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24226"/>
  <mc:AlternateContent xmlns:mc="http://schemas.openxmlformats.org/markup-compatibility/2006">
    <mc:Choice Requires="x15">
      <x15ac:absPath xmlns:x15ac="http://schemas.microsoft.com/office/spreadsheetml/2010/11/ac" url="C:\Users\U348469\Desktop\"/>
    </mc:Choice>
  </mc:AlternateContent>
  <xr:revisionPtr revIDLastSave="0" documentId="13_ncr:1_{E5061A03-EA69-4B88-9E2A-C91C45F9D430}" xr6:coauthVersionLast="47" xr6:coauthVersionMax="47" xr10:uidLastSave="{00000000-0000-0000-0000-000000000000}"/>
  <bookViews>
    <workbookView xWindow="28680" yWindow="-120" windowWidth="29040" windowHeight="15840" tabRatio="602" activeTab="3" xr2:uid="{00000000-000D-0000-FFFF-FFFF00000000}"/>
  </bookViews>
  <sheets>
    <sheet name="Tasks" sheetId="8" r:id="rId1"/>
    <sheet name="Data" sheetId="1" r:id="rId2"/>
    <sheet name="Linear Reg Data" sheetId="5" r:id="rId3"/>
    <sheet name="Dummies" sheetId="9" r:id="rId4"/>
    <sheet name="Lin Reg Dummies" sheetId="12" r:id="rId5"/>
    <sheet name="Bar Chart Python" sheetId="2" r:id="rId6"/>
    <sheet name="Line Charts" sheetId="6" r:id="rId7"/>
    <sheet name="FutureData" sheetId="3" r:id="rId8"/>
    <sheet name="Sheet2" sheetId="7" r:id="rId9"/>
  </sheets>
  <calcPr calcId="191029"/>
  <pivotCaches>
    <pivotCache cacheId="0" r:id="rId10"/>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30" i="6" l="1"/>
  <c r="G231" i="6" s="1"/>
  <c r="G232" i="6" s="1"/>
  <c r="G233" i="6" s="1"/>
  <c r="G234" i="6" s="1"/>
  <c r="G235" i="6" s="1"/>
  <c r="G236" i="6" s="1"/>
  <c r="G237" i="6" s="1"/>
  <c r="G238" i="6" s="1"/>
  <c r="G239" i="6" s="1"/>
  <c r="G240" i="6" s="1"/>
  <c r="G241" i="6" s="1"/>
  <c r="G242" i="6" s="1"/>
  <c r="G243" i="6" s="1"/>
  <c r="G244" i="6" s="1"/>
  <c r="G245" i="6" s="1"/>
  <c r="G246" i="6" s="1"/>
  <c r="G247" i="6" s="1"/>
  <c r="G248" i="6" s="1"/>
  <c r="G249" i="6" s="1"/>
  <c r="G250" i="6" s="1"/>
  <c r="G251" i="6" s="1"/>
  <c r="G252" i="6" s="1"/>
  <c r="G253" i="6" s="1"/>
  <c r="G254" i="6" s="1"/>
  <c r="G255" i="6" s="1"/>
  <c r="G256" i="6" s="1"/>
  <c r="G257" i="6" s="1"/>
  <c r="G258" i="6" s="1"/>
  <c r="G259" i="6" s="1"/>
  <c r="G260" i="6" s="1"/>
  <c r="G261" i="6" s="1"/>
  <c r="G262" i="6" s="1"/>
  <c r="G263" i="6" s="1"/>
  <c r="G264" i="6" s="1"/>
  <c r="G265" i="6" s="1"/>
  <c r="G266" i="6" s="1"/>
  <c r="G267" i="6" s="1"/>
  <c r="G268" i="6" s="1"/>
  <c r="G269" i="6" s="1"/>
  <c r="G270" i="6" s="1"/>
  <c r="G271" i="6" s="1"/>
  <c r="G272" i="6" s="1"/>
  <c r="G273" i="6" s="1"/>
  <c r="G274" i="6" s="1"/>
  <c r="G275" i="6" s="1"/>
  <c r="G276" i="6" s="1"/>
  <c r="G277" i="6" s="1"/>
  <c r="G278" i="6" s="1"/>
  <c r="G279" i="6" s="1"/>
  <c r="G280" i="6" s="1"/>
  <c r="G281" i="6" s="1"/>
  <c r="G282" i="6" s="1"/>
  <c r="G283" i="6" s="1"/>
  <c r="G284" i="6" s="1"/>
  <c r="G285" i="6" s="1"/>
  <c r="G286" i="6" s="1"/>
  <c r="G287" i="6" s="1"/>
  <c r="G288" i="6" s="1"/>
  <c r="G289" i="6" s="1"/>
  <c r="R231" i="9"/>
  <c r="R232" i="9"/>
  <c r="R233" i="9"/>
  <c r="R234" i="9"/>
  <c r="R235" i="9"/>
  <c r="R236" i="9"/>
  <c r="R237" i="9"/>
  <c r="R238" i="9"/>
  <c r="R239" i="9"/>
  <c r="R240" i="9"/>
  <c r="R241" i="9"/>
  <c r="R242" i="9"/>
  <c r="R243" i="9"/>
  <c r="R244" i="9"/>
  <c r="R245" i="9"/>
  <c r="R246" i="9"/>
  <c r="R247" i="9"/>
  <c r="R248" i="9"/>
  <c r="R249" i="9"/>
  <c r="R250" i="9"/>
  <c r="R251" i="9"/>
  <c r="R252" i="9"/>
  <c r="R253" i="9"/>
  <c r="R254" i="9"/>
  <c r="R255" i="9"/>
  <c r="R256" i="9"/>
  <c r="R257" i="9"/>
  <c r="R258" i="9"/>
  <c r="R259" i="9"/>
  <c r="R260" i="9"/>
  <c r="R261" i="9"/>
  <c r="R262" i="9"/>
  <c r="R263" i="9"/>
  <c r="R264" i="9"/>
  <c r="R265" i="9"/>
  <c r="R266" i="9"/>
  <c r="R267" i="9"/>
  <c r="R268" i="9"/>
  <c r="R269" i="9"/>
  <c r="R270" i="9"/>
  <c r="R271" i="9"/>
  <c r="R272" i="9"/>
  <c r="R273" i="9"/>
  <c r="R274" i="9"/>
  <c r="R275" i="9"/>
  <c r="R276" i="9"/>
  <c r="R277" i="9"/>
  <c r="R278" i="9"/>
  <c r="R279" i="9"/>
  <c r="R280" i="9"/>
  <c r="R281" i="9"/>
  <c r="R282" i="9"/>
  <c r="R283" i="9"/>
  <c r="R284" i="9"/>
  <c r="R285" i="9"/>
  <c r="R286" i="9"/>
  <c r="R287" i="9"/>
  <c r="R288" i="9"/>
  <c r="R289" i="9"/>
  <c r="R230" i="9"/>
  <c r="F230" i="9"/>
  <c r="G230" i="9"/>
  <c r="H230" i="9"/>
  <c r="I230" i="9"/>
  <c r="J230" i="9"/>
  <c r="K230" i="9"/>
  <c r="L230" i="9"/>
  <c r="M230" i="9"/>
  <c r="N230" i="9"/>
  <c r="O230" i="9"/>
  <c r="P230" i="9"/>
  <c r="Q230" i="9"/>
  <c r="F231" i="9"/>
  <c r="G231" i="9"/>
  <c r="H231" i="9"/>
  <c r="I231" i="9"/>
  <c r="J231" i="9"/>
  <c r="K231" i="9"/>
  <c r="L231" i="9"/>
  <c r="M231" i="9"/>
  <c r="N231" i="9"/>
  <c r="O231" i="9"/>
  <c r="P231" i="9"/>
  <c r="Q231" i="9"/>
  <c r="F232" i="9"/>
  <c r="G232" i="9"/>
  <c r="H232" i="9"/>
  <c r="I232" i="9"/>
  <c r="J232" i="9"/>
  <c r="K232" i="9"/>
  <c r="L232" i="9"/>
  <c r="M232" i="9"/>
  <c r="N232" i="9"/>
  <c r="O232" i="9"/>
  <c r="P232" i="9"/>
  <c r="Q232" i="9"/>
  <c r="F233" i="9"/>
  <c r="G233" i="9"/>
  <c r="H233" i="9"/>
  <c r="I233" i="9"/>
  <c r="J233" i="9"/>
  <c r="K233" i="9"/>
  <c r="L233" i="9"/>
  <c r="M233" i="9"/>
  <c r="N233" i="9"/>
  <c r="O233" i="9"/>
  <c r="P233" i="9"/>
  <c r="Q233" i="9"/>
  <c r="F234" i="9"/>
  <c r="G234" i="9"/>
  <c r="H234" i="9"/>
  <c r="I234" i="9"/>
  <c r="J234" i="9"/>
  <c r="K234" i="9"/>
  <c r="L234" i="9"/>
  <c r="M234" i="9"/>
  <c r="N234" i="9"/>
  <c r="O234" i="9"/>
  <c r="P234" i="9"/>
  <c r="Q234" i="9"/>
  <c r="F235" i="9"/>
  <c r="G235" i="9"/>
  <c r="H235" i="9"/>
  <c r="I235" i="9"/>
  <c r="J235" i="9"/>
  <c r="K235" i="9"/>
  <c r="L235" i="9"/>
  <c r="M235" i="9"/>
  <c r="N235" i="9"/>
  <c r="O235" i="9"/>
  <c r="P235" i="9"/>
  <c r="Q235" i="9"/>
  <c r="F236" i="9"/>
  <c r="G236" i="9"/>
  <c r="H236" i="9"/>
  <c r="I236" i="9"/>
  <c r="J236" i="9"/>
  <c r="K236" i="9"/>
  <c r="L236" i="9"/>
  <c r="M236" i="9"/>
  <c r="N236" i="9"/>
  <c r="O236" i="9"/>
  <c r="P236" i="9"/>
  <c r="Q236" i="9"/>
  <c r="F237" i="9"/>
  <c r="G237" i="9"/>
  <c r="H237" i="9"/>
  <c r="I237" i="9"/>
  <c r="J237" i="9"/>
  <c r="K237" i="9"/>
  <c r="L237" i="9"/>
  <c r="M237" i="9"/>
  <c r="N237" i="9"/>
  <c r="O237" i="9"/>
  <c r="P237" i="9"/>
  <c r="Q237" i="9"/>
  <c r="F238" i="9"/>
  <c r="G238" i="9"/>
  <c r="H238" i="9"/>
  <c r="I238" i="9"/>
  <c r="J238" i="9"/>
  <c r="K238" i="9"/>
  <c r="L238" i="9"/>
  <c r="M238" i="9"/>
  <c r="N238" i="9"/>
  <c r="O238" i="9"/>
  <c r="P238" i="9"/>
  <c r="Q238" i="9"/>
  <c r="F239" i="9"/>
  <c r="G239" i="9"/>
  <c r="H239" i="9"/>
  <c r="I239" i="9"/>
  <c r="J239" i="9"/>
  <c r="K239" i="9"/>
  <c r="L239" i="9"/>
  <c r="M239" i="9"/>
  <c r="N239" i="9"/>
  <c r="O239" i="9"/>
  <c r="P239" i="9"/>
  <c r="Q239" i="9"/>
  <c r="F240" i="9"/>
  <c r="G240" i="9"/>
  <c r="H240" i="9"/>
  <c r="I240" i="9"/>
  <c r="J240" i="9"/>
  <c r="K240" i="9"/>
  <c r="L240" i="9"/>
  <c r="M240" i="9"/>
  <c r="N240" i="9"/>
  <c r="O240" i="9"/>
  <c r="P240" i="9"/>
  <c r="Q240" i="9"/>
  <c r="F241" i="9"/>
  <c r="G241" i="9"/>
  <c r="H241" i="9"/>
  <c r="I241" i="9"/>
  <c r="J241" i="9"/>
  <c r="K241" i="9"/>
  <c r="L241" i="9"/>
  <c r="M241" i="9"/>
  <c r="N241" i="9"/>
  <c r="O241" i="9"/>
  <c r="P241" i="9"/>
  <c r="Q241" i="9"/>
  <c r="F242" i="9"/>
  <c r="G242" i="9"/>
  <c r="H242" i="9"/>
  <c r="I242" i="9"/>
  <c r="J242" i="9"/>
  <c r="K242" i="9"/>
  <c r="L242" i="9"/>
  <c r="M242" i="9"/>
  <c r="N242" i="9"/>
  <c r="O242" i="9"/>
  <c r="P242" i="9"/>
  <c r="Q242" i="9"/>
  <c r="F243" i="9"/>
  <c r="G243" i="9"/>
  <c r="H243" i="9"/>
  <c r="I243" i="9"/>
  <c r="J243" i="9"/>
  <c r="K243" i="9"/>
  <c r="L243" i="9"/>
  <c r="M243" i="9"/>
  <c r="N243" i="9"/>
  <c r="O243" i="9"/>
  <c r="P243" i="9"/>
  <c r="Q243" i="9"/>
  <c r="F244" i="9"/>
  <c r="G244" i="9"/>
  <c r="H244" i="9"/>
  <c r="I244" i="9"/>
  <c r="J244" i="9"/>
  <c r="K244" i="9"/>
  <c r="L244" i="9"/>
  <c r="M244" i="9"/>
  <c r="N244" i="9"/>
  <c r="O244" i="9"/>
  <c r="P244" i="9"/>
  <c r="Q244" i="9"/>
  <c r="F245" i="9"/>
  <c r="G245" i="9"/>
  <c r="H245" i="9"/>
  <c r="I245" i="9"/>
  <c r="J245" i="9"/>
  <c r="K245" i="9"/>
  <c r="L245" i="9"/>
  <c r="M245" i="9"/>
  <c r="N245" i="9"/>
  <c r="O245" i="9"/>
  <c r="P245" i="9"/>
  <c r="Q245" i="9"/>
  <c r="F246" i="9"/>
  <c r="G246" i="9"/>
  <c r="H246" i="9"/>
  <c r="I246" i="9"/>
  <c r="J246" i="9"/>
  <c r="K246" i="9"/>
  <c r="L246" i="9"/>
  <c r="M246" i="9"/>
  <c r="N246" i="9"/>
  <c r="O246" i="9"/>
  <c r="P246" i="9"/>
  <c r="Q246" i="9"/>
  <c r="F247" i="9"/>
  <c r="G247" i="9"/>
  <c r="H247" i="9"/>
  <c r="I247" i="9"/>
  <c r="J247" i="9"/>
  <c r="K247" i="9"/>
  <c r="L247" i="9"/>
  <c r="M247" i="9"/>
  <c r="N247" i="9"/>
  <c r="O247" i="9"/>
  <c r="P247" i="9"/>
  <c r="Q247" i="9"/>
  <c r="F248" i="9"/>
  <c r="G248" i="9"/>
  <c r="H248" i="9"/>
  <c r="I248" i="9"/>
  <c r="J248" i="9"/>
  <c r="K248" i="9"/>
  <c r="L248" i="9"/>
  <c r="M248" i="9"/>
  <c r="N248" i="9"/>
  <c r="O248" i="9"/>
  <c r="P248" i="9"/>
  <c r="Q248" i="9"/>
  <c r="F249" i="9"/>
  <c r="G249" i="9"/>
  <c r="H249" i="9"/>
  <c r="I249" i="9"/>
  <c r="J249" i="9"/>
  <c r="K249" i="9"/>
  <c r="L249" i="9"/>
  <c r="M249" i="9"/>
  <c r="N249" i="9"/>
  <c r="O249" i="9"/>
  <c r="P249" i="9"/>
  <c r="Q249" i="9"/>
  <c r="F250" i="9"/>
  <c r="G250" i="9"/>
  <c r="H250" i="9"/>
  <c r="I250" i="9"/>
  <c r="J250" i="9"/>
  <c r="K250" i="9"/>
  <c r="L250" i="9"/>
  <c r="M250" i="9"/>
  <c r="N250" i="9"/>
  <c r="O250" i="9"/>
  <c r="P250" i="9"/>
  <c r="Q250" i="9"/>
  <c r="F251" i="9"/>
  <c r="G251" i="9"/>
  <c r="H251" i="9"/>
  <c r="I251" i="9"/>
  <c r="J251" i="9"/>
  <c r="K251" i="9"/>
  <c r="L251" i="9"/>
  <c r="M251" i="9"/>
  <c r="N251" i="9"/>
  <c r="O251" i="9"/>
  <c r="P251" i="9"/>
  <c r="Q251" i="9"/>
  <c r="F252" i="9"/>
  <c r="G252" i="9"/>
  <c r="H252" i="9"/>
  <c r="I252" i="9"/>
  <c r="J252" i="9"/>
  <c r="K252" i="9"/>
  <c r="L252" i="9"/>
  <c r="M252" i="9"/>
  <c r="N252" i="9"/>
  <c r="O252" i="9"/>
  <c r="P252" i="9"/>
  <c r="Q252" i="9"/>
  <c r="F253" i="9"/>
  <c r="G253" i="9"/>
  <c r="H253" i="9"/>
  <c r="I253" i="9"/>
  <c r="J253" i="9"/>
  <c r="K253" i="9"/>
  <c r="L253" i="9"/>
  <c r="M253" i="9"/>
  <c r="N253" i="9"/>
  <c r="O253" i="9"/>
  <c r="P253" i="9"/>
  <c r="Q253" i="9"/>
  <c r="F254" i="9"/>
  <c r="G254" i="9"/>
  <c r="H254" i="9"/>
  <c r="I254" i="9"/>
  <c r="J254" i="9"/>
  <c r="K254" i="9"/>
  <c r="L254" i="9"/>
  <c r="M254" i="9"/>
  <c r="N254" i="9"/>
  <c r="O254" i="9"/>
  <c r="P254" i="9"/>
  <c r="Q254" i="9"/>
  <c r="F255" i="9"/>
  <c r="G255" i="9"/>
  <c r="H255" i="9"/>
  <c r="I255" i="9"/>
  <c r="J255" i="9"/>
  <c r="K255" i="9"/>
  <c r="L255" i="9"/>
  <c r="M255" i="9"/>
  <c r="N255" i="9"/>
  <c r="O255" i="9"/>
  <c r="P255" i="9"/>
  <c r="Q255" i="9"/>
  <c r="F256" i="9"/>
  <c r="G256" i="9"/>
  <c r="H256" i="9"/>
  <c r="I256" i="9"/>
  <c r="J256" i="9"/>
  <c r="K256" i="9"/>
  <c r="L256" i="9"/>
  <c r="M256" i="9"/>
  <c r="N256" i="9"/>
  <c r="O256" i="9"/>
  <c r="P256" i="9"/>
  <c r="Q256" i="9"/>
  <c r="F257" i="9"/>
  <c r="G257" i="9"/>
  <c r="H257" i="9"/>
  <c r="I257" i="9"/>
  <c r="J257" i="9"/>
  <c r="K257" i="9"/>
  <c r="L257" i="9"/>
  <c r="M257" i="9"/>
  <c r="N257" i="9"/>
  <c r="O257" i="9"/>
  <c r="P257" i="9"/>
  <c r="Q257" i="9"/>
  <c r="F258" i="9"/>
  <c r="G258" i="9"/>
  <c r="H258" i="9"/>
  <c r="I258" i="9"/>
  <c r="J258" i="9"/>
  <c r="K258" i="9"/>
  <c r="L258" i="9"/>
  <c r="M258" i="9"/>
  <c r="N258" i="9"/>
  <c r="O258" i="9"/>
  <c r="P258" i="9"/>
  <c r="Q258" i="9"/>
  <c r="F259" i="9"/>
  <c r="G259" i="9"/>
  <c r="H259" i="9"/>
  <c r="I259" i="9"/>
  <c r="J259" i="9"/>
  <c r="K259" i="9"/>
  <c r="L259" i="9"/>
  <c r="M259" i="9"/>
  <c r="N259" i="9"/>
  <c r="O259" i="9"/>
  <c r="P259" i="9"/>
  <c r="Q259" i="9"/>
  <c r="F260" i="9"/>
  <c r="G260" i="9"/>
  <c r="H260" i="9"/>
  <c r="I260" i="9"/>
  <c r="J260" i="9"/>
  <c r="K260" i="9"/>
  <c r="L260" i="9"/>
  <c r="M260" i="9"/>
  <c r="N260" i="9"/>
  <c r="O260" i="9"/>
  <c r="P260" i="9"/>
  <c r="Q260" i="9"/>
  <c r="F261" i="9"/>
  <c r="G261" i="9"/>
  <c r="H261" i="9"/>
  <c r="I261" i="9"/>
  <c r="J261" i="9"/>
  <c r="K261" i="9"/>
  <c r="L261" i="9"/>
  <c r="M261" i="9"/>
  <c r="N261" i="9"/>
  <c r="O261" i="9"/>
  <c r="P261" i="9"/>
  <c r="Q261" i="9"/>
  <c r="F262" i="9"/>
  <c r="G262" i="9"/>
  <c r="H262" i="9"/>
  <c r="I262" i="9"/>
  <c r="J262" i="9"/>
  <c r="K262" i="9"/>
  <c r="L262" i="9"/>
  <c r="M262" i="9"/>
  <c r="N262" i="9"/>
  <c r="O262" i="9"/>
  <c r="P262" i="9"/>
  <c r="Q262" i="9"/>
  <c r="F263" i="9"/>
  <c r="G263" i="9"/>
  <c r="H263" i="9"/>
  <c r="I263" i="9"/>
  <c r="J263" i="9"/>
  <c r="K263" i="9"/>
  <c r="L263" i="9"/>
  <c r="M263" i="9"/>
  <c r="N263" i="9"/>
  <c r="O263" i="9"/>
  <c r="P263" i="9"/>
  <c r="Q263" i="9"/>
  <c r="F264" i="9"/>
  <c r="G264" i="9"/>
  <c r="H264" i="9"/>
  <c r="I264" i="9"/>
  <c r="J264" i="9"/>
  <c r="K264" i="9"/>
  <c r="L264" i="9"/>
  <c r="M264" i="9"/>
  <c r="N264" i="9"/>
  <c r="O264" i="9"/>
  <c r="P264" i="9"/>
  <c r="Q264" i="9"/>
  <c r="F265" i="9"/>
  <c r="G265" i="9"/>
  <c r="H265" i="9"/>
  <c r="I265" i="9"/>
  <c r="J265" i="9"/>
  <c r="K265" i="9"/>
  <c r="L265" i="9"/>
  <c r="M265" i="9"/>
  <c r="N265" i="9"/>
  <c r="O265" i="9"/>
  <c r="P265" i="9"/>
  <c r="Q265" i="9"/>
  <c r="F266" i="9"/>
  <c r="G266" i="9"/>
  <c r="H266" i="9"/>
  <c r="I266" i="9"/>
  <c r="J266" i="9"/>
  <c r="K266" i="9"/>
  <c r="L266" i="9"/>
  <c r="M266" i="9"/>
  <c r="N266" i="9"/>
  <c r="O266" i="9"/>
  <c r="P266" i="9"/>
  <c r="Q266" i="9"/>
  <c r="F267" i="9"/>
  <c r="G267" i="9"/>
  <c r="H267" i="9"/>
  <c r="I267" i="9"/>
  <c r="J267" i="9"/>
  <c r="K267" i="9"/>
  <c r="L267" i="9"/>
  <c r="M267" i="9"/>
  <c r="N267" i="9"/>
  <c r="O267" i="9"/>
  <c r="P267" i="9"/>
  <c r="Q267" i="9"/>
  <c r="F268" i="9"/>
  <c r="G268" i="9"/>
  <c r="H268" i="9"/>
  <c r="I268" i="9"/>
  <c r="J268" i="9"/>
  <c r="K268" i="9"/>
  <c r="L268" i="9"/>
  <c r="M268" i="9"/>
  <c r="N268" i="9"/>
  <c r="O268" i="9"/>
  <c r="P268" i="9"/>
  <c r="Q268" i="9"/>
  <c r="F269" i="9"/>
  <c r="G269" i="9"/>
  <c r="H269" i="9"/>
  <c r="I269" i="9"/>
  <c r="J269" i="9"/>
  <c r="K269" i="9"/>
  <c r="L269" i="9"/>
  <c r="M269" i="9"/>
  <c r="N269" i="9"/>
  <c r="O269" i="9"/>
  <c r="P269" i="9"/>
  <c r="Q269" i="9"/>
  <c r="F270" i="9"/>
  <c r="G270" i="9"/>
  <c r="H270" i="9"/>
  <c r="I270" i="9"/>
  <c r="J270" i="9"/>
  <c r="K270" i="9"/>
  <c r="L270" i="9"/>
  <c r="M270" i="9"/>
  <c r="N270" i="9"/>
  <c r="O270" i="9"/>
  <c r="P270" i="9"/>
  <c r="Q270" i="9"/>
  <c r="F271" i="9"/>
  <c r="G271" i="9"/>
  <c r="H271" i="9"/>
  <c r="I271" i="9"/>
  <c r="J271" i="9"/>
  <c r="K271" i="9"/>
  <c r="L271" i="9"/>
  <c r="M271" i="9"/>
  <c r="N271" i="9"/>
  <c r="O271" i="9"/>
  <c r="P271" i="9"/>
  <c r="Q271" i="9"/>
  <c r="F272" i="9"/>
  <c r="G272" i="9"/>
  <c r="H272" i="9"/>
  <c r="I272" i="9"/>
  <c r="J272" i="9"/>
  <c r="K272" i="9"/>
  <c r="L272" i="9"/>
  <c r="M272" i="9"/>
  <c r="N272" i="9"/>
  <c r="O272" i="9"/>
  <c r="P272" i="9"/>
  <c r="Q272" i="9"/>
  <c r="F273" i="9"/>
  <c r="G273" i="9"/>
  <c r="H273" i="9"/>
  <c r="I273" i="9"/>
  <c r="J273" i="9"/>
  <c r="K273" i="9"/>
  <c r="L273" i="9"/>
  <c r="M273" i="9"/>
  <c r="N273" i="9"/>
  <c r="O273" i="9"/>
  <c r="P273" i="9"/>
  <c r="Q273" i="9"/>
  <c r="F274" i="9"/>
  <c r="G274" i="9"/>
  <c r="H274" i="9"/>
  <c r="I274" i="9"/>
  <c r="J274" i="9"/>
  <c r="K274" i="9"/>
  <c r="L274" i="9"/>
  <c r="M274" i="9"/>
  <c r="N274" i="9"/>
  <c r="O274" i="9"/>
  <c r="P274" i="9"/>
  <c r="Q274" i="9"/>
  <c r="F275" i="9"/>
  <c r="G275" i="9"/>
  <c r="H275" i="9"/>
  <c r="I275" i="9"/>
  <c r="J275" i="9"/>
  <c r="K275" i="9"/>
  <c r="L275" i="9"/>
  <c r="M275" i="9"/>
  <c r="N275" i="9"/>
  <c r="O275" i="9"/>
  <c r="P275" i="9"/>
  <c r="Q275" i="9"/>
  <c r="F276" i="9"/>
  <c r="G276" i="9"/>
  <c r="H276" i="9"/>
  <c r="I276" i="9"/>
  <c r="J276" i="9"/>
  <c r="K276" i="9"/>
  <c r="L276" i="9"/>
  <c r="M276" i="9"/>
  <c r="N276" i="9"/>
  <c r="O276" i="9"/>
  <c r="P276" i="9"/>
  <c r="Q276" i="9"/>
  <c r="F277" i="9"/>
  <c r="G277" i="9"/>
  <c r="H277" i="9"/>
  <c r="I277" i="9"/>
  <c r="J277" i="9"/>
  <c r="K277" i="9"/>
  <c r="L277" i="9"/>
  <c r="M277" i="9"/>
  <c r="N277" i="9"/>
  <c r="O277" i="9"/>
  <c r="P277" i="9"/>
  <c r="Q277" i="9"/>
  <c r="F278" i="9"/>
  <c r="G278" i="9"/>
  <c r="H278" i="9"/>
  <c r="I278" i="9"/>
  <c r="J278" i="9"/>
  <c r="K278" i="9"/>
  <c r="L278" i="9"/>
  <c r="M278" i="9"/>
  <c r="N278" i="9"/>
  <c r="O278" i="9"/>
  <c r="P278" i="9"/>
  <c r="Q278" i="9"/>
  <c r="F279" i="9"/>
  <c r="G279" i="9"/>
  <c r="H279" i="9"/>
  <c r="I279" i="9"/>
  <c r="J279" i="9"/>
  <c r="K279" i="9"/>
  <c r="L279" i="9"/>
  <c r="M279" i="9"/>
  <c r="N279" i="9"/>
  <c r="O279" i="9"/>
  <c r="P279" i="9"/>
  <c r="Q279" i="9"/>
  <c r="F280" i="9"/>
  <c r="G280" i="9"/>
  <c r="H280" i="9"/>
  <c r="I280" i="9"/>
  <c r="J280" i="9"/>
  <c r="K280" i="9"/>
  <c r="L280" i="9"/>
  <c r="M280" i="9"/>
  <c r="N280" i="9"/>
  <c r="O280" i="9"/>
  <c r="P280" i="9"/>
  <c r="Q280" i="9"/>
  <c r="F281" i="9"/>
  <c r="G281" i="9"/>
  <c r="H281" i="9"/>
  <c r="I281" i="9"/>
  <c r="J281" i="9"/>
  <c r="K281" i="9"/>
  <c r="L281" i="9"/>
  <c r="M281" i="9"/>
  <c r="N281" i="9"/>
  <c r="O281" i="9"/>
  <c r="P281" i="9"/>
  <c r="Q281" i="9"/>
  <c r="F282" i="9"/>
  <c r="G282" i="9"/>
  <c r="H282" i="9"/>
  <c r="I282" i="9"/>
  <c r="J282" i="9"/>
  <c r="K282" i="9"/>
  <c r="L282" i="9"/>
  <c r="M282" i="9"/>
  <c r="N282" i="9"/>
  <c r="O282" i="9"/>
  <c r="P282" i="9"/>
  <c r="Q282" i="9"/>
  <c r="F283" i="9"/>
  <c r="G283" i="9"/>
  <c r="H283" i="9"/>
  <c r="I283" i="9"/>
  <c r="J283" i="9"/>
  <c r="K283" i="9"/>
  <c r="L283" i="9"/>
  <c r="M283" i="9"/>
  <c r="N283" i="9"/>
  <c r="O283" i="9"/>
  <c r="P283" i="9"/>
  <c r="Q283" i="9"/>
  <c r="F284" i="9"/>
  <c r="G284" i="9"/>
  <c r="H284" i="9"/>
  <c r="I284" i="9"/>
  <c r="J284" i="9"/>
  <c r="K284" i="9"/>
  <c r="L284" i="9"/>
  <c r="M284" i="9"/>
  <c r="N284" i="9"/>
  <c r="O284" i="9"/>
  <c r="P284" i="9"/>
  <c r="Q284" i="9"/>
  <c r="F285" i="9"/>
  <c r="G285" i="9"/>
  <c r="H285" i="9"/>
  <c r="I285" i="9"/>
  <c r="J285" i="9"/>
  <c r="K285" i="9"/>
  <c r="L285" i="9"/>
  <c r="M285" i="9"/>
  <c r="N285" i="9"/>
  <c r="O285" i="9"/>
  <c r="P285" i="9"/>
  <c r="Q285" i="9"/>
  <c r="F286" i="9"/>
  <c r="G286" i="9"/>
  <c r="H286" i="9"/>
  <c r="I286" i="9"/>
  <c r="J286" i="9"/>
  <c r="K286" i="9"/>
  <c r="L286" i="9"/>
  <c r="M286" i="9"/>
  <c r="N286" i="9"/>
  <c r="O286" i="9"/>
  <c r="P286" i="9"/>
  <c r="Q286" i="9"/>
  <c r="F287" i="9"/>
  <c r="G287" i="9"/>
  <c r="H287" i="9"/>
  <c r="I287" i="9"/>
  <c r="J287" i="9"/>
  <c r="K287" i="9"/>
  <c r="L287" i="9"/>
  <c r="M287" i="9"/>
  <c r="N287" i="9"/>
  <c r="O287" i="9"/>
  <c r="P287" i="9"/>
  <c r="Q287" i="9"/>
  <c r="F288" i="9"/>
  <c r="G288" i="9"/>
  <c r="H288" i="9"/>
  <c r="I288" i="9"/>
  <c r="J288" i="9"/>
  <c r="K288" i="9"/>
  <c r="L288" i="9"/>
  <c r="M288" i="9"/>
  <c r="N288" i="9"/>
  <c r="O288" i="9"/>
  <c r="P288" i="9"/>
  <c r="Q288" i="9"/>
  <c r="F289" i="9"/>
  <c r="G289" i="9"/>
  <c r="H289" i="9"/>
  <c r="I289" i="9"/>
  <c r="J289" i="9"/>
  <c r="K289" i="9"/>
  <c r="L289" i="9"/>
  <c r="M289" i="9"/>
  <c r="N289" i="9"/>
  <c r="O289" i="9"/>
  <c r="P289" i="9"/>
  <c r="Q289" i="9"/>
  <c r="S231" i="9"/>
  <c r="B231" i="9" s="1"/>
  <c r="S232" i="9"/>
  <c r="B232" i="9" s="1"/>
  <c r="S233" i="9"/>
  <c r="B233" i="9" s="1"/>
  <c r="S234" i="9"/>
  <c r="B234" i="9" s="1"/>
  <c r="S235" i="9"/>
  <c r="B235" i="9" s="1"/>
  <c r="S236" i="9"/>
  <c r="B236" i="9" s="1"/>
  <c r="S237" i="9"/>
  <c r="B237" i="9" s="1"/>
  <c r="S238" i="9"/>
  <c r="B238" i="9" s="1"/>
  <c r="S239" i="9"/>
  <c r="B239" i="9" s="1"/>
  <c r="S240" i="9"/>
  <c r="B240" i="9" s="1"/>
  <c r="S241" i="9"/>
  <c r="B241" i="9" s="1"/>
  <c r="S242" i="9"/>
  <c r="B242" i="9" s="1"/>
  <c r="S243" i="9"/>
  <c r="B243" i="9" s="1"/>
  <c r="S244" i="9"/>
  <c r="B244" i="9" s="1"/>
  <c r="S245" i="9"/>
  <c r="B245" i="9" s="1"/>
  <c r="S246" i="9"/>
  <c r="B246" i="9" s="1"/>
  <c r="S247" i="9"/>
  <c r="B247" i="9" s="1"/>
  <c r="S248" i="9"/>
  <c r="B248" i="9" s="1"/>
  <c r="S249" i="9"/>
  <c r="B249" i="9" s="1"/>
  <c r="S250" i="9"/>
  <c r="B250" i="9" s="1"/>
  <c r="S251" i="9"/>
  <c r="B251" i="9" s="1"/>
  <c r="S252" i="9"/>
  <c r="B252" i="9" s="1"/>
  <c r="S253" i="9"/>
  <c r="B253" i="9" s="1"/>
  <c r="S254" i="9"/>
  <c r="B254" i="9" s="1"/>
  <c r="S255" i="9"/>
  <c r="B255" i="9" s="1"/>
  <c r="S256" i="9"/>
  <c r="B256" i="9" s="1"/>
  <c r="S257" i="9"/>
  <c r="B257" i="9" s="1"/>
  <c r="S258" i="9"/>
  <c r="B258" i="9" s="1"/>
  <c r="S259" i="9"/>
  <c r="B259" i="9" s="1"/>
  <c r="S260" i="9"/>
  <c r="B260" i="9" s="1"/>
  <c r="S261" i="9"/>
  <c r="B261" i="9" s="1"/>
  <c r="S262" i="9"/>
  <c r="B262" i="9" s="1"/>
  <c r="S263" i="9"/>
  <c r="B263" i="9" s="1"/>
  <c r="S264" i="9"/>
  <c r="B264" i="9" s="1"/>
  <c r="S265" i="9"/>
  <c r="B265" i="9" s="1"/>
  <c r="S266" i="9"/>
  <c r="B266" i="9" s="1"/>
  <c r="S267" i="9"/>
  <c r="B267" i="9" s="1"/>
  <c r="S268" i="9"/>
  <c r="B268" i="9" s="1"/>
  <c r="S269" i="9"/>
  <c r="B269" i="9" s="1"/>
  <c r="S270" i="9"/>
  <c r="B270" i="9" s="1"/>
  <c r="S271" i="9"/>
  <c r="B271" i="9" s="1"/>
  <c r="S272" i="9"/>
  <c r="B272" i="9" s="1"/>
  <c r="S273" i="9"/>
  <c r="B273" i="9" s="1"/>
  <c r="S274" i="9"/>
  <c r="B274" i="9" s="1"/>
  <c r="S275" i="9"/>
  <c r="B275" i="9" s="1"/>
  <c r="S276" i="9"/>
  <c r="B276" i="9" s="1"/>
  <c r="S277" i="9"/>
  <c r="B277" i="9" s="1"/>
  <c r="S278" i="9"/>
  <c r="B278" i="9" s="1"/>
  <c r="S279" i="9"/>
  <c r="B279" i="9" s="1"/>
  <c r="S280" i="9"/>
  <c r="B280" i="9" s="1"/>
  <c r="S281" i="9"/>
  <c r="B281" i="9" s="1"/>
  <c r="S282" i="9"/>
  <c r="B282" i="9" s="1"/>
  <c r="S283" i="9"/>
  <c r="B283" i="9" s="1"/>
  <c r="S284" i="9"/>
  <c r="B284" i="9" s="1"/>
  <c r="S285" i="9"/>
  <c r="B285" i="9" s="1"/>
  <c r="S286" i="9"/>
  <c r="B286" i="9" s="1"/>
  <c r="S287" i="9"/>
  <c r="B287" i="9" s="1"/>
  <c r="S288" i="9"/>
  <c r="B288" i="9" s="1"/>
  <c r="S289" i="9"/>
  <c r="B289" i="9" s="1"/>
  <c r="S230" i="9"/>
  <c r="B230" i="9" s="1"/>
  <c r="C230" i="9"/>
  <c r="C231" i="9" s="1"/>
  <c r="C232" i="9" s="1"/>
  <c r="C233" i="9" s="1"/>
  <c r="C234" i="9" s="1"/>
  <c r="C235" i="9" s="1"/>
  <c r="C236" i="9" s="1"/>
  <c r="C237" i="9" s="1"/>
  <c r="C238" i="9" s="1"/>
  <c r="C239" i="9" s="1"/>
  <c r="C240" i="9" s="1"/>
  <c r="C241" i="9" s="1"/>
  <c r="C242" i="9" s="1"/>
  <c r="C243" i="9" s="1"/>
  <c r="C244" i="9" s="1"/>
  <c r="C245" i="9" s="1"/>
  <c r="C246" i="9" s="1"/>
  <c r="C247" i="9" s="1"/>
  <c r="C248" i="9" s="1"/>
  <c r="C249" i="9" s="1"/>
  <c r="C250" i="9" s="1"/>
  <c r="C251" i="9" s="1"/>
  <c r="C252" i="9" s="1"/>
  <c r="C253" i="9" s="1"/>
  <c r="C254" i="9" s="1"/>
  <c r="C255" i="9" s="1"/>
  <c r="C256" i="9" s="1"/>
  <c r="C257" i="9" s="1"/>
  <c r="C258" i="9" s="1"/>
  <c r="C259" i="9" s="1"/>
  <c r="C260" i="9" s="1"/>
  <c r="C261" i="9" s="1"/>
  <c r="C262" i="9" s="1"/>
  <c r="C263" i="9" s="1"/>
  <c r="C264" i="9" s="1"/>
  <c r="C265" i="9" s="1"/>
  <c r="C266" i="9" s="1"/>
  <c r="C267" i="9" s="1"/>
  <c r="C268" i="9" s="1"/>
  <c r="C269" i="9" s="1"/>
  <c r="C270" i="9" s="1"/>
  <c r="C271" i="9" s="1"/>
  <c r="C272" i="9" s="1"/>
  <c r="C273" i="9" s="1"/>
  <c r="C274" i="9" s="1"/>
  <c r="C275" i="9" s="1"/>
  <c r="C276" i="9" s="1"/>
  <c r="C277" i="9" s="1"/>
  <c r="C278" i="9" s="1"/>
  <c r="C279" i="9" s="1"/>
  <c r="C280" i="9" s="1"/>
  <c r="C281" i="9" s="1"/>
  <c r="C282" i="9" s="1"/>
  <c r="C283" i="9" s="1"/>
  <c r="C284" i="9" s="1"/>
  <c r="C285" i="9" s="1"/>
  <c r="C286" i="9" s="1"/>
  <c r="C287" i="9" s="1"/>
  <c r="C288" i="9" s="1"/>
  <c r="C289" i="9" s="1"/>
  <c r="I82" i="9"/>
  <c r="Q3" i="9" l="1"/>
  <c r="Q4" i="9"/>
  <c r="Q5" i="9"/>
  <c r="Q6" i="9"/>
  <c r="Q7" i="9"/>
  <c r="Q8" i="9"/>
  <c r="Q9" i="9"/>
  <c r="Q10" i="9"/>
  <c r="Q11" i="9"/>
  <c r="Q12" i="9"/>
  <c r="Q13" i="9"/>
  <c r="Q14" i="9"/>
  <c r="Q15" i="9"/>
  <c r="Q16" i="9"/>
  <c r="Q17" i="9"/>
  <c r="Q18" i="9"/>
  <c r="Q19" i="9"/>
  <c r="Q20" i="9"/>
  <c r="Q21" i="9"/>
  <c r="Q22" i="9"/>
  <c r="Q23" i="9"/>
  <c r="Q24" i="9"/>
  <c r="Q25" i="9"/>
  <c r="Q26" i="9"/>
  <c r="Q27" i="9"/>
  <c r="Q28" i="9"/>
  <c r="Q29" i="9"/>
  <c r="Q30" i="9"/>
  <c r="Q31" i="9"/>
  <c r="Q32" i="9"/>
  <c r="Q33" i="9"/>
  <c r="Q34" i="9"/>
  <c r="Q35" i="9"/>
  <c r="Q36" i="9"/>
  <c r="Q37" i="9"/>
  <c r="Q38" i="9"/>
  <c r="Q39" i="9"/>
  <c r="Q40" i="9"/>
  <c r="Q41" i="9"/>
  <c r="Q42" i="9"/>
  <c r="Q43" i="9"/>
  <c r="Q44" i="9"/>
  <c r="Q45" i="9"/>
  <c r="Q46" i="9"/>
  <c r="Q47" i="9"/>
  <c r="Q48" i="9"/>
  <c r="Q49" i="9"/>
  <c r="Q50" i="9"/>
  <c r="Q51" i="9"/>
  <c r="Q52" i="9"/>
  <c r="Q53" i="9"/>
  <c r="Q54" i="9"/>
  <c r="Q55" i="9"/>
  <c r="Q56" i="9"/>
  <c r="Q57" i="9"/>
  <c r="Q58" i="9"/>
  <c r="Q59" i="9"/>
  <c r="Q60" i="9"/>
  <c r="Q61" i="9"/>
  <c r="Q62" i="9"/>
  <c r="Q63" i="9"/>
  <c r="Q64" i="9"/>
  <c r="Q65" i="9"/>
  <c r="Q66" i="9"/>
  <c r="Q67" i="9"/>
  <c r="Q68" i="9"/>
  <c r="Q69" i="9"/>
  <c r="Q70" i="9"/>
  <c r="Q71" i="9"/>
  <c r="Q72" i="9"/>
  <c r="Q73" i="9"/>
  <c r="Q74" i="9"/>
  <c r="Q75" i="9"/>
  <c r="Q76" i="9"/>
  <c r="Q77" i="9"/>
  <c r="Q78" i="9"/>
  <c r="Q79" i="9"/>
  <c r="Q80" i="9"/>
  <c r="Q81" i="9"/>
  <c r="Q82" i="9"/>
  <c r="Q83" i="9"/>
  <c r="Q84" i="9"/>
  <c r="Q85" i="9"/>
  <c r="Q86" i="9"/>
  <c r="Q87" i="9"/>
  <c r="Q88" i="9"/>
  <c r="Q89" i="9"/>
  <c r="Q90" i="9"/>
  <c r="Q91" i="9"/>
  <c r="Q92" i="9"/>
  <c r="Q93" i="9"/>
  <c r="Q94" i="9"/>
  <c r="Q95" i="9"/>
  <c r="Q96" i="9"/>
  <c r="Q97" i="9"/>
  <c r="Q98" i="9"/>
  <c r="Q99" i="9"/>
  <c r="Q100" i="9"/>
  <c r="Q101" i="9"/>
  <c r="Q102" i="9"/>
  <c r="Q103" i="9"/>
  <c r="Q104" i="9"/>
  <c r="Q105" i="9"/>
  <c r="Q106" i="9"/>
  <c r="Q107" i="9"/>
  <c r="Q108" i="9"/>
  <c r="Q109" i="9"/>
  <c r="Q110" i="9"/>
  <c r="Q111" i="9"/>
  <c r="Q112" i="9"/>
  <c r="Q113" i="9"/>
  <c r="Q114" i="9"/>
  <c r="Q115" i="9"/>
  <c r="Q116" i="9"/>
  <c r="Q117" i="9"/>
  <c r="Q118" i="9"/>
  <c r="Q119" i="9"/>
  <c r="Q120" i="9"/>
  <c r="Q121" i="9"/>
  <c r="Q122" i="9"/>
  <c r="Q123" i="9"/>
  <c r="Q124" i="9"/>
  <c r="Q125" i="9"/>
  <c r="Q126" i="9"/>
  <c r="Q127" i="9"/>
  <c r="Q128" i="9"/>
  <c r="Q129" i="9"/>
  <c r="Q130" i="9"/>
  <c r="Q131" i="9"/>
  <c r="Q132" i="9"/>
  <c r="Q133" i="9"/>
  <c r="Q134" i="9"/>
  <c r="Q135" i="9"/>
  <c r="Q136" i="9"/>
  <c r="Q137" i="9"/>
  <c r="Q138" i="9"/>
  <c r="Q139" i="9"/>
  <c r="Q140" i="9"/>
  <c r="Q141" i="9"/>
  <c r="Q142" i="9"/>
  <c r="Q143" i="9"/>
  <c r="Q144" i="9"/>
  <c r="Q145" i="9"/>
  <c r="Q146" i="9"/>
  <c r="Q147" i="9"/>
  <c r="Q148" i="9"/>
  <c r="Q149" i="9"/>
  <c r="Q150" i="9"/>
  <c r="Q151" i="9"/>
  <c r="Q152" i="9"/>
  <c r="Q153" i="9"/>
  <c r="Q154" i="9"/>
  <c r="Q155" i="9"/>
  <c r="Q156" i="9"/>
  <c r="Q157" i="9"/>
  <c r="Q158" i="9"/>
  <c r="Q159" i="9"/>
  <c r="Q160" i="9"/>
  <c r="Q161" i="9"/>
  <c r="Q162" i="9"/>
  <c r="Q163" i="9"/>
  <c r="Q164" i="9"/>
  <c r="Q165" i="9"/>
  <c r="Q166" i="9"/>
  <c r="Q167" i="9"/>
  <c r="Q168" i="9"/>
  <c r="Q169" i="9"/>
  <c r="Q170" i="9"/>
  <c r="Q171" i="9"/>
  <c r="Q172" i="9"/>
  <c r="Q173" i="9"/>
  <c r="Q174" i="9"/>
  <c r="Q175" i="9"/>
  <c r="Q176" i="9"/>
  <c r="Q177" i="9"/>
  <c r="Q178" i="9"/>
  <c r="Q179" i="9"/>
  <c r="Q180" i="9"/>
  <c r="Q181" i="9"/>
  <c r="Q182" i="9"/>
  <c r="Q183" i="9"/>
  <c r="Q184" i="9"/>
  <c r="Q185" i="9"/>
  <c r="Q186" i="9"/>
  <c r="Q187" i="9"/>
  <c r="Q188" i="9"/>
  <c r="Q189" i="9"/>
  <c r="Q190" i="9"/>
  <c r="Q191" i="9"/>
  <c r="Q192" i="9"/>
  <c r="Q193" i="9"/>
  <c r="Q194" i="9"/>
  <c r="Q195" i="9"/>
  <c r="Q196" i="9"/>
  <c r="Q197" i="9"/>
  <c r="Q198" i="9"/>
  <c r="Q199" i="9"/>
  <c r="Q200" i="9"/>
  <c r="Q201" i="9"/>
  <c r="Q202" i="9"/>
  <c r="Q203" i="9"/>
  <c r="Q204" i="9"/>
  <c r="Q205" i="9"/>
  <c r="Q206" i="9"/>
  <c r="Q207" i="9"/>
  <c r="Q208" i="9"/>
  <c r="Q209" i="9"/>
  <c r="Q210" i="9"/>
  <c r="Q211" i="9"/>
  <c r="Q212" i="9"/>
  <c r="Q213" i="9"/>
  <c r="Q214" i="9"/>
  <c r="Q215" i="9"/>
  <c r="Q216" i="9"/>
  <c r="Q217" i="9"/>
  <c r="Q218" i="9"/>
  <c r="Q219" i="9"/>
  <c r="Q220" i="9"/>
  <c r="Q221" i="9"/>
  <c r="Q222" i="9"/>
  <c r="Q223" i="9"/>
  <c r="Q224" i="9"/>
  <c r="Q225" i="9"/>
  <c r="Q226" i="9"/>
  <c r="Q227" i="9"/>
  <c r="Q228" i="9"/>
  <c r="Q229" i="9"/>
  <c r="Q2" i="9"/>
  <c r="P3" i="9"/>
  <c r="P4" i="9"/>
  <c r="P5" i="9"/>
  <c r="P6" i="9"/>
  <c r="P7" i="9"/>
  <c r="P8" i="9"/>
  <c r="P9" i="9"/>
  <c r="P10" i="9"/>
  <c r="P11" i="9"/>
  <c r="P12" i="9"/>
  <c r="P13" i="9"/>
  <c r="P14" i="9"/>
  <c r="P15" i="9"/>
  <c r="P16" i="9"/>
  <c r="P17" i="9"/>
  <c r="P18" i="9"/>
  <c r="P19" i="9"/>
  <c r="P20" i="9"/>
  <c r="P21" i="9"/>
  <c r="P22" i="9"/>
  <c r="P23" i="9"/>
  <c r="P24" i="9"/>
  <c r="P25" i="9"/>
  <c r="P26" i="9"/>
  <c r="P27" i="9"/>
  <c r="P28" i="9"/>
  <c r="P29" i="9"/>
  <c r="P30" i="9"/>
  <c r="P31" i="9"/>
  <c r="P32" i="9"/>
  <c r="P33" i="9"/>
  <c r="P34" i="9"/>
  <c r="P35" i="9"/>
  <c r="P36" i="9"/>
  <c r="P37" i="9"/>
  <c r="P38" i="9"/>
  <c r="P39" i="9"/>
  <c r="P40" i="9"/>
  <c r="P41" i="9"/>
  <c r="P42" i="9"/>
  <c r="P43" i="9"/>
  <c r="P44" i="9"/>
  <c r="P45" i="9"/>
  <c r="P46" i="9"/>
  <c r="P47" i="9"/>
  <c r="P48" i="9"/>
  <c r="P49" i="9"/>
  <c r="P50" i="9"/>
  <c r="P51" i="9"/>
  <c r="P52" i="9"/>
  <c r="P53" i="9"/>
  <c r="P54" i="9"/>
  <c r="P55" i="9"/>
  <c r="P56" i="9"/>
  <c r="P57" i="9"/>
  <c r="P58" i="9"/>
  <c r="P59" i="9"/>
  <c r="P60" i="9"/>
  <c r="P61" i="9"/>
  <c r="P62" i="9"/>
  <c r="P63" i="9"/>
  <c r="P64" i="9"/>
  <c r="P65" i="9"/>
  <c r="P66" i="9"/>
  <c r="P67" i="9"/>
  <c r="P68" i="9"/>
  <c r="P69" i="9"/>
  <c r="P70" i="9"/>
  <c r="P71" i="9"/>
  <c r="P72" i="9"/>
  <c r="P73" i="9"/>
  <c r="P74" i="9"/>
  <c r="P75" i="9"/>
  <c r="P76" i="9"/>
  <c r="P77" i="9"/>
  <c r="P78" i="9"/>
  <c r="P79" i="9"/>
  <c r="P80" i="9"/>
  <c r="P81" i="9"/>
  <c r="P82" i="9"/>
  <c r="P83" i="9"/>
  <c r="P84" i="9"/>
  <c r="P85" i="9"/>
  <c r="P86" i="9"/>
  <c r="P87" i="9"/>
  <c r="P88" i="9"/>
  <c r="P89" i="9"/>
  <c r="P90" i="9"/>
  <c r="P91" i="9"/>
  <c r="P92" i="9"/>
  <c r="P93" i="9"/>
  <c r="P94" i="9"/>
  <c r="P95" i="9"/>
  <c r="P96" i="9"/>
  <c r="P97" i="9"/>
  <c r="P98" i="9"/>
  <c r="P99" i="9"/>
  <c r="P100" i="9"/>
  <c r="P101" i="9"/>
  <c r="P102" i="9"/>
  <c r="P103" i="9"/>
  <c r="P104" i="9"/>
  <c r="P105" i="9"/>
  <c r="P106" i="9"/>
  <c r="P107" i="9"/>
  <c r="P108" i="9"/>
  <c r="P109" i="9"/>
  <c r="P110" i="9"/>
  <c r="P111" i="9"/>
  <c r="P112" i="9"/>
  <c r="P113" i="9"/>
  <c r="P114" i="9"/>
  <c r="P115" i="9"/>
  <c r="P116" i="9"/>
  <c r="P117" i="9"/>
  <c r="P118" i="9"/>
  <c r="P119" i="9"/>
  <c r="P120" i="9"/>
  <c r="P121" i="9"/>
  <c r="P122" i="9"/>
  <c r="P123" i="9"/>
  <c r="P124" i="9"/>
  <c r="P125" i="9"/>
  <c r="P126" i="9"/>
  <c r="P127" i="9"/>
  <c r="P128" i="9"/>
  <c r="P129" i="9"/>
  <c r="P130" i="9"/>
  <c r="P131" i="9"/>
  <c r="P132" i="9"/>
  <c r="P133" i="9"/>
  <c r="P134" i="9"/>
  <c r="P135" i="9"/>
  <c r="P136" i="9"/>
  <c r="P137" i="9"/>
  <c r="P138" i="9"/>
  <c r="P139" i="9"/>
  <c r="P140" i="9"/>
  <c r="P141" i="9"/>
  <c r="P142" i="9"/>
  <c r="P143" i="9"/>
  <c r="P144" i="9"/>
  <c r="P145" i="9"/>
  <c r="P146" i="9"/>
  <c r="P147" i="9"/>
  <c r="P148" i="9"/>
  <c r="P149" i="9"/>
  <c r="P150" i="9"/>
  <c r="P151" i="9"/>
  <c r="P152" i="9"/>
  <c r="P153" i="9"/>
  <c r="P154" i="9"/>
  <c r="P155" i="9"/>
  <c r="P156" i="9"/>
  <c r="P157" i="9"/>
  <c r="P158" i="9"/>
  <c r="P159" i="9"/>
  <c r="P160" i="9"/>
  <c r="P161" i="9"/>
  <c r="P162" i="9"/>
  <c r="P163" i="9"/>
  <c r="P164" i="9"/>
  <c r="P165" i="9"/>
  <c r="P166" i="9"/>
  <c r="P167" i="9"/>
  <c r="P168" i="9"/>
  <c r="P169" i="9"/>
  <c r="P170" i="9"/>
  <c r="P171" i="9"/>
  <c r="P172" i="9"/>
  <c r="P173" i="9"/>
  <c r="P174" i="9"/>
  <c r="P175" i="9"/>
  <c r="P176" i="9"/>
  <c r="P177" i="9"/>
  <c r="P178" i="9"/>
  <c r="P179" i="9"/>
  <c r="P180" i="9"/>
  <c r="P181" i="9"/>
  <c r="P182" i="9"/>
  <c r="P183" i="9"/>
  <c r="P184" i="9"/>
  <c r="P185" i="9"/>
  <c r="P186" i="9"/>
  <c r="P187" i="9"/>
  <c r="P188" i="9"/>
  <c r="P189" i="9"/>
  <c r="P190" i="9"/>
  <c r="P191" i="9"/>
  <c r="P192" i="9"/>
  <c r="P193" i="9"/>
  <c r="P194" i="9"/>
  <c r="P195" i="9"/>
  <c r="P196" i="9"/>
  <c r="P197" i="9"/>
  <c r="P198" i="9"/>
  <c r="P199" i="9"/>
  <c r="P200" i="9"/>
  <c r="P201" i="9"/>
  <c r="P202" i="9"/>
  <c r="P203" i="9"/>
  <c r="P204" i="9"/>
  <c r="P205" i="9"/>
  <c r="P206" i="9"/>
  <c r="P207" i="9"/>
  <c r="P208" i="9"/>
  <c r="P209" i="9"/>
  <c r="P210" i="9"/>
  <c r="P211" i="9"/>
  <c r="P212" i="9"/>
  <c r="P213" i="9"/>
  <c r="P214" i="9"/>
  <c r="P215" i="9"/>
  <c r="P216" i="9"/>
  <c r="P217" i="9"/>
  <c r="P218" i="9"/>
  <c r="P219" i="9"/>
  <c r="P220" i="9"/>
  <c r="P221" i="9"/>
  <c r="P222" i="9"/>
  <c r="P223" i="9"/>
  <c r="P224" i="9"/>
  <c r="P225" i="9"/>
  <c r="P226" i="9"/>
  <c r="P227" i="9"/>
  <c r="P228" i="9"/>
  <c r="P229" i="9"/>
  <c r="P2" i="9"/>
  <c r="O3" i="9"/>
  <c r="O4" i="9"/>
  <c r="O5" i="9"/>
  <c r="O6" i="9"/>
  <c r="O7" i="9"/>
  <c r="O8" i="9"/>
  <c r="O9" i="9"/>
  <c r="O10" i="9"/>
  <c r="O11" i="9"/>
  <c r="O12" i="9"/>
  <c r="O13" i="9"/>
  <c r="O14" i="9"/>
  <c r="O15" i="9"/>
  <c r="O16" i="9"/>
  <c r="O17" i="9"/>
  <c r="O18" i="9"/>
  <c r="O19" i="9"/>
  <c r="O20" i="9"/>
  <c r="O21" i="9"/>
  <c r="O22" i="9"/>
  <c r="O23" i="9"/>
  <c r="O24" i="9"/>
  <c r="O25" i="9"/>
  <c r="O26" i="9"/>
  <c r="O27" i="9"/>
  <c r="O28" i="9"/>
  <c r="O29" i="9"/>
  <c r="O30" i="9"/>
  <c r="O31" i="9"/>
  <c r="O32" i="9"/>
  <c r="O33" i="9"/>
  <c r="O34"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8" i="9"/>
  <c r="O149" i="9"/>
  <c r="O150" i="9"/>
  <c r="O151" i="9"/>
  <c r="O152" i="9"/>
  <c r="O153" i="9"/>
  <c r="O154" i="9"/>
  <c r="O155" i="9"/>
  <c r="O156" i="9"/>
  <c r="O157" i="9"/>
  <c r="O158" i="9"/>
  <c r="O159" i="9"/>
  <c r="O160" i="9"/>
  <c r="O161" i="9"/>
  <c r="O162" i="9"/>
  <c r="O163" i="9"/>
  <c r="O164" i="9"/>
  <c r="O165" i="9"/>
  <c r="O166" i="9"/>
  <c r="O167" i="9"/>
  <c r="O168" i="9"/>
  <c r="O169" i="9"/>
  <c r="O170" i="9"/>
  <c r="O171" i="9"/>
  <c r="O172" i="9"/>
  <c r="O173" i="9"/>
  <c r="O174" i="9"/>
  <c r="O175" i="9"/>
  <c r="O176" i="9"/>
  <c r="O177" i="9"/>
  <c r="O178" i="9"/>
  <c r="O179" i="9"/>
  <c r="O180" i="9"/>
  <c r="O181" i="9"/>
  <c r="O182" i="9"/>
  <c r="O183" i="9"/>
  <c r="O184" i="9"/>
  <c r="O185" i="9"/>
  <c r="O186" i="9"/>
  <c r="O187" i="9"/>
  <c r="O188" i="9"/>
  <c r="O189" i="9"/>
  <c r="O190" i="9"/>
  <c r="O191" i="9"/>
  <c r="O192" i="9"/>
  <c r="O193" i="9"/>
  <c r="O194" i="9"/>
  <c r="O195" i="9"/>
  <c r="O196" i="9"/>
  <c r="O197" i="9"/>
  <c r="O198" i="9"/>
  <c r="O199" i="9"/>
  <c r="O200" i="9"/>
  <c r="O201" i="9"/>
  <c r="O202" i="9"/>
  <c r="O203" i="9"/>
  <c r="O204" i="9"/>
  <c r="O205" i="9"/>
  <c r="O206" i="9"/>
  <c r="O207" i="9"/>
  <c r="O208" i="9"/>
  <c r="O209" i="9"/>
  <c r="O210" i="9"/>
  <c r="O211" i="9"/>
  <c r="O212" i="9"/>
  <c r="O213" i="9"/>
  <c r="O214" i="9"/>
  <c r="O215" i="9"/>
  <c r="O216" i="9"/>
  <c r="O217" i="9"/>
  <c r="O218" i="9"/>
  <c r="O219" i="9"/>
  <c r="O220" i="9"/>
  <c r="O221" i="9"/>
  <c r="O222" i="9"/>
  <c r="O223" i="9"/>
  <c r="O224" i="9"/>
  <c r="O225" i="9"/>
  <c r="O226" i="9"/>
  <c r="O227" i="9"/>
  <c r="O228" i="9"/>
  <c r="O229" i="9"/>
  <c r="O2" i="9"/>
  <c r="N3" i="9"/>
  <c r="N4" i="9"/>
  <c r="N5" i="9"/>
  <c r="N6" i="9"/>
  <c r="N7" i="9"/>
  <c r="N8" i="9"/>
  <c r="N9" i="9"/>
  <c r="N10" i="9"/>
  <c r="N11" i="9"/>
  <c r="N12" i="9"/>
  <c r="N13" i="9"/>
  <c r="N14" i="9"/>
  <c r="N15" i="9"/>
  <c r="N16" i="9"/>
  <c r="N17" i="9"/>
  <c r="N18" i="9"/>
  <c r="N19" i="9"/>
  <c r="N20" i="9"/>
  <c r="N21" i="9"/>
  <c r="N22" i="9"/>
  <c r="N23" i="9"/>
  <c r="N24" i="9"/>
  <c r="N25" i="9"/>
  <c r="N26" i="9"/>
  <c r="N27" i="9"/>
  <c r="N28" i="9"/>
  <c r="N29" i="9"/>
  <c r="N30" i="9"/>
  <c r="N31" i="9"/>
  <c r="N32" i="9"/>
  <c r="N33" i="9"/>
  <c r="N34" i="9"/>
  <c r="N35" i="9"/>
  <c r="N36" i="9"/>
  <c r="N37" i="9"/>
  <c r="N38" i="9"/>
  <c r="N39" i="9"/>
  <c r="N40" i="9"/>
  <c r="N41" i="9"/>
  <c r="N42" i="9"/>
  <c r="N43" i="9"/>
  <c r="N44" i="9"/>
  <c r="N45" i="9"/>
  <c r="N46" i="9"/>
  <c r="N47" i="9"/>
  <c r="N48" i="9"/>
  <c r="N49" i="9"/>
  <c r="N50" i="9"/>
  <c r="N51" i="9"/>
  <c r="N52" i="9"/>
  <c r="N53" i="9"/>
  <c r="N54" i="9"/>
  <c r="N55" i="9"/>
  <c r="N56" i="9"/>
  <c r="N57" i="9"/>
  <c r="N58" i="9"/>
  <c r="N59" i="9"/>
  <c r="N60" i="9"/>
  <c r="N61" i="9"/>
  <c r="N62" i="9"/>
  <c r="N63" i="9"/>
  <c r="N64" i="9"/>
  <c r="N65" i="9"/>
  <c r="N66" i="9"/>
  <c r="N67" i="9"/>
  <c r="N68" i="9"/>
  <c r="N69" i="9"/>
  <c r="N70" i="9"/>
  <c r="N71" i="9"/>
  <c r="N72" i="9"/>
  <c r="N73" i="9"/>
  <c r="N74" i="9"/>
  <c r="N75" i="9"/>
  <c r="N76" i="9"/>
  <c r="N77" i="9"/>
  <c r="N78" i="9"/>
  <c r="N79" i="9"/>
  <c r="N80" i="9"/>
  <c r="N81" i="9"/>
  <c r="N82" i="9"/>
  <c r="N83" i="9"/>
  <c r="N84" i="9"/>
  <c r="N85" i="9"/>
  <c r="N86" i="9"/>
  <c r="N87" i="9"/>
  <c r="N88" i="9"/>
  <c r="N89" i="9"/>
  <c r="N90" i="9"/>
  <c r="N91" i="9"/>
  <c r="N92" i="9"/>
  <c r="N93" i="9"/>
  <c r="N94" i="9"/>
  <c r="N95" i="9"/>
  <c r="N96" i="9"/>
  <c r="N97" i="9"/>
  <c r="N98" i="9"/>
  <c r="N99" i="9"/>
  <c r="N100" i="9"/>
  <c r="N101" i="9"/>
  <c r="N102" i="9"/>
  <c r="N103" i="9"/>
  <c r="N104" i="9"/>
  <c r="N105" i="9"/>
  <c r="N106" i="9"/>
  <c r="N107" i="9"/>
  <c r="N108" i="9"/>
  <c r="N109" i="9"/>
  <c r="N110" i="9"/>
  <c r="N111" i="9"/>
  <c r="N112" i="9"/>
  <c r="N113" i="9"/>
  <c r="N114" i="9"/>
  <c r="N115" i="9"/>
  <c r="N116" i="9"/>
  <c r="N117" i="9"/>
  <c r="N118" i="9"/>
  <c r="N119" i="9"/>
  <c r="N120" i="9"/>
  <c r="N121" i="9"/>
  <c r="N122" i="9"/>
  <c r="N123" i="9"/>
  <c r="N124" i="9"/>
  <c r="N125" i="9"/>
  <c r="N126" i="9"/>
  <c r="N127" i="9"/>
  <c r="N128" i="9"/>
  <c r="N129" i="9"/>
  <c r="N130" i="9"/>
  <c r="N131" i="9"/>
  <c r="N132" i="9"/>
  <c r="N133" i="9"/>
  <c r="N134" i="9"/>
  <c r="N135" i="9"/>
  <c r="N136" i="9"/>
  <c r="N137" i="9"/>
  <c r="N138" i="9"/>
  <c r="N139" i="9"/>
  <c r="N140" i="9"/>
  <c r="N141" i="9"/>
  <c r="N142" i="9"/>
  <c r="N143" i="9"/>
  <c r="N144" i="9"/>
  <c r="N145" i="9"/>
  <c r="N146" i="9"/>
  <c r="N147" i="9"/>
  <c r="N148" i="9"/>
  <c r="N149" i="9"/>
  <c r="N150" i="9"/>
  <c r="N151" i="9"/>
  <c r="N152" i="9"/>
  <c r="N153" i="9"/>
  <c r="N154" i="9"/>
  <c r="N155" i="9"/>
  <c r="N156" i="9"/>
  <c r="N157" i="9"/>
  <c r="N158" i="9"/>
  <c r="N159" i="9"/>
  <c r="N160" i="9"/>
  <c r="N161" i="9"/>
  <c r="N162" i="9"/>
  <c r="N163" i="9"/>
  <c r="N164" i="9"/>
  <c r="N165" i="9"/>
  <c r="N166" i="9"/>
  <c r="N167" i="9"/>
  <c r="N168" i="9"/>
  <c r="N169" i="9"/>
  <c r="N170" i="9"/>
  <c r="N171" i="9"/>
  <c r="N172" i="9"/>
  <c r="N173" i="9"/>
  <c r="N174" i="9"/>
  <c r="N175" i="9"/>
  <c r="N176" i="9"/>
  <c r="N177" i="9"/>
  <c r="N178" i="9"/>
  <c r="N179" i="9"/>
  <c r="N180" i="9"/>
  <c r="N181" i="9"/>
  <c r="N182" i="9"/>
  <c r="N183" i="9"/>
  <c r="N184" i="9"/>
  <c r="N185" i="9"/>
  <c r="N186" i="9"/>
  <c r="N187" i="9"/>
  <c r="N188" i="9"/>
  <c r="N189" i="9"/>
  <c r="N190" i="9"/>
  <c r="N191" i="9"/>
  <c r="N192" i="9"/>
  <c r="N193" i="9"/>
  <c r="N194" i="9"/>
  <c r="N195" i="9"/>
  <c r="N196" i="9"/>
  <c r="N197" i="9"/>
  <c r="N198" i="9"/>
  <c r="N199" i="9"/>
  <c r="N200" i="9"/>
  <c r="N201" i="9"/>
  <c r="N202" i="9"/>
  <c r="N203" i="9"/>
  <c r="N204" i="9"/>
  <c r="N205" i="9"/>
  <c r="N206" i="9"/>
  <c r="N207" i="9"/>
  <c r="N208" i="9"/>
  <c r="N209" i="9"/>
  <c r="N210" i="9"/>
  <c r="N211" i="9"/>
  <c r="N212" i="9"/>
  <c r="N213" i="9"/>
  <c r="N214" i="9"/>
  <c r="N215" i="9"/>
  <c r="N216" i="9"/>
  <c r="N217" i="9"/>
  <c r="N218" i="9"/>
  <c r="N219" i="9"/>
  <c r="N220" i="9"/>
  <c r="N221" i="9"/>
  <c r="N222" i="9"/>
  <c r="N223" i="9"/>
  <c r="N224" i="9"/>
  <c r="N225" i="9"/>
  <c r="N226" i="9"/>
  <c r="N227" i="9"/>
  <c r="N228" i="9"/>
  <c r="N229" i="9"/>
  <c r="N2" i="9"/>
  <c r="M3" i="9"/>
  <c r="M4" i="9"/>
  <c r="M5" i="9"/>
  <c r="M6" i="9"/>
  <c r="M7" i="9"/>
  <c r="M8" i="9"/>
  <c r="M9" i="9"/>
  <c r="M10" i="9"/>
  <c r="M11" i="9"/>
  <c r="M12" i="9"/>
  <c r="M13" i="9"/>
  <c r="M14" i="9"/>
  <c r="M15" i="9"/>
  <c r="M16" i="9"/>
  <c r="M17" i="9"/>
  <c r="M18" i="9"/>
  <c r="M19" i="9"/>
  <c r="M20" i="9"/>
  <c r="M21" i="9"/>
  <c r="M22" i="9"/>
  <c r="M23" i="9"/>
  <c r="M24" i="9"/>
  <c r="M25" i="9"/>
  <c r="M26" i="9"/>
  <c r="M27" i="9"/>
  <c r="M28" i="9"/>
  <c r="M29" i="9"/>
  <c r="M30" i="9"/>
  <c r="M31" i="9"/>
  <c r="M32" i="9"/>
  <c r="M33" i="9"/>
  <c r="M34" i="9"/>
  <c r="M35" i="9"/>
  <c r="M36" i="9"/>
  <c r="M37" i="9"/>
  <c r="M38" i="9"/>
  <c r="M39" i="9"/>
  <c r="M40" i="9"/>
  <c r="M41" i="9"/>
  <c r="M42" i="9"/>
  <c r="M43" i="9"/>
  <c r="M44" i="9"/>
  <c r="M45" i="9"/>
  <c r="M46" i="9"/>
  <c r="M47" i="9"/>
  <c r="M48" i="9"/>
  <c r="M49" i="9"/>
  <c r="M50" i="9"/>
  <c r="M51" i="9"/>
  <c r="M52" i="9"/>
  <c r="M53" i="9"/>
  <c r="M54" i="9"/>
  <c r="M55" i="9"/>
  <c r="M56" i="9"/>
  <c r="M57" i="9"/>
  <c r="M58" i="9"/>
  <c r="M59" i="9"/>
  <c r="M60" i="9"/>
  <c r="M61" i="9"/>
  <c r="M62" i="9"/>
  <c r="M63" i="9"/>
  <c r="M64" i="9"/>
  <c r="M65" i="9"/>
  <c r="M66" i="9"/>
  <c r="M67" i="9"/>
  <c r="M68" i="9"/>
  <c r="M69" i="9"/>
  <c r="M70" i="9"/>
  <c r="M71" i="9"/>
  <c r="M72" i="9"/>
  <c r="M73" i="9"/>
  <c r="M74" i="9"/>
  <c r="M75" i="9"/>
  <c r="M76" i="9"/>
  <c r="M77" i="9"/>
  <c r="M78" i="9"/>
  <c r="M79" i="9"/>
  <c r="M80" i="9"/>
  <c r="M81" i="9"/>
  <c r="M82" i="9"/>
  <c r="M83" i="9"/>
  <c r="M84" i="9"/>
  <c r="M85" i="9"/>
  <c r="M86" i="9"/>
  <c r="M87" i="9"/>
  <c r="M88" i="9"/>
  <c r="M89" i="9"/>
  <c r="M90" i="9"/>
  <c r="M91" i="9"/>
  <c r="M92" i="9"/>
  <c r="M93" i="9"/>
  <c r="M94" i="9"/>
  <c r="M95" i="9"/>
  <c r="M96" i="9"/>
  <c r="M97" i="9"/>
  <c r="M98" i="9"/>
  <c r="M99" i="9"/>
  <c r="M100" i="9"/>
  <c r="M101" i="9"/>
  <c r="M102" i="9"/>
  <c r="M103" i="9"/>
  <c r="M104" i="9"/>
  <c r="M105" i="9"/>
  <c r="M106" i="9"/>
  <c r="M107" i="9"/>
  <c r="M108" i="9"/>
  <c r="M109" i="9"/>
  <c r="M110" i="9"/>
  <c r="M111" i="9"/>
  <c r="M112" i="9"/>
  <c r="M113" i="9"/>
  <c r="M114" i="9"/>
  <c r="M115" i="9"/>
  <c r="M116" i="9"/>
  <c r="M117" i="9"/>
  <c r="M118" i="9"/>
  <c r="M119" i="9"/>
  <c r="M120" i="9"/>
  <c r="M121" i="9"/>
  <c r="M122" i="9"/>
  <c r="M123" i="9"/>
  <c r="M124" i="9"/>
  <c r="M125" i="9"/>
  <c r="M126" i="9"/>
  <c r="M127" i="9"/>
  <c r="M128" i="9"/>
  <c r="M129" i="9"/>
  <c r="M130" i="9"/>
  <c r="M131" i="9"/>
  <c r="M132" i="9"/>
  <c r="M133" i="9"/>
  <c r="M134" i="9"/>
  <c r="M135" i="9"/>
  <c r="M136" i="9"/>
  <c r="M137" i="9"/>
  <c r="M138" i="9"/>
  <c r="M139" i="9"/>
  <c r="M140" i="9"/>
  <c r="M141" i="9"/>
  <c r="M142" i="9"/>
  <c r="M143" i="9"/>
  <c r="M144" i="9"/>
  <c r="M145" i="9"/>
  <c r="M146" i="9"/>
  <c r="M147" i="9"/>
  <c r="M148" i="9"/>
  <c r="M149" i="9"/>
  <c r="M150" i="9"/>
  <c r="M151" i="9"/>
  <c r="M152" i="9"/>
  <c r="M153" i="9"/>
  <c r="M154" i="9"/>
  <c r="M155" i="9"/>
  <c r="M156" i="9"/>
  <c r="M157" i="9"/>
  <c r="M158" i="9"/>
  <c r="M159" i="9"/>
  <c r="M160" i="9"/>
  <c r="M161" i="9"/>
  <c r="M162" i="9"/>
  <c r="M163" i="9"/>
  <c r="M164" i="9"/>
  <c r="M165" i="9"/>
  <c r="M166" i="9"/>
  <c r="M167" i="9"/>
  <c r="M168" i="9"/>
  <c r="M169" i="9"/>
  <c r="M170" i="9"/>
  <c r="M171" i="9"/>
  <c r="M172" i="9"/>
  <c r="M173" i="9"/>
  <c r="M174" i="9"/>
  <c r="M175" i="9"/>
  <c r="M176" i="9"/>
  <c r="M177" i="9"/>
  <c r="M178" i="9"/>
  <c r="M179" i="9"/>
  <c r="M180" i="9"/>
  <c r="M181" i="9"/>
  <c r="M182" i="9"/>
  <c r="M183" i="9"/>
  <c r="M184" i="9"/>
  <c r="M185" i="9"/>
  <c r="M186" i="9"/>
  <c r="M187" i="9"/>
  <c r="M188" i="9"/>
  <c r="M189" i="9"/>
  <c r="M190" i="9"/>
  <c r="M191" i="9"/>
  <c r="M192" i="9"/>
  <c r="M193" i="9"/>
  <c r="M194" i="9"/>
  <c r="M195" i="9"/>
  <c r="M196" i="9"/>
  <c r="M197" i="9"/>
  <c r="M198" i="9"/>
  <c r="M199" i="9"/>
  <c r="M200" i="9"/>
  <c r="M201" i="9"/>
  <c r="M202" i="9"/>
  <c r="M203" i="9"/>
  <c r="M204" i="9"/>
  <c r="M205" i="9"/>
  <c r="M206" i="9"/>
  <c r="M207" i="9"/>
  <c r="M208" i="9"/>
  <c r="M209" i="9"/>
  <c r="M210" i="9"/>
  <c r="M211" i="9"/>
  <c r="M212" i="9"/>
  <c r="M213" i="9"/>
  <c r="M214" i="9"/>
  <c r="M215" i="9"/>
  <c r="M216" i="9"/>
  <c r="M217" i="9"/>
  <c r="M218" i="9"/>
  <c r="M219" i="9"/>
  <c r="M220" i="9"/>
  <c r="M221" i="9"/>
  <c r="M222" i="9"/>
  <c r="M223" i="9"/>
  <c r="M224" i="9"/>
  <c r="M225" i="9"/>
  <c r="M226" i="9"/>
  <c r="M227" i="9"/>
  <c r="M228" i="9"/>
  <c r="M229" i="9"/>
  <c r="M2" i="9"/>
  <c r="L3" i="9"/>
  <c r="L4" i="9"/>
  <c r="L5" i="9"/>
  <c r="L6" i="9"/>
  <c r="L7" i="9"/>
  <c r="L8" i="9"/>
  <c r="L9" i="9"/>
  <c r="L10" i="9"/>
  <c r="L11" i="9"/>
  <c r="L12" i="9"/>
  <c r="L13" i="9"/>
  <c r="L14" i="9"/>
  <c r="L15" i="9"/>
  <c r="L16" i="9"/>
  <c r="L17" i="9"/>
  <c r="L18" i="9"/>
  <c r="L19" i="9"/>
  <c r="L20" i="9"/>
  <c r="L21" i="9"/>
  <c r="L22" i="9"/>
  <c r="L23" i="9"/>
  <c r="L24" i="9"/>
  <c r="L25" i="9"/>
  <c r="L26" i="9"/>
  <c r="L27" i="9"/>
  <c r="L28" i="9"/>
  <c r="L29" i="9"/>
  <c r="L30" i="9"/>
  <c r="L31" i="9"/>
  <c r="L32" i="9"/>
  <c r="L33" i="9"/>
  <c r="L34" i="9"/>
  <c r="L35" i="9"/>
  <c r="L36" i="9"/>
  <c r="L37" i="9"/>
  <c r="L38" i="9"/>
  <c r="L39" i="9"/>
  <c r="L40" i="9"/>
  <c r="L41" i="9"/>
  <c r="L42" i="9"/>
  <c r="L43" i="9"/>
  <c r="L44" i="9"/>
  <c r="L45" i="9"/>
  <c r="L46" i="9"/>
  <c r="L47" i="9"/>
  <c r="L48" i="9"/>
  <c r="L49" i="9"/>
  <c r="L50" i="9"/>
  <c r="L51" i="9"/>
  <c r="L52" i="9"/>
  <c r="L53" i="9"/>
  <c r="L54" i="9"/>
  <c r="L55" i="9"/>
  <c r="L56" i="9"/>
  <c r="L57" i="9"/>
  <c r="L58" i="9"/>
  <c r="L59" i="9"/>
  <c r="L60" i="9"/>
  <c r="L61" i="9"/>
  <c r="L62" i="9"/>
  <c r="L63" i="9"/>
  <c r="L64" i="9"/>
  <c r="L65" i="9"/>
  <c r="L66" i="9"/>
  <c r="L67" i="9"/>
  <c r="L68" i="9"/>
  <c r="L69" i="9"/>
  <c r="L70" i="9"/>
  <c r="L71" i="9"/>
  <c r="L72" i="9"/>
  <c r="L73" i="9"/>
  <c r="L74" i="9"/>
  <c r="L75" i="9"/>
  <c r="L76" i="9"/>
  <c r="L77" i="9"/>
  <c r="L78" i="9"/>
  <c r="L79" i="9"/>
  <c r="L80" i="9"/>
  <c r="L81" i="9"/>
  <c r="L82" i="9"/>
  <c r="L83" i="9"/>
  <c r="L84" i="9"/>
  <c r="L85" i="9"/>
  <c r="L86" i="9"/>
  <c r="L87" i="9"/>
  <c r="L88" i="9"/>
  <c r="L89" i="9"/>
  <c r="L90" i="9"/>
  <c r="L91" i="9"/>
  <c r="L92" i="9"/>
  <c r="L93" i="9"/>
  <c r="L94" i="9"/>
  <c r="L95" i="9"/>
  <c r="L96" i="9"/>
  <c r="L97" i="9"/>
  <c r="L98" i="9"/>
  <c r="L99" i="9"/>
  <c r="L100" i="9"/>
  <c r="L101" i="9"/>
  <c r="L102" i="9"/>
  <c r="L103" i="9"/>
  <c r="L104" i="9"/>
  <c r="L105" i="9"/>
  <c r="L106" i="9"/>
  <c r="L107" i="9"/>
  <c r="L108" i="9"/>
  <c r="L109" i="9"/>
  <c r="L110" i="9"/>
  <c r="L111" i="9"/>
  <c r="L112" i="9"/>
  <c r="L113" i="9"/>
  <c r="L114" i="9"/>
  <c r="L115" i="9"/>
  <c r="L116" i="9"/>
  <c r="L117" i="9"/>
  <c r="L118" i="9"/>
  <c r="L119" i="9"/>
  <c r="L120" i="9"/>
  <c r="L121" i="9"/>
  <c r="L122" i="9"/>
  <c r="L123" i="9"/>
  <c r="L124" i="9"/>
  <c r="L125" i="9"/>
  <c r="L126" i="9"/>
  <c r="L127" i="9"/>
  <c r="L128" i="9"/>
  <c r="L129" i="9"/>
  <c r="L130" i="9"/>
  <c r="L131" i="9"/>
  <c r="L132" i="9"/>
  <c r="L133" i="9"/>
  <c r="L134" i="9"/>
  <c r="L135" i="9"/>
  <c r="L136" i="9"/>
  <c r="L137" i="9"/>
  <c r="L138" i="9"/>
  <c r="L139" i="9"/>
  <c r="L140" i="9"/>
  <c r="L141" i="9"/>
  <c r="L142" i="9"/>
  <c r="L143" i="9"/>
  <c r="L144" i="9"/>
  <c r="L145" i="9"/>
  <c r="L146" i="9"/>
  <c r="L147" i="9"/>
  <c r="L148" i="9"/>
  <c r="L149" i="9"/>
  <c r="L150" i="9"/>
  <c r="L151" i="9"/>
  <c r="L152" i="9"/>
  <c r="L153" i="9"/>
  <c r="L154" i="9"/>
  <c r="L155" i="9"/>
  <c r="L156" i="9"/>
  <c r="L157" i="9"/>
  <c r="L158" i="9"/>
  <c r="L159" i="9"/>
  <c r="L160" i="9"/>
  <c r="L161" i="9"/>
  <c r="L162" i="9"/>
  <c r="L163" i="9"/>
  <c r="L164" i="9"/>
  <c r="L165" i="9"/>
  <c r="L166" i="9"/>
  <c r="L167" i="9"/>
  <c r="L168" i="9"/>
  <c r="L169" i="9"/>
  <c r="L170" i="9"/>
  <c r="L171" i="9"/>
  <c r="L172" i="9"/>
  <c r="L173" i="9"/>
  <c r="L174" i="9"/>
  <c r="L175" i="9"/>
  <c r="L176" i="9"/>
  <c r="L177" i="9"/>
  <c r="L178" i="9"/>
  <c r="L179" i="9"/>
  <c r="L180" i="9"/>
  <c r="L181" i="9"/>
  <c r="L182" i="9"/>
  <c r="L183" i="9"/>
  <c r="L184" i="9"/>
  <c r="L185" i="9"/>
  <c r="L186" i="9"/>
  <c r="L187" i="9"/>
  <c r="L188" i="9"/>
  <c r="L189" i="9"/>
  <c r="L190" i="9"/>
  <c r="L191" i="9"/>
  <c r="L192" i="9"/>
  <c r="L193" i="9"/>
  <c r="L194" i="9"/>
  <c r="L195" i="9"/>
  <c r="L196" i="9"/>
  <c r="L197" i="9"/>
  <c r="L198" i="9"/>
  <c r="L199" i="9"/>
  <c r="L200" i="9"/>
  <c r="L201" i="9"/>
  <c r="L202" i="9"/>
  <c r="L203" i="9"/>
  <c r="L204" i="9"/>
  <c r="L205" i="9"/>
  <c r="L206" i="9"/>
  <c r="L207" i="9"/>
  <c r="L208" i="9"/>
  <c r="L209" i="9"/>
  <c r="L210" i="9"/>
  <c r="L211" i="9"/>
  <c r="L212" i="9"/>
  <c r="L213" i="9"/>
  <c r="L214" i="9"/>
  <c r="L215" i="9"/>
  <c r="L216" i="9"/>
  <c r="L217" i="9"/>
  <c r="L218" i="9"/>
  <c r="L219" i="9"/>
  <c r="L220" i="9"/>
  <c r="L221" i="9"/>
  <c r="L222" i="9"/>
  <c r="L223" i="9"/>
  <c r="L224" i="9"/>
  <c r="L225" i="9"/>
  <c r="L226" i="9"/>
  <c r="L227" i="9"/>
  <c r="L228" i="9"/>
  <c r="L229" i="9"/>
  <c r="L2" i="9"/>
  <c r="K3" i="9"/>
  <c r="K4" i="9"/>
  <c r="K5" i="9"/>
  <c r="K6" i="9"/>
  <c r="K7" i="9"/>
  <c r="K8" i="9"/>
  <c r="K9" i="9"/>
  <c r="K10" i="9"/>
  <c r="K11" i="9"/>
  <c r="K12" i="9"/>
  <c r="K13" i="9"/>
  <c r="K14" i="9"/>
  <c r="K15" i="9"/>
  <c r="K16" i="9"/>
  <c r="K17" i="9"/>
  <c r="K18" i="9"/>
  <c r="K19" i="9"/>
  <c r="K20" i="9"/>
  <c r="K21" i="9"/>
  <c r="K22" i="9"/>
  <c r="K23" i="9"/>
  <c r="K24" i="9"/>
  <c r="K25" i="9"/>
  <c r="K26" i="9"/>
  <c r="K27" i="9"/>
  <c r="K28" i="9"/>
  <c r="K29" i="9"/>
  <c r="K30" i="9"/>
  <c r="K31" i="9"/>
  <c r="K32" i="9"/>
  <c r="K33" i="9"/>
  <c r="K34"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K131" i="9"/>
  <c r="K132" i="9"/>
  <c r="K133" i="9"/>
  <c r="K134" i="9"/>
  <c r="K135" i="9"/>
  <c r="K136" i="9"/>
  <c r="K137" i="9"/>
  <c r="K138" i="9"/>
  <c r="K139" i="9"/>
  <c r="K140" i="9"/>
  <c r="K141" i="9"/>
  <c r="K142" i="9"/>
  <c r="K143" i="9"/>
  <c r="K144" i="9"/>
  <c r="K145" i="9"/>
  <c r="K146" i="9"/>
  <c r="K147" i="9"/>
  <c r="K148" i="9"/>
  <c r="K149" i="9"/>
  <c r="K150" i="9"/>
  <c r="K151" i="9"/>
  <c r="K152" i="9"/>
  <c r="K153" i="9"/>
  <c r="K154" i="9"/>
  <c r="K155" i="9"/>
  <c r="K156" i="9"/>
  <c r="K157" i="9"/>
  <c r="K158" i="9"/>
  <c r="K159" i="9"/>
  <c r="K160" i="9"/>
  <c r="K161" i="9"/>
  <c r="K162" i="9"/>
  <c r="K163" i="9"/>
  <c r="K164" i="9"/>
  <c r="K165" i="9"/>
  <c r="K166" i="9"/>
  <c r="K167" i="9"/>
  <c r="K168" i="9"/>
  <c r="K169" i="9"/>
  <c r="K170" i="9"/>
  <c r="K171" i="9"/>
  <c r="K172" i="9"/>
  <c r="K173" i="9"/>
  <c r="K174" i="9"/>
  <c r="K175" i="9"/>
  <c r="K176" i="9"/>
  <c r="K177" i="9"/>
  <c r="K178" i="9"/>
  <c r="K179" i="9"/>
  <c r="K180" i="9"/>
  <c r="K181" i="9"/>
  <c r="K182" i="9"/>
  <c r="K183" i="9"/>
  <c r="K184" i="9"/>
  <c r="K185" i="9"/>
  <c r="K186" i="9"/>
  <c r="K187" i="9"/>
  <c r="K188" i="9"/>
  <c r="K189" i="9"/>
  <c r="K190" i="9"/>
  <c r="K191" i="9"/>
  <c r="K192" i="9"/>
  <c r="K193" i="9"/>
  <c r="K194" i="9"/>
  <c r="K195" i="9"/>
  <c r="K196" i="9"/>
  <c r="K197" i="9"/>
  <c r="K198" i="9"/>
  <c r="K199" i="9"/>
  <c r="K200" i="9"/>
  <c r="K201" i="9"/>
  <c r="K202" i="9"/>
  <c r="K203" i="9"/>
  <c r="K204" i="9"/>
  <c r="K205" i="9"/>
  <c r="K206" i="9"/>
  <c r="K207" i="9"/>
  <c r="K208" i="9"/>
  <c r="K209" i="9"/>
  <c r="K210" i="9"/>
  <c r="K211" i="9"/>
  <c r="K212" i="9"/>
  <c r="K213" i="9"/>
  <c r="K214" i="9"/>
  <c r="K215" i="9"/>
  <c r="K216" i="9"/>
  <c r="K217" i="9"/>
  <c r="K218" i="9"/>
  <c r="K219" i="9"/>
  <c r="K220" i="9"/>
  <c r="K221" i="9"/>
  <c r="K222" i="9"/>
  <c r="K223" i="9"/>
  <c r="K224" i="9"/>
  <c r="K225" i="9"/>
  <c r="K226" i="9"/>
  <c r="K227" i="9"/>
  <c r="K228" i="9"/>
  <c r="K229" i="9"/>
  <c r="K2" i="9"/>
  <c r="J3" i="9"/>
  <c r="J4" i="9"/>
  <c r="J5" i="9"/>
  <c r="J6" i="9"/>
  <c r="J7" i="9"/>
  <c r="J8" i="9"/>
  <c r="J9" i="9"/>
  <c r="J10" i="9"/>
  <c r="J11" i="9"/>
  <c r="J12" i="9"/>
  <c r="J13" i="9"/>
  <c r="J14" i="9"/>
  <c r="J15" i="9"/>
  <c r="J16" i="9"/>
  <c r="J17" i="9"/>
  <c r="J18" i="9"/>
  <c r="J19" i="9"/>
  <c r="J20" i="9"/>
  <c r="J21" i="9"/>
  <c r="J22" i="9"/>
  <c r="J23" i="9"/>
  <c r="J24" i="9"/>
  <c r="J25" i="9"/>
  <c r="J26" i="9"/>
  <c r="J27" i="9"/>
  <c r="J28" i="9"/>
  <c r="J29" i="9"/>
  <c r="J30" i="9"/>
  <c r="J31" i="9"/>
  <c r="J32" i="9"/>
  <c r="J33" i="9"/>
  <c r="J34" i="9"/>
  <c r="J35" i="9"/>
  <c r="J36" i="9"/>
  <c r="J37" i="9"/>
  <c r="J38" i="9"/>
  <c r="J39" i="9"/>
  <c r="J40" i="9"/>
  <c r="J41" i="9"/>
  <c r="J42" i="9"/>
  <c r="J43" i="9"/>
  <c r="J44" i="9"/>
  <c r="J45" i="9"/>
  <c r="J46" i="9"/>
  <c r="J47" i="9"/>
  <c r="J48" i="9"/>
  <c r="J49" i="9"/>
  <c r="J50" i="9"/>
  <c r="J51" i="9"/>
  <c r="J52" i="9"/>
  <c r="J53" i="9"/>
  <c r="J54" i="9"/>
  <c r="J55" i="9"/>
  <c r="J56" i="9"/>
  <c r="J57" i="9"/>
  <c r="J58" i="9"/>
  <c r="J59" i="9"/>
  <c r="J60" i="9"/>
  <c r="J61" i="9"/>
  <c r="J62" i="9"/>
  <c r="J63" i="9"/>
  <c r="J64" i="9"/>
  <c r="J65" i="9"/>
  <c r="J66" i="9"/>
  <c r="J67" i="9"/>
  <c r="J68" i="9"/>
  <c r="J69" i="9"/>
  <c r="J70" i="9"/>
  <c r="J71" i="9"/>
  <c r="J72" i="9"/>
  <c r="J73" i="9"/>
  <c r="J74" i="9"/>
  <c r="J75" i="9"/>
  <c r="J76" i="9"/>
  <c r="J77" i="9"/>
  <c r="J78" i="9"/>
  <c r="J79" i="9"/>
  <c r="J80" i="9"/>
  <c r="J81" i="9"/>
  <c r="J82" i="9"/>
  <c r="J83" i="9"/>
  <c r="J84" i="9"/>
  <c r="J85" i="9"/>
  <c r="J86" i="9"/>
  <c r="J87" i="9"/>
  <c r="J88" i="9"/>
  <c r="J89" i="9"/>
  <c r="J90" i="9"/>
  <c r="J91" i="9"/>
  <c r="J92" i="9"/>
  <c r="J93" i="9"/>
  <c r="J94" i="9"/>
  <c r="J95" i="9"/>
  <c r="J96" i="9"/>
  <c r="J97" i="9"/>
  <c r="J98" i="9"/>
  <c r="J99" i="9"/>
  <c r="J100" i="9"/>
  <c r="J101" i="9"/>
  <c r="J102" i="9"/>
  <c r="J103" i="9"/>
  <c r="J104" i="9"/>
  <c r="J105" i="9"/>
  <c r="J106" i="9"/>
  <c r="J107" i="9"/>
  <c r="J108" i="9"/>
  <c r="J109" i="9"/>
  <c r="J110" i="9"/>
  <c r="J111" i="9"/>
  <c r="J112" i="9"/>
  <c r="J113" i="9"/>
  <c r="J114" i="9"/>
  <c r="J115" i="9"/>
  <c r="J116" i="9"/>
  <c r="J117" i="9"/>
  <c r="J118" i="9"/>
  <c r="J119" i="9"/>
  <c r="J120" i="9"/>
  <c r="J121" i="9"/>
  <c r="J122" i="9"/>
  <c r="J123" i="9"/>
  <c r="J124" i="9"/>
  <c r="J125" i="9"/>
  <c r="J126" i="9"/>
  <c r="J127" i="9"/>
  <c r="J128" i="9"/>
  <c r="J129" i="9"/>
  <c r="J130" i="9"/>
  <c r="J131" i="9"/>
  <c r="J132" i="9"/>
  <c r="J133" i="9"/>
  <c r="J134" i="9"/>
  <c r="J135" i="9"/>
  <c r="J136" i="9"/>
  <c r="J137" i="9"/>
  <c r="J138" i="9"/>
  <c r="J139" i="9"/>
  <c r="J140" i="9"/>
  <c r="J141" i="9"/>
  <c r="J142" i="9"/>
  <c r="J143" i="9"/>
  <c r="J144" i="9"/>
  <c r="J145" i="9"/>
  <c r="J146" i="9"/>
  <c r="J147" i="9"/>
  <c r="J148" i="9"/>
  <c r="J149" i="9"/>
  <c r="J150" i="9"/>
  <c r="J151" i="9"/>
  <c r="J152" i="9"/>
  <c r="J153" i="9"/>
  <c r="J154" i="9"/>
  <c r="J155" i="9"/>
  <c r="J156" i="9"/>
  <c r="J157" i="9"/>
  <c r="J158" i="9"/>
  <c r="J159" i="9"/>
  <c r="J160" i="9"/>
  <c r="J161" i="9"/>
  <c r="J162" i="9"/>
  <c r="J163" i="9"/>
  <c r="J164" i="9"/>
  <c r="J165" i="9"/>
  <c r="J166" i="9"/>
  <c r="J167" i="9"/>
  <c r="J168" i="9"/>
  <c r="J169" i="9"/>
  <c r="J170" i="9"/>
  <c r="J171" i="9"/>
  <c r="J172" i="9"/>
  <c r="J173" i="9"/>
  <c r="J174" i="9"/>
  <c r="J175" i="9"/>
  <c r="J176" i="9"/>
  <c r="J177" i="9"/>
  <c r="J178" i="9"/>
  <c r="J179" i="9"/>
  <c r="J180" i="9"/>
  <c r="J181" i="9"/>
  <c r="J182" i="9"/>
  <c r="J183" i="9"/>
  <c r="J184" i="9"/>
  <c r="J185" i="9"/>
  <c r="J186" i="9"/>
  <c r="J187" i="9"/>
  <c r="J188" i="9"/>
  <c r="J189" i="9"/>
  <c r="J190" i="9"/>
  <c r="J191" i="9"/>
  <c r="J192" i="9"/>
  <c r="J193" i="9"/>
  <c r="J194" i="9"/>
  <c r="J195" i="9"/>
  <c r="J196" i="9"/>
  <c r="J197" i="9"/>
  <c r="J198" i="9"/>
  <c r="J199" i="9"/>
  <c r="J200" i="9"/>
  <c r="J201" i="9"/>
  <c r="J202" i="9"/>
  <c r="J203" i="9"/>
  <c r="J204" i="9"/>
  <c r="J205" i="9"/>
  <c r="J206" i="9"/>
  <c r="J207" i="9"/>
  <c r="J208" i="9"/>
  <c r="J209" i="9"/>
  <c r="J210" i="9"/>
  <c r="J211" i="9"/>
  <c r="J212" i="9"/>
  <c r="J213" i="9"/>
  <c r="J214" i="9"/>
  <c r="J215" i="9"/>
  <c r="J216" i="9"/>
  <c r="J217" i="9"/>
  <c r="J218" i="9"/>
  <c r="J219" i="9"/>
  <c r="J220" i="9"/>
  <c r="J221" i="9"/>
  <c r="J222" i="9"/>
  <c r="J223" i="9"/>
  <c r="J224" i="9"/>
  <c r="J225" i="9"/>
  <c r="J226" i="9"/>
  <c r="J227" i="9"/>
  <c r="J228" i="9"/>
  <c r="J229" i="9"/>
  <c r="J2" i="9"/>
  <c r="I3" i="9"/>
  <c r="I4" i="9"/>
  <c r="I5" i="9"/>
  <c r="I6" i="9"/>
  <c r="I7" i="9"/>
  <c r="I8" i="9"/>
  <c r="I9" i="9"/>
  <c r="I10" i="9"/>
  <c r="I11" i="9"/>
  <c r="I12" i="9"/>
  <c r="I13" i="9"/>
  <c r="I14" i="9"/>
  <c r="I15" i="9"/>
  <c r="I16" i="9"/>
  <c r="I17" i="9"/>
  <c r="I18" i="9"/>
  <c r="I19" i="9"/>
  <c r="I20" i="9"/>
  <c r="I21" i="9"/>
  <c r="I22" i="9"/>
  <c r="I23" i="9"/>
  <c r="I24" i="9"/>
  <c r="I25" i="9"/>
  <c r="I26" i="9"/>
  <c r="I27" i="9"/>
  <c r="I28" i="9"/>
  <c r="I29" i="9"/>
  <c r="I30" i="9"/>
  <c r="I31" i="9"/>
  <c r="I32" i="9"/>
  <c r="I33" i="9"/>
  <c r="I34" i="9"/>
  <c r="I35" i="9"/>
  <c r="I36" i="9"/>
  <c r="I37" i="9"/>
  <c r="I38" i="9"/>
  <c r="I39" i="9"/>
  <c r="I40" i="9"/>
  <c r="I41" i="9"/>
  <c r="I42" i="9"/>
  <c r="I43" i="9"/>
  <c r="I44" i="9"/>
  <c r="I45" i="9"/>
  <c r="I46" i="9"/>
  <c r="I47" i="9"/>
  <c r="I48" i="9"/>
  <c r="I49" i="9"/>
  <c r="I50" i="9"/>
  <c r="I51" i="9"/>
  <c r="I52" i="9"/>
  <c r="I53" i="9"/>
  <c r="I54" i="9"/>
  <c r="I55" i="9"/>
  <c r="I56" i="9"/>
  <c r="I57" i="9"/>
  <c r="I58" i="9"/>
  <c r="I59" i="9"/>
  <c r="I60" i="9"/>
  <c r="I61" i="9"/>
  <c r="I62" i="9"/>
  <c r="I63" i="9"/>
  <c r="I64" i="9"/>
  <c r="I65" i="9"/>
  <c r="I66" i="9"/>
  <c r="I67" i="9"/>
  <c r="I68" i="9"/>
  <c r="I69" i="9"/>
  <c r="I70" i="9"/>
  <c r="I71" i="9"/>
  <c r="I72" i="9"/>
  <c r="I73" i="9"/>
  <c r="I74" i="9"/>
  <c r="I75" i="9"/>
  <c r="I76" i="9"/>
  <c r="I77" i="9"/>
  <c r="I78" i="9"/>
  <c r="I79" i="9"/>
  <c r="I80" i="9"/>
  <c r="I81" i="9"/>
  <c r="I83" i="9"/>
  <c r="I84" i="9"/>
  <c r="I85" i="9"/>
  <c r="I86" i="9"/>
  <c r="I87" i="9"/>
  <c r="I88" i="9"/>
  <c r="I89" i="9"/>
  <c r="I90" i="9"/>
  <c r="I91" i="9"/>
  <c r="I92" i="9"/>
  <c r="I93" i="9"/>
  <c r="I94" i="9"/>
  <c r="I95" i="9"/>
  <c r="I96" i="9"/>
  <c r="I97" i="9"/>
  <c r="I98" i="9"/>
  <c r="I99" i="9"/>
  <c r="I100" i="9"/>
  <c r="I101" i="9"/>
  <c r="I102" i="9"/>
  <c r="I103" i="9"/>
  <c r="I104" i="9"/>
  <c r="I105" i="9"/>
  <c r="I106" i="9"/>
  <c r="I107" i="9"/>
  <c r="I108" i="9"/>
  <c r="I109" i="9"/>
  <c r="I110" i="9"/>
  <c r="I111" i="9"/>
  <c r="I112" i="9"/>
  <c r="I113" i="9"/>
  <c r="I114" i="9"/>
  <c r="I115" i="9"/>
  <c r="I116" i="9"/>
  <c r="I117" i="9"/>
  <c r="I118" i="9"/>
  <c r="I119" i="9"/>
  <c r="I120" i="9"/>
  <c r="I121" i="9"/>
  <c r="I122" i="9"/>
  <c r="I123" i="9"/>
  <c r="I124" i="9"/>
  <c r="I125" i="9"/>
  <c r="I126" i="9"/>
  <c r="I127" i="9"/>
  <c r="I128" i="9"/>
  <c r="I129" i="9"/>
  <c r="I130" i="9"/>
  <c r="I131" i="9"/>
  <c r="I132" i="9"/>
  <c r="I133" i="9"/>
  <c r="I134" i="9"/>
  <c r="I135" i="9"/>
  <c r="I136" i="9"/>
  <c r="I137" i="9"/>
  <c r="I138" i="9"/>
  <c r="I139" i="9"/>
  <c r="I140" i="9"/>
  <c r="I141" i="9"/>
  <c r="I142" i="9"/>
  <c r="I143" i="9"/>
  <c r="I144" i="9"/>
  <c r="I145" i="9"/>
  <c r="I146" i="9"/>
  <c r="I147" i="9"/>
  <c r="I148" i="9"/>
  <c r="I149" i="9"/>
  <c r="I150" i="9"/>
  <c r="I151" i="9"/>
  <c r="I152" i="9"/>
  <c r="I153" i="9"/>
  <c r="I154" i="9"/>
  <c r="I155" i="9"/>
  <c r="I156" i="9"/>
  <c r="I157" i="9"/>
  <c r="I158" i="9"/>
  <c r="I159" i="9"/>
  <c r="I160" i="9"/>
  <c r="I161" i="9"/>
  <c r="I162" i="9"/>
  <c r="I163" i="9"/>
  <c r="I164" i="9"/>
  <c r="I165" i="9"/>
  <c r="I166" i="9"/>
  <c r="I167" i="9"/>
  <c r="I168" i="9"/>
  <c r="I169" i="9"/>
  <c r="I170" i="9"/>
  <c r="I171" i="9"/>
  <c r="I172" i="9"/>
  <c r="I173" i="9"/>
  <c r="I174" i="9"/>
  <c r="I175" i="9"/>
  <c r="I176" i="9"/>
  <c r="I177" i="9"/>
  <c r="I178" i="9"/>
  <c r="I179" i="9"/>
  <c r="I180" i="9"/>
  <c r="I181" i="9"/>
  <c r="I182" i="9"/>
  <c r="I183" i="9"/>
  <c r="I184" i="9"/>
  <c r="I185" i="9"/>
  <c r="I186" i="9"/>
  <c r="I187" i="9"/>
  <c r="I188" i="9"/>
  <c r="I189" i="9"/>
  <c r="I190" i="9"/>
  <c r="I191" i="9"/>
  <c r="I192" i="9"/>
  <c r="I193" i="9"/>
  <c r="I194" i="9"/>
  <c r="I195" i="9"/>
  <c r="I196" i="9"/>
  <c r="I197" i="9"/>
  <c r="I198" i="9"/>
  <c r="I199" i="9"/>
  <c r="I200" i="9"/>
  <c r="I201" i="9"/>
  <c r="I202" i="9"/>
  <c r="I203" i="9"/>
  <c r="I204" i="9"/>
  <c r="I205" i="9"/>
  <c r="I206" i="9"/>
  <c r="I207" i="9"/>
  <c r="I208" i="9"/>
  <c r="I209" i="9"/>
  <c r="I210" i="9"/>
  <c r="I211" i="9"/>
  <c r="I212" i="9"/>
  <c r="I213" i="9"/>
  <c r="I214" i="9"/>
  <c r="I215" i="9"/>
  <c r="I216" i="9"/>
  <c r="I217" i="9"/>
  <c r="I218" i="9"/>
  <c r="I219" i="9"/>
  <c r="I220" i="9"/>
  <c r="I221" i="9"/>
  <c r="I222" i="9"/>
  <c r="I223" i="9"/>
  <c r="I224" i="9"/>
  <c r="I225" i="9"/>
  <c r="I226" i="9"/>
  <c r="I227" i="9"/>
  <c r="I228" i="9"/>
  <c r="I229" i="9"/>
  <c r="I2" i="9"/>
  <c r="H3" i="9"/>
  <c r="H4" i="9"/>
  <c r="H5" i="9"/>
  <c r="H6" i="9"/>
  <c r="H7" i="9"/>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H83" i="9"/>
  <c r="H84" i="9"/>
  <c r="H85" i="9"/>
  <c r="H86" i="9"/>
  <c r="H87" i="9"/>
  <c r="H88" i="9"/>
  <c r="H89" i="9"/>
  <c r="H90" i="9"/>
  <c r="H91" i="9"/>
  <c r="H92" i="9"/>
  <c r="H93" i="9"/>
  <c r="H94" i="9"/>
  <c r="H95" i="9"/>
  <c r="H96" i="9"/>
  <c r="H97" i="9"/>
  <c r="H98" i="9"/>
  <c r="H99" i="9"/>
  <c r="H100" i="9"/>
  <c r="H101" i="9"/>
  <c r="H102" i="9"/>
  <c r="H103" i="9"/>
  <c r="H104" i="9"/>
  <c r="H105" i="9"/>
  <c r="H106" i="9"/>
  <c r="H107" i="9"/>
  <c r="H108" i="9"/>
  <c r="H109" i="9"/>
  <c r="H110" i="9"/>
  <c r="H111" i="9"/>
  <c r="H112" i="9"/>
  <c r="H113" i="9"/>
  <c r="H114" i="9"/>
  <c r="H115" i="9"/>
  <c r="H116" i="9"/>
  <c r="H117" i="9"/>
  <c r="H118" i="9"/>
  <c r="H119" i="9"/>
  <c r="H120" i="9"/>
  <c r="H121" i="9"/>
  <c r="H122" i="9"/>
  <c r="H123" i="9"/>
  <c r="H124" i="9"/>
  <c r="H125" i="9"/>
  <c r="H126" i="9"/>
  <c r="H127" i="9"/>
  <c r="H128" i="9"/>
  <c r="H129" i="9"/>
  <c r="H130" i="9"/>
  <c r="H131" i="9"/>
  <c r="H132" i="9"/>
  <c r="H133" i="9"/>
  <c r="H134" i="9"/>
  <c r="H135" i="9"/>
  <c r="H136" i="9"/>
  <c r="H137" i="9"/>
  <c r="H138" i="9"/>
  <c r="H139" i="9"/>
  <c r="H140" i="9"/>
  <c r="H141" i="9"/>
  <c r="H142" i="9"/>
  <c r="H143" i="9"/>
  <c r="H144" i="9"/>
  <c r="H145" i="9"/>
  <c r="H146" i="9"/>
  <c r="H147" i="9"/>
  <c r="H148" i="9"/>
  <c r="H149" i="9"/>
  <c r="H150" i="9"/>
  <c r="H151" i="9"/>
  <c r="H152" i="9"/>
  <c r="H153" i="9"/>
  <c r="H154" i="9"/>
  <c r="H155" i="9"/>
  <c r="H156" i="9"/>
  <c r="H157" i="9"/>
  <c r="H158" i="9"/>
  <c r="H159" i="9"/>
  <c r="H160" i="9"/>
  <c r="H161" i="9"/>
  <c r="H162" i="9"/>
  <c r="H163" i="9"/>
  <c r="H164" i="9"/>
  <c r="H165" i="9"/>
  <c r="H166" i="9"/>
  <c r="H167" i="9"/>
  <c r="H168" i="9"/>
  <c r="H169" i="9"/>
  <c r="H170" i="9"/>
  <c r="H171" i="9"/>
  <c r="H172" i="9"/>
  <c r="H173" i="9"/>
  <c r="H174" i="9"/>
  <c r="H175" i="9"/>
  <c r="H176" i="9"/>
  <c r="H177" i="9"/>
  <c r="H178" i="9"/>
  <c r="H179" i="9"/>
  <c r="H180" i="9"/>
  <c r="H181" i="9"/>
  <c r="H182" i="9"/>
  <c r="H183" i="9"/>
  <c r="H184" i="9"/>
  <c r="H185" i="9"/>
  <c r="H186" i="9"/>
  <c r="H187" i="9"/>
  <c r="H188" i="9"/>
  <c r="H189" i="9"/>
  <c r="H190" i="9"/>
  <c r="H191" i="9"/>
  <c r="H192" i="9"/>
  <c r="H193" i="9"/>
  <c r="H194" i="9"/>
  <c r="H195" i="9"/>
  <c r="H196" i="9"/>
  <c r="H197" i="9"/>
  <c r="H198" i="9"/>
  <c r="H199" i="9"/>
  <c r="H200" i="9"/>
  <c r="H201" i="9"/>
  <c r="H202" i="9"/>
  <c r="H203" i="9"/>
  <c r="H204" i="9"/>
  <c r="H205" i="9"/>
  <c r="H206" i="9"/>
  <c r="H207" i="9"/>
  <c r="H208" i="9"/>
  <c r="H209" i="9"/>
  <c r="H210" i="9"/>
  <c r="H211" i="9"/>
  <c r="H212" i="9"/>
  <c r="H213" i="9"/>
  <c r="H214" i="9"/>
  <c r="H215" i="9"/>
  <c r="H216" i="9"/>
  <c r="H217" i="9"/>
  <c r="H218" i="9"/>
  <c r="H219" i="9"/>
  <c r="H220" i="9"/>
  <c r="H221" i="9"/>
  <c r="H222" i="9"/>
  <c r="H223" i="9"/>
  <c r="H224" i="9"/>
  <c r="H225" i="9"/>
  <c r="H226" i="9"/>
  <c r="H227" i="9"/>
  <c r="H228" i="9"/>
  <c r="H229" i="9"/>
  <c r="H2" i="9"/>
  <c r="G3" i="9"/>
  <c r="G4" i="9"/>
  <c r="G5" i="9"/>
  <c r="G6" i="9"/>
  <c r="G7"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G83" i="9"/>
  <c r="G84" i="9"/>
  <c r="G85" i="9"/>
  <c r="G86" i="9"/>
  <c r="G87" i="9"/>
  <c r="G88" i="9"/>
  <c r="G89" i="9"/>
  <c r="G90" i="9"/>
  <c r="G91" i="9"/>
  <c r="G92" i="9"/>
  <c r="G93" i="9"/>
  <c r="G94" i="9"/>
  <c r="G95" i="9"/>
  <c r="G96" i="9"/>
  <c r="G97" i="9"/>
  <c r="G98" i="9"/>
  <c r="G99" i="9"/>
  <c r="G100" i="9"/>
  <c r="G101" i="9"/>
  <c r="G102" i="9"/>
  <c r="G103" i="9"/>
  <c r="G104" i="9"/>
  <c r="G105" i="9"/>
  <c r="G106" i="9"/>
  <c r="G107" i="9"/>
  <c r="G108" i="9"/>
  <c r="G109" i="9"/>
  <c r="G110" i="9"/>
  <c r="G111" i="9"/>
  <c r="G112" i="9"/>
  <c r="G113" i="9"/>
  <c r="G114" i="9"/>
  <c r="G115" i="9"/>
  <c r="G116" i="9"/>
  <c r="G117" i="9"/>
  <c r="G118" i="9"/>
  <c r="G119" i="9"/>
  <c r="G120" i="9"/>
  <c r="G121" i="9"/>
  <c r="G122" i="9"/>
  <c r="G123" i="9"/>
  <c r="G124" i="9"/>
  <c r="G125" i="9"/>
  <c r="G126" i="9"/>
  <c r="G127" i="9"/>
  <c r="G128" i="9"/>
  <c r="G129" i="9"/>
  <c r="G130" i="9"/>
  <c r="G131" i="9"/>
  <c r="G132" i="9"/>
  <c r="G133" i="9"/>
  <c r="G134" i="9"/>
  <c r="G135" i="9"/>
  <c r="G136" i="9"/>
  <c r="G137" i="9"/>
  <c r="G138" i="9"/>
  <c r="G139" i="9"/>
  <c r="G140" i="9"/>
  <c r="G141" i="9"/>
  <c r="G142" i="9"/>
  <c r="G143" i="9"/>
  <c r="G144" i="9"/>
  <c r="G145" i="9"/>
  <c r="G146" i="9"/>
  <c r="G147" i="9"/>
  <c r="G148" i="9"/>
  <c r="G149" i="9"/>
  <c r="G150" i="9"/>
  <c r="G151" i="9"/>
  <c r="G152" i="9"/>
  <c r="G153" i="9"/>
  <c r="G154" i="9"/>
  <c r="G155" i="9"/>
  <c r="G156" i="9"/>
  <c r="G157" i="9"/>
  <c r="G158" i="9"/>
  <c r="G159" i="9"/>
  <c r="G160" i="9"/>
  <c r="G161" i="9"/>
  <c r="G162" i="9"/>
  <c r="G163" i="9"/>
  <c r="G164" i="9"/>
  <c r="G165" i="9"/>
  <c r="G166" i="9"/>
  <c r="G167" i="9"/>
  <c r="G168" i="9"/>
  <c r="G169" i="9"/>
  <c r="G170" i="9"/>
  <c r="G171" i="9"/>
  <c r="G172" i="9"/>
  <c r="G173" i="9"/>
  <c r="G174" i="9"/>
  <c r="G175" i="9"/>
  <c r="G176" i="9"/>
  <c r="G177" i="9"/>
  <c r="G178" i="9"/>
  <c r="G179" i="9"/>
  <c r="G180" i="9"/>
  <c r="G181" i="9"/>
  <c r="G182" i="9"/>
  <c r="G183" i="9"/>
  <c r="G184" i="9"/>
  <c r="G185" i="9"/>
  <c r="G186" i="9"/>
  <c r="G187" i="9"/>
  <c r="G188" i="9"/>
  <c r="G189" i="9"/>
  <c r="G190" i="9"/>
  <c r="G191" i="9"/>
  <c r="G192" i="9"/>
  <c r="G193" i="9"/>
  <c r="G194" i="9"/>
  <c r="G195" i="9"/>
  <c r="G196" i="9"/>
  <c r="G197" i="9"/>
  <c r="G198" i="9"/>
  <c r="G199" i="9"/>
  <c r="G200" i="9"/>
  <c r="G201" i="9"/>
  <c r="G202" i="9"/>
  <c r="G203" i="9"/>
  <c r="G204" i="9"/>
  <c r="G205" i="9"/>
  <c r="G206" i="9"/>
  <c r="G207" i="9"/>
  <c r="G208" i="9"/>
  <c r="G209" i="9"/>
  <c r="G210" i="9"/>
  <c r="G211" i="9"/>
  <c r="G212" i="9"/>
  <c r="G213" i="9"/>
  <c r="G214" i="9"/>
  <c r="G215" i="9"/>
  <c r="G216" i="9"/>
  <c r="G217" i="9"/>
  <c r="G218" i="9"/>
  <c r="G219" i="9"/>
  <c r="G220" i="9"/>
  <c r="G221" i="9"/>
  <c r="G222" i="9"/>
  <c r="G223" i="9"/>
  <c r="G224" i="9"/>
  <c r="G225" i="9"/>
  <c r="G226" i="9"/>
  <c r="G227" i="9"/>
  <c r="G228" i="9"/>
  <c r="G229" i="9"/>
  <c r="G2" i="9"/>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104" i="9"/>
  <c r="F105" i="9"/>
  <c r="F106" i="9"/>
  <c r="F107" i="9"/>
  <c r="F108" i="9"/>
  <c r="F109" i="9"/>
  <c r="F110" i="9"/>
  <c r="F111" i="9"/>
  <c r="F112" i="9"/>
  <c r="F113" i="9"/>
  <c r="F114" i="9"/>
  <c r="F115" i="9"/>
  <c r="F116" i="9"/>
  <c r="F117" i="9"/>
  <c r="F118" i="9"/>
  <c r="F119" i="9"/>
  <c r="F120" i="9"/>
  <c r="F121" i="9"/>
  <c r="F122" i="9"/>
  <c r="F123" i="9"/>
  <c r="F124" i="9"/>
  <c r="F125" i="9"/>
  <c r="F126" i="9"/>
  <c r="F127" i="9"/>
  <c r="F128" i="9"/>
  <c r="F129" i="9"/>
  <c r="F130" i="9"/>
  <c r="F131" i="9"/>
  <c r="F132" i="9"/>
  <c r="F133" i="9"/>
  <c r="F134" i="9"/>
  <c r="F135" i="9"/>
  <c r="F136" i="9"/>
  <c r="F137" i="9"/>
  <c r="F138" i="9"/>
  <c r="F139" i="9"/>
  <c r="F140" i="9"/>
  <c r="F141" i="9"/>
  <c r="F142" i="9"/>
  <c r="F143" i="9"/>
  <c r="F144" i="9"/>
  <c r="F145" i="9"/>
  <c r="F146" i="9"/>
  <c r="F147" i="9"/>
  <c r="F148" i="9"/>
  <c r="F149" i="9"/>
  <c r="F150" i="9"/>
  <c r="F151" i="9"/>
  <c r="F152" i="9"/>
  <c r="F153" i="9"/>
  <c r="F154" i="9"/>
  <c r="F155" i="9"/>
  <c r="F156" i="9"/>
  <c r="F157" i="9"/>
  <c r="F158" i="9"/>
  <c r="F159" i="9"/>
  <c r="F160" i="9"/>
  <c r="F161" i="9"/>
  <c r="F162" i="9"/>
  <c r="F163" i="9"/>
  <c r="F164" i="9"/>
  <c r="F165" i="9"/>
  <c r="F166" i="9"/>
  <c r="F167" i="9"/>
  <c r="F168" i="9"/>
  <c r="F169" i="9"/>
  <c r="F170" i="9"/>
  <c r="F171" i="9"/>
  <c r="F172" i="9"/>
  <c r="F173" i="9"/>
  <c r="F174" i="9"/>
  <c r="F175" i="9"/>
  <c r="F176" i="9"/>
  <c r="F177" i="9"/>
  <c r="F178" i="9"/>
  <c r="F179" i="9"/>
  <c r="F180" i="9"/>
  <c r="F181" i="9"/>
  <c r="F182" i="9"/>
  <c r="F183" i="9"/>
  <c r="F184" i="9"/>
  <c r="F185" i="9"/>
  <c r="F186" i="9"/>
  <c r="F187" i="9"/>
  <c r="F188" i="9"/>
  <c r="F189" i="9"/>
  <c r="F190" i="9"/>
  <c r="F191" i="9"/>
  <c r="F192" i="9"/>
  <c r="F193" i="9"/>
  <c r="F194" i="9"/>
  <c r="F195" i="9"/>
  <c r="F196" i="9"/>
  <c r="F197" i="9"/>
  <c r="F198" i="9"/>
  <c r="F199" i="9"/>
  <c r="F200" i="9"/>
  <c r="F201" i="9"/>
  <c r="F202" i="9"/>
  <c r="F203" i="9"/>
  <c r="F204" i="9"/>
  <c r="F205" i="9"/>
  <c r="F206" i="9"/>
  <c r="F207" i="9"/>
  <c r="F208" i="9"/>
  <c r="F209" i="9"/>
  <c r="F210" i="9"/>
  <c r="F211" i="9"/>
  <c r="F212" i="9"/>
  <c r="F213" i="9"/>
  <c r="F214" i="9"/>
  <c r="F215" i="9"/>
  <c r="F216" i="9"/>
  <c r="F217" i="9"/>
  <c r="F218" i="9"/>
  <c r="F219" i="9"/>
  <c r="F220" i="9"/>
  <c r="F221" i="9"/>
  <c r="F222" i="9"/>
  <c r="F223" i="9"/>
  <c r="F224" i="9"/>
  <c r="F225" i="9"/>
  <c r="F226" i="9"/>
  <c r="F227" i="9"/>
  <c r="F228" i="9"/>
  <c r="F229" i="9"/>
  <c r="F2" i="9"/>
  <c r="R229" i="9"/>
  <c r="S229" i="9" s="1"/>
  <c r="R228" i="9"/>
  <c r="S228" i="9" s="1"/>
  <c r="R227" i="9"/>
  <c r="S227" i="9" s="1"/>
  <c r="R226" i="9"/>
  <c r="S226" i="9" s="1"/>
  <c r="R225" i="9"/>
  <c r="S225" i="9" s="1"/>
  <c r="R224" i="9"/>
  <c r="S224" i="9" s="1"/>
  <c r="R223" i="9"/>
  <c r="S223" i="9" s="1"/>
  <c r="R222" i="9"/>
  <c r="S222" i="9" s="1"/>
  <c r="R221" i="9"/>
  <c r="S221" i="9" s="1"/>
  <c r="R220" i="9"/>
  <c r="S220" i="9" s="1"/>
  <c r="R219" i="9"/>
  <c r="S219" i="9" s="1"/>
  <c r="R218" i="9"/>
  <c r="S218" i="9" s="1"/>
  <c r="R217" i="9"/>
  <c r="S217" i="9" s="1"/>
  <c r="R216" i="9"/>
  <c r="S216" i="9" s="1"/>
  <c r="R215" i="9"/>
  <c r="S215" i="9" s="1"/>
  <c r="R214" i="9"/>
  <c r="S214" i="9" s="1"/>
  <c r="R213" i="9"/>
  <c r="S213" i="9" s="1"/>
  <c r="R212" i="9"/>
  <c r="S212" i="9" s="1"/>
  <c r="R211" i="9"/>
  <c r="S211" i="9" s="1"/>
  <c r="R210" i="9"/>
  <c r="S210" i="9" s="1"/>
  <c r="R209" i="9"/>
  <c r="S209" i="9" s="1"/>
  <c r="R208" i="9"/>
  <c r="S208" i="9" s="1"/>
  <c r="R207" i="9"/>
  <c r="S207" i="9" s="1"/>
  <c r="R206" i="9"/>
  <c r="S206" i="9" s="1"/>
  <c r="R205" i="9"/>
  <c r="S205" i="9" s="1"/>
  <c r="R204" i="9"/>
  <c r="S204" i="9" s="1"/>
  <c r="R203" i="9"/>
  <c r="S203" i="9" s="1"/>
  <c r="R202" i="9"/>
  <c r="S202" i="9" s="1"/>
  <c r="R201" i="9"/>
  <c r="S201" i="9" s="1"/>
  <c r="R200" i="9"/>
  <c r="S200" i="9" s="1"/>
  <c r="R199" i="9"/>
  <c r="S199" i="9" s="1"/>
  <c r="R198" i="9"/>
  <c r="S198" i="9" s="1"/>
  <c r="R197" i="9"/>
  <c r="S197" i="9" s="1"/>
  <c r="R196" i="9"/>
  <c r="S196" i="9" s="1"/>
  <c r="R195" i="9"/>
  <c r="S195" i="9" s="1"/>
  <c r="R194" i="9"/>
  <c r="S194" i="9" s="1"/>
  <c r="R193" i="9"/>
  <c r="S193" i="9" s="1"/>
  <c r="R192" i="9"/>
  <c r="S192" i="9" s="1"/>
  <c r="R191" i="9"/>
  <c r="S191" i="9" s="1"/>
  <c r="R190" i="9"/>
  <c r="S190" i="9" s="1"/>
  <c r="R189" i="9"/>
  <c r="S189" i="9" s="1"/>
  <c r="R188" i="9"/>
  <c r="S188" i="9" s="1"/>
  <c r="R187" i="9"/>
  <c r="S187" i="9" s="1"/>
  <c r="R186" i="9"/>
  <c r="S186" i="9" s="1"/>
  <c r="R185" i="9"/>
  <c r="S185" i="9" s="1"/>
  <c r="R184" i="9"/>
  <c r="S184" i="9" s="1"/>
  <c r="R183" i="9"/>
  <c r="S183" i="9" s="1"/>
  <c r="R182" i="9"/>
  <c r="S182" i="9" s="1"/>
  <c r="R181" i="9"/>
  <c r="S181" i="9" s="1"/>
  <c r="R180" i="9"/>
  <c r="S180" i="9" s="1"/>
  <c r="R179" i="9"/>
  <c r="S179" i="9" s="1"/>
  <c r="R178" i="9"/>
  <c r="S178" i="9" s="1"/>
  <c r="R177" i="9"/>
  <c r="S177" i="9" s="1"/>
  <c r="R176" i="9"/>
  <c r="S176" i="9" s="1"/>
  <c r="R175" i="9"/>
  <c r="S175" i="9" s="1"/>
  <c r="R174" i="9"/>
  <c r="S174" i="9" s="1"/>
  <c r="R173" i="9"/>
  <c r="S173" i="9" s="1"/>
  <c r="R172" i="9"/>
  <c r="S172" i="9" s="1"/>
  <c r="R171" i="9"/>
  <c r="S171" i="9" s="1"/>
  <c r="R170" i="9"/>
  <c r="S170" i="9" s="1"/>
  <c r="R169" i="9"/>
  <c r="S169" i="9" s="1"/>
  <c r="R168" i="9"/>
  <c r="S168" i="9" s="1"/>
  <c r="R167" i="9"/>
  <c r="S167" i="9" s="1"/>
  <c r="R166" i="9"/>
  <c r="S166" i="9" s="1"/>
  <c r="R165" i="9"/>
  <c r="S165" i="9" s="1"/>
  <c r="R164" i="9"/>
  <c r="S164" i="9" s="1"/>
  <c r="R163" i="9"/>
  <c r="S163" i="9" s="1"/>
  <c r="R162" i="9"/>
  <c r="S162" i="9" s="1"/>
  <c r="R161" i="9"/>
  <c r="S161" i="9" s="1"/>
  <c r="R160" i="9"/>
  <c r="S160" i="9" s="1"/>
  <c r="R159" i="9"/>
  <c r="S159" i="9" s="1"/>
  <c r="R158" i="9"/>
  <c r="S158" i="9" s="1"/>
  <c r="R157" i="9"/>
  <c r="S157" i="9" s="1"/>
  <c r="R156" i="9"/>
  <c r="S156" i="9" s="1"/>
  <c r="R155" i="9"/>
  <c r="S155" i="9" s="1"/>
  <c r="R154" i="9"/>
  <c r="S154" i="9" s="1"/>
  <c r="R153" i="9"/>
  <c r="S153" i="9" s="1"/>
  <c r="R152" i="9"/>
  <c r="S152" i="9" s="1"/>
  <c r="R151" i="9"/>
  <c r="S151" i="9" s="1"/>
  <c r="R150" i="9"/>
  <c r="S150" i="9" s="1"/>
  <c r="R149" i="9"/>
  <c r="S149" i="9" s="1"/>
  <c r="R148" i="9"/>
  <c r="S148" i="9" s="1"/>
  <c r="R147" i="9"/>
  <c r="S147" i="9" s="1"/>
  <c r="R146" i="9"/>
  <c r="S146" i="9" s="1"/>
  <c r="R145" i="9"/>
  <c r="S145" i="9" s="1"/>
  <c r="R144" i="9"/>
  <c r="S144" i="9" s="1"/>
  <c r="R143" i="9"/>
  <c r="S143" i="9" s="1"/>
  <c r="R142" i="9"/>
  <c r="S142" i="9" s="1"/>
  <c r="R141" i="9"/>
  <c r="S141" i="9" s="1"/>
  <c r="R140" i="9"/>
  <c r="S140" i="9" s="1"/>
  <c r="R139" i="9"/>
  <c r="S139" i="9" s="1"/>
  <c r="R138" i="9"/>
  <c r="S138" i="9" s="1"/>
  <c r="R137" i="9"/>
  <c r="S137" i="9" s="1"/>
  <c r="R136" i="9"/>
  <c r="S136" i="9" s="1"/>
  <c r="R135" i="9"/>
  <c r="S135" i="9" s="1"/>
  <c r="R134" i="9"/>
  <c r="S134" i="9" s="1"/>
  <c r="R133" i="9"/>
  <c r="S133" i="9" s="1"/>
  <c r="R132" i="9"/>
  <c r="S132" i="9" s="1"/>
  <c r="R131" i="9"/>
  <c r="S131" i="9" s="1"/>
  <c r="R130" i="9"/>
  <c r="S130" i="9" s="1"/>
  <c r="R129" i="9"/>
  <c r="S129" i="9" s="1"/>
  <c r="R128" i="9"/>
  <c r="S128" i="9" s="1"/>
  <c r="R127" i="9"/>
  <c r="S127" i="9" s="1"/>
  <c r="R126" i="9"/>
  <c r="S126" i="9" s="1"/>
  <c r="R125" i="9"/>
  <c r="S125" i="9" s="1"/>
  <c r="R124" i="9"/>
  <c r="S124" i="9" s="1"/>
  <c r="R123" i="9"/>
  <c r="S123" i="9" s="1"/>
  <c r="R122" i="9"/>
  <c r="S122" i="9" s="1"/>
  <c r="R121" i="9"/>
  <c r="S121" i="9" s="1"/>
  <c r="R120" i="9"/>
  <c r="S120" i="9" s="1"/>
  <c r="R119" i="9"/>
  <c r="S119" i="9" s="1"/>
  <c r="R118" i="9"/>
  <c r="S118" i="9" s="1"/>
  <c r="R117" i="9"/>
  <c r="S117" i="9" s="1"/>
  <c r="R116" i="9"/>
  <c r="S116" i="9" s="1"/>
  <c r="R115" i="9"/>
  <c r="S115" i="9" s="1"/>
  <c r="R114" i="9"/>
  <c r="S114" i="9" s="1"/>
  <c r="R113" i="9"/>
  <c r="S113" i="9" s="1"/>
  <c r="R112" i="9"/>
  <c r="S112" i="9" s="1"/>
  <c r="R111" i="9"/>
  <c r="S111" i="9" s="1"/>
  <c r="R110" i="9"/>
  <c r="S110" i="9" s="1"/>
  <c r="R109" i="9"/>
  <c r="S109" i="9" s="1"/>
  <c r="R108" i="9"/>
  <c r="S108" i="9" s="1"/>
  <c r="R107" i="9"/>
  <c r="S107" i="9" s="1"/>
  <c r="R106" i="9"/>
  <c r="S106" i="9" s="1"/>
  <c r="R105" i="9"/>
  <c r="S105" i="9" s="1"/>
  <c r="R104" i="9"/>
  <c r="S104" i="9" s="1"/>
  <c r="R103" i="9"/>
  <c r="S103" i="9" s="1"/>
  <c r="R102" i="9"/>
  <c r="S102" i="9" s="1"/>
  <c r="R101" i="9"/>
  <c r="S101" i="9" s="1"/>
  <c r="R100" i="9"/>
  <c r="S100" i="9" s="1"/>
  <c r="R99" i="9"/>
  <c r="S99" i="9" s="1"/>
  <c r="R98" i="9"/>
  <c r="S98" i="9" s="1"/>
  <c r="R97" i="9"/>
  <c r="S97" i="9" s="1"/>
  <c r="R96" i="9"/>
  <c r="S96" i="9" s="1"/>
  <c r="R95" i="9"/>
  <c r="S95" i="9" s="1"/>
  <c r="R94" i="9"/>
  <c r="S94" i="9" s="1"/>
  <c r="R93" i="9"/>
  <c r="S93" i="9" s="1"/>
  <c r="R92" i="9"/>
  <c r="S92" i="9" s="1"/>
  <c r="R91" i="9"/>
  <c r="S91" i="9" s="1"/>
  <c r="R90" i="9"/>
  <c r="S90" i="9" s="1"/>
  <c r="R89" i="9"/>
  <c r="S89" i="9" s="1"/>
  <c r="R88" i="9"/>
  <c r="S88" i="9" s="1"/>
  <c r="R87" i="9"/>
  <c r="S87" i="9" s="1"/>
  <c r="R86" i="9"/>
  <c r="S86" i="9" s="1"/>
  <c r="R85" i="9"/>
  <c r="S85" i="9" s="1"/>
  <c r="R84" i="9"/>
  <c r="S84" i="9" s="1"/>
  <c r="R83" i="9"/>
  <c r="S83" i="9" s="1"/>
  <c r="R82" i="9"/>
  <c r="S82" i="9" s="1"/>
  <c r="R81" i="9"/>
  <c r="S81" i="9" s="1"/>
  <c r="R80" i="9"/>
  <c r="S80" i="9" s="1"/>
  <c r="R79" i="9"/>
  <c r="S79" i="9" s="1"/>
  <c r="R78" i="9"/>
  <c r="S78" i="9" s="1"/>
  <c r="R77" i="9"/>
  <c r="S77" i="9" s="1"/>
  <c r="R76" i="9"/>
  <c r="S76" i="9" s="1"/>
  <c r="R75" i="9"/>
  <c r="S75" i="9" s="1"/>
  <c r="R74" i="9"/>
  <c r="S74" i="9" s="1"/>
  <c r="R73" i="9"/>
  <c r="S73" i="9" s="1"/>
  <c r="R72" i="9"/>
  <c r="S72" i="9" s="1"/>
  <c r="R71" i="9"/>
  <c r="S71" i="9" s="1"/>
  <c r="R70" i="9"/>
  <c r="S70" i="9" s="1"/>
  <c r="R69" i="9"/>
  <c r="S69" i="9" s="1"/>
  <c r="R68" i="9"/>
  <c r="S68" i="9" s="1"/>
  <c r="R67" i="9"/>
  <c r="S67" i="9" s="1"/>
  <c r="R66" i="9"/>
  <c r="S66" i="9" s="1"/>
  <c r="R65" i="9"/>
  <c r="S65" i="9" s="1"/>
  <c r="R64" i="9"/>
  <c r="S64" i="9" s="1"/>
  <c r="R63" i="9"/>
  <c r="S63" i="9" s="1"/>
  <c r="R62" i="9"/>
  <c r="S62" i="9" s="1"/>
  <c r="R61" i="9"/>
  <c r="S61" i="9" s="1"/>
  <c r="R60" i="9"/>
  <c r="S60" i="9" s="1"/>
  <c r="R59" i="9"/>
  <c r="S59" i="9" s="1"/>
  <c r="R58" i="9"/>
  <c r="S58" i="9" s="1"/>
  <c r="R57" i="9"/>
  <c r="S57" i="9" s="1"/>
  <c r="R56" i="9"/>
  <c r="S56" i="9" s="1"/>
  <c r="R55" i="9"/>
  <c r="S55" i="9" s="1"/>
  <c r="R54" i="9"/>
  <c r="S54" i="9" s="1"/>
  <c r="R53" i="9"/>
  <c r="S53" i="9" s="1"/>
  <c r="R52" i="9"/>
  <c r="S52" i="9" s="1"/>
  <c r="R51" i="9"/>
  <c r="S51" i="9" s="1"/>
  <c r="R50" i="9"/>
  <c r="S50" i="9" s="1"/>
  <c r="R49" i="9"/>
  <c r="S49" i="9" s="1"/>
  <c r="R48" i="9"/>
  <c r="S48" i="9" s="1"/>
  <c r="R47" i="9"/>
  <c r="S47" i="9" s="1"/>
  <c r="R46" i="9"/>
  <c r="S46" i="9" s="1"/>
  <c r="R45" i="9"/>
  <c r="S45" i="9" s="1"/>
  <c r="R44" i="9"/>
  <c r="S44" i="9" s="1"/>
  <c r="R43" i="9"/>
  <c r="S43" i="9" s="1"/>
  <c r="R42" i="9"/>
  <c r="S42" i="9" s="1"/>
  <c r="R41" i="9"/>
  <c r="S41" i="9" s="1"/>
  <c r="R40" i="9"/>
  <c r="S40" i="9" s="1"/>
  <c r="R39" i="9"/>
  <c r="S39" i="9" s="1"/>
  <c r="R38" i="9"/>
  <c r="S38" i="9" s="1"/>
  <c r="R37" i="9"/>
  <c r="S37" i="9" s="1"/>
  <c r="R36" i="9"/>
  <c r="S36" i="9" s="1"/>
  <c r="R35" i="9"/>
  <c r="S35" i="9" s="1"/>
  <c r="R34" i="9"/>
  <c r="S34" i="9" s="1"/>
  <c r="R33" i="9"/>
  <c r="S33" i="9" s="1"/>
  <c r="R32" i="9"/>
  <c r="S32" i="9" s="1"/>
  <c r="R31" i="9"/>
  <c r="S31" i="9" s="1"/>
  <c r="R30" i="9"/>
  <c r="S30" i="9" s="1"/>
  <c r="R29" i="9"/>
  <c r="S29" i="9" s="1"/>
  <c r="R28" i="9"/>
  <c r="S28" i="9" s="1"/>
  <c r="R27" i="9"/>
  <c r="S27" i="9" s="1"/>
  <c r="R26" i="9"/>
  <c r="S26" i="9" s="1"/>
  <c r="R25" i="9"/>
  <c r="S25" i="9" s="1"/>
  <c r="R24" i="9"/>
  <c r="S24" i="9" s="1"/>
  <c r="R23" i="9"/>
  <c r="S23" i="9" s="1"/>
  <c r="R22" i="9"/>
  <c r="S22" i="9" s="1"/>
  <c r="R21" i="9"/>
  <c r="S21" i="9" s="1"/>
  <c r="R20" i="9"/>
  <c r="S20" i="9" s="1"/>
  <c r="R19" i="9"/>
  <c r="S19" i="9" s="1"/>
  <c r="R18" i="9"/>
  <c r="S18" i="9" s="1"/>
  <c r="R17" i="9"/>
  <c r="S17" i="9" s="1"/>
  <c r="R16" i="9"/>
  <c r="S16" i="9" s="1"/>
  <c r="R15" i="9"/>
  <c r="S15" i="9" s="1"/>
  <c r="R14" i="9"/>
  <c r="S14" i="9" s="1"/>
  <c r="R13" i="9"/>
  <c r="S13" i="9" s="1"/>
  <c r="R12" i="9"/>
  <c r="S12" i="9" s="1"/>
  <c r="R11" i="9"/>
  <c r="S11" i="9" s="1"/>
  <c r="R10" i="9"/>
  <c r="S10" i="9" s="1"/>
  <c r="R9" i="9"/>
  <c r="S9" i="9" s="1"/>
  <c r="R8" i="9"/>
  <c r="S8" i="9" s="1"/>
  <c r="R7" i="9"/>
  <c r="S7" i="9" s="1"/>
  <c r="R6" i="9"/>
  <c r="S6" i="9" s="1"/>
  <c r="R5" i="9"/>
  <c r="S5" i="9" s="1"/>
  <c r="R4" i="9"/>
  <c r="S4" i="9" s="1"/>
  <c r="R3" i="9"/>
  <c r="S3" i="9" s="1"/>
  <c r="R2" i="9"/>
  <c r="S2" i="9" s="1"/>
  <c r="K230" i="6"/>
  <c r="K231" i="6" s="1"/>
  <c r="K232" i="6" s="1"/>
  <c r="K233" i="6" s="1"/>
  <c r="K234" i="6" s="1"/>
  <c r="K235" i="6" s="1"/>
  <c r="K236" i="6" s="1"/>
  <c r="K237" i="6" s="1"/>
  <c r="K238" i="6" s="1"/>
  <c r="K239" i="6" s="1"/>
  <c r="K240" i="6" s="1"/>
  <c r="K241" i="6" s="1"/>
  <c r="K242" i="6" s="1"/>
  <c r="K243" i="6" s="1"/>
  <c r="K244" i="6" s="1"/>
  <c r="K245" i="6" s="1"/>
  <c r="K246" i="6" s="1"/>
  <c r="K247" i="6" s="1"/>
  <c r="K248" i="6" s="1"/>
  <c r="K249" i="6" s="1"/>
  <c r="K250" i="6" s="1"/>
  <c r="K251" i="6" s="1"/>
  <c r="K252" i="6" s="1"/>
  <c r="K253" i="6" s="1"/>
  <c r="K254" i="6" s="1"/>
  <c r="K255" i="6" s="1"/>
  <c r="K256" i="6" s="1"/>
  <c r="K257" i="6" s="1"/>
  <c r="K258" i="6" s="1"/>
  <c r="K259" i="6" s="1"/>
  <c r="K260" i="6" s="1"/>
  <c r="K261" i="6" s="1"/>
  <c r="K262" i="6" s="1"/>
  <c r="K263" i="6" s="1"/>
  <c r="K264" i="6" s="1"/>
  <c r="K265" i="6" s="1"/>
  <c r="K266" i="6" s="1"/>
  <c r="K267" i="6" s="1"/>
  <c r="K268" i="6" s="1"/>
  <c r="K269" i="6" s="1"/>
  <c r="K270" i="6" s="1"/>
  <c r="K271" i="6" s="1"/>
  <c r="K272" i="6" s="1"/>
  <c r="K273" i="6" s="1"/>
  <c r="K274" i="6" s="1"/>
  <c r="K275" i="6" s="1"/>
  <c r="K276" i="6" s="1"/>
  <c r="K277" i="6" s="1"/>
  <c r="K278" i="6" s="1"/>
  <c r="K279" i="6" s="1"/>
  <c r="K280" i="6" s="1"/>
  <c r="K281" i="6" s="1"/>
  <c r="K282" i="6" s="1"/>
  <c r="K283" i="6" s="1"/>
  <c r="K284" i="6" s="1"/>
  <c r="K285" i="6" s="1"/>
  <c r="K286" i="6" s="1"/>
  <c r="K287" i="6" s="1"/>
  <c r="K288" i="6" s="1"/>
  <c r="K289" i="6" s="1"/>
  <c r="E2" i="7"/>
  <c r="J2" i="7" s="1"/>
  <c r="L2" i="7" s="1"/>
  <c r="K2" i="7"/>
  <c r="M2" i="7"/>
  <c r="E3" i="7"/>
  <c r="J3" i="7" s="1"/>
  <c r="M3" i="7"/>
  <c r="E4" i="7"/>
  <c r="K4" i="7" s="1"/>
  <c r="J4" i="7"/>
  <c r="L4" i="7" s="1"/>
  <c r="M4" i="7"/>
  <c r="E5" i="7"/>
  <c r="K5" i="7" s="1"/>
  <c r="J5" i="7"/>
  <c r="L5" i="7" s="1"/>
  <c r="M5" i="7"/>
  <c r="E6" i="7"/>
  <c r="M6" i="7" s="1"/>
  <c r="J6" i="7"/>
  <c r="K6" i="7"/>
  <c r="L6" i="7"/>
  <c r="E7" i="7"/>
  <c r="J7" i="7"/>
  <c r="L7" i="7" s="1"/>
  <c r="K7" i="7"/>
  <c r="M7" i="7"/>
  <c r="E8" i="7"/>
  <c r="J8" i="7"/>
  <c r="K8" i="7"/>
  <c r="L8" i="7"/>
  <c r="M8" i="7"/>
  <c r="E9" i="7"/>
  <c r="J9" i="7" s="1"/>
  <c r="E10" i="7"/>
  <c r="J10" i="7" s="1"/>
  <c r="M10" i="7"/>
  <c r="E11" i="7"/>
  <c r="M11" i="7" s="1"/>
  <c r="K11" i="7"/>
  <c r="E12" i="7"/>
  <c r="J12" i="7" s="1"/>
  <c r="E13" i="7"/>
  <c r="J13" i="7"/>
  <c r="K13" i="7"/>
  <c r="L13" i="7" s="1"/>
  <c r="M13" i="7"/>
  <c r="E14" i="7"/>
  <c r="J14" i="7" s="1"/>
  <c r="L14" i="7" s="1"/>
  <c r="K14" i="7"/>
  <c r="M14" i="7"/>
  <c r="E15" i="7"/>
  <c r="J15" i="7" s="1"/>
  <c r="L15" i="7" s="1"/>
  <c r="K15" i="7"/>
  <c r="M15" i="7"/>
  <c r="E16" i="7"/>
  <c r="K16" i="7" s="1"/>
  <c r="J16" i="7"/>
  <c r="L16" i="7" s="1"/>
  <c r="M16" i="7"/>
  <c r="E17" i="7"/>
  <c r="J17" i="7"/>
  <c r="L17" i="7" s="1"/>
  <c r="K17" i="7"/>
  <c r="M17" i="7"/>
  <c r="E18" i="7"/>
  <c r="M18" i="7" s="1"/>
  <c r="J18" i="7"/>
  <c r="K18" i="7"/>
  <c r="L18" i="7"/>
  <c r="E19" i="7"/>
  <c r="J19" i="7"/>
  <c r="L19" i="7" s="1"/>
  <c r="K19" i="7"/>
  <c r="M19" i="7"/>
  <c r="E20" i="7"/>
  <c r="J20" i="7"/>
  <c r="K20" i="7"/>
  <c r="L20" i="7"/>
  <c r="M20" i="7"/>
  <c r="E21" i="7"/>
  <c r="J21" i="7" s="1"/>
  <c r="E22" i="7"/>
  <c r="J22" i="7" s="1"/>
  <c r="M22" i="7"/>
  <c r="E23" i="7"/>
  <c r="M23" i="7" s="1"/>
  <c r="K23" i="7"/>
  <c r="E24" i="7"/>
  <c r="J24" i="7" s="1"/>
  <c r="E25" i="7"/>
  <c r="J25" i="7"/>
  <c r="K25" i="7"/>
  <c r="L25" i="7" s="1"/>
  <c r="M25" i="7"/>
  <c r="O230" i="6"/>
  <c r="O231" i="6" s="1"/>
  <c r="O232" i="6" s="1"/>
  <c r="O233" i="6" s="1"/>
  <c r="O234" i="6" s="1"/>
  <c r="O235" i="6" s="1"/>
  <c r="O236" i="6" s="1"/>
  <c r="O237" i="6" s="1"/>
  <c r="O238" i="6" s="1"/>
  <c r="O239" i="6" s="1"/>
  <c r="O240" i="6" s="1"/>
  <c r="O241" i="6" s="1"/>
  <c r="O242" i="6" s="1"/>
  <c r="O243" i="6" s="1"/>
  <c r="O244" i="6" s="1"/>
  <c r="O245" i="6" s="1"/>
  <c r="O246" i="6" s="1"/>
  <c r="O247" i="6" s="1"/>
  <c r="O248" i="6" s="1"/>
  <c r="O249" i="6" s="1"/>
  <c r="O250" i="6" s="1"/>
  <c r="O251" i="6" s="1"/>
  <c r="O252" i="6" s="1"/>
  <c r="O253" i="6" s="1"/>
  <c r="O254" i="6" s="1"/>
  <c r="O255" i="6" s="1"/>
  <c r="O256" i="6" s="1"/>
  <c r="O257" i="6" s="1"/>
  <c r="O258" i="6" s="1"/>
  <c r="O259" i="6" s="1"/>
  <c r="O260" i="6" s="1"/>
  <c r="O261" i="6" s="1"/>
  <c r="O262" i="6" s="1"/>
  <c r="O263" i="6" s="1"/>
  <c r="O264" i="6" s="1"/>
  <c r="O265" i="6" s="1"/>
  <c r="O266" i="6" s="1"/>
  <c r="O267" i="6" s="1"/>
  <c r="O268" i="6" s="1"/>
  <c r="O269" i="6" s="1"/>
  <c r="O270" i="6" s="1"/>
  <c r="O271" i="6" s="1"/>
  <c r="O272" i="6" s="1"/>
  <c r="O273" i="6" s="1"/>
  <c r="O274" i="6" s="1"/>
  <c r="O275" i="6" s="1"/>
  <c r="O276" i="6" s="1"/>
  <c r="O277" i="6" s="1"/>
  <c r="O278" i="6" s="1"/>
  <c r="O279" i="6" s="1"/>
  <c r="O280" i="6" s="1"/>
  <c r="O281" i="6" s="1"/>
  <c r="O282" i="6" s="1"/>
  <c r="O283" i="6" s="1"/>
  <c r="O284" i="6" s="1"/>
  <c r="O285" i="6" s="1"/>
  <c r="O286" i="6" s="1"/>
  <c r="O287" i="6" s="1"/>
  <c r="O288" i="6" s="1"/>
  <c r="O289" i="6" s="1"/>
  <c r="C230" i="6"/>
  <c r="C231" i="6" s="1"/>
  <c r="C232" i="6" s="1"/>
  <c r="C233" i="6" s="1"/>
  <c r="C234" i="6" s="1"/>
  <c r="C235" i="6" s="1"/>
  <c r="C236" i="6" s="1"/>
  <c r="C237" i="6" s="1"/>
  <c r="C238" i="6" s="1"/>
  <c r="C239" i="6" s="1"/>
  <c r="C240" i="6" s="1"/>
  <c r="C241" i="6" s="1"/>
  <c r="C242" i="6" s="1"/>
  <c r="C243" i="6" s="1"/>
  <c r="C244" i="6" s="1"/>
  <c r="C245" i="6" s="1"/>
  <c r="C246" i="6" s="1"/>
  <c r="C247" i="6" s="1"/>
  <c r="C248" i="6" s="1"/>
  <c r="C249" i="6" s="1"/>
  <c r="C250" i="6" s="1"/>
  <c r="C251" i="6" s="1"/>
  <c r="C252" i="6" s="1"/>
  <c r="C253" i="6" s="1"/>
  <c r="C254" i="6" s="1"/>
  <c r="C255" i="6" s="1"/>
  <c r="C256" i="6" s="1"/>
  <c r="C257" i="6" s="1"/>
  <c r="C258" i="6" s="1"/>
  <c r="C259" i="6" s="1"/>
  <c r="C260" i="6" s="1"/>
  <c r="C261" i="6" s="1"/>
  <c r="C262" i="6" s="1"/>
  <c r="C263" i="6" s="1"/>
  <c r="C264" i="6" s="1"/>
  <c r="C265" i="6" s="1"/>
  <c r="C266" i="6" s="1"/>
  <c r="C267" i="6" s="1"/>
  <c r="C268" i="6" s="1"/>
  <c r="C269" i="6" s="1"/>
  <c r="C270" i="6" s="1"/>
  <c r="C271" i="6" s="1"/>
  <c r="C272" i="6" s="1"/>
  <c r="C273" i="6" s="1"/>
  <c r="C274" i="6" s="1"/>
  <c r="C275" i="6" s="1"/>
  <c r="C276" i="6" s="1"/>
  <c r="C277" i="6" s="1"/>
  <c r="C278" i="6" s="1"/>
  <c r="C279" i="6" s="1"/>
  <c r="C280" i="6" s="1"/>
  <c r="C281" i="6" s="1"/>
  <c r="C282" i="6" s="1"/>
  <c r="C283" i="6" s="1"/>
  <c r="C284" i="6" s="1"/>
  <c r="C285" i="6" s="1"/>
  <c r="C286" i="6" s="1"/>
  <c r="C287" i="6" s="1"/>
  <c r="C288" i="6" s="1"/>
  <c r="C289" i="6" s="1"/>
  <c r="L10" i="7" l="1"/>
  <c r="J11" i="7"/>
  <c r="L11" i="7" s="1"/>
  <c r="K3" i="7"/>
  <c r="L3" i="7" s="1"/>
  <c r="M24" i="7"/>
  <c r="K22" i="7"/>
  <c r="L22" i="7" s="1"/>
  <c r="M12" i="7"/>
  <c r="K10" i="7"/>
  <c r="J23" i="7"/>
  <c r="L23" i="7" s="1"/>
  <c r="K24" i="7"/>
  <c r="L24" i="7" s="1"/>
  <c r="K12" i="7"/>
  <c r="L12" i="7" s="1"/>
  <c r="M21" i="7"/>
  <c r="M9" i="7"/>
  <c r="K21" i="7"/>
  <c r="L21" i="7" s="1"/>
  <c r="K9" i="7"/>
  <c r="L9" i="7" s="1"/>
  <c r="J3" i="1" l="1"/>
  <c r="K3" i="1" s="1"/>
  <c r="J4" i="1"/>
  <c r="K4" i="1" s="1"/>
  <c r="J5" i="1"/>
  <c r="K5" i="1" s="1"/>
  <c r="J6" i="1"/>
  <c r="K6" i="1" s="1"/>
  <c r="J7" i="1"/>
  <c r="K7" i="1" s="1"/>
  <c r="J8" i="1"/>
  <c r="K8" i="1" s="1"/>
  <c r="J9" i="1"/>
  <c r="K9" i="1" s="1"/>
  <c r="J10" i="1"/>
  <c r="K10" i="1" s="1"/>
  <c r="J11" i="1"/>
  <c r="K11" i="1" s="1"/>
  <c r="J12" i="1"/>
  <c r="K12" i="1" s="1"/>
  <c r="J13" i="1"/>
  <c r="K13" i="1" s="1"/>
  <c r="J14" i="1"/>
  <c r="K14" i="1" s="1"/>
  <c r="J15" i="1"/>
  <c r="K15" i="1" s="1"/>
  <c r="J16" i="1"/>
  <c r="K16" i="1" s="1"/>
  <c r="J17" i="1"/>
  <c r="K17" i="1" s="1"/>
  <c r="J18" i="1"/>
  <c r="K18" i="1" s="1"/>
  <c r="J19" i="1"/>
  <c r="K19" i="1" s="1"/>
  <c r="J20" i="1"/>
  <c r="K20" i="1" s="1"/>
  <c r="J21" i="1"/>
  <c r="K21" i="1" s="1"/>
  <c r="J22" i="1"/>
  <c r="K22" i="1" s="1"/>
  <c r="J23" i="1"/>
  <c r="K23" i="1" s="1"/>
  <c r="J24" i="1"/>
  <c r="K24" i="1" s="1"/>
  <c r="J25" i="1"/>
  <c r="K25" i="1" s="1"/>
  <c r="J26" i="1"/>
  <c r="K26" i="1" s="1"/>
  <c r="J27" i="1"/>
  <c r="K27" i="1" s="1"/>
  <c r="J28" i="1"/>
  <c r="K28" i="1" s="1"/>
  <c r="J29" i="1"/>
  <c r="K29" i="1" s="1"/>
  <c r="J30" i="1"/>
  <c r="K30" i="1" s="1"/>
  <c r="J31" i="1"/>
  <c r="K31" i="1" s="1"/>
  <c r="J32" i="1"/>
  <c r="K32" i="1" s="1"/>
  <c r="J33" i="1"/>
  <c r="K33" i="1" s="1"/>
  <c r="J34" i="1"/>
  <c r="K34" i="1" s="1"/>
  <c r="J35" i="1"/>
  <c r="K35" i="1" s="1"/>
  <c r="J36" i="1"/>
  <c r="K36" i="1" s="1"/>
  <c r="J37" i="1"/>
  <c r="K37" i="1" s="1"/>
  <c r="J38" i="1"/>
  <c r="K38" i="1" s="1"/>
  <c r="J39" i="1"/>
  <c r="K39" i="1" s="1"/>
  <c r="J40" i="1"/>
  <c r="K40" i="1" s="1"/>
  <c r="J41" i="1"/>
  <c r="K41" i="1" s="1"/>
  <c r="J42" i="1"/>
  <c r="K42" i="1" s="1"/>
  <c r="J43" i="1"/>
  <c r="K43" i="1" s="1"/>
  <c r="J44" i="1"/>
  <c r="K44" i="1" s="1"/>
  <c r="J45" i="1"/>
  <c r="K45" i="1" s="1"/>
  <c r="J46" i="1"/>
  <c r="K46" i="1" s="1"/>
  <c r="J47" i="1"/>
  <c r="K47" i="1" s="1"/>
  <c r="J48" i="1"/>
  <c r="K48" i="1" s="1"/>
  <c r="J49" i="1"/>
  <c r="K49" i="1" s="1"/>
  <c r="J50" i="1"/>
  <c r="K50" i="1" s="1"/>
  <c r="J51" i="1"/>
  <c r="K51" i="1" s="1"/>
  <c r="J52" i="1"/>
  <c r="K52" i="1" s="1"/>
  <c r="J53" i="1"/>
  <c r="K53" i="1" s="1"/>
  <c r="J54" i="1"/>
  <c r="K54" i="1" s="1"/>
  <c r="J55" i="1"/>
  <c r="K55" i="1" s="1"/>
  <c r="J56" i="1"/>
  <c r="K56" i="1" s="1"/>
  <c r="J57" i="1"/>
  <c r="K57" i="1" s="1"/>
  <c r="J58" i="1"/>
  <c r="K58" i="1" s="1"/>
  <c r="J59" i="1"/>
  <c r="K59" i="1" s="1"/>
  <c r="J60" i="1"/>
  <c r="K60" i="1" s="1"/>
  <c r="J61" i="1"/>
  <c r="K61" i="1" s="1"/>
  <c r="J62" i="1"/>
  <c r="K62" i="1" s="1"/>
  <c r="J63" i="1"/>
  <c r="K63" i="1" s="1"/>
  <c r="J64" i="1"/>
  <c r="K64" i="1" s="1"/>
  <c r="J65" i="1"/>
  <c r="K65" i="1" s="1"/>
  <c r="J66" i="1"/>
  <c r="K66" i="1" s="1"/>
  <c r="J67" i="1"/>
  <c r="K67" i="1" s="1"/>
  <c r="J68" i="1"/>
  <c r="K68" i="1" s="1"/>
  <c r="J69" i="1"/>
  <c r="K69" i="1" s="1"/>
  <c r="J70" i="1"/>
  <c r="K70" i="1" s="1"/>
  <c r="J71" i="1"/>
  <c r="K71" i="1" s="1"/>
  <c r="J72" i="1"/>
  <c r="K72" i="1" s="1"/>
  <c r="J73" i="1"/>
  <c r="K73" i="1" s="1"/>
  <c r="J74" i="1"/>
  <c r="K74" i="1" s="1"/>
  <c r="J75" i="1"/>
  <c r="K75" i="1" s="1"/>
  <c r="J76" i="1"/>
  <c r="K76" i="1" s="1"/>
  <c r="J77" i="1"/>
  <c r="K77" i="1" s="1"/>
  <c r="J78" i="1"/>
  <c r="K78" i="1" s="1"/>
  <c r="J79" i="1"/>
  <c r="K79" i="1" s="1"/>
  <c r="J80" i="1"/>
  <c r="K80" i="1" s="1"/>
  <c r="J81" i="1"/>
  <c r="K81" i="1" s="1"/>
  <c r="J82" i="1"/>
  <c r="K82" i="1" s="1"/>
  <c r="J83" i="1"/>
  <c r="K83" i="1" s="1"/>
  <c r="J84" i="1"/>
  <c r="K84" i="1" s="1"/>
  <c r="J85" i="1"/>
  <c r="K85" i="1" s="1"/>
  <c r="J86" i="1"/>
  <c r="K86" i="1" s="1"/>
  <c r="J87" i="1"/>
  <c r="K87" i="1" s="1"/>
  <c r="J88" i="1"/>
  <c r="K88" i="1" s="1"/>
  <c r="J89" i="1"/>
  <c r="K89" i="1" s="1"/>
  <c r="J90" i="1"/>
  <c r="K90" i="1" s="1"/>
  <c r="J91" i="1"/>
  <c r="K91" i="1" s="1"/>
  <c r="J92" i="1"/>
  <c r="K92" i="1" s="1"/>
  <c r="J93" i="1"/>
  <c r="K93" i="1" s="1"/>
  <c r="J94" i="1"/>
  <c r="K94" i="1" s="1"/>
  <c r="J95" i="1"/>
  <c r="K95" i="1" s="1"/>
  <c r="J96" i="1"/>
  <c r="K96" i="1" s="1"/>
  <c r="J97" i="1"/>
  <c r="K97" i="1" s="1"/>
  <c r="J98" i="1"/>
  <c r="K98" i="1" s="1"/>
  <c r="J99" i="1"/>
  <c r="K99" i="1" s="1"/>
  <c r="J100" i="1"/>
  <c r="K100" i="1" s="1"/>
  <c r="J101" i="1"/>
  <c r="K101" i="1" s="1"/>
  <c r="J102" i="1"/>
  <c r="K102" i="1" s="1"/>
  <c r="J103" i="1"/>
  <c r="K103" i="1" s="1"/>
  <c r="J104" i="1"/>
  <c r="K104" i="1" s="1"/>
  <c r="J105" i="1"/>
  <c r="K105" i="1" s="1"/>
  <c r="J106" i="1"/>
  <c r="K106" i="1" s="1"/>
  <c r="J107" i="1"/>
  <c r="K107" i="1" s="1"/>
  <c r="J108" i="1"/>
  <c r="K108" i="1" s="1"/>
  <c r="J109" i="1"/>
  <c r="K109" i="1" s="1"/>
  <c r="J110" i="1"/>
  <c r="K110" i="1" s="1"/>
  <c r="J111" i="1"/>
  <c r="K111" i="1" s="1"/>
  <c r="J112" i="1"/>
  <c r="K112" i="1" s="1"/>
  <c r="J113" i="1"/>
  <c r="K113" i="1" s="1"/>
  <c r="J114" i="1"/>
  <c r="K114" i="1" s="1"/>
  <c r="J115" i="1"/>
  <c r="K115" i="1" s="1"/>
  <c r="J116" i="1"/>
  <c r="K116" i="1" s="1"/>
  <c r="J117" i="1"/>
  <c r="K117" i="1" s="1"/>
  <c r="J118" i="1"/>
  <c r="K118" i="1" s="1"/>
  <c r="J119" i="1"/>
  <c r="K119" i="1" s="1"/>
  <c r="J120" i="1"/>
  <c r="K120" i="1" s="1"/>
  <c r="J121" i="1"/>
  <c r="K121" i="1" s="1"/>
  <c r="J122" i="1"/>
  <c r="K122" i="1" s="1"/>
  <c r="J123" i="1"/>
  <c r="K123" i="1" s="1"/>
  <c r="J124" i="1"/>
  <c r="K124" i="1" s="1"/>
  <c r="J125" i="1"/>
  <c r="K125" i="1" s="1"/>
  <c r="J126" i="1"/>
  <c r="K126" i="1" s="1"/>
  <c r="J127" i="1"/>
  <c r="K127" i="1" s="1"/>
  <c r="J128" i="1"/>
  <c r="K128" i="1" s="1"/>
  <c r="J129" i="1"/>
  <c r="K129" i="1" s="1"/>
  <c r="J130" i="1"/>
  <c r="K130" i="1" s="1"/>
  <c r="J131" i="1"/>
  <c r="K131" i="1" s="1"/>
  <c r="J132" i="1"/>
  <c r="K132" i="1" s="1"/>
  <c r="J133" i="1"/>
  <c r="K133" i="1" s="1"/>
  <c r="J134" i="1"/>
  <c r="K134" i="1" s="1"/>
  <c r="J135" i="1"/>
  <c r="K135" i="1" s="1"/>
  <c r="J136" i="1"/>
  <c r="K136" i="1" s="1"/>
  <c r="J137" i="1"/>
  <c r="K137" i="1" s="1"/>
  <c r="J138" i="1"/>
  <c r="K138" i="1" s="1"/>
  <c r="J139" i="1"/>
  <c r="K139" i="1" s="1"/>
  <c r="J140" i="1"/>
  <c r="K140" i="1" s="1"/>
  <c r="J141" i="1"/>
  <c r="K141" i="1" s="1"/>
  <c r="J142" i="1"/>
  <c r="K142" i="1" s="1"/>
  <c r="J143" i="1"/>
  <c r="K143" i="1" s="1"/>
  <c r="J144" i="1"/>
  <c r="K144" i="1" s="1"/>
  <c r="J145" i="1"/>
  <c r="K145" i="1" s="1"/>
  <c r="J146" i="1"/>
  <c r="K146" i="1" s="1"/>
  <c r="J147" i="1"/>
  <c r="K147" i="1" s="1"/>
  <c r="J148" i="1"/>
  <c r="K148" i="1" s="1"/>
  <c r="J149" i="1"/>
  <c r="K149" i="1" s="1"/>
  <c r="J150" i="1"/>
  <c r="K150" i="1" s="1"/>
  <c r="J151" i="1"/>
  <c r="K151" i="1" s="1"/>
  <c r="J152" i="1"/>
  <c r="K152" i="1" s="1"/>
  <c r="J153" i="1"/>
  <c r="K153" i="1" s="1"/>
  <c r="J154" i="1"/>
  <c r="K154" i="1" s="1"/>
  <c r="J155" i="1"/>
  <c r="K155" i="1" s="1"/>
  <c r="J156" i="1"/>
  <c r="K156" i="1" s="1"/>
  <c r="J157" i="1"/>
  <c r="K157" i="1" s="1"/>
  <c r="J158" i="1"/>
  <c r="K158" i="1" s="1"/>
  <c r="J159" i="1"/>
  <c r="K159" i="1" s="1"/>
  <c r="J160" i="1"/>
  <c r="K160" i="1" s="1"/>
  <c r="J161" i="1"/>
  <c r="K161" i="1" s="1"/>
  <c r="J162" i="1"/>
  <c r="K162" i="1" s="1"/>
  <c r="J163" i="1"/>
  <c r="K163" i="1" s="1"/>
  <c r="J164" i="1"/>
  <c r="K164" i="1" s="1"/>
  <c r="J165" i="1"/>
  <c r="K165" i="1" s="1"/>
  <c r="J166" i="1"/>
  <c r="K166" i="1" s="1"/>
  <c r="J167" i="1"/>
  <c r="K167" i="1" s="1"/>
  <c r="J168" i="1"/>
  <c r="K168" i="1" s="1"/>
  <c r="J169" i="1"/>
  <c r="K169" i="1" s="1"/>
  <c r="J170" i="1"/>
  <c r="K170" i="1" s="1"/>
  <c r="J171" i="1"/>
  <c r="K171" i="1" s="1"/>
  <c r="J172" i="1"/>
  <c r="K172" i="1" s="1"/>
  <c r="J173" i="1"/>
  <c r="K173" i="1" s="1"/>
  <c r="J174" i="1"/>
  <c r="K174" i="1" s="1"/>
  <c r="J175" i="1"/>
  <c r="K175" i="1" s="1"/>
  <c r="J176" i="1"/>
  <c r="K176" i="1" s="1"/>
  <c r="J177" i="1"/>
  <c r="K177" i="1" s="1"/>
  <c r="J178" i="1"/>
  <c r="K178" i="1" s="1"/>
  <c r="J179" i="1"/>
  <c r="K179" i="1" s="1"/>
  <c r="J180" i="1"/>
  <c r="K180" i="1" s="1"/>
  <c r="J181" i="1"/>
  <c r="K181" i="1" s="1"/>
  <c r="J182" i="1"/>
  <c r="K182" i="1" s="1"/>
  <c r="J183" i="1"/>
  <c r="K183" i="1" s="1"/>
  <c r="J184" i="1"/>
  <c r="K184" i="1" s="1"/>
  <c r="J185" i="1"/>
  <c r="K185" i="1" s="1"/>
  <c r="J186" i="1"/>
  <c r="K186" i="1" s="1"/>
  <c r="J187" i="1"/>
  <c r="K187" i="1" s="1"/>
  <c r="J188" i="1"/>
  <c r="K188" i="1" s="1"/>
  <c r="J189" i="1"/>
  <c r="K189" i="1" s="1"/>
  <c r="J190" i="1"/>
  <c r="K190" i="1" s="1"/>
  <c r="J191" i="1"/>
  <c r="K191" i="1" s="1"/>
  <c r="J192" i="1"/>
  <c r="K192" i="1" s="1"/>
  <c r="J193" i="1"/>
  <c r="K193" i="1" s="1"/>
  <c r="J194" i="1"/>
  <c r="K194" i="1" s="1"/>
  <c r="J195" i="1"/>
  <c r="K195" i="1" s="1"/>
  <c r="J196" i="1"/>
  <c r="K196" i="1" s="1"/>
  <c r="J197" i="1"/>
  <c r="K197" i="1" s="1"/>
  <c r="J198" i="1"/>
  <c r="K198" i="1" s="1"/>
  <c r="J199" i="1"/>
  <c r="K199" i="1" s="1"/>
  <c r="J200" i="1"/>
  <c r="K200" i="1" s="1"/>
  <c r="J201" i="1"/>
  <c r="K201" i="1" s="1"/>
  <c r="J202" i="1"/>
  <c r="K202" i="1" s="1"/>
  <c r="J203" i="1"/>
  <c r="K203" i="1" s="1"/>
  <c r="J204" i="1"/>
  <c r="K204" i="1" s="1"/>
  <c r="J205" i="1"/>
  <c r="K205" i="1" s="1"/>
  <c r="J206" i="1"/>
  <c r="K206" i="1" s="1"/>
  <c r="J207" i="1"/>
  <c r="K207" i="1" s="1"/>
  <c r="J208" i="1"/>
  <c r="K208" i="1" s="1"/>
  <c r="J209" i="1"/>
  <c r="K209" i="1" s="1"/>
  <c r="J210" i="1"/>
  <c r="K210" i="1" s="1"/>
  <c r="J211" i="1"/>
  <c r="K211" i="1" s="1"/>
  <c r="J212" i="1"/>
  <c r="K212" i="1" s="1"/>
  <c r="J213" i="1"/>
  <c r="K213" i="1" s="1"/>
  <c r="J214" i="1"/>
  <c r="K214" i="1" s="1"/>
  <c r="J215" i="1"/>
  <c r="K215" i="1" s="1"/>
  <c r="J216" i="1"/>
  <c r="K216" i="1" s="1"/>
  <c r="J217" i="1"/>
  <c r="K217" i="1" s="1"/>
  <c r="J218" i="1"/>
  <c r="K218" i="1" s="1"/>
  <c r="J219" i="1"/>
  <c r="K219" i="1" s="1"/>
  <c r="J220" i="1"/>
  <c r="K220" i="1" s="1"/>
  <c r="J221" i="1"/>
  <c r="K221" i="1" s="1"/>
  <c r="J222" i="1"/>
  <c r="K222" i="1" s="1"/>
  <c r="J223" i="1"/>
  <c r="K223" i="1" s="1"/>
  <c r="J224" i="1"/>
  <c r="K224" i="1" s="1"/>
  <c r="J225" i="1"/>
  <c r="K225" i="1" s="1"/>
  <c r="J226" i="1"/>
  <c r="K226" i="1" s="1"/>
  <c r="J227" i="1"/>
  <c r="K227" i="1" s="1"/>
  <c r="J228" i="1"/>
  <c r="K228" i="1" s="1"/>
  <c r="J229" i="1"/>
  <c r="K229" i="1" s="1"/>
  <c r="J2" i="1"/>
  <c r="K2" i="1" s="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30" i="1"/>
  <c r="C230" i="1"/>
  <c r="K239" i="1" l="1"/>
  <c r="K251" i="1"/>
  <c r="K263" i="1"/>
  <c r="K275" i="1"/>
  <c r="K287" i="1"/>
  <c r="K238" i="1"/>
  <c r="K250" i="1"/>
  <c r="K262" i="1"/>
  <c r="K274" i="1"/>
  <c r="K286" i="1"/>
  <c r="K236" i="1"/>
  <c r="K248" i="1"/>
  <c r="K260" i="1"/>
  <c r="K272" i="1"/>
  <c r="K284" i="1"/>
  <c r="K249" i="1"/>
  <c r="K261" i="1"/>
  <c r="K285" i="1"/>
  <c r="K237" i="1"/>
  <c r="K273" i="1"/>
  <c r="K235" i="1"/>
  <c r="K247" i="1"/>
  <c r="K259" i="1"/>
  <c r="K271" i="1"/>
  <c r="K283" i="1"/>
  <c r="K258" i="1"/>
  <c r="K270" i="1"/>
  <c r="K246" i="1"/>
  <c r="K282" i="1"/>
  <c r="K234" i="1"/>
  <c r="K252" i="1"/>
  <c r="K264" i="1"/>
  <c r="K240" i="1"/>
  <c r="K276" i="1"/>
  <c r="K288" i="1"/>
  <c r="K280" i="1"/>
  <c r="K268" i="1"/>
  <c r="K244" i="1"/>
  <c r="K256" i="1"/>
  <c r="K232" i="1"/>
  <c r="K231" i="1"/>
  <c r="K243" i="1"/>
  <c r="K255" i="1"/>
  <c r="K279" i="1"/>
  <c r="K267" i="1"/>
  <c r="K233" i="1"/>
  <c r="K245" i="1"/>
  <c r="K257" i="1"/>
  <c r="K269" i="1"/>
  <c r="K281" i="1"/>
  <c r="K278" i="1"/>
  <c r="K230" i="1"/>
  <c r="K266" i="1"/>
  <c r="K254" i="1"/>
  <c r="K242" i="1"/>
  <c r="K265" i="1"/>
  <c r="K277" i="1"/>
  <c r="K253" i="1"/>
  <c r="K289" i="1"/>
  <c r="K241" i="1"/>
  <c r="C231" i="1"/>
  <c r="J230" i="1"/>
  <c r="L230" i="1" l="1"/>
  <c r="C232" i="1"/>
  <c r="J231" i="1"/>
  <c r="L231" i="1" s="1"/>
  <c r="C233" i="1" l="1"/>
  <c r="J232" i="1"/>
  <c r="L232" i="1" s="1"/>
  <c r="C234" i="1" l="1"/>
  <c r="J233" i="1"/>
  <c r="L233" i="1" s="1"/>
  <c r="C235" i="1" l="1"/>
  <c r="J234" i="1"/>
  <c r="L234" i="1" s="1"/>
  <c r="C236" i="1" l="1"/>
  <c r="J235" i="1"/>
  <c r="L235" i="1" s="1"/>
  <c r="C237" i="1" l="1"/>
  <c r="J236" i="1"/>
  <c r="L236" i="1" s="1"/>
  <c r="C238" i="1" l="1"/>
  <c r="J237" i="1"/>
  <c r="L237" i="1" s="1"/>
  <c r="C239" i="1" l="1"/>
  <c r="J238" i="1"/>
  <c r="L238" i="1" s="1"/>
  <c r="C240" i="1" l="1"/>
  <c r="J239" i="1"/>
  <c r="L239" i="1" s="1"/>
  <c r="C241" i="1" l="1"/>
  <c r="J240" i="1"/>
  <c r="L240" i="1" s="1"/>
  <c r="C242" i="1" l="1"/>
  <c r="J241" i="1"/>
  <c r="L241" i="1" s="1"/>
  <c r="C243" i="1" l="1"/>
  <c r="J242" i="1"/>
  <c r="L242" i="1" s="1"/>
  <c r="C244" i="1" l="1"/>
  <c r="J243" i="1"/>
  <c r="L243" i="1" s="1"/>
  <c r="C245" i="1" l="1"/>
  <c r="J244" i="1"/>
  <c r="L244" i="1" s="1"/>
  <c r="C246" i="1" l="1"/>
  <c r="J245" i="1"/>
  <c r="L245" i="1" s="1"/>
  <c r="C247" i="1" l="1"/>
  <c r="J246" i="1"/>
  <c r="L246" i="1" s="1"/>
  <c r="C248" i="1" l="1"/>
  <c r="J247" i="1"/>
  <c r="L247" i="1" s="1"/>
  <c r="C249" i="1" l="1"/>
  <c r="J248" i="1"/>
  <c r="L248" i="1" s="1"/>
  <c r="C250" i="1" l="1"/>
  <c r="J249" i="1"/>
  <c r="L249" i="1" s="1"/>
  <c r="C251" i="1" l="1"/>
  <c r="J250" i="1"/>
  <c r="L250" i="1" s="1"/>
  <c r="C252" i="1" l="1"/>
  <c r="J251" i="1"/>
  <c r="L251" i="1" s="1"/>
  <c r="C253" i="1" l="1"/>
  <c r="J252" i="1"/>
  <c r="L252" i="1" s="1"/>
  <c r="C254" i="1" l="1"/>
  <c r="J253" i="1"/>
  <c r="L253" i="1" s="1"/>
  <c r="C255" i="1" l="1"/>
  <c r="J254" i="1"/>
  <c r="L254" i="1" s="1"/>
  <c r="C256" i="1" l="1"/>
  <c r="J255" i="1"/>
  <c r="L255" i="1" s="1"/>
  <c r="C257" i="1" l="1"/>
  <c r="J256" i="1"/>
  <c r="L256" i="1" s="1"/>
  <c r="C258" i="1" l="1"/>
  <c r="J257" i="1"/>
  <c r="L257" i="1" s="1"/>
  <c r="C259" i="1" l="1"/>
  <c r="J258" i="1"/>
  <c r="L258" i="1" s="1"/>
  <c r="C260" i="1" l="1"/>
  <c r="J259" i="1"/>
  <c r="L259" i="1" s="1"/>
  <c r="C261" i="1" l="1"/>
  <c r="J260" i="1"/>
  <c r="L260" i="1" s="1"/>
  <c r="C262" i="1" l="1"/>
  <c r="J261" i="1"/>
  <c r="L261" i="1" s="1"/>
  <c r="C263" i="1" l="1"/>
  <c r="J262" i="1"/>
  <c r="L262" i="1" s="1"/>
  <c r="C264" i="1" l="1"/>
  <c r="J263" i="1"/>
  <c r="L263" i="1" s="1"/>
  <c r="C265" i="1" l="1"/>
  <c r="J264" i="1"/>
  <c r="L264" i="1" s="1"/>
  <c r="C266" i="1" l="1"/>
  <c r="J265" i="1"/>
  <c r="L265" i="1" s="1"/>
  <c r="C267" i="1" l="1"/>
  <c r="J266" i="1"/>
  <c r="L266" i="1" s="1"/>
  <c r="C268" i="1" l="1"/>
  <c r="J267" i="1"/>
  <c r="L267" i="1" s="1"/>
  <c r="C269" i="1" l="1"/>
  <c r="J268" i="1"/>
  <c r="L268" i="1" s="1"/>
  <c r="C270" i="1" l="1"/>
  <c r="J269" i="1"/>
  <c r="L269" i="1" s="1"/>
  <c r="C271" i="1" l="1"/>
  <c r="J270" i="1"/>
  <c r="L270" i="1" s="1"/>
  <c r="C272" i="1" l="1"/>
  <c r="J271" i="1"/>
  <c r="L271" i="1" s="1"/>
  <c r="C273" i="1" l="1"/>
  <c r="J272" i="1"/>
  <c r="L272" i="1" s="1"/>
  <c r="C274" i="1" l="1"/>
  <c r="J273" i="1"/>
  <c r="L273" i="1" s="1"/>
  <c r="C275" i="1" l="1"/>
  <c r="J274" i="1"/>
  <c r="L274" i="1" s="1"/>
  <c r="C276" i="1" l="1"/>
  <c r="J275" i="1"/>
  <c r="L275" i="1" s="1"/>
  <c r="C277" i="1" l="1"/>
  <c r="J276" i="1"/>
  <c r="L276" i="1" s="1"/>
  <c r="C278" i="1" l="1"/>
  <c r="J277" i="1"/>
  <c r="L277" i="1" s="1"/>
  <c r="C279" i="1" l="1"/>
  <c r="J278" i="1"/>
  <c r="L278" i="1" s="1"/>
  <c r="C280" i="1" l="1"/>
  <c r="J279" i="1"/>
  <c r="L279" i="1" s="1"/>
  <c r="C281" i="1" l="1"/>
  <c r="J280" i="1"/>
  <c r="L280" i="1" s="1"/>
  <c r="C282" i="1" l="1"/>
  <c r="J281" i="1"/>
  <c r="L281" i="1" s="1"/>
  <c r="C283" i="1" l="1"/>
  <c r="J282" i="1"/>
  <c r="L282" i="1" s="1"/>
  <c r="C284" i="1" l="1"/>
  <c r="J283" i="1"/>
  <c r="L283" i="1" s="1"/>
  <c r="C285" i="1" l="1"/>
  <c r="J284" i="1"/>
  <c r="L284" i="1" s="1"/>
  <c r="C286" i="1" l="1"/>
  <c r="J285" i="1"/>
  <c r="L285" i="1" s="1"/>
  <c r="C287" i="1" l="1"/>
  <c r="J286" i="1"/>
  <c r="L286" i="1" s="1"/>
  <c r="C288" i="1" l="1"/>
  <c r="J287" i="1"/>
  <c r="L287" i="1" s="1"/>
  <c r="C289" i="1" l="1"/>
  <c r="J289" i="1" s="1"/>
  <c r="L289" i="1" s="1"/>
  <c r="J288" i="1"/>
  <c r="L288" i="1" s="1"/>
</calcChain>
</file>

<file path=xl/sharedStrings.xml><?xml version="1.0" encoding="utf-8"?>
<sst xmlns="http://schemas.openxmlformats.org/spreadsheetml/2006/main" count="730" uniqueCount="275">
  <si>
    <t>Date</t>
  </si>
  <si>
    <t>Customers</t>
  </si>
  <si>
    <t>Billed MWh</t>
  </si>
  <si>
    <t> 13</t>
  </si>
  <si>
    <t> 144</t>
  </si>
  <si>
    <t> 20</t>
  </si>
  <si>
    <t> 111</t>
  </si>
  <si>
    <t>HDD</t>
  </si>
  <si>
    <t>CDD</t>
  </si>
  <si>
    <t>Price</t>
  </si>
  <si>
    <t>Income</t>
  </si>
  <si>
    <t>Households</t>
  </si>
  <si>
    <t>Row Labels</t>
  </si>
  <si>
    <t>Grand Total</t>
  </si>
  <si>
    <t>2002</t>
  </si>
  <si>
    <t>Qtr1</t>
  </si>
  <si>
    <t>Jan</t>
  </si>
  <si>
    <t>Feb</t>
  </si>
  <si>
    <t>Mar</t>
  </si>
  <si>
    <t>Qtr2</t>
  </si>
  <si>
    <t>Apr</t>
  </si>
  <si>
    <t>May</t>
  </si>
  <si>
    <t>Jun</t>
  </si>
  <si>
    <t>Qtr3</t>
  </si>
  <si>
    <t>Jul</t>
  </si>
  <si>
    <t>Aug</t>
  </si>
  <si>
    <t>Sep</t>
  </si>
  <si>
    <t>Qtr4</t>
  </si>
  <si>
    <t>Oct</t>
  </si>
  <si>
    <t>Nov</t>
  </si>
  <si>
    <t>Dec</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</si>
  <si>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</si>
  <si>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</si>
  <si>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</si>
  <si>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</si>
  <si>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</si>
  <si>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</si>
  <si>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</si>
  <si>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</si>
  <si>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</si>
  <si>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</si>
  <si>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</si>
  <si>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</si>
  <si>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</si>
  <si>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</si>
  <si>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</si>
  <si>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</si>
  <si>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</si>
  <si>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</si>
  <si>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</si>
  <si>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</si>
  <si>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</si>
  <si>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</si>
  <si>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</si>
  <si>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Sum of Billed MWh</t>
  </si>
  <si>
    <t>Sum of Customers</t>
  </si>
  <si>
    <t>Seasonal Component</t>
  </si>
  <si>
    <t>Trend</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</si>
  <si>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</si>
  <si>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</si>
  <si>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</si>
  <si>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</si>
  <si>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</si>
  <si>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</si>
  <si>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</si>
  <si>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</si>
  <si>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</si>
  <si>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</si>
  <si>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</si>
  <si>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</si>
  <si>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</si>
  <si>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</si>
  <si>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</si>
  <si>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</si>
  <si>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</si>
  <si>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</si>
  <si>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</si>
  <si>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</si>
  <si>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</si>
  <si>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</si>
  <si>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</si>
  <si>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</si>
  <si>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You can achieve a similar forecast in Excel by following these steps:</t>
  </si>
  <si>
    <t>Ensure your Excel spreadsheet has columns for Date, Billed MWh, and Customers.</t>
  </si>
  <si>
    <t>Make sure the data is sorted by date and covers the period from 2002 to 2020.</t>
  </si>
  <si>
    <t>Use Excel’s built-in functions to decompose the seasonal component. While Excel doesn’t have a direct STL decomposition function, you can use moving averages to approximate the trend and seasonal components.</t>
  </si>
  <si>
    <t>Use Excel’s Data Analysis Toolpak to perform a regression analysis of the trend component against the Customers variable.</t>
  </si>
  <si>
    <t>Use the regression model to predict future trend values based on the future Customers data.</t>
  </si>
  <si>
    <t>Repeat the seasonal pattern for the forecast period.</t>
  </si>
  <si>
    <t>Here’s a step-by-step guide:</t>
  </si>
  <si>
    <t>Step 1: Prepare Your Data</t>
  </si>
  <si>
    <t>Ensure your data is in columns: Date, Billed MWh, and Customers.</t>
  </si>
  <si>
    <t>Step 2: Decompose the Seasonal Component</t>
  </si>
  <si>
    <t>Use a moving average to smooth the Billed MWh data. For example, use a 12-month moving average to capture the trend.</t>
  </si>
  <si>
    <t>Subtract the trend from the original Billed MWh to get the seasonal component.</t>
  </si>
  <si>
    <t>Step 3: Fit a Linear Regression Model</t>
  </si>
  <si>
    <t>Set the Input Y Range to the trend component and the Input X Range to the Customers data.</t>
  </si>
  <si>
    <t>Note the intercept and the coefficient for the Customers variable from the regression output.</t>
  </si>
  <si>
    <t>Step 4: Forecast Future Values</t>
  </si>
  <si>
    <t>In a new column, calculate the future trend values using the future Customers data.</t>
  </si>
  <si>
    <t>Copy the last 12 months of the seasonal component and repeat it for the forecast period.</t>
  </si>
  <si>
    <t>Add the seasonal component to the trend forecast to get the final forecasted values.</t>
  </si>
  <si>
    <t>Example Formulas</t>
  </si>
  <si>
    <t>Assuming:</t>
  </si>
  <si>
    <t>Column A: Date</t>
  </si>
  <si>
    <t>Column B: Billed MWh</t>
  </si>
  <si>
    <t>Column C: Customers</t>
  </si>
  <si>
    <t>Column D: Trend (12-month moving average)</t>
  </si>
  <si>
    <t>Column E: Seasonal Component</t>
  </si>
  <si>
    <t>Column F: Future Customers</t>
  </si>
  <si>
    <t>Column G: Future Trend</t>
  </si>
  <si>
    <t>Column H: Seasonal Pattern</t>
  </si>
  <si>
    <t>Column I: Forecasted Billed MWh</t>
  </si>
  <si>
    <t>Formulas:</t>
  </si>
  <si>
    <t>Plotting the Results</t>
  </si>
  <si>
    <t>Select your original and forecasted data.</t>
  </si>
  <si>
    <t>Customize the chart to clearly show the original and forecasted values.</t>
  </si>
  <si>
    <t>This approach should give you a similar forecast to the Python result, but within Excel. If you need any more details or run into any issues, feel free to ask!</t>
  </si>
  <si>
    <r>
      <t>1. Prepare Your Data</t>
    </r>
    <r>
      <rPr>
        <sz val="11"/>
        <color rgb="FF111111"/>
        <rFont val="Roboto"/>
      </rPr>
      <t>:</t>
    </r>
  </si>
  <si>
    <r>
      <t>2. Decompose the Seasonal Component</t>
    </r>
    <r>
      <rPr>
        <sz val="11"/>
        <color rgb="FF111111"/>
        <rFont val="Roboto"/>
      </rPr>
      <t>:</t>
    </r>
  </si>
  <si>
    <r>
      <t>3. Fit a Linear Regression Model</t>
    </r>
    <r>
      <rPr>
        <sz val="11"/>
        <color rgb="FF111111"/>
        <rFont val="Roboto"/>
      </rPr>
      <t>:</t>
    </r>
  </si>
  <si>
    <r>
      <t>4. Forecast Future Values</t>
    </r>
    <r>
      <rPr>
        <sz val="11"/>
        <color rgb="FF111111"/>
        <rFont val="Roboto"/>
      </rPr>
      <t>:</t>
    </r>
  </si>
  <si>
    <r>
      <t>1. Calculate the Trend</t>
    </r>
    <r>
      <rPr>
        <sz val="11"/>
        <color rgb="FF111111"/>
        <rFont val="Roboto"/>
      </rPr>
      <t>:</t>
    </r>
  </si>
  <si>
    <r>
      <t>In a new column, calculate the 12-month moving average: </t>
    </r>
    <r>
      <rPr>
        <sz val="11"/>
        <color rgb="FF111111"/>
        <rFont val="Arial Unicode MS"/>
        <family val="2"/>
      </rPr>
      <t>=AVERAGE(B2:B13)</t>
    </r>
    <r>
      <rPr>
        <sz val="11"/>
        <color rgb="FF111111"/>
        <rFont val="Roboto"/>
      </rPr>
      <t> and drag this formula down.</t>
    </r>
  </si>
  <si>
    <r>
      <t>2. Calculate the Seasonal Component</t>
    </r>
    <r>
      <rPr>
        <sz val="11"/>
        <color rgb="FF111111"/>
        <rFont val="Roboto"/>
      </rPr>
      <t>:</t>
    </r>
  </si>
  <si>
    <r>
      <t>In another new column, calculate the seasonal component: </t>
    </r>
    <r>
      <rPr>
        <sz val="11"/>
        <color rgb="FF111111"/>
        <rFont val="Arial Unicode MS"/>
        <family val="2"/>
      </rPr>
      <t>=B2 - C2</t>
    </r>
    <r>
      <rPr>
        <sz val="11"/>
        <color rgb="FF111111"/>
        <rFont val="Roboto"/>
      </rPr>
      <t> (where B2 is Billed MWh and C2 is the trend).</t>
    </r>
  </si>
  <si>
    <r>
      <t>1. Perform Regression Analysis</t>
    </r>
    <r>
      <rPr>
        <sz val="11"/>
        <color rgb="FF111111"/>
        <rFont val="Roboto"/>
      </rPr>
      <t>:</t>
    </r>
  </si>
  <si>
    <r>
      <t>Go to </t>
    </r>
    <r>
      <rPr>
        <sz val="11"/>
        <color rgb="FF111111"/>
        <rFont val="Arial Unicode MS"/>
        <family val="2"/>
      </rPr>
      <t>Data</t>
    </r>
    <r>
      <rPr>
        <sz val="11"/>
        <color rgb="FF111111"/>
        <rFont val="Roboto"/>
      </rPr>
      <t> &gt; </t>
    </r>
    <r>
      <rPr>
        <sz val="11"/>
        <color rgb="FF111111"/>
        <rFont val="Arial Unicode MS"/>
        <family val="2"/>
      </rPr>
      <t>Data Analysis</t>
    </r>
    <r>
      <rPr>
        <sz val="11"/>
        <color rgb="FF111111"/>
        <rFont val="Roboto"/>
      </rPr>
      <t> &gt; </t>
    </r>
    <r>
      <rPr>
        <sz val="11"/>
        <color rgb="FF111111"/>
        <rFont val="Arial Unicode MS"/>
        <family val="2"/>
      </rPr>
      <t>Regression</t>
    </r>
    <r>
      <rPr>
        <sz val="11"/>
        <color rgb="FF111111"/>
        <rFont val="Roboto"/>
      </rPr>
      <t>.</t>
    </r>
  </si>
  <si>
    <r>
      <t>Check the box for </t>
    </r>
    <r>
      <rPr>
        <sz val="11"/>
        <color rgb="FF111111"/>
        <rFont val="Arial Unicode MS"/>
        <family val="2"/>
      </rPr>
      <t>Labels</t>
    </r>
    <r>
      <rPr>
        <sz val="11"/>
        <color rgb="FF111111"/>
        <rFont val="Roboto"/>
      </rPr>
      <t> if your first row contains headers.</t>
    </r>
  </si>
  <si>
    <r>
      <t>Click </t>
    </r>
    <r>
      <rPr>
        <sz val="11"/>
        <color rgb="FF111111"/>
        <rFont val="Arial Unicode MS"/>
        <family val="2"/>
      </rPr>
      <t>OK</t>
    </r>
    <r>
      <rPr>
        <sz val="11"/>
        <color rgb="FF111111"/>
        <rFont val="Roboto"/>
      </rPr>
      <t> to run the regression.</t>
    </r>
  </si>
  <si>
    <r>
      <t>2. Extract Coefficients</t>
    </r>
    <r>
      <rPr>
        <sz val="11"/>
        <color rgb="FF111111"/>
        <rFont val="Roboto"/>
      </rPr>
      <t>:</t>
    </r>
  </si>
  <si>
    <r>
      <t>1. Predict Future Trend Values</t>
    </r>
    <r>
      <rPr>
        <sz val="11"/>
        <color rgb="FF111111"/>
        <rFont val="Roboto"/>
      </rPr>
      <t>:</t>
    </r>
  </si>
  <si>
    <r>
      <t>Use the regression equation to predict future trend values: </t>
    </r>
    <r>
      <rPr>
        <sz val="11"/>
        <color rgb="FF111111"/>
        <rFont val="Arial Unicode MS"/>
        <family val="2"/>
      </rPr>
      <t>=Intercept + Coefficient * Future_Customers</t>
    </r>
    <r>
      <rPr>
        <sz val="11"/>
        <color rgb="FF111111"/>
        <rFont val="Roboto"/>
      </rPr>
      <t>.</t>
    </r>
  </si>
  <si>
    <r>
      <t>2. Repeat the Seasonal Pattern</t>
    </r>
    <r>
      <rPr>
        <sz val="11"/>
        <color rgb="FF111111"/>
        <rFont val="Roboto"/>
      </rPr>
      <t>:</t>
    </r>
  </si>
  <si>
    <r>
      <t>In a new column, repeat the seasonal pattern: </t>
    </r>
    <r>
      <rPr>
        <sz val="11"/>
        <color rgb="FF111111"/>
        <rFont val="Arial Unicode MS"/>
        <family val="2"/>
      </rPr>
      <t>=OFFSET($D$2, MOD(ROW()-2, 12), 0)</t>
    </r>
    <r>
      <rPr>
        <sz val="11"/>
        <color rgb="FF111111"/>
        <rFont val="Roboto"/>
      </rPr>
      <t> (where D2 is the first cell of the seasonal component).</t>
    </r>
  </si>
  <si>
    <r>
      <t>3. Combine Seasonal and Trend Forecasts</t>
    </r>
    <r>
      <rPr>
        <sz val="11"/>
        <color rgb="FF111111"/>
        <rFont val="Roboto"/>
      </rPr>
      <t>:</t>
    </r>
  </si>
  <si>
    <r>
      <t>In a new column, calculate the forecasted Billed MWh: </t>
    </r>
    <r>
      <rPr>
        <sz val="11"/>
        <color rgb="FF111111"/>
        <rFont val="Arial Unicode MS"/>
        <family val="2"/>
      </rPr>
      <t>=Future_Trend + Seasonal_Component</t>
    </r>
    <r>
      <rPr>
        <sz val="11"/>
        <color rgb="FF111111"/>
        <rFont val="Roboto"/>
      </rPr>
      <t>.</t>
    </r>
  </si>
  <si>
    <r>
      <t>Trend</t>
    </r>
    <r>
      <rPr>
        <sz val="11"/>
        <color rgb="FF111111"/>
        <rFont val="Roboto"/>
      </rPr>
      <t>: </t>
    </r>
    <r>
      <rPr>
        <sz val="11"/>
        <color rgb="FF111111"/>
        <rFont val="Arial Unicode MS"/>
        <family val="2"/>
      </rPr>
      <t>=AVERAGE(B2:B13)</t>
    </r>
  </si>
  <si>
    <r>
      <t>Seasonal Component</t>
    </r>
    <r>
      <rPr>
        <sz val="11"/>
        <color rgb="FF111111"/>
        <rFont val="Roboto"/>
      </rPr>
      <t>: </t>
    </r>
    <r>
      <rPr>
        <sz val="11"/>
        <color rgb="FF111111"/>
        <rFont val="Arial Unicode MS"/>
        <family val="2"/>
      </rPr>
      <t>=B2 - D2</t>
    </r>
  </si>
  <si>
    <r>
      <t>Future Trend</t>
    </r>
    <r>
      <rPr>
        <sz val="11"/>
        <color rgb="FF111111"/>
        <rFont val="Roboto"/>
      </rPr>
      <t>: </t>
    </r>
    <r>
      <rPr>
        <sz val="11"/>
        <color rgb="FF111111"/>
        <rFont val="Arial Unicode MS"/>
        <family val="2"/>
      </rPr>
      <t>=Intercept + Coefficient * F2</t>
    </r>
  </si>
  <si>
    <r>
      <t>Seasonal Pattern</t>
    </r>
    <r>
      <rPr>
        <sz val="11"/>
        <color rgb="FF111111"/>
        <rFont val="Roboto"/>
      </rPr>
      <t>: </t>
    </r>
    <r>
      <rPr>
        <sz val="11"/>
        <color rgb="FF111111"/>
        <rFont val="Arial Unicode MS"/>
        <family val="2"/>
      </rPr>
      <t>=OFFSET($E$2, MOD(ROW()-2, 12), 0)</t>
    </r>
  </si>
  <si>
    <r>
      <t>Forecasted Billed MWh</t>
    </r>
    <r>
      <rPr>
        <sz val="11"/>
        <color rgb="FF111111"/>
        <rFont val="Roboto"/>
      </rPr>
      <t>: </t>
    </r>
    <r>
      <rPr>
        <sz val="11"/>
        <color rgb="FF111111"/>
        <rFont val="Arial Unicode MS"/>
        <family val="2"/>
      </rPr>
      <t>=G2 + H2</t>
    </r>
  </si>
  <si>
    <r>
      <t>Go to </t>
    </r>
    <r>
      <rPr>
        <sz val="11"/>
        <color rgb="FF111111"/>
        <rFont val="Arial Unicode MS"/>
        <family val="2"/>
      </rPr>
      <t>Insert</t>
    </r>
    <r>
      <rPr>
        <sz val="11"/>
        <color rgb="FF111111"/>
        <rFont val="Roboto"/>
      </rPr>
      <t> &gt; </t>
    </r>
    <r>
      <rPr>
        <sz val="11"/>
        <color rgb="FF111111"/>
        <rFont val="Arial Unicode MS"/>
        <family val="2"/>
      </rPr>
      <t>Line or Area Chart</t>
    </r>
    <r>
      <rPr>
        <sz val="11"/>
        <color rgb="FF111111"/>
        <rFont val="Roboto"/>
      </rPr>
      <t> &gt; </t>
    </r>
    <r>
      <rPr>
        <sz val="11"/>
        <color rgb="FF111111"/>
        <rFont val="Arial Unicode MS"/>
        <family val="2"/>
      </rPr>
      <t>Line</t>
    </r>
    <r>
      <rPr>
        <sz val="11"/>
        <color rgb="FF111111"/>
        <rFont val="Roboto"/>
      </rPr>
      <t>.</t>
    </r>
  </si>
  <si>
    <t>Overview of STL Decomposition</t>
  </si>
  <si>
    <t>STL decomposition is a robust and flexible method for time series decomposition. It was introduced by Robert Cleveland et al. in 1990 and is particularly useful for handling complex seasonal patterns and trends. The method uses Loess (locally estimated scatterplot smoothing) to iteratively separate the components.</t>
  </si>
  <si>
    <t>Components of STL Decomposition</t>
  </si>
  <si>
    <t>Captures the repeating patterns or cycles in the data, such as daily, weekly, monthly, or yearly seasonality.</t>
  </si>
  <si>
    <t>This component is assumed to be periodic and is extracted by smoothing the data over the seasonal period.</t>
  </si>
  <si>
    <t>Represents the long-term progression or direction in the data.</t>
  </si>
  <si>
    <t>This component is extracted by smoothing the data over a longer window to capture the underlying trend.</t>
  </si>
  <si>
    <t>The remaining part of the data after removing the seasonal and trend components.</t>
  </si>
  <si>
    <t>This component captures the irregular or random fluctuations in the data.</t>
  </si>
  <si>
    <t>Steps in STL Decomposition</t>
  </si>
  <si>
    <t>Start with an initial estimate of the trend component, often using a simple moving average.</t>
  </si>
  <si>
    <t>Subtract the trend component from the original data to get the detrended series.</t>
  </si>
  <si>
    <t>Apply Loess smoothing to the detrended series over the seasonal period to estimate the seasonal component.</t>
  </si>
  <si>
    <t>Subtract the seasonal component from the original data to get the deseasonalized series.</t>
  </si>
  <si>
    <t>Apply Loess smoothing to the deseasonalized series over a longer window to estimate the trend component.</t>
  </si>
  <si>
    <t>Calculate the residual component by subtracting both the seasonal and trend components from the original data.</t>
  </si>
  <si>
    <t>Repeat the seasonal and trend extraction steps iteratively until the components converge, meaning the changes between iterations are minimal.</t>
  </si>
  <si>
    <t>Advantages of STL Decomposition</t>
  </si>
  <si>
    <r>
      <t>1. Seasonal Component</t>
    </r>
    <r>
      <rPr>
        <sz val="10"/>
        <color rgb="FF111111"/>
        <rFont val="Roboto"/>
      </rPr>
      <t>:</t>
    </r>
  </si>
  <si>
    <r>
      <t>2. Trend Component</t>
    </r>
    <r>
      <rPr>
        <sz val="10"/>
        <color rgb="FF111111"/>
        <rFont val="Roboto"/>
      </rPr>
      <t>:</t>
    </r>
  </si>
  <si>
    <r>
      <t>3. Residual Component</t>
    </r>
    <r>
      <rPr>
        <sz val="10"/>
        <color rgb="FF111111"/>
        <rFont val="Roboto"/>
      </rPr>
      <t>:</t>
    </r>
  </si>
  <si>
    <r>
      <t>1. Initialization</t>
    </r>
    <r>
      <rPr>
        <sz val="10"/>
        <color rgb="FF111111"/>
        <rFont val="Roboto"/>
      </rPr>
      <t>:</t>
    </r>
  </si>
  <si>
    <r>
      <t>2. Iterative Process</t>
    </r>
    <r>
      <rPr>
        <sz val="10"/>
        <color rgb="FF111111"/>
        <rFont val="Roboto"/>
      </rPr>
      <t>:</t>
    </r>
  </si>
  <si>
    <r>
      <t>Seasonal Extraction</t>
    </r>
    <r>
      <rPr>
        <sz val="10"/>
        <color rgb="FF111111"/>
        <rFont val="Roboto"/>
      </rPr>
      <t>:</t>
    </r>
  </si>
  <si>
    <r>
      <t>Trend Extraction</t>
    </r>
    <r>
      <rPr>
        <sz val="10"/>
        <color rgb="FF111111"/>
        <rFont val="Roboto"/>
      </rPr>
      <t>:</t>
    </r>
  </si>
  <si>
    <r>
      <t>Residual Calculation</t>
    </r>
    <r>
      <rPr>
        <sz val="10"/>
        <color rgb="FF111111"/>
        <rFont val="Roboto"/>
      </rPr>
      <t>:</t>
    </r>
  </si>
  <si>
    <r>
      <t>3. Convergence</t>
    </r>
    <r>
      <rPr>
        <sz val="10"/>
        <color rgb="FF111111"/>
        <rFont val="Roboto"/>
      </rPr>
      <t>:</t>
    </r>
  </si>
  <si>
    <r>
      <t>Flexibility</t>
    </r>
    <r>
      <rPr>
        <sz val="10"/>
        <color rgb="FF111111"/>
        <rFont val="Roboto"/>
      </rPr>
      <t>: Can handle any type of seasonality (e.g., monthly, weekly) and is not restricted to fixed seasonal periods.</t>
    </r>
  </si>
  <si>
    <r>
      <t>Robustness</t>
    </r>
    <r>
      <rPr>
        <sz val="10"/>
        <color rgb="FF111111"/>
        <rFont val="Roboto"/>
      </rPr>
      <t>: Can handle missing values and outliers effectively.</t>
    </r>
  </si>
  <si>
    <r>
      <t>User-Controlled Smoothing</t>
    </r>
    <r>
      <rPr>
        <sz val="10"/>
        <color rgb="FF111111"/>
        <rFont val="Roboto"/>
      </rPr>
      <t>: Allows the user to control the degree of smoothing for both the seasonal and trend components.</t>
    </r>
  </si>
  <si>
    <t>STL (Seasonal-Trend decomposition using Loess) is a powerful method for decomposing a time series into three components: seasonal, trend, and residual. Here’s a detailed explanation of how STL decomposition works:</t>
  </si>
  <si>
    <t>PORQUE O PYTHON EH MAIS CORRETO</t>
  </si>
  <si>
    <r>
      <t>Normalized MWh (Sep-19)</t>
    </r>
    <r>
      <rPr>
        <sz val="10"/>
        <color theme="1"/>
        <rFont val="Arial"/>
        <family val="2"/>
      </rPr>
      <t>: 457,287.84</t>
    </r>
  </si>
  <si>
    <r>
      <t>Average MWh per Degree Day</t>
    </r>
    <r>
      <rPr>
        <sz val="10"/>
        <color theme="1"/>
        <rFont val="Arial"/>
        <family val="2"/>
      </rPr>
      <t>: 2263.92</t>
    </r>
  </si>
  <si>
    <r>
      <t>Normal CDD (Sep)</t>
    </r>
    <r>
      <rPr>
        <sz val="10"/>
        <color theme="1"/>
        <rFont val="Arial"/>
        <family val="2"/>
      </rPr>
      <t>: 83</t>
    </r>
  </si>
  <si>
    <r>
      <t>Normal HDD (Sep)</t>
    </r>
    <r>
      <rPr>
        <sz val="10"/>
        <color theme="1"/>
        <rFont val="Arial"/>
        <family val="2"/>
      </rPr>
      <t>: 119</t>
    </r>
  </si>
  <si>
    <r>
      <t>Actual CDD (Sep-19)</t>
    </r>
    <r>
      <rPr>
        <sz val="10"/>
        <color theme="1"/>
        <rFont val="Arial"/>
        <family val="2"/>
      </rPr>
      <t>: 65</t>
    </r>
  </si>
  <si>
    <r>
      <t>Actual HDD (Sep-19)</t>
    </r>
    <r>
      <rPr>
        <sz val="10"/>
        <color theme="1"/>
        <rFont val="Arial"/>
        <family val="2"/>
      </rPr>
      <t>: 68</t>
    </r>
  </si>
  <si>
    <r>
      <t>Actual Billed MWh (Sep-19)</t>
    </r>
    <r>
      <rPr>
        <sz val="10"/>
        <color theme="1"/>
        <rFont val="Arial"/>
        <family val="2"/>
      </rPr>
      <t>: 301,001</t>
    </r>
  </si>
  <si>
    <t>Summary</t>
  </si>
  <si>
    <t>Normalized MWh=202×2263.92≈457,287.84 MWh</t>
  </si>
  <si>
    <t>Normalized MWh=(119+83)×2263.92</t>
  </si>
  <si>
    <t>Normalized MWh=(Normal HDD+Normal CDD)×Average MWh per Degree Day</t>
  </si>
  <si>
    <t xml:space="preserve"> Dec-20</t>
  </si>
  <si>
    <t>Calculate the normalized MWh using the average MWh per degree day:</t>
  </si>
  <si>
    <t xml:space="preserve"> Nov-20</t>
  </si>
  <si>
    <t xml:space="preserve"> Oct-20</t>
  </si>
  <si>
    <t>Normal CDD (Sep) = 83</t>
  </si>
  <si>
    <t xml:space="preserve"> Sep-20</t>
  </si>
  <si>
    <t>Normal HDD (Sep) = 119</t>
  </si>
  <si>
    <t xml:space="preserve"> Aug-20</t>
  </si>
  <si>
    <t xml:space="preserve"> Jul-20</t>
  </si>
  <si>
    <t xml:space="preserve"> Jun-20</t>
  </si>
  <si>
    <r>
      <t>2. Adjust the Billed MWh to Normal HDD and CDD</t>
    </r>
    <r>
      <rPr>
        <sz val="10"/>
        <color theme="1"/>
        <rFont val="Arial"/>
        <family val="2"/>
      </rPr>
      <t>:</t>
    </r>
  </si>
  <si>
    <t xml:space="preserve"> May-20</t>
  </si>
  <si>
    <t xml:space="preserve"> Apr-20</t>
  </si>
  <si>
    <t>Average MWh per Degree Day=Total HDD + CDDBilled MWh​=133301,001​≈2263.92 MWh/degree day</t>
  </si>
  <si>
    <t xml:space="preserve"> Mar-20</t>
  </si>
  <si>
    <t xml:space="preserve"> Feb-20</t>
  </si>
  <si>
    <t>Calculate the average MWh per degree day (HDD + CDD):</t>
  </si>
  <si>
    <t xml:space="preserve"> Jan-20</t>
  </si>
  <si>
    <t xml:space="preserve"> Dec-19</t>
  </si>
  <si>
    <t>Total HDD + CDD=68+65=133</t>
  </si>
  <si>
    <t xml:space="preserve"> Nov-19</t>
  </si>
  <si>
    <t xml:space="preserve"> Oct-19</t>
  </si>
  <si>
    <t>First, calculate the total energy usage attributed to HDD and CDD separately. Since we don’t have separate billed MWh for heating and cooling, we’ll assume the total billed MWh is influenced by both HDD and CDD.</t>
  </si>
  <si>
    <t xml:space="preserve"> Sep-19</t>
  </si>
  <si>
    <t xml:space="preserve"> Aug-19</t>
  </si>
  <si>
    <t>Actual CDD = 65</t>
  </si>
  <si>
    <t xml:space="preserve"> Jul-19</t>
  </si>
  <si>
    <t>Actual HDD = 68</t>
  </si>
  <si>
    <t xml:space="preserve"> Jun-19</t>
  </si>
  <si>
    <t>Billed MWh = 301,001</t>
  </si>
  <si>
    <t xml:space="preserve"> May-19</t>
  </si>
  <si>
    <t>For September 2019:</t>
  </si>
  <si>
    <t xml:space="preserve"> Apr-19</t>
  </si>
  <si>
    <t xml:space="preserve"> Mar-19</t>
  </si>
  <si>
    <t xml:space="preserve"> Feb-19</t>
  </si>
  <si>
    <r>
      <t>1. Calculate the Average MWh per HDD and CDD</t>
    </r>
    <r>
      <rPr>
        <sz val="10"/>
        <color theme="1"/>
        <rFont val="Arial"/>
        <family val="2"/>
      </rPr>
      <t>:</t>
    </r>
  </si>
  <si>
    <t xml:space="preserve"> Jan-19</t>
  </si>
  <si>
    <t xml:space="preserve"> Adjusted MWh </t>
  </si>
  <si>
    <t xml:space="preserve"> CDD Deviation </t>
  </si>
  <si>
    <t xml:space="preserve"> HDD Deviation </t>
  </si>
  <si>
    <t xml:space="preserve"> Normal CDD </t>
  </si>
  <si>
    <t xml:space="preserve"> Normal HDD </t>
  </si>
  <si>
    <t>MWh / CDD</t>
  </si>
  <si>
    <t xml:space="preserve"> Actual CDD </t>
  </si>
  <si>
    <t xml:space="preserve"> Actual HDD </t>
  </si>
  <si>
    <t xml:space="preserve"> Actual Billed MWh </t>
  </si>
  <si>
    <t xml:space="preserve"> Month </t>
  </si>
  <si>
    <t>We’ll use the provided historical data and the normal HDD and CDD values to estimate the weather-normalized residential MWh sales. Here’s the approach we’ll take:</t>
  </si>
  <si>
    <t>Let’s start by creating a spreadsheet with the necessary calculations.</t>
  </si>
  <si>
    <t>Steps:</t>
  </si>
  <si>
    <t>HDD Deviation = Actual HDD - Normal HDD</t>
  </si>
  <si>
    <t>CDD Deviation = Actual CDD - Normal CDD</t>
  </si>
  <si>
    <t>We’ll assume a linear relationship between HDD/CDD and energy usage. For simplicity, let’s assume that each HDD and CDD unit corresponds to a fixed amount of energy usage. We’ll use the average energy usage per HDD and CDD from the historical data to make the adjustments.</t>
  </si>
  <si>
    <t>Example Calculation:</t>
  </si>
  <si>
    <t>For January 2019:</t>
  </si>
  <si>
    <t>Normal HDD = 1280</t>
  </si>
  <si>
    <t>Actual HDD = 1158</t>
  </si>
  <si>
    <t>HDD Deviation = 1158 - 1280 = -122</t>
  </si>
  <si>
    <t>Assuming each HDD corresponds to a certain amount of MWh (let’s denote this as ( \text{MWh/HDD} )), we can adjust the billed MWh accordingly.</t>
  </si>
  <si>
    <r>
      <t>1. Calculate the deviation</t>
    </r>
    <r>
      <rPr>
        <sz val="10"/>
        <color rgb="FF111111"/>
        <rFont val="Roboto"/>
      </rPr>
      <t> of actual HDD and CDD from the normal values.</t>
    </r>
  </si>
  <si>
    <r>
      <t>2. Adjust the billed MWh</t>
    </r>
    <r>
      <rPr>
        <sz val="10"/>
        <color rgb="FF111111"/>
        <rFont val="Roboto"/>
      </rPr>
      <t> based on these deviations to estimate what the energy usage would have been under normal weather conditions.</t>
    </r>
  </si>
  <si>
    <r>
      <t>1. Calculate the deviation</t>
    </r>
    <r>
      <rPr>
        <sz val="10"/>
        <color rgb="FF111111"/>
        <rFont val="Roboto"/>
      </rPr>
      <t> for each month:</t>
    </r>
  </si>
  <si>
    <r>
      <t>2. Adjust the billed MWh</t>
    </r>
    <r>
      <rPr>
        <sz val="10"/>
        <color rgb="FF111111"/>
        <rFont val="Roboto"/>
      </rPr>
      <t>:</t>
    </r>
  </si>
  <si>
    <t>Prepare a spreadsheet with an estimate of Weather Normalized Residential MWh sales for each month from January 2019 - December 2020</t>
  </si>
  <si>
    <t>Assuming Normal HDD and CDD for each month as follows:</t>
  </si>
  <si>
    <t>Task #2:</t>
  </si>
  <si>
    <t>2) Monthly Billed MWh (Sales)</t>
  </si>
  <si>
    <t>1) Monthly Residential Customers</t>
  </si>
  <si>
    <t>Prepare a 5-year forecast of:</t>
  </si>
  <si>
    <t>Task #1:</t>
  </si>
  <si>
    <t xml:space="preserve">Using variables from columns D-H on the "Residential Data" worksheet, complete the following tasks: </t>
  </si>
  <si>
    <t>[Results can be submitted in Excel or prepared as a report in Word or Powerpoint, however, all calculations should be displayed]</t>
  </si>
  <si>
    <t>Using the monthly data contained in worksheet "Residential Data" please complete the following two tasks:</t>
  </si>
  <si>
    <t>Other monthly data are included for your use, as you deem necessary</t>
  </si>
  <si>
    <t>The monthly sales unit (MWh) and customer counts is contained in worksheet "Residential Data", Columns B and C</t>
  </si>
  <si>
    <t>The following two tasks will be used to assess analytical ability with regards to (1) sales/customer forecasting and (2) weather normalization</t>
  </si>
  <si>
    <t>Excel</t>
  </si>
  <si>
    <t>Confirmando a regressao linear simples</t>
  </si>
  <si>
    <t>January</t>
  </si>
  <si>
    <t>February</t>
  </si>
  <si>
    <t>March</t>
  </si>
  <si>
    <t>April</t>
  </si>
  <si>
    <t>June</t>
  </si>
  <si>
    <t>July</t>
  </si>
  <si>
    <t>August</t>
  </si>
  <si>
    <t>September</t>
  </si>
  <si>
    <t>October</t>
  </si>
  <si>
    <t>November</t>
  </si>
  <si>
    <t>December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</si>
</sst>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_);_(* \(#,##0\);_(* &quot;-&quot;??_);_(@_)"/>
    <numFmt numFmtId="165" formatCode="&quot;$&quot;#,##0.0000"/>
    <numFmt numFmtId="166" formatCode="&quot;$&quot;#,##0.0"/>
    <numFmt numFmtId="167" formatCode="[$-409]mmm\-yy;@"/>
    <numFmt numFmtId="168" formatCode="_(* #,##0.000_);_(* \(#,##0.000\);_(* &quot;-&quot;??_);_(@_)"/>
  </numFmts>
  <fonts count="18" x14ac:knownFonts="1">
    <font>
      <sz val="10"/>
      <color theme="1"/>
      <name val="Arial"/>
      <family val="2"/>
    </font>
    <font>
      <sz val="10"/>
      <color theme="1"/>
      <name val="Arial"/>
      <family val="2"/>
    </font>
    <font>
      <b/>
      <sz val="10"/>
      <color theme="1"/>
      <name val="Arial"/>
      <family val="2"/>
    </font>
    <font>
      <sz val="10"/>
      <color rgb="FF00B0F0"/>
      <name val="Arial"/>
      <family val="2"/>
    </font>
    <font>
      <b/>
      <sz val="10"/>
      <color theme="6" tint="-0.249977111117893"/>
      <name val="Arial"/>
      <family val="2"/>
    </font>
    <font>
      <sz val="7"/>
      <color rgb="FF111111"/>
      <name val="Roboto"/>
    </font>
    <font>
      <i/>
      <sz val="10"/>
      <color theme="1"/>
      <name val="Arial"/>
      <family val="2"/>
    </font>
    <font>
      <sz val="11"/>
      <color theme="1"/>
      <name val="Arial"/>
      <family val="2"/>
    </font>
    <font>
      <sz val="11"/>
      <color rgb="FF111111"/>
      <name val="Roboto"/>
    </font>
    <font>
      <b/>
      <sz val="11"/>
      <color rgb="FF111111"/>
      <name val="Roboto"/>
    </font>
    <font>
      <sz val="11"/>
      <color rgb="FF111111"/>
      <name val="Arial Unicode MS"/>
      <family val="2"/>
    </font>
    <font>
      <sz val="10"/>
      <color rgb="FF111111"/>
      <name val="Roboto"/>
    </font>
    <font>
      <b/>
      <sz val="10"/>
      <color rgb="FF111111"/>
      <name val="Roboto"/>
    </font>
    <font>
      <b/>
      <sz val="13.5"/>
      <color theme="1"/>
      <name val="Arial"/>
      <family val="2"/>
    </font>
    <font>
      <b/>
      <u/>
      <sz val="10"/>
      <color theme="1"/>
      <name val="Arial"/>
      <family val="2"/>
    </font>
    <font>
      <b/>
      <sz val="10"/>
      <color rgb="FFFF0000"/>
      <name val="Arial"/>
      <family val="2"/>
    </font>
    <font>
      <b/>
      <sz val="11"/>
      <color theme="1"/>
      <name val="Calibri"/>
      <family val="2"/>
      <scheme val="minor"/>
    </font>
    <font>
      <sz val="8"/>
      <name val="Arial"/>
      <family val="2"/>
    </font>
  </fonts>
  <fills count="4">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s>
  <borders count="4">
    <border>
      <left/>
      <right/>
      <top/>
      <bottom/>
      <diagonal/>
    </border>
    <border>
      <left/>
      <right/>
      <top/>
      <bottom style="medium">
        <color indexed="64"/>
      </bottom>
      <diagonal/>
    </border>
    <border>
      <left/>
      <right/>
      <top style="medium">
        <color indexed="64"/>
      </top>
      <bottom style="thin">
        <color indexed="64"/>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61">
    <xf numFmtId="0" fontId="0" fillId="0" borderId="0" xfId="0"/>
    <xf numFmtId="1" fontId="0" fillId="0" borderId="0" xfId="0" applyNumberFormat="1"/>
    <xf numFmtId="164" fontId="0" fillId="0" borderId="0" xfId="1" applyNumberFormat="1" applyFont="1"/>
    <xf numFmtId="165" fontId="0" fillId="0" borderId="0" xfId="0" applyNumberFormat="1"/>
    <xf numFmtId="166" fontId="0" fillId="0" borderId="0" xfId="0" applyNumberFormat="1"/>
    <xf numFmtId="164" fontId="2" fillId="0" borderId="0" xfId="1" applyNumberFormat="1" applyFont="1" applyAlignment="1">
      <alignment horizontal="center"/>
    </xf>
    <xf numFmtId="1" fontId="0" fillId="0" borderId="0" xfId="0" applyNumberFormat="1" applyAlignment="1">
      <alignment horizontal="right"/>
    </xf>
    <xf numFmtId="167" fontId="0" fillId="0" borderId="0" xfId="0" applyNumberFormat="1" applyAlignment="1">
      <alignment horizontal="center"/>
    </xf>
    <xf numFmtId="167" fontId="0" fillId="0" borderId="0" xfId="0" applyNumberFormat="1"/>
    <xf numFmtId="167" fontId="3" fillId="0" borderId="0" xfId="0" applyNumberFormat="1" applyFont="1"/>
    <xf numFmtId="1" fontId="3" fillId="0" borderId="0" xfId="0" applyNumberFormat="1" applyFont="1"/>
    <xf numFmtId="165" fontId="3" fillId="0" borderId="0" xfId="0" applyNumberFormat="1" applyFont="1"/>
    <xf numFmtId="166" fontId="3" fillId="0" borderId="0" xfId="0" applyNumberFormat="1" applyFont="1"/>
    <xf numFmtId="164" fontId="3" fillId="0" borderId="0" xfId="1" applyNumberFormat="1" applyFont="1"/>
    <xf numFmtId="0" fontId="0" fillId="0" borderId="0" xfId="0" pivotButton="1"/>
    <xf numFmtId="0" fontId="0" fillId="0" borderId="0" xfId="0" applyAlignment="1">
      <alignment horizontal="left"/>
    </xf>
    <xf numFmtId="0" fontId="0" fillId="0" borderId="0" xfId="0" applyAlignment="1">
      <alignment horizontal="left" indent="1"/>
    </xf>
    <xf numFmtId="167" fontId="0" fillId="0" borderId="0" xfId="0" applyNumberFormat="1" applyAlignment="1">
      <alignment horizontal="left" indent="2"/>
    </xf>
    <xf numFmtId="0" fontId="0" fillId="0" borderId="0" xfId="0" applyNumberFormat="1"/>
    <xf numFmtId="164" fontId="4" fillId="0" borderId="0" xfId="1" applyNumberFormat="1" applyFont="1" applyAlignment="1">
      <alignment horizontal="center"/>
    </xf>
    <xf numFmtId="43" fontId="0" fillId="0" borderId="0" xfId="0" applyNumberFormat="1"/>
    <xf numFmtId="164" fontId="0" fillId="0" borderId="0" xfId="0" applyNumberFormat="1"/>
    <xf numFmtId="0" fontId="5" fillId="0" borderId="0" xfId="0" applyFont="1"/>
    <xf numFmtId="0" fontId="0" fillId="0" borderId="0" xfId="0" applyFill="1" applyBorder="1" applyAlignment="1"/>
    <xf numFmtId="0" fontId="0" fillId="0" borderId="1" xfId="0" applyFill="1" applyBorder="1" applyAlignment="1"/>
    <xf numFmtId="0" fontId="6" fillId="0" borderId="2" xfId="0" applyFont="1" applyFill="1" applyBorder="1" applyAlignment="1">
      <alignment horizontal="center"/>
    </xf>
    <xf numFmtId="0" fontId="6" fillId="0" borderId="2" xfId="0" applyFont="1" applyFill="1" applyBorder="1" applyAlignment="1">
      <alignment horizontal="centerContinuous"/>
    </xf>
    <xf numFmtId="164" fontId="0" fillId="2" borderId="0" xfId="0" applyNumberFormat="1" applyFill="1"/>
    <xf numFmtId="0" fontId="7" fillId="0" borderId="0" xfId="0" applyFont="1"/>
    <xf numFmtId="0" fontId="8" fillId="0" borderId="0" xfId="0" applyFont="1" applyAlignment="1">
      <alignment horizontal="left" vertical="center"/>
    </xf>
    <xf numFmtId="0" fontId="9" fillId="0" borderId="0" xfId="0" applyFont="1" applyAlignment="1">
      <alignment horizontal="left" vertical="center"/>
    </xf>
    <xf numFmtId="0" fontId="8" fillId="0" borderId="0" xfId="0" applyFont="1" applyAlignment="1">
      <alignment horizontal="left" vertical="center" indent="1"/>
    </xf>
    <xf numFmtId="0" fontId="8" fillId="0" borderId="0" xfId="0" applyFont="1" applyAlignment="1">
      <alignment horizontal="left" vertical="center" indent="2"/>
    </xf>
    <xf numFmtId="0" fontId="9" fillId="0" borderId="0" xfId="0" applyFont="1" applyAlignment="1">
      <alignment horizontal="left" vertical="center" indent="1"/>
    </xf>
    <xf numFmtId="0" fontId="0" fillId="2" borderId="0" xfId="0" applyFill="1" applyBorder="1" applyAlignment="1"/>
    <xf numFmtId="0" fontId="0" fillId="2" borderId="1" xfId="0" applyFill="1" applyBorder="1" applyAlignment="1"/>
    <xf numFmtId="0" fontId="11" fillId="0" borderId="0" xfId="0" applyFont="1" applyAlignment="1">
      <alignment horizontal="left" vertical="center"/>
    </xf>
    <xf numFmtId="0" fontId="12" fillId="0" borderId="0" xfId="0" applyFont="1" applyAlignment="1">
      <alignment horizontal="left" vertical="center"/>
    </xf>
    <xf numFmtId="0" fontId="11" fillId="0" borderId="0" xfId="0" applyFont="1" applyAlignment="1">
      <alignment horizontal="left" vertical="center" indent="1"/>
    </xf>
    <xf numFmtId="0" fontId="11" fillId="0" borderId="0" xfId="0" applyFont="1" applyAlignment="1">
      <alignment horizontal="left" vertical="center" indent="2"/>
    </xf>
    <xf numFmtId="0" fontId="12" fillId="0" borderId="0" xfId="0" applyFont="1" applyAlignment="1">
      <alignment horizontal="left" vertical="center" indent="2"/>
    </xf>
    <xf numFmtId="0" fontId="11" fillId="0" borderId="0" xfId="0" applyFont="1" applyAlignment="1">
      <alignment horizontal="left" vertical="center" indent="3"/>
    </xf>
    <xf numFmtId="0" fontId="12" fillId="0" borderId="0" xfId="0" applyFont="1" applyAlignment="1">
      <alignment horizontal="left" vertical="center" indent="1"/>
    </xf>
    <xf numFmtId="0" fontId="7" fillId="3" borderId="0" xfId="0" applyFont="1" applyFill="1"/>
    <xf numFmtId="0" fontId="0" fillId="3" borderId="0" xfId="0" applyFill="1"/>
    <xf numFmtId="0" fontId="2" fillId="0" borderId="0" xfId="0" applyFont="1" applyAlignment="1">
      <alignment horizontal="left" vertical="center" indent="1"/>
    </xf>
    <xf numFmtId="0" fontId="0" fillId="0" borderId="0" xfId="0" applyAlignment="1">
      <alignment horizontal="left" vertical="center" indent="1"/>
    </xf>
    <xf numFmtId="0" fontId="13" fillId="0" borderId="0" xfId="0" applyFont="1" applyAlignment="1">
      <alignment vertical="center"/>
    </xf>
    <xf numFmtId="2" fontId="0" fillId="0" borderId="0" xfId="0" applyNumberFormat="1"/>
    <xf numFmtId="3" fontId="0" fillId="0" borderId="0" xfId="0" applyNumberFormat="1"/>
    <xf numFmtId="0" fontId="0" fillId="2" borderId="0" xfId="0" applyFill="1"/>
    <xf numFmtId="0" fontId="0" fillId="0" borderId="0" xfId="0" applyAlignment="1">
      <alignment horizontal="left" vertical="center" indent="2"/>
    </xf>
    <xf numFmtId="0" fontId="0" fillId="0" borderId="0" xfId="0" applyAlignment="1">
      <alignment horizontal="left" vertical="center" indent="3"/>
    </xf>
    <xf numFmtId="0" fontId="0" fillId="0" borderId="0" xfId="0" applyAlignment="1">
      <alignment horizontal="center"/>
    </xf>
    <xf numFmtId="168" fontId="0" fillId="0" borderId="0" xfId="1" applyNumberFormat="1" applyFont="1"/>
    <xf numFmtId="0" fontId="0" fillId="0" borderId="3" xfId="0" applyBorder="1" applyAlignment="1">
      <alignment horizontal="center"/>
    </xf>
    <xf numFmtId="0" fontId="14" fillId="0" borderId="0" xfId="0" applyFont="1" applyAlignment="1">
      <alignment horizontal="center"/>
    </xf>
    <xf numFmtId="0" fontId="14" fillId="0" borderId="0" xfId="0" applyFont="1"/>
    <xf numFmtId="0" fontId="15" fillId="0" borderId="0" xfId="0" applyFont="1"/>
    <xf numFmtId="0" fontId="2" fillId="0" borderId="0" xfId="0" applyFont="1"/>
    <xf numFmtId="0" fontId="16" fillId="0" borderId="0" xfId="0" applyFont="1" applyBorder="1" applyAlignment="1">
      <alignment horizontal="center" vertical="top"/>
    </xf>
  </cellXfs>
  <cellStyles count="2">
    <cellStyle name="Comma" xfId="1" builtinId="3"/>
    <cellStyle name="Normal" xfId="0" builtinId="0"/>
  </cellStyles>
  <dxfs count="1">
    <dxf>
      <fill>
        <patternFill>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[dli notifications .xlsx]Bar Chart Python!PivotTable8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'Bar Chart Python'!$B$1</c:f>
              <c:strCache>
                <c:ptCount val="1"/>
                <c:pt idx="0">
                  <c:v>Sum of Billed MWh</c:v>
                </c:pt>
              </c:strCache>
            </c:strRef>
          </c:tx>
          <c:spPr>
            <a:solidFill>
              <a:schemeClr val="accent1"/>
            </a:solidFill>
            <a:ln>
              <a:noFill/>
            </a:ln>
            <a:effectLst/>
          </c:spPr>
          <c:invertIfNegative val="0"/>
          <c:cat>
            <c:multiLvlStrRef>
              <c:f>'Bar Chart Python'!$A$2:$A$410</c:f>
              <c:multiLvlStrCache>
                <c:ptCount val="28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pt idx="48">
                    <c:v>Jan</c:v>
                  </c:pt>
                  <c:pt idx="49">
                    <c:v>Feb</c:v>
                  </c:pt>
                  <c:pt idx="50">
                    <c:v>Mar</c:v>
                  </c:pt>
                  <c:pt idx="51">
                    <c:v>Apr</c:v>
                  </c:pt>
                  <c:pt idx="52">
                    <c:v>May</c:v>
                  </c:pt>
                  <c:pt idx="53">
                    <c:v>Jun</c:v>
                  </c:pt>
                  <c:pt idx="54">
                    <c:v>Jul</c:v>
                  </c:pt>
                  <c:pt idx="55">
                    <c:v>Aug</c:v>
                  </c:pt>
                  <c:pt idx="56">
                    <c:v>Sep</c:v>
                  </c:pt>
                  <c:pt idx="57">
                    <c:v>Oct</c:v>
                  </c:pt>
                  <c:pt idx="58">
                    <c:v>Nov</c:v>
                  </c:pt>
                  <c:pt idx="59">
                    <c:v>Dec</c:v>
                  </c:pt>
                  <c:pt idx="60">
                    <c:v>Jan</c:v>
                  </c:pt>
                  <c:pt idx="61">
                    <c:v>Feb</c:v>
                  </c:pt>
                  <c:pt idx="62">
                    <c:v>Mar</c:v>
                  </c:pt>
                  <c:pt idx="63">
                    <c:v>Apr</c:v>
                  </c:pt>
                  <c:pt idx="64">
                    <c:v>May</c:v>
                  </c:pt>
                  <c:pt idx="65">
                    <c:v>Jun</c:v>
                  </c:pt>
                  <c:pt idx="66">
                    <c:v>Jul</c:v>
                  </c:pt>
                  <c:pt idx="67">
                    <c:v>Aug</c:v>
                  </c:pt>
                  <c:pt idx="68">
                    <c:v>Sep</c:v>
                  </c:pt>
                  <c:pt idx="69">
                    <c:v>Oct</c:v>
                  </c:pt>
                  <c:pt idx="70">
                    <c:v>Nov</c:v>
                  </c:pt>
                  <c:pt idx="71">
                    <c:v>Dec</c:v>
                  </c:pt>
                  <c:pt idx="72">
                    <c:v>Jan</c:v>
                  </c:pt>
                  <c:pt idx="73">
                    <c:v>Feb</c:v>
                  </c:pt>
                  <c:pt idx="74">
                    <c:v>Mar</c:v>
                  </c:pt>
                  <c:pt idx="75">
                    <c:v>Apr</c:v>
                  </c:pt>
                  <c:pt idx="76">
                    <c:v>May</c:v>
                  </c:pt>
                  <c:pt idx="77">
                    <c:v>Jun</c:v>
                  </c:pt>
                  <c:pt idx="78">
                    <c:v>Jul</c:v>
                  </c:pt>
                  <c:pt idx="79">
                    <c:v>Aug</c:v>
                  </c:pt>
                  <c:pt idx="80">
                    <c:v>Sep</c:v>
                  </c:pt>
                  <c:pt idx="81">
                    <c:v>Oct</c:v>
                  </c:pt>
                  <c:pt idx="82">
                    <c:v>Nov</c:v>
                  </c:pt>
                  <c:pt idx="83">
                    <c:v>Dec</c:v>
                  </c:pt>
                  <c:pt idx="84">
                    <c:v>Jan</c:v>
                  </c:pt>
                  <c:pt idx="85">
                    <c:v>Feb</c:v>
                  </c:pt>
                  <c:pt idx="86">
                    <c:v>Mar</c:v>
                  </c:pt>
                  <c:pt idx="87">
                    <c:v>Apr</c:v>
                  </c:pt>
                  <c:pt idx="88">
                    <c:v>May</c:v>
                  </c:pt>
                  <c:pt idx="89">
                    <c:v>Jun</c:v>
                  </c:pt>
                  <c:pt idx="90">
                    <c:v>Jul</c:v>
                  </c:pt>
                  <c:pt idx="91">
                    <c:v>Aug</c:v>
                  </c:pt>
                  <c:pt idx="92">
                    <c:v>Sep</c:v>
                  </c:pt>
                  <c:pt idx="93">
                    <c:v>Oct</c:v>
                  </c:pt>
                  <c:pt idx="94">
                    <c:v>Nov</c:v>
                  </c:pt>
                  <c:pt idx="95">
                    <c:v>Dec</c:v>
                  </c:pt>
                  <c:pt idx="96">
                    <c:v>Jan</c:v>
                  </c:pt>
                  <c:pt idx="97">
                    <c:v>Feb</c:v>
                  </c:pt>
                  <c:pt idx="98">
                    <c:v>Mar</c:v>
                  </c:pt>
                  <c:pt idx="99">
                    <c:v>Apr</c:v>
                  </c:pt>
                  <c:pt idx="100">
                    <c:v>May</c:v>
                  </c:pt>
                  <c:pt idx="101">
                    <c:v>Jun</c:v>
                  </c:pt>
                  <c:pt idx="102">
                    <c:v>Jul</c:v>
                  </c:pt>
                  <c:pt idx="103">
                    <c:v>Aug</c:v>
                  </c:pt>
                  <c:pt idx="104">
                    <c:v>Sep</c:v>
                  </c:pt>
                  <c:pt idx="105">
                    <c:v>Oct</c:v>
                  </c:pt>
                  <c:pt idx="106">
                    <c:v>Nov</c:v>
                  </c:pt>
                  <c:pt idx="107">
                    <c:v>Dec</c:v>
                  </c:pt>
                  <c:pt idx="108">
                    <c:v>Jan</c:v>
                  </c:pt>
                  <c:pt idx="109">
                    <c:v>Feb</c:v>
                  </c:pt>
                  <c:pt idx="110">
                    <c:v>Mar</c:v>
                  </c:pt>
                  <c:pt idx="111">
                    <c:v>Apr</c:v>
                  </c:pt>
                  <c:pt idx="112">
                    <c:v>May</c:v>
                  </c:pt>
                  <c:pt idx="113">
                    <c:v>Jun</c:v>
                  </c:pt>
                  <c:pt idx="114">
                    <c:v>Jul</c:v>
                  </c:pt>
                  <c:pt idx="115">
                    <c:v>Aug</c:v>
                  </c:pt>
                  <c:pt idx="116">
                    <c:v>Sep</c:v>
                  </c:pt>
                  <c:pt idx="117">
                    <c:v>Oct</c:v>
                  </c:pt>
                  <c:pt idx="118">
                    <c:v>Nov</c:v>
                  </c:pt>
                  <c:pt idx="119">
                    <c:v>Dec</c:v>
                  </c:pt>
                  <c:pt idx="120">
                    <c:v>Jan</c:v>
                  </c:pt>
                  <c:pt idx="121">
                    <c:v>Feb</c:v>
                  </c:pt>
                  <c:pt idx="122">
                    <c:v>Mar</c:v>
                  </c:pt>
                  <c:pt idx="123">
                    <c:v>Apr</c:v>
                  </c:pt>
                  <c:pt idx="124">
                    <c:v>May</c:v>
                  </c:pt>
                  <c:pt idx="125">
                    <c:v>Jun</c:v>
                  </c:pt>
                  <c:pt idx="126">
                    <c:v>Jul</c:v>
                  </c:pt>
                  <c:pt idx="127">
                    <c:v>Aug</c:v>
                  </c:pt>
                  <c:pt idx="128">
                    <c:v>Sep</c:v>
                  </c:pt>
                  <c:pt idx="129">
                    <c:v>Oct</c:v>
                  </c:pt>
                  <c:pt idx="130">
                    <c:v>Nov</c:v>
                  </c:pt>
                  <c:pt idx="131">
                    <c:v>Dec</c:v>
                  </c:pt>
                  <c:pt idx="132">
                    <c:v>Jan</c:v>
                  </c:pt>
                  <c:pt idx="133">
                    <c:v>Feb</c:v>
                  </c:pt>
                  <c:pt idx="134">
                    <c:v>Mar</c:v>
                  </c:pt>
                  <c:pt idx="135">
                    <c:v>Apr</c:v>
                  </c:pt>
                  <c:pt idx="136">
                    <c:v>May</c:v>
                  </c:pt>
                  <c:pt idx="137">
                    <c:v>Jun</c:v>
                  </c:pt>
                  <c:pt idx="138">
                    <c:v>Jul</c:v>
                  </c:pt>
                  <c:pt idx="139">
                    <c:v>Aug</c:v>
                  </c:pt>
                  <c:pt idx="140">
                    <c:v>Sep</c:v>
                  </c:pt>
                  <c:pt idx="141">
                    <c:v>Oct</c:v>
                  </c:pt>
                  <c:pt idx="142">
                    <c:v>Nov</c:v>
                  </c:pt>
                  <c:pt idx="143">
                    <c:v>Dec</c:v>
                  </c:pt>
                  <c:pt idx="144">
                    <c:v>Jan</c:v>
                  </c:pt>
                  <c:pt idx="145">
                    <c:v>Feb</c:v>
                  </c:pt>
                  <c:pt idx="146">
                    <c:v>Mar</c:v>
                  </c:pt>
                  <c:pt idx="147">
                    <c:v>Apr</c:v>
                  </c:pt>
                  <c:pt idx="148">
                    <c:v>May</c:v>
                  </c:pt>
                  <c:pt idx="149">
                    <c:v>Jun</c:v>
                  </c:pt>
                  <c:pt idx="150">
                    <c:v>Jul</c:v>
                  </c:pt>
                  <c:pt idx="151">
                    <c:v>Aug</c:v>
                  </c:pt>
                  <c:pt idx="152">
                    <c:v>Sep</c:v>
                  </c:pt>
                  <c:pt idx="153">
                    <c:v>Oct</c:v>
                  </c:pt>
                  <c:pt idx="154">
                    <c:v>Nov</c:v>
                  </c:pt>
                  <c:pt idx="155">
                    <c:v>Dec</c:v>
                  </c:pt>
                  <c:pt idx="156">
                    <c:v>Jan</c:v>
                  </c:pt>
                  <c:pt idx="157">
                    <c:v>Feb</c:v>
                  </c:pt>
                  <c:pt idx="158">
                    <c:v>Mar</c:v>
                  </c:pt>
                  <c:pt idx="159">
                    <c:v>Apr</c:v>
                  </c:pt>
                  <c:pt idx="160">
                    <c:v>May</c:v>
                  </c:pt>
                  <c:pt idx="161">
                    <c:v>Jun</c:v>
                  </c:pt>
                  <c:pt idx="162">
                    <c:v>Jul</c:v>
                  </c:pt>
                  <c:pt idx="163">
                    <c:v>Aug</c:v>
                  </c:pt>
                  <c:pt idx="164">
                    <c:v>Sep</c:v>
                  </c:pt>
                  <c:pt idx="165">
                    <c:v>Oct</c:v>
                  </c:pt>
                  <c:pt idx="166">
                    <c:v>Nov</c:v>
                  </c:pt>
                  <c:pt idx="167">
                    <c:v>Dec</c:v>
                  </c:pt>
                  <c:pt idx="168">
                    <c:v>Jan</c:v>
                  </c:pt>
                  <c:pt idx="169">
                    <c:v>Feb</c:v>
                  </c:pt>
                  <c:pt idx="170">
                    <c:v>Mar</c:v>
                  </c:pt>
                  <c:pt idx="171">
                    <c:v>Apr</c:v>
                  </c:pt>
                  <c:pt idx="172">
                    <c:v>May</c:v>
                  </c:pt>
                  <c:pt idx="173">
                    <c:v>Jun</c:v>
                  </c:pt>
                  <c:pt idx="174">
                    <c:v>Jul</c:v>
                  </c:pt>
                  <c:pt idx="175">
                    <c:v>Aug</c:v>
                  </c:pt>
                  <c:pt idx="176">
                    <c:v>Sep</c:v>
                  </c:pt>
                  <c:pt idx="177">
                    <c:v>Oct</c:v>
                  </c:pt>
                  <c:pt idx="178">
                    <c:v>Nov</c:v>
                  </c:pt>
                  <c:pt idx="179">
                    <c:v>Dec</c:v>
                  </c:pt>
                  <c:pt idx="180">
                    <c:v>Jan</c:v>
                  </c:pt>
                  <c:pt idx="181">
                    <c:v>Feb</c:v>
                  </c:pt>
                  <c:pt idx="182">
                    <c:v>Mar</c:v>
                  </c:pt>
                  <c:pt idx="183">
                    <c:v>Apr</c:v>
                  </c:pt>
                  <c:pt idx="184">
                    <c:v>May</c:v>
                  </c:pt>
                  <c:pt idx="185">
                    <c:v>Jun</c:v>
                  </c:pt>
                  <c:pt idx="186">
                    <c:v>Jul</c:v>
                  </c:pt>
                  <c:pt idx="187">
                    <c:v>Aug</c:v>
                  </c:pt>
                  <c:pt idx="188">
                    <c:v>Sep</c:v>
                  </c:pt>
                  <c:pt idx="189">
                    <c:v>Oct</c:v>
                  </c:pt>
                  <c:pt idx="190">
                    <c:v>Nov</c:v>
                  </c:pt>
                  <c:pt idx="191">
                    <c:v>Dec</c:v>
                  </c:pt>
                  <c:pt idx="192">
                    <c:v>Jan</c:v>
                  </c:pt>
                  <c:pt idx="193">
                    <c:v>Feb</c:v>
                  </c:pt>
                  <c:pt idx="194">
                    <c:v>Mar</c:v>
                  </c:pt>
                  <c:pt idx="195">
                    <c:v>Apr</c:v>
                  </c:pt>
                  <c:pt idx="196">
                    <c:v>May</c:v>
                  </c:pt>
                  <c:pt idx="197">
                    <c:v>Jun</c:v>
                  </c:pt>
                  <c:pt idx="198">
                    <c:v>Jul</c:v>
                  </c:pt>
                  <c:pt idx="199">
                    <c:v>Aug</c:v>
                  </c:pt>
                  <c:pt idx="200">
                    <c:v>Sep</c:v>
                  </c:pt>
                  <c:pt idx="201">
                    <c:v>Oct</c:v>
                  </c:pt>
                  <c:pt idx="202">
                    <c:v>Nov</c:v>
                  </c:pt>
                  <c:pt idx="203">
                    <c:v>Dec</c:v>
                  </c:pt>
                  <c:pt idx="204">
                    <c:v>Jan</c:v>
                  </c:pt>
                  <c:pt idx="205">
                    <c:v>Feb</c:v>
                  </c:pt>
                  <c:pt idx="206">
                    <c:v>Mar</c:v>
                  </c:pt>
                  <c:pt idx="207">
                    <c:v>Apr</c:v>
                  </c:pt>
                  <c:pt idx="208">
                    <c:v>May</c:v>
                  </c:pt>
                  <c:pt idx="209">
                    <c:v>Jun</c:v>
                  </c:pt>
                  <c:pt idx="210">
                    <c:v>Jul</c:v>
                  </c:pt>
                  <c:pt idx="211">
                    <c:v>Aug</c:v>
                  </c:pt>
                  <c:pt idx="212">
                    <c:v>Sep</c:v>
                  </c:pt>
                  <c:pt idx="213">
                    <c:v>Oct</c:v>
                  </c:pt>
                  <c:pt idx="214">
                    <c:v>Nov</c:v>
                  </c:pt>
                  <c:pt idx="215">
                    <c:v>Dec</c:v>
                  </c:pt>
                  <c:pt idx="216">
                    <c:v>Jan</c:v>
                  </c:pt>
                  <c:pt idx="217">
                    <c:v>Feb</c:v>
                  </c:pt>
                  <c:pt idx="218">
                    <c:v>Mar</c:v>
                  </c:pt>
                  <c:pt idx="219">
                    <c:v>Apr</c:v>
                  </c:pt>
                  <c:pt idx="220">
                    <c:v>May</c:v>
                  </c:pt>
                  <c:pt idx="221">
                    <c:v>Jun</c:v>
                  </c:pt>
                  <c:pt idx="222">
                    <c:v>Jul</c:v>
                  </c:pt>
                  <c:pt idx="223">
                    <c:v>Aug</c:v>
                  </c:pt>
                  <c:pt idx="224">
                    <c:v>Sep</c:v>
                  </c:pt>
                  <c:pt idx="225">
                    <c:v>Oct</c:v>
                  </c:pt>
                  <c:pt idx="226">
                    <c:v>Nov</c:v>
                  </c:pt>
                  <c:pt idx="227">
                    <c:v>Dec</c:v>
                  </c:pt>
                  <c:pt idx="228">
                    <c:v>Jan</c:v>
                  </c:pt>
                  <c:pt idx="229">
                    <c:v>Feb</c:v>
                  </c:pt>
                  <c:pt idx="230">
                    <c:v>Mar</c:v>
                  </c:pt>
                  <c:pt idx="231">
                    <c:v>Apr</c:v>
                  </c:pt>
                  <c:pt idx="232">
                    <c:v>May</c:v>
                  </c:pt>
                  <c:pt idx="233">
                    <c:v>Jun</c:v>
                  </c:pt>
                  <c:pt idx="234">
                    <c:v>Jul</c:v>
                  </c:pt>
                  <c:pt idx="235">
                    <c:v>Aug</c:v>
                  </c:pt>
                  <c:pt idx="236">
                    <c:v>Sep</c:v>
                  </c:pt>
                  <c:pt idx="237">
                    <c:v>Oct</c:v>
                  </c:pt>
                  <c:pt idx="238">
                    <c:v>Nov</c:v>
                  </c:pt>
                  <c:pt idx="239">
                    <c:v>Dec</c:v>
                  </c:pt>
                  <c:pt idx="240">
                    <c:v>Jan</c:v>
                  </c:pt>
                  <c:pt idx="241">
                    <c:v>Feb</c:v>
                  </c:pt>
                  <c:pt idx="242">
                    <c:v>Mar</c:v>
                  </c:pt>
                  <c:pt idx="243">
                    <c:v>Apr</c:v>
                  </c:pt>
                  <c:pt idx="244">
                    <c:v>May</c:v>
                  </c:pt>
                  <c:pt idx="245">
                    <c:v>Jun</c:v>
                  </c:pt>
                  <c:pt idx="246">
                    <c:v>Jul</c:v>
                  </c:pt>
                  <c:pt idx="247">
                    <c:v>Aug</c:v>
                  </c:pt>
                  <c:pt idx="248">
                    <c:v>Sep</c:v>
                  </c:pt>
                  <c:pt idx="249">
                    <c:v>Oct</c:v>
                  </c:pt>
                  <c:pt idx="250">
                    <c:v>Nov</c:v>
                  </c:pt>
                  <c:pt idx="251">
                    <c:v>Dec</c:v>
                  </c:pt>
                  <c:pt idx="252">
                    <c:v>Jan</c:v>
                  </c:pt>
                  <c:pt idx="253">
                    <c:v>Feb</c:v>
                  </c:pt>
                  <c:pt idx="254">
                    <c:v>Mar</c:v>
                  </c:pt>
                  <c:pt idx="255">
                    <c:v>Apr</c:v>
                  </c:pt>
                  <c:pt idx="256">
                    <c:v>May</c:v>
                  </c:pt>
                  <c:pt idx="257">
                    <c:v>Jun</c:v>
                  </c:pt>
                  <c:pt idx="258">
                    <c:v>Jul</c:v>
                  </c:pt>
                  <c:pt idx="259">
                    <c:v>Aug</c:v>
                  </c:pt>
                  <c:pt idx="260">
                    <c:v>Sep</c:v>
                  </c:pt>
                  <c:pt idx="261">
                    <c:v>Oct</c:v>
                  </c:pt>
                  <c:pt idx="262">
                    <c:v>Nov</c:v>
                  </c:pt>
                  <c:pt idx="263">
                    <c:v>Dec</c:v>
                  </c:pt>
                  <c:pt idx="264">
                    <c:v>Jan</c:v>
                  </c:pt>
                  <c:pt idx="265">
                    <c:v>Feb</c:v>
                  </c:pt>
                  <c:pt idx="266">
                    <c:v>Mar</c:v>
                  </c:pt>
                  <c:pt idx="267">
                    <c:v>Apr</c:v>
                  </c:pt>
                  <c:pt idx="268">
                    <c:v>May</c:v>
                  </c:pt>
                  <c:pt idx="269">
                    <c:v>Jun</c:v>
                  </c:pt>
                  <c:pt idx="270">
                    <c:v>Jul</c:v>
                  </c:pt>
                  <c:pt idx="271">
                    <c:v>Aug</c:v>
                  </c:pt>
                  <c:pt idx="272">
                    <c:v>Sep</c:v>
                  </c:pt>
                  <c:pt idx="273">
                    <c:v>Oct</c:v>
                  </c:pt>
                  <c:pt idx="274">
                    <c:v>Nov</c:v>
                  </c:pt>
                  <c:pt idx="275">
                    <c:v>Dec</c:v>
                  </c:pt>
                  <c:pt idx="276">
                    <c:v>Jan</c:v>
                  </c:pt>
                  <c:pt idx="277">
                    <c:v>Feb</c:v>
                  </c:pt>
                  <c:pt idx="278">
                    <c:v>Mar</c:v>
                  </c:pt>
                  <c:pt idx="279">
                    <c:v>Apr</c:v>
                  </c:pt>
                  <c:pt idx="280">
                    <c:v>May</c:v>
                  </c:pt>
                  <c:pt idx="281">
                    <c:v>Jun</c:v>
                  </c:pt>
                  <c:pt idx="282">
                    <c:v>Jul</c:v>
                  </c:pt>
                  <c:pt idx="283">
                    <c:v>Aug</c:v>
                  </c:pt>
                  <c:pt idx="284">
                    <c:v>Sep</c:v>
                  </c:pt>
                  <c:pt idx="285">
                    <c:v>Oct</c:v>
                  </c:pt>
                  <c:pt idx="286">
                    <c:v>Nov</c:v>
                  </c:pt>
                  <c:pt idx="28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pt idx="48">
                    <c:v>Qtr1</c:v>
                  </c:pt>
                  <c:pt idx="51">
                    <c:v>Qtr2</c:v>
                  </c:pt>
                  <c:pt idx="54">
                    <c:v>Qtr3</c:v>
                  </c:pt>
                  <c:pt idx="57">
                    <c:v>Qtr4</c:v>
                  </c:pt>
                  <c:pt idx="60">
                    <c:v>Qtr1</c:v>
                  </c:pt>
                  <c:pt idx="63">
                    <c:v>Qtr2</c:v>
                  </c:pt>
                  <c:pt idx="66">
                    <c:v>Qtr3</c:v>
                  </c:pt>
                  <c:pt idx="69">
                    <c:v>Qtr4</c:v>
                  </c:pt>
                  <c:pt idx="72">
                    <c:v>Qtr1</c:v>
                  </c:pt>
                  <c:pt idx="75">
                    <c:v>Qtr2</c:v>
                  </c:pt>
                  <c:pt idx="78">
                    <c:v>Qtr3</c:v>
                  </c:pt>
                  <c:pt idx="81">
                    <c:v>Qtr4</c:v>
                  </c:pt>
                  <c:pt idx="84">
                    <c:v>Qtr1</c:v>
                  </c:pt>
                  <c:pt idx="87">
                    <c:v>Qtr2</c:v>
                  </c:pt>
                  <c:pt idx="90">
                    <c:v>Qtr3</c:v>
                  </c:pt>
                  <c:pt idx="93">
                    <c:v>Qtr4</c:v>
                  </c:pt>
                  <c:pt idx="96">
                    <c:v>Qtr1</c:v>
                  </c:pt>
                  <c:pt idx="99">
                    <c:v>Qtr2</c:v>
                  </c:pt>
                  <c:pt idx="102">
                    <c:v>Qtr3</c:v>
                  </c:pt>
                  <c:pt idx="105">
                    <c:v>Qtr4</c:v>
                  </c:pt>
                  <c:pt idx="108">
                    <c:v>Qtr1</c:v>
                  </c:pt>
                  <c:pt idx="111">
                    <c:v>Qtr2</c:v>
                  </c:pt>
                  <c:pt idx="114">
                    <c:v>Qtr3</c:v>
                  </c:pt>
                  <c:pt idx="117">
                    <c:v>Qtr4</c:v>
                  </c:pt>
                  <c:pt idx="120">
                    <c:v>Qtr1</c:v>
                  </c:pt>
                  <c:pt idx="123">
                    <c:v>Qtr2</c:v>
                  </c:pt>
                  <c:pt idx="126">
                    <c:v>Qtr3</c:v>
                  </c:pt>
                  <c:pt idx="129">
                    <c:v>Qtr4</c:v>
                  </c:pt>
                  <c:pt idx="132">
                    <c:v>Qtr1</c:v>
                  </c:pt>
                  <c:pt idx="135">
                    <c:v>Qtr2</c:v>
                  </c:pt>
                  <c:pt idx="138">
                    <c:v>Qtr3</c:v>
                  </c:pt>
                  <c:pt idx="141">
                    <c:v>Qtr4</c:v>
                  </c:pt>
                  <c:pt idx="144">
                    <c:v>Qtr1</c:v>
                  </c:pt>
                  <c:pt idx="147">
                    <c:v>Qtr2</c:v>
                  </c:pt>
                  <c:pt idx="150">
                    <c:v>Qtr3</c:v>
                  </c:pt>
                  <c:pt idx="153">
                    <c:v>Qtr4</c:v>
                  </c:pt>
                  <c:pt idx="156">
                    <c:v>Qtr1</c:v>
                  </c:pt>
                  <c:pt idx="159">
                    <c:v>Qtr2</c:v>
                  </c:pt>
                  <c:pt idx="162">
                    <c:v>Qtr3</c:v>
                  </c:pt>
                  <c:pt idx="165">
                    <c:v>Qtr4</c:v>
                  </c:pt>
                  <c:pt idx="168">
                    <c:v>Qtr1</c:v>
                  </c:pt>
                  <c:pt idx="171">
                    <c:v>Qtr2</c:v>
                  </c:pt>
                  <c:pt idx="174">
                    <c:v>Qtr3</c:v>
                  </c:pt>
                  <c:pt idx="177">
                    <c:v>Qtr4</c:v>
                  </c:pt>
                  <c:pt idx="180">
                    <c:v>Qtr1</c:v>
                  </c:pt>
                  <c:pt idx="183">
                    <c:v>Qtr2</c:v>
                  </c:pt>
                  <c:pt idx="186">
                    <c:v>Qtr3</c:v>
                  </c:pt>
                  <c:pt idx="189">
                    <c:v>Qtr4</c:v>
                  </c:pt>
                  <c:pt idx="192">
                    <c:v>Qtr1</c:v>
                  </c:pt>
                  <c:pt idx="195">
                    <c:v>Qtr2</c:v>
                  </c:pt>
                  <c:pt idx="198">
                    <c:v>Qtr3</c:v>
                  </c:pt>
                  <c:pt idx="201">
                    <c:v>Qtr4</c:v>
                  </c:pt>
                  <c:pt idx="204">
                    <c:v>Qtr1</c:v>
                  </c:pt>
                  <c:pt idx="207">
                    <c:v>Qtr2</c:v>
                  </c:pt>
                  <c:pt idx="210">
                    <c:v>Qtr3</c:v>
                  </c:pt>
                  <c:pt idx="213">
                    <c:v>Qtr4</c:v>
                  </c:pt>
                  <c:pt idx="216">
                    <c:v>Qtr1</c:v>
                  </c:pt>
                  <c:pt idx="219">
                    <c:v>Qtr2</c:v>
                  </c:pt>
                  <c:pt idx="222">
                    <c:v>Qtr3</c:v>
                  </c:pt>
                  <c:pt idx="225">
                    <c:v>Qtr4</c:v>
                  </c:pt>
                  <c:pt idx="228">
                    <c:v>Qtr1</c:v>
                  </c:pt>
                  <c:pt idx="231">
                    <c:v>Qtr2</c:v>
                  </c:pt>
                  <c:pt idx="234">
                    <c:v>Qtr3</c:v>
                  </c:pt>
                  <c:pt idx="237">
                    <c:v>Qtr4</c:v>
                  </c:pt>
                  <c:pt idx="240">
                    <c:v>Qtr1</c:v>
                  </c:pt>
                  <c:pt idx="243">
                    <c:v>Qtr2</c:v>
                  </c:pt>
                  <c:pt idx="246">
                    <c:v>Qtr3</c:v>
                  </c:pt>
                  <c:pt idx="249">
                    <c:v>Qtr4</c:v>
                  </c:pt>
                  <c:pt idx="252">
                    <c:v>Qtr1</c:v>
                  </c:pt>
                  <c:pt idx="255">
                    <c:v>Qtr2</c:v>
                  </c:pt>
                  <c:pt idx="258">
                    <c:v>Qtr3</c:v>
                  </c:pt>
                  <c:pt idx="261">
                    <c:v>Qtr4</c:v>
                  </c:pt>
                  <c:pt idx="264">
                    <c:v>Qtr1</c:v>
                  </c:pt>
                  <c:pt idx="267">
                    <c:v>Qtr2</c:v>
                  </c:pt>
                  <c:pt idx="270">
                    <c:v>Qtr3</c:v>
                  </c:pt>
                  <c:pt idx="273">
                    <c:v>Qtr4</c:v>
                  </c:pt>
                  <c:pt idx="276">
                    <c:v>Qtr1</c:v>
                  </c:pt>
                  <c:pt idx="279">
                    <c:v>Qtr2</c:v>
                  </c:pt>
                  <c:pt idx="282">
                    <c:v>Qtr3</c:v>
                  </c:pt>
                  <c:pt idx="285">
                    <c:v>Qtr4</c:v>
                  </c:pt>
                </c:lvl>
                <c:lvl>
                  <c:pt idx="0">
                    <c:v>2002</c:v>
                  </c:pt>
                  <c:pt idx="12">
                    <c:v>2003</c:v>
                  </c:pt>
                  <c:pt idx="24">
                    <c:v>2004</c:v>
                  </c:pt>
                  <c:pt idx="36">
                    <c:v>2005</c:v>
                  </c:pt>
                  <c:pt idx="48">
                    <c:v>2006</c:v>
                  </c:pt>
                  <c:pt idx="60">
                    <c:v>2007</c:v>
                  </c:pt>
                  <c:pt idx="72">
                    <c:v>2008</c:v>
                  </c:pt>
                  <c:pt idx="84">
                    <c:v>2009</c:v>
                  </c:pt>
                  <c:pt idx="96">
                    <c:v>2010</c:v>
                  </c:pt>
                  <c:pt idx="108">
                    <c:v>2011</c:v>
                  </c:pt>
                  <c:pt idx="120">
                    <c:v>2012</c:v>
                  </c:pt>
                  <c:pt idx="132">
                    <c:v>2013</c:v>
                  </c:pt>
                  <c:pt idx="144">
                    <c:v>2014</c:v>
                  </c:pt>
                  <c:pt idx="156">
                    <c:v>2015</c:v>
                  </c:pt>
                  <c:pt idx="168">
                    <c:v>2016</c:v>
                  </c:pt>
                  <c:pt idx="180">
                    <c:v>2017</c:v>
                  </c:pt>
                  <c:pt idx="192">
                    <c:v>2018</c:v>
                  </c:pt>
                  <c:pt idx="204">
                    <c:v>2019</c:v>
                  </c:pt>
                  <c:pt idx="216">
                    <c:v>2020</c:v>
                  </c:pt>
                  <c:pt idx="228">
                    <c:v>2021</c:v>
                  </c:pt>
                  <c:pt idx="240">
                    <c:v>2022</c:v>
                  </c:pt>
                  <c:pt idx="252">
                    <c:v>2023</c:v>
                  </c:pt>
                  <c:pt idx="264">
                    <c:v>2024</c:v>
                  </c:pt>
                  <c:pt idx="276">
                    <c:v>2025</c:v>
                  </c:pt>
                </c:lvl>
              </c:multiLvlStrCache>
            </c:multiLvlStrRef>
          </c:cat>
          <c:val>
            <c:numRef>
              <c:f>'Bar Chart Python'!$B$2:$B$410</c:f>
              <c:numCache>
                <c:formatCode>General</c:formatCode>
                <c:ptCount val="288"/>
                <c:pt idx="0">
                  <c:v>289399</c:v>
                </c:pt>
                <c:pt idx="1">
                  <c:v>281626</c:v>
                </c:pt>
                <c:pt idx="2">
                  <c:v>254441</c:v>
                </c:pt>
                <c:pt idx="3">
                  <c:v>231485</c:v>
                </c:pt>
                <c:pt idx="4">
                  <c:v>222797</c:v>
                </c:pt>
                <c:pt idx="5">
                  <c:v>221576</c:v>
                </c:pt>
                <c:pt idx="6">
                  <c:v>243096</c:v>
                </c:pt>
                <c:pt idx="7">
                  <c:v>230545</c:v>
                </c:pt>
                <c:pt idx="8">
                  <c:v>243786</c:v>
                </c:pt>
                <c:pt idx="9">
                  <c:v>217754</c:v>
                </c:pt>
                <c:pt idx="10">
                  <c:v>233697</c:v>
                </c:pt>
                <c:pt idx="11">
                  <c:v>276536</c:v>
                </c:pt>
                <c:pt idx="12">
                  <c:v>317049.3</c:v>
                </c:pt>
                <c:pt idx="13">
                  <c:v>266520.59999999998</c:v>
                </c:pt>
                <c:pt idx="14">
                  <c:v>273329</c:v>
                </c:pt>
                <c:pt idx="15">
                  <c:v>244983</c:v>
                </c:pt>
                <c:pt idx="16">
                  <c:v>220848</c:v>
                </c:pt>
                <c:pt idx="17">
                  <c:v>228183.8</c:v>
                </c:pt>
                <c:pt idx="18">
                  <c:v>248632.17</c:v>
                </c:pt>
                <c:pt idx="19">
                  <c:v>253635.05300000001</c:v>
                </c:pt>
                <c:pt idx="20">
                  <c:v>254363</c:v>
                </c:pt>
                <c:pt idx="21">
                  <c:v>219303.1</c:v>
                </c:pt>
                <c:pt idx="22">
                  <c:v>248640.3</c:v>
                </c:pt>
                <c:pt idx="23">
                  <c:v>268298</c:v>
                </c:pt>
                <c:pt idx="24">
                  <c:v>290845.7</c:v>
                </c:pt>
                <c:pt idx="25">
                  <c:v>278155.7</c:v>
                </c:pt>
                <c:pt idx="26">
                  <c:v>266970</c:v>
                </c:pt>
                <c:pt idx="27">
                  <c:v>247568</c:v>
                </c:pt>
                <c:pt idx="28">
                  <c:v>235093.9</c:v>
                </c:pt>
                <c:pt idx="29">
                  <c:v>232127.9</c:v>
                </c:pt>
                <c:pt idx="30">
                  <c:v>262060.7</c:v>
                </c:pt>
                <c:pt idx="31">
                  <c:v>282876.84000000003</c:v>
                </c:pt>
                <c:pt idx="32">
                  <c:v>259147.78</c:v>
                </c:pt>
                <c:pt idx="33">
                  <c:v>226831.76</c:v>
                </c:pt>
                <c:pt idx="34">
                  <c:v>265962.58500000002</c:v>
                </c:pt>
                <c:pt idx="35">
                  <c:v>299743.25900000002</c:v>
                </c:pt>
                <c:pt idx="36">
                  <c:v>315987.64</c:v>
                </c:pt>
                <c:pt idx="37">
                  <c:v>310807.01799999998</c:v>
                </c:pt>
                <c:pt idx="38">
                  <c:v>291476.03000000003</c:v>
                </c:pt>
                <c:pt idx="39">
                  <c:v>264088.17700000003</c:v>
                </c:pt>
                <c:pt idx="40">
                  <c:v>243476.12700000001</c:v>
                </c:pt>
                <c:pt idx="41">
                  <c:v>239234.261</c:v>
                </c:pt>
                <c:pt idx="42">
                  <c:v>275394.07900000003</c:v>
                </c:pt>
                <c:pt idx="43">
                  <c:v>290894.77500000002</c:v>
                </c:pt>
                <c:pt idx="44">
                  <c:v>272777.47600000002</c:v>
                </c:pt>
                <c:pt idx="45">
                  <c:v>242288.55799999999</c:v>
                </c:pt>
                <c:pt idx="46">
                  <c:v>258949.11499999999</c:v>
                </c:pt>
                <c:pt idx="47">
                  <c:v>302722.88299999997</c:v>
                </c:pt>
                <c:pt idx="48">
                  <c:v>350914.54100000003</c:v>
                </c:pt>
                <c:pt idx="49">
                  <c:v>314962.76799999998</c:v>
                </c:pt>
                <c:pt idx="50">
                  <c:v>293113.87900000002</c:v>
                </c:pt>
                <c:pt idx="51">
                  <c:v>278493.815</c:v>
                </c:pt>
                <c:pt idx="52">
                  <c:v>244500.90599999999</c:v>
                </c:pt>
                <c:pt idx="53">
                  <c:v>241857.79300000001</c:v>
                </c:pt>
                <c:pt idx="54">
                  <c:v>276203.14299999998</c:v>
                </c:pt>
                <c:pt idx="55">
                  <c:v>291118.26500000001</c:v>
                </c:pt>
                <c:pt idx="56">
                  <c:v>278121.25099999999</c:v>
                </c:pt>
                <c:pt idx="57">
                  <c:v>255173.01</c:v>
                </c:pt>
                <c:pt idx="58">
                  <c:v>264723.22899999999</c:v>
                </c:pt>
                <c:pt idx="59">
                  <c:v>310621.68199999997</c:v>
                </c:pt>
                <c:pt idx="60">
                  <c:v>338026.74900000001</c:v>
                </c:pt>
                <c:pt idx="61">
                  <c:v>309977.71500000003</c:v>
                </c:pt>
                <c:pt idx="62">
                  <c:v>313954.43</c:v>
                </c:pt>
                <c:pt idx="63">
                  <c:v>282142</c:v>
                </c:pt>
                <c:pt idx="64">
                  <c:v>245229.035</c:v>
                </c:pt>
                <c:pt idx="65">
                  <c:v>266075.84899999999</c:v>
                </c:pt>
                <c:pt idx="66">
                  <c:v>317545.022</c:v>
                </c:pt>
                <c:pt idx="67">
                  <c:v>304937.29200000002</c:v>
                </c:pt>
                <c:pt idx="68">
                  <c:v>297829.21799999999</c:v>
                </c:pt>
                <c:pt idx="69">
                  <c:v>265248.86499999999</c:v>
                </c:pt>
                <c:pt idx="70">
                  <c:v>274324.87199999997</c:v>
                </c:pt>
                <c:pt idx="71">
                  <c:v>313829</c:v>
                </c:pt>
                <c:pt idx="72">
                  <c:v>334985.13900000002</c:v>
                </c:pt>
                <c:pt idx="73">
                  <c:v>290537.00799999997</c:v>
                </c:pt>
                <c:pt idx="74">
                  <c:v>303300.09499999997</c:v>
                </c:pt>
                <c:pt idx="75">
                  <c:v>267794.71000000002</c:v>
                </c:pt>
                <c:pt idx="76">
                  <c:v>238202.67499999999</c:v>
                </c:pt>
                <c:pt idx="77">
                  <c:v>273831.18300000002</c:v>
                </c:pt>
                <c:pt idx="78">
                  <c:v>313793.87800000003</c:v>
                </c:pt>
                <c:pt idx="79">
                  <c:v>312703.21500000003</c:v>
                </c:pt>
                <c:pt idx="80">
                  <c:v>286799.804</c:v>
                </c:pt>
                <c:pt idx="81">
                  <c:v>244789.098</c:v>
                </c:pt>
                <c:pt idx="82">
                  <c:v>263966.109</c:v>
                </c:pt>
                <c:pt idx="83">
                  <c:v>300658.06599999999</c:v>
                </c:pt>
                <c:pt idx="84">
                  <c:v>325031.32699999999</c:v>
                </c:pt>
                <c:pt idx="85">
                  <c:v>327343.50400000002</c:v>
                </c:pt>
                <c:pt idx="86">
                  <c:v>318219.27100000001</c:v>
                </c:pt>
                <c:pt idx="87">
                  <c:v>284452.11099999998</c:v>
                </c:pt>
                <c:pt idx="88">
                  <c:v>248678.902</c:v>
                </c:pt>
                <c:pt idx="89">
                  <c:v>255846.53099999999</c:v>
                </c:pt>
                <c:pt idx="90">
                  <c:v>276913.71600000001</c:v>
                </c:pt>
                <c:pt idx="91">
                  <c:v>306913.04800000001</c:v>
                </c:pt>
                <c:pt idx="92">
                  <c:v>285958.97600000002</c:v>
                </c:pt>
                <c:pt idx="93">
                  <c:v>253759.712</c:v>
                </c:pt>
                <c:pt idx="94">
                  <c:v>264660.821</c:v>
                </c:pt>
                <c:pt idx="95">
                  <c:v>320475.174</c:v>
                </c:pt>
                <c:pt idx="96">
                  <c:v>349266.82299999997</c:v>
                </c:pt>
                <c:pt idx="97">
                  <c:v>316224.29700000002</c:v>
                </c:pt>
                <c:pt idx="98">
                  <c:v>292242.255</c:v>
                </c:pt>
                <c:pt idx="99">
                  <c:v>267852.66399999999</c:v>
                </c:pt>
                <c:pt idx="100">
                  <c:v>246962.12299999999</c:v>
                </c:pt>
                <c:pt idx="101">
                  <c:v>249678.29500000001</c:v>
                </c:pt>
                <c:pt idx="102">
                  <c:v>290257.45600000001</c:v>
                </c:pt>
                <c:pt idx="103">
                  <c:v>300136.96299999999</c:v>
                </c:pt>
                <c:pt idx="104">
                  <c:v>278111.71500000003</c:v>
                </c:pt>
                <c:pt idx="105">
                  <c:v>256947.60399999999</c:v>
                </c:pt>
                <c:pt idx="106">
                  <c:v>262416.72600000002</c:v>
                </c:pt>
                <c:pt idx="107">
                  <c:v>321803.70899999997</c:v>
                </c:pt>
                <c:pt idx="108">
                  <c:v>361920.614</c:v>
                </c:pt>
                <c:pt idx="109">
                  <c:v>314341.92200000002</c:v>
                </c:pt>
                <c:pt idx="110">
                  <c:v>288765.06599999999</c:v>
                </c:pt>
                <c:pt idx="111">
                  <c:v>274971.625</c:v>
                </c:pt>
                <c:pt idx="112">
                  <c:v>251553.946</c:v>
                </c:pt>
                <c:pt idx="113">
                  <c:v>234180.63399999999</c:v>
                </c:pt>
                <c:pt idx="114">
                  <c:v>276377.88299999997</c:v>
                </c:pt>
                <c:pt idx="115">
                  <c:v>307168.96899999998</c:v>
                </c:pt>
                <c:pt idx="116">
                  <c:v>283826.967</c:v>
                </c:pt>
                <c:pt idx="117">
                  <c:v>256129.95499999999</c:v>
                </c:pt>
                <c:pt idx="118">
                  <c:v>262632.43800000002</c:v>
                </c:pt>
                <c:pt idx="119">
                  <c:v>311071.13799999998</c:v>
                </c:pt>
                <c:pt idx="120">
                  <c:v>347243.81599999999</c:v>
                </c:pt>
                <c:pt idx="121">
                  <c:v>302118.03200000001</c:v>
                </c:pt>
                <c:pt idx="122">
                  <c:v>267575.17499999999</c:v>
                </c:pt>
                <c:pt idx="123">
                  <c:v>264095.451</c:v>
                </c:pt>
                <c:pt idx="124">
                  <c:v>248953.125</c:v>
                </c:pt>
                <c:pt idx="125">
                  <c:v>242129.397</c:v>
                </c:pt>
                <c:pt idx="126">
                  <c:v>314797.86</c:v>
                </c:pt>
                <c:pt idx="127">
                  <c:v>307142.19799999997</c:v>
                </c:pt>
                <c:pt idx="128">
                  <c:v>302896.478</c:v>
                </c:pt>
                <c:pt idx="129">
                  <c:v>259986.81700000001</c:v>
                </c:pt>
                <c:pt idx="130">
                  <c:v>266210.34499999997</c:v>
                </c:pt>
                <c:pt idx="131">
                  <c:v>320750.99900000001</c:v>
                </c:pt>
                <c:pt idx="132">
                  <c:v>337337.07199999999</c:v>
                </c:pt>
                <c:pt idx="133">
                  <c:v>311245.58600000001</c:v>
                </c:pt>
                <c:pt idx="134">
                  <c:v>304875.73800000001</c:v>
                </c:pt>
                <c:pt idx="135">
                  <c:v>290500.84600000002</c:v>
                </c:pt>
                <c:pt idx="136">
                  <c:v>242197.76300000001</c:v>
                </c:pt>
                <c:pt idx="137">
                  <c:v>272297.10200000001</c:v>
                </c:pt>
                <c:pt idx="138">
                  <c:v>296220.098</c:v>
                </c:pt>
                <c:pt idx="139">
                  <c:v>300125.467</c:v>
                </c:pt>
                <c:pt idx="140">
                  <c:v>292203.092</c:v>
                </c:pt>
                <c:pt idx="141">
                  <c:v>258444.32500000001</c:v>
                </c:pt>
                <c:pt idx="142">
                  <c:v>267204.152</c:v>
                </c:pt>
                <c:pt idx="143">
                  <c:v>302494.02899999998</c:v>
                </c:pt>
                <c:pt idx="144">
                  <c:v>341215.147</c:v>
                </c:pt>
                <c:pt idx="145">
                  <c:v>319655.625</c:v>
                </c:pt>
                <c:pt idx="146">
                  <c:v>286436.533</c:v>
                </c:pt>
                <c:pt idx="147">
                  <c:v>275305.31</c:v>
                </c:pt>
                <c:pt idx="148">
                  <c:v>240710.70800000001</c:v>
                </c:pt>
                <c:pt idx="149">
                  <c:v>270025.011</c:v>
                </c:pt>
                <c:pt idx="150">
                  <c:v>308904.34899999999</c:v>
                </c:pt>
                <c:pt idx="151">
                  <c:v>331494.62599999999</c:v>
                </c:pt>
                <c:pt idx="152">
                  <c:v>293119.05900000001</c:v>
                </c:pt>
                <c:pt idx="153">
                  <c:v>265671.24699999997</c:v>
                </c:pt>
                <c:pt idx="154">
                  <c:v>274177.52500000002</c:v>
                </c:pt>
                <c:pt idx="155">
                  <c:v>328095.81800000003</c:v>
                </c:pt>
                <c:pt idx="156">
                  <c:v>354015.94099999999</c:v>
                </c:pt>
                <c:pt idx="157">
                  <c:v>348172.098</c:v>
                </c:pt>
                <c:pt idx="158">
                  <c:v>303491.97200000001</c:v>
                </c:pt>
                <c:pt idx="159">
                  <c:v>290565.13</c:v>
                </c:pt>
                <c:pt idx="160">
                  <c:v>254212.08199999999</c:v>
                </c:pt>
                <c:pt idx="161">
                  <c:v>280839.18699999998</c:v>
                </c:pt>
                <c:pt idx="162">
                  <c:v>309274.522</c:v>
                </c:pt>
                <c:pt idx="163">
                  <c:v>323339.04300000001</c:v>
                </c:pt>
                <c:pt idx="164">
                  <c:v>308051.73100000003</c:v>
                </c:pt>
                <c:pt idx="165">
                  <c:v>245698.9</c:v>
                </c:pt>
                <c:pt idx="166">
                  <c:v>275605.45299999998</c:v>
                </c:pt>
                <c:pt idx="167">
                  <c:v>347794.96600000001</c:v>
                </c:pt>
                <c:pt idx="168">
                  <c:v>400457.16100000002</c:v>
                </c:pt>
                <c:pt idx="169">
                  <c:v>359900.07</c:v>
                </c:pt>
                <c:pt idx="170">
                  <c:v>327478.66399999999</c:v>
                </c:pt>
                <c:pt idx="171">
                  <c:v>302566.50099999999</c:v>
                </c:pt>
                <c:pt idx="172">
                  <c:v>267075.15999999997</c:v>
                </c:pt>
                <c:pt idx="173">
                  <c:v>258434.22700000001</c:v>
                </c:pt>
                <c:pt idx="174">
                  <c:v>303837.00900000002</c:v>
                </c:pt>
                <c:pt idx="175">
                  <c:v>313530.44199999998</c:v>
                </c:pt>
                <c:pt idx="176">
                  <c:v>294405.33899999998</c:v>
                </c:pt>
                <c:pt idx="177">
                  <c:v>259973.5</c:v>
                </c:pt>
                <c:pt idx="178">
                  <c:v>275279.25900000002</c:v>
                </c:pt>
                <c:pt idx="179">
                  <c:v>336567.86700000003</c:v>
                </c:pt>
                <c:pt idx="180">
                  <c:v>378733.09100000001</c:v>
                </c:pt>
                <c:pt idx="181">
                  <c:v>357022.25799999997</c:v>
                </c:pt>
                <c:pt idx="182">
                  <c:v>336302.33199999999</c:v>
                </c:pt>
                <c:pt idx="183">
                  <c:v>312853.44099999999</c:v>
                </c:pt>
                <c:pt idx="184">
                  <c:v>258044.606</c:v>
                </c:pt>
                <c:pt idx="185">
                  <c:v>252794.25700000001</c:v>
                </c:pt>
                <c:pt idx="186">
                  <c:v>298662.90299999999</c:v>
                </c:pt>
                <c:pt idx="187">
                  <c:v>319698.28499999997</c:v>
                </c:pt>
                <c:pt idx="188">
                  <c:v>313671.53399999999</c:v>
                </c:pt>
                <c:pt idx="189">
                  <c:v>272089.53200000001</c:v>
                </c:pt>
                <c:pt idx="190">
                  <c:v>273882.22100000002</c:v>
                </c:pt>
                <c:pt idx="191">
                  <c:v>315904.30700000003</c:v>
                </c:pt>
                <c:pt idx="192">
                  <c:v>343042.25400000002</c:v>
                </c:pt>
                <c:pt idx="193">
                  <c:v>333114.28500000003</c:v>
                </c:pt>
                <c:pt idx="194">
                  <c:v>319385.31199999998</c:v>
                </c:pt>
                <c:pt idx="195">
                  <c:v>297667.12699999998</c:v>
                </c:pt>
                <c:pt idx="196">
                  <c:v>251204.42</c:v>
                </c:pt>
                <c:pt idx="197">
                  <c:v>262312.41499999998</c:v>
                </c:pt>
                <c:pt idx="198">
                  <c:v>307900.62699999998</c:v>
                </c:pt>
                <c:pt idx="199">
                  <c:v>331737.90900000004</c:v>
                </c:pt>
                <c:pt idx="200">
                  <c:v>320582.815</c:v>
                </c:pt>
                <c:pt idx="201">
                  <c:v>268491.34700000001</c:v>
                </c:pt>
                <c:pt idx="202">
                  <c:v>275181.07400000002</c:v>
                </c:pt>
                <c:pt idx="203">
                  <c:v>336859.81900000002</c:v>
                </c:pt>
                <c:pt idx="204">
                  <c:v>365377.50099999999</c:v>
                </c:pt>
                <c:pt idx="205">
                  <c:v>338973.16600000003</c:v>
                </c:pt>
                <c:pt idx="206">
                  <c:v>321303.859</c:v>
                </c:pt>
                <c:pt idx="207">
                  <c:v>292385.234</c:v>
                </c:pt>
                <c:pt idx="208">
                  <c:v>268593.42200000002</c:v>
                </c:pt>
                <c:pt idx="209">
                  <c:v>288375.03000000003</c:v>
                </c:pt>
                <c:pt idx="210">
                  <c:v>297988.79499999998</c:v>
                </c:pt>
                <c:pt idx="211">
                  <c:v>295098.88</c:v>
                </c:pt>
                <c:pt idx="212">
                  <c:v>301000.71999999997</c:v>
                </c:pt>
                <c:pt idx="213">
                  <c:v>253241.68900000001</c:v>
                </c:pt>
                <c:pt idx="214">
                  <c:v>308310.43428599997</c:v>
                </c:pt>
                <c:pt idx="215">
                  <c:v>323161.49583999999</c:v>
                </c:pt>
                <c:pt idx="216">
                  <c:v>417769.42048299999</c:v>
                </c:pt>
                <c:pt idx="217">
                  <c:v>359137.34278599999</c:v>
                </c:pt>
                <c:pt idx="218">
                  <c:v>331340.24115100002</c:v>
                </c:pt>
                <c:pt idx="219">
                  <c:v>302663.245284</c:v>
                </c:pt>
                <c:pt idx="220">
                  <c:v>254090.05992699999</c:v>
                </c:pt>
                <c:pt idx="221">
                  <c:v>272859.14057699998</c:v>
                </c:pt>
                <c:pt idx="222">
                  <c:v>314010.17337099998</c:v>
                </c:pt>
                <c:pt idx="223">
                  <c:v>362615.75111000001</c:v>
                </c:pt>
                <c:pt idx="224">
                  <c:v>322426.61291099997</c:v>
                </c:pt>
                <c:pt idx="225">
                  <c:v>280051.11963700003</c:v>
                </c:pt>
                <c:pt idx="226">
                  <c:v>297094.95735099999</c:v>
                </c:pt>
                <c:pt idx="227">
                  <c:v>359106.02054</c:v>
                </c:pt>
                <c:pt idx="228">
                  <c:v>390688.02002671658</c:v>
                </c:pt>
                <c:pt idx="229">
                  <c:v>357622.59063855221</c:v>
                </c:pt>
                <c:pt idx="230">
                  <c:v>335395.35044237028</c:v>
                </c:pt>
                <c:pt idx="231">
                  <c:v>305894.86707224243</c:v>
                </c:pt>
                <c:pt idx="232">
                  <c:v>261206.06271005861</c:v>
                </c:pt>
                <c:pt idx="233">
                  <c:v>274498.13166846777</c:v>
                </c:pt>
                <c:pt idx="234">
                  <c:v>306130.70031352318</c:v>
                </c:pt>
                <c:pt idx="235">
                  <c:v>331591.6800850709</c:v>
                </c:pt>
                <c:pt idx="236">
                  <c:v>315038.60502107569</c:v>
                </c:pt>
                <c:pt idx="237">
                  <c:v>266357.0357937853</c:v>
                </c:pt>
                <c:pt idx="238">
                  <c:v>292210.6945432722</c:v>
                </c:pt>
                <c:pt idx="239">
                  <c:v>338599.74811362941</c:v>
                </c:pt>
                <c:pt idx="240">
                  <c:v>394034.78177048173</c:v>
                </c:pt>
                <c:pt idx="241">
                  <c:v>360969.35238231719</c:v>
                </c:pt>
                <c:pt idx="242">
                  <c:v>338742.11218613537</c:v>
                </c:pt>
                <c:pt idx="243">
                  <c:v>309241.62881600752</c:v>
                </c:pt>
                <c:pt idx="244">
                  <c:v>264552.82445382368</c:v>
                </c:pt>
                <c:pt idx="245">
                  <c:v>277844.89341223292</c:v>
                </c:pt>
                <c:pt idx="246">
                  <c:v>309477.46205728839</c:v>
                </c:pt>
                <c:pt idx="247">
                  <c:v>334938.44182883599</c:v>
                </c:pt>
                <c:pt idx="248">
                  <c:v>318385.36676484079</c:v>
                </c:pt>
                <c:pt idx="249">
                  <c:v>269703.79753755039</c:v>
                </c:pt>
                <c:pt idx="250">
                  <c:v>295557.45628703729</c:v>
                </c:pt>
                <c:pt idx="251">
                  <c:v>341946.5098573945</c:v>
                </c:pt>
                <c:pt idx="252">
                  <c:v>397381.54351424688</c:v>
                </c:pt>
                <c:pt idx="253">
                  <c:v>364316.11412608228</c:v>
                </c:pt>
                <c:pt idx="254">
                  <c:v>342088.87392990052</c:v>
                </c:pt>
                <c:pt idx="255">
                  <c:v>312588.39055977273</c:v>
                </c:pt>
                <c:pt idx="256">
                  <c:v>267899.58619758883</c:v>
                </c:pt>
                <c:pt idx="257">
                  <c:v>281191.65515599801</c:v>
                </c:pt>
                <c:pt idx="258">
                  <c:v>312824.22380105348</c:v>
                </c:pt>
                <c:pt idx="259">
                  <c:v>338285.20357260108</c:v>
                </c:pt>
                <c:pt idx="260">
                  <c:v>321732.12850860588</c:v>
                </c:pt>
                <c:pt idx="261">
                  <c:v>273050.55928131548</c:v>
                </c:pt>
                <c:pt idx="262">
                  <c:v>298904.21803080238</c:v>
                </c:pt>
                <c:pt idx="263">
                  <c:v>345293.27160115959</c:v>
                </c:pt>
                <c:pt idx="264">
                  <c:v>400728.30525801203</c:v>
                </c:pt>
                <c:pt idx="265">
                  <c:v>367662.87586984743</c:v>
                </c:pt>
                <c:pt idx="266">
                  <c:v>345435.63567366567</c:v>
                </c:pt>
                <c:pt idx="267">
                  <c:v>315935.15230353782</c:v>
                </c:pt>
                <c:pt idx="268">
                  <c:v>271246.34794135392</c:v>
                </c:pt>
                <c:pt idx="269">
                  <c:v>284538.41689976311</c:v>
                </c:pt>
                <c:pt idx="270">
                  <c:v>316170.98554481863</c:v>
                </c:pt>
                <c:pt idx="271">
                  <c:v>341631.96531636617</c:v>
                </c:pt>
                <c:pt idx="272">
                  <c:v>325078.89025237103</c:v>
                </c:pt>
                <c:pt idx="273">
                  <c:v>276397.32102508057</c:v>
                </c:pt>
                <c:pt idx="274">
                  <c:v>302250.97977456747</c:v>
                </c:pt>
                <c:pt idx="275">
                  <c:v>348640.03334492468</c:v>
                </c:pt>
                <c:pt idx="276">
                  <c:v>404075.06700177712</c:v>
                </c:pt>
                <c:pt idx="277">
                  <c:v>371009.63761361252</c:v>
                </c:pt>
                <c:pt idx="278">
                  <c:v>348782.39741743082</c:v>
                </c:pt>
                <c:pt idx="279">
                  <c:v>319281.91404730291</c:v>
                </c:pt>
                <c:pt idx="280">
                  <c:v>274593.10968511901</c:v>
                </c:pt>
                <c:pt idx="281">
                  <c:v>287885.1786435282</c:v>
                </c:pt>
                <c:pt idx="282">
                  <c:v>319517.74728858372</c:v>
                </c:pt>
                <c:pt idx="283">
                  <c:v>344978.72706013132</c:v>
                </c:pt>
                <c:pt idx="284">
                  <c:v>328425.65199613612</c:v>
                </c:pt>
                <c:pt idx="285">
                  <c:v>279744.08276884572</c:v>
                </c:pt>
                <c:pt idx="286">
                  <c:v>305597.74151833262</c:v>
                </c:pt>
                <c:pt idx="287">
                  <c:v>351986.79508868977</c:v>
                </c:pt>
              </c:numCache>
            </c:numRef>
          </c:val>
          <c:extLst>
            <c:ext xmlns:c16="http://schemas.microsoft.com/office/drawing/2014/chart" uri="{C3380CC4-5D6E-409C-BE32-E72D297353CC}">
              <c16:uniqueId val="{00000000-ED88-4A64-838D-083DBE92BA2A}"/>
            </c:ext>
          </c:extLst>
        </c:ser>
        <c:ser>
          <c:idx val="1"/>
          <c:order val="1"/>
          <c:tx>
            <c:strRef>
              <c:f>'Bar Chart Python'!$C$1</c:f>
              <c:strCache>
                <c:ptCount val="1"/>
                <c:pt idx="0">
                  <c:v>Sum of Customers</c:v>
                </c:pt>
              </c:strCache>
            </c:strRef>
          </c:tx>
          <c:spPr>
            <a:solidFill>
              <a:schemeClr val="accent2"/>
            </a:solidFill>
            <a:ln>
              <a:noFill/>
            </a:ln>
            <a:effectLst/>
          </c:spPr>
          <c:invertIfNegative val="0"/>
          <c:cat>
            <c:multiLvlStrRef>
              <c:f>'Bar Chart Python'!$A$2:$A$410</c:f>
              <c:multiLvlStrCache>
                <c:ptCount val="28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pt idx="48">
                    <c:v>Jan</c:v>
                  </c:pt>
                  <c:pt idx="49">
                    <c:v>Feb</c:v>
                  </c:pt>
                  <c:pt idx="50">
                    <c:v>Mar</c:v>
                  </c:pt>
                  <c:pt idx="51">
                    <c:v>Apr</c:v>
                  </c:pt>
                  <c:pt idx="52">
                    <c:v>May</c:v>
                  </c:pt>
                  <c:pt idx="53">
                    <c:v>Jun</c:v>
                  </c:pt>
                  <c:pt idx="54">
                    <c:v>Jul</c:v>
                  </c:pt>
                  <c:pt idx="55">
                    <c:v>Aug</c:v>
                  </c:pt>
                  <c:pt idx="56">
                    <c:v>Sep</c:v>
                  </c:pt>
                  <c:pt idx="57">
                    <c:v>Oct</c:v>
                  </c:pt>
                  <c:pt idx="58">
                    <c:v>Nov</c:v>
                  </c:pt>
                  <c:pt idx="59">
                    <c:v>Dec</c:v>
                  </c:pt>
                  <c:pt idx="60">
                    <c:v>Jan</c:v>
                  </c:pt>
                  <c:pt idx="61">
                    <c:v>Feb</c:v>
                  </c:pt>
                  <c:pt idx="62">
                    <c:v>Mar</c:v>
                  </c:pt>
                  <c:pt idx="63">
                    <c:v>Apr</c:v>
                  </c:pt>
                  <c:pt idx="64">
                    <c:v>May</c:v>
                  </c:pt>
                  <c:pt idx="65">
                    <c:v>Jun</c:v>
                  </c:pt>
                  <c:pt idx="66">
                    <c:v>Jul</c:v>
                  </c:pt>
                  <c:pt idx="67">
                    <c:v>Aug</c:v>
                  </c:pt>
                  <c:pt idx="68">
                    <c:v>Sep</c:v>
                  </c:pt>
                  <c:pt idx="69">
                    <c:v>Oct</c:v>
                  </c:pt>
                  <c:pt idx="70">
                    <c:v>Nov</c:v>
                  </c:pt>
                  <c:pt idx="71">
                    <c:v>Dec</c:v>
                  </c:pt>
                  <c:pt idx="72">
                    <c:v>Jan</c:v>
                  </c:pt>
                  <c:pt idx="73">
                    <c:v>Feb</c:v>
                  </c:pt>
                  <c:pt idx="74">
                    <c:v>Mar</c:v>
                  </c:pt>
                  <c:pt idx="75">
                    <c:v>Apr</c:v>
                  </c:pt>
                  <c:pt idx="76">
                    <c:v>May</c:v>
                  </c:pt>
                  <c:pt idx="77">
                    <c:v>Jun</c:v>
                  </c:pt>
                  <c:pt idx="78">
                    <c:v>Jul</c:v>
                  </c:pt>
                  <c:pt idx="79">
                    <c:v>Aug</c:v>
                  </c:pt>
                  <c:pt idx="80">
                    <c:v>Sep</c:v>
                  </c:pt>
                  <c:pt idx="81">
                    <c:v>Oct</c:v>
                  </c:pt>
                  <c:pt idx="82">
                    <c:v>Nov</c:v>
                  </c:pt>
                  <c:pt idx="83">
                    <c:v>Dec</c:v>
                  </c:pt>
                  <c:pt idx="84">
                    <c:v>Jan</c:v>
                  </c:pt>
                  <c:pt idx="85">
                    <c:v>Feb</c:v>
                  </c:pt>
                  <c:pt idx="86">
                    <c:v>Mar</c:v>
                  </c:pt>
                  <c:pt idx="87">
                    <c:v>Apr</c:v>
                  </c:pt>
                  <c:pt idx="88">
                    <c:v>May</c:v>
                  </c:pt>
                  <c:pt idx="89">
                    <c:v>Jun</c:v>
                  </c:pt>
                  <c:pt idx="90">
                    <c:v>Jul</c:v>
                  </c:pt>
                  <c:pt idx="91">
                    <c:v>Aug</c:v>
                  </c:pt>
                  <c:pt idx="92">
                    <c:v>Sep</c:v>
                  </c:pt>
                  <c:pt idx="93">
                    <c:v>Oct</c:v>
                  </c:pt>
                  <c:pt idx="94">
                    <c:v>Nov</c:v>
                  </c:pt>
                  <c:pt idx="95">
                    <c:v>Dec</c:v>
                  </c:pt>
                  <c:pt idx="96">
                    <c:v>Jan</c:v>
                  </c:pt>
                  <c:pt idx="97">
                    <c:v>Feb</c:v>
                  </c:pt>
                  <c:pt idx="98">
                    <c:v>Mar</c:v>
                  </c:pt>
                  <c:pt idx="99">
                    <c:v>Apr</c:v>
                  </c:pt>
                  <c:pt idx="100">
                    <c:v>May</c:v>
                  </c:pt>
                  <c:pt idx="101">
                    <c:v>Jun</c:v>
                  </c:pt>
                  <c:pt idx="102">
                    <c:v>Jul</c:v>
                  </c:pt>
                  <c:pt idx="103">
                    <c:v>Aug</c:v>
                  </c:pt>
                  <c:pt idx="104">
                    <c:v>Sep</c:v>
                  </c:pt>
                  <c:pt idx="105">
                    <c:v>Oct</c:v>
                  </c:pt>
                  <c:pt idx="106">
                    <c:v>Nov</c:v>
                  </c:pt>
                  <c:pt idx="107">
                    <c:v>Dec</c:v>
                  </c:pt>
                  <c:pt idx="108">
                    <c:v>Jan</c:v>
                  </c:pt>
                  <c:pt idx="109">
                    <c:v>Feb</c:v>
                  </c:pt>
                  <c:pt idx="110">
                    <c:v>Mar</c:v>
                  </c:pt>
                  <c:pt idx="111">
                    <c:v>Apr</c:v>
                  </c:pt>
                  <c:pt idx="112">
                    <c:v>May</c:v>
                  </c:pt>
                  <c:pt idx="113">
                    <c:v>Jun</c:v>
                  </c:pt>
                  <c:pt idx="114">
                    <c:v>Jul</c:v>
                  </c:pt>
                  <c:pt idx="115">
                    <c:v>Aug</c:v>
                  </c:pt>
                  <c:pt idx="116">
                    <c:v>Sep</c:v>
                  </c:pt>
                  <c:pt idx="117">
                    <c:v>Oct</c:v>
                  </c:pt>
                  <c:pt idx="118">
                    <c:v>Nov</c:v>
                  </c:pt>
                  <c:pt idx="119">
                    <c:v>Dec</c:v>
                  </c:pt>
                  <c:pt idx="120">
                    <c:v>Jan</c:v>
                  </c:pt>
                  <c:pt idx="121">
                    <c:v>Feb</c:v>
                  </c:pt>
                  <c:pt idx="122">
                    <c:v>Mar</c:v>
                  </c:pt>
                  <c:pt idx="123">
                    <c:v>Apr</c:v>
                  </c:pt>
                  <c:pt idx="124">
                    <c:v>May</c:v>
                  </c:pt>
                  <c:pt idx="125">
                    <c:v>Jun</c:v>
                  </c:pt>
                  <c:pt idx="126">
                    <c:v>Jul</c:v>
                  </c:pt>
                  <c:pt idx="127">
                    <c:v>Aug</c:v>
                  </c:pt>
                  <c:pt idx="128">
                    <c:v>Sep</c:v>
                  </c:pt>
                  <c:pt idx="129">
                    <c:v>Oct</c:v>
                  </c:pt>
                  <c:pt idx="130">
                    <c:v>Nov</c:v>
                  </c:pt>
                  <c:pt idx="131">
                    <c:v>Dec</c:v>
                  </c:pt>
                  <c:pt idx="132">
                    <c:v>Jan</c:v>
                  </c:pt>
                  <c:pt idx="133">
                    <c:v>Feb</c:v>
                  </c:pt>
                  <c:pt idx="134">
                    <c:v>Mar</c:v>
                  </c:pt>
                  <c:pt idx="135">
                    <c:v>Apr</c:v>
                  </c:pt>
                  <c:pt idx="136">
                    <c:v>May</c:v>
                  </c:pt>
                  <c:pt idx="137">
                    <c:v>Jun</c:v>
                  </c:pt>
                  <c:pt idx="138">
                    <c:v>Jul</c:v>
                  </c:pt>
                  <c:pt idx="139">
                    <c:v>Aug</c:v>
                  </c:pt>
                  <c:pt idx="140">
                    <c:v>Sep</c:v>
                  </c:pt>
                  <c:pt idx="141">
                    <c:v>Oct</c:v>
                  </c:pt>
                  <c:pt idx="142">
                    <c:v>Nov</c:v>
                  </c:pt>
                  <c:pt idx="143">
                    <c:v>Dec</c:v>
                  </c:pt>
                  <c:pt idx="144">
                    <c:v>Jan</c:v>
                  </c:pt>
                  <c:pt idx="145">
                    <c:v>Feb</c:v>
                  </c:pt>
                  <c:pt idx="146">
                    <c:v>Mar</c:v>
                  </c:pt>
                  <c:pt idx="147">
                    <c:v>Apr</c:v>
                  </c:pt>
                  <c:pt idx="148">
                    <c:v>May</c:v>
                  </c:pt>
                  <c:pt idx="149">
                    <c:v>Jun</c:v>
                  </c:pt>
                  <c:pt idx="150">
                    <c:v>Jul</c:v>
                  </c:pt>
                  <c:pt idx="151">
                    <c:v>Aug</c:v>
                  </c:pt>
                  <c:pt idx="152">
                    <c:v>Sep</c:v>
                  </c:pt>
                  <c:pt idx="153">
                    <c:v>Oct</c:v>
                  </c:pt>
                  <c:pt idx="154">
                    <c:v>Nov</c:v>
                  </c:pt>
                  <c:pt idx="155">
                    <c:v>Dec</c:v>
                  </c:pt>
                  <c:pt idx="156">
                    <c:v>Jan</c:v>
                  </c:pt>
                  <c:pt idx="157">
                    <c:v>Feb</c:v>
                  </c:pt>
                  <c:pt idx="158">
                    <c:v>Mar</c:v>
                  </c:pt>
                  <c:pt idx="159">
                    <c:v>Apr</c:v>
                  </c:pt>
                  <c:pt idx="160">
                    <c:v>May</c:v>
                  </c:pt>
                  <c:pt idx="161">
                    <c:v>Jun</c:v>
                  </c:pt>
                  <c:pt idx="162">
                    <c:v>Jul</c:v>
                  </c:pt>
                  <c:pt idx="163">
                    <c:v>Aug</c:v>
                  </c:pt>
                  <c:pt idx="164">
                    <c:v>Sep</c:v>
                  </c:pt>
                  <c:pt idx="165">
                    <c:v>Oct</c:v>
                  </c:pt>
                  <c:pt idx="166">
                    <c:v>Nov</c:v>
                  </c:pt>
                  <c:pt idx="167">
                    <c:v>Dec</c:v>
                  </c:pt>
                  <c:pt idx="168">
                    <c:v>Jan</c:v>
                  </c:pt>
                  <c:pt idx="169">
                    <c:v>Feb</c:v>
                  </c:pt>
                  <c:pt idx="170">
                    <c:v>Mar</c:v>
                  </c:pt>
                  <c:pt idx="171">
                    <c:v>Apr</c:v>
                  </c:pt>
                  <c:pt idx="172">
                    <c:v>May</c:v>
                  </c:pt>
                  <c:pt idx="173">
                    <c:v>Jun</c:v>
                  </c:pt>
                  <c:pt idx="174">
                    <c:v>Jul</c:v>
                  </c:pt>
                  <c:pt idx="175">
                    <c:v>Aug</c:v>
                  </c:pt>
                  <c:pt idx="176">
                    <c:v>Sep</c:v>
                  </c:pt>
                  <c:pt idx="177">
                    <c:v>Oct</c:v>
                  </c:pt>
                  <c:pt idx="178">
                    <c:v>Nov</c:v>
                  </c:pt>
                  <c:pt idx="179">
                    <c:v>Dec</c:v>
                  </c:pt>
                  <c:pt idx="180">
                    <c:v>Jan</c:v>
                  </c:pt>
                  <c:pt idx="181">
                    <c:v>Feb</c:v>
                  </c:pt>
                  <c:pt idx="182">
                    <c:v>Mar</c:v>
                  </c:pt>
                  <c:pt idx="183">
                    <c:v>Apr</c:v>
                  </c:pt>
                  <c:pt idx="184">
                    <c:v>May</c:v>
                  </c:pt>
                  <c:pt idx="185">
                    <c:v>Jun</c:v>
                  </c:pt>
                  <c:pt idx="186">
                    <c:v>Jul</c:v>
                  </c:pt>
                  <c:pt idx="187">
                    <c:v>Aug</c:v>
                  </c:pt>
                  <c:pt idx="188">
                    <c:v>Sep</c:v>
                  </c:pt>
                  <c:pt idx="189">
                    <c:v>Oct</c:v>
                  </c:pt>
                  <c:pt idx="190">
                    <c:v>Nov</c:v>
                  </c:pt>
                  <c:pt idx="191">
                    <c:v>Dec</c:v>
                  </c:pt>
                  <c:pt idx="192">
                    <c:v>Jan</c:v>
                  </c:pt>
                  <c:pt idx="193">
                    <c:v>Feb</c:v>
                  </c:pt>
                  <c:pt idx="194">
                    <c:v>Mar</c:v>
                  </c:pt>
                  <c:pt idx="195">
                    <c:v>Apr</c:v>
                  </c:pt>
                  <c:pt idx="196">
                    <c:v>May</c:v>
                  </c:pt>
                  <c:pt idx="197">
                    <c:v>Jun</c:v>
                  </c:pt>
                  <c:pt idx="198">
                    <c:v>Jul</c:v>
                  </c:pt>
                  <c:pt idx="199">
                    <c:v>Aug</c:v>
                  </c:pt>
                  <c:pt idx="200">
                    <c:v>Sep</c:v>
                  </c:pt>
                  <c:pt idx="201">
                    <c:v>Oct</c:v>
                  </c:pt>
                  <c:pt idx="202">
                    <c:v>Nov</c:v>
                  </c:pt>
                  <c:pt idx="203">
                    <c:v>Dec</c:v>
                  </c:pt>
                  <c:pt idx="204">
                    <c:v>Jan</c:v>
                  </c:pt>
                  <c:pt idx="205">
                    <c:v>Feb</c:v>
                  </c:pt>
                  <c:pt idx="206">
                    <c:v>Mar</c:v>
                  </c:pt>
                  <c:pt idx="207">
                    <c:v>Apr</c:v>
                  </c:pt>
                  <c:pt idx="208">
                    <c:v>May</c:v>
                  </c:pt>
                  <c:pt idx="209">
                    <c:v>Jun</c:v>
                  </c:pt>
                  <c:pt idx="210">
                    <c:v>Jul</c:v>
                  </c:pt>
                  <c:pt idx="211">
                    <c:v>Aug</c:v>
                  </c:pt>
                  <c:pt idx="212">
                    <c:v>Sep</c:v>
                  </c:pt>
                  <c:pt idx="213">
                    <c:v>Oct</c:v>
                  </c:pt>
                  <c:pt idx="214">
                    <c:v>Nov</c:v>
                  </c:pt>
                  <c:pt idx="215">
                    <c:v>Dec</c:v>
                  </c:pt>
                  <c:pt idx="216">
                    <c:v>Jan</c:v>
                  </c:pt>
                  <c:pt idx="217">
                    <c:v>Feb</c:v>
                  </c:pt>
                  <c:pt idx="218">
                    <c:v>Mar</c:v>
                  </c:pt>
                  <c:pt idx="219">
                    <c:v>Apr</c:v>
                  </c:pt>
                  <c:pt idx="220">
                    <c:v>May</c:v>
                  </c:pt>
                  <c:pt idx="221">
                    <c:v>Jun</c:v>
                  </c:pt>
                  <c:pt idx="222">
                    <c:v>Jul</c:v>
                  </c:pt>
                  <c:pt idx="223">
                    <c:v>Aug</c:v>
                  </c:pt>
                  <c:pt idx="224">
                    <c:v>Sep</c:v>
                  </c:pt>
                  <c:pt idx="225">
                    <c:v>Oct</c:v>
                  </c:pt>
                  <c:pt idx="226">
                    <c:v>Nov</c:v>
                  </c:pt>
                  <c:pt idx="227">
                    <c:v>Dec</c:v>
                  </c:pt>
                  <c:pt idx="228">
                    <c:v>Jan</c:v>
                  </c:pt>
                  <c:pt idx="229">
                    <c:v>Feb</c:v>
                  </c:pt>
                  <c:pt idx="230">
                    <c:v>Mar</c:v>
                  </c:pt>
                  <c:pt idx="231">
                    <c:v>Apr</c:v>
                  </c:pt>
                  <c:pt idx="232">
                    <c:v>May</c:v>
                  </c:pt>
                  <c:pt idx="233">
                    <c:v>Jun</c:v>
                  </c:pt>
                  <c:pt idx="234">
                    <c:v>Jul</c:v>
                  </c:pt>
                  <c:pt idx="235">
                    <c:v>Aug</c:v>
                  </c:pt>
                  <c:pt idx="236">
                    <c:v>Sep</c:v>
                  </c:pt>
                  <c:pt idx="237">
                    <c:v>Oct</c:v>
                  </c:pt>
                  <c:pt idx="238">
                    <c:v>Nov</c:v>
                  </c:pt>
                  <c:pt idx="239">
                    <c:v>Dec</c:v>
                  </c:pt>
                  <c:pt idx="240">
                    <c:v>Jan</c:v>
                  </c:pt>
                  <c:pt idx="241">
                    <c:v>Feb</c:v>
                  </c:pt>
                  <c:pt idx="242">
                    <c:v>Mar</c:v>
                  </c:pt>
                  <c:pt idx="243">
                    <c:v>Apr</c:v>
                  </c:pt>
                  <c:pt idx="244">
                    <c:v>May</c:v>
                  </c:pt>
                  <c:pt idx="245">
                    <c:v>Jun</c:v>
                  </c:pt>
                  <c:pt idx="246">
                    <c:v>Jul</c:v>
                  </c:pt>
                  <c:pt idx="247">
                    <c:v>Aug</c:v>
                  </c:pt>
                  <c:pt idx="248">
                    <c:v>Sep</c:v>
                  </c:pt>
                  <c:pt idx="249">
                    <c:v>Oct</c:v>
                  </c:pt>
                  <c:pt idx="250">
                    <c:v>Nov</c:v>
                  </c:pt>
                  <c:pt idx="251">
                    <c:v>Dec</c:v>
                  </c:pt>
                  <c:pt idx="252">
                    <c:v>Jan</c:v>
                  </c:pt>
                  <c:pt idx="253">
                    <c:v>Feb</c:v>
                  </c:pt>
                  <c:pt idx="254">
                    <c:v>Mar</c:v>
                  </c:pt>
                  <c:pt idx="255">
                    <c:v>Apr</c:v>
                  </c:pt>
                  <c:pt idx="256">
                    <c:v>May</c:v>
                  </c:pt>
                  <c:pt idx="257">
                    <c:v>Jun</c:v>
                  </c:pt>
                  <c:pt idx="258">
                    <c:v>Jul</c:v>
                  </c:pt>
                  <c:pt idx="259">
                    <c:v>Aug</c:v>
                  </c:pt>
                  <c:pt idx="260">
                    <c:v>Sep</c:v>
                  </c:pt>
                  <c:pt idx="261">
                    <c:v>Oct</c:v>
                  </c:pt>
                  <c:pt idx="262">
                    <c:v>Nov</c:v>
                  </c:pt>
                  <c:pt idx="263">
                    <c:v>Dec</c:v>
                  </c:pt>
                  <c:pt idx="264">
                    <c:v>Jan</c:v>
                  </c:pt>
                  <c:pt idx="265">
                    <c:v>Feb</c:v>
                  </c:pt>
                  <c:pt idx="266">
                    <c:v>Mar</c:v>
                  </c:pt>
                  <c:pt idx="267">
                    <c:v>Apr</c:v>
                  </c:pt>
                  <c:pt idx="268">
                    <c:v>May</c:v>
                  </c:pt>
                  <c:pt idx="269">
                    <c:v>Jun</c:v>
                  </c:pt>
                  <c:pt idx="270">
                    <c:v>Jul</c:v>
                  </c:pt>
                  <c:pt idx="271">
                    <c:v>Aug</c:v>
                  </c:pt>
                  <c:pt idx="272">
                    <c:v>Sep</c:v>
                  </c:pt>
                  <c:pt idx="273">
                    <c:v>Oct</c:v>
                  </c:pt>
                  <c:pt idx="274">
                    <c:v>Nov</c:v>
                  </c:pt>
                  <c:pt idx="275">
                    <c:v>Dec</c:v>
                  </c:pt>
                  <c:pt idx="276">
                    <c:v>Jan</c:v>
                  </c:pt>
                  <c:pt idx="277">
                    <c:v>Feb</c:v>
                  </c:pt>
                  <c:pt idx="278">
                    <c:v>Mar</c:v>
                  </c:pt>
                  <c:pt idx="279">
                    <c:v>Apr</c:v>
                  </c:pt>
                  <c:pt idx="280">
                    <c:v>May</c:v>
                  </c:pt>
                  <c:pt idx="281">
                    <c:v>Jun</c:v>
                  </c:pt>
                  <c:pt idx="282">
                    <c:v>Jul</c:v>
                  </c:pt>
                  <c:pt idx="283">
                    <c:v>Aug</c:v>
                  </c:pt>
                  <c:pt idx="284">
                    <c:v>Sep</c:v>
                  </c:pt>
                  <c:pt idx="285">
                    <c:v>Oct</c:v>
                  </c:pt>
                  <c:pt idx="286">
                    <c:v>Nov</c:v>
                  </c:pt>
                  <c:pt idx="28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pt idx="48">
                    <c:v>Qtr1</c:v>
                  </c:pt>
                  <c:pt idx="51">
                    <c:v>Qtr2</c:v>
                  </c:pt>
                  <c:pt idx="54">
                    <c:v>Qtr3</c:v>
                  </c:pt>
                  <c:pt idx="57">
                    <c:v>Qtr4</c:v>
                  </c:pt>
                  <c:pt idx="60">
                    <c:v>Qtr1</c:v>
                  </c:pt>
                  <c:pt idx="63">
                    <c:v>Qtr2</c:v>
                  </c:pt>
                  <c:pt idx="66">
                    <c:v>Qtr3</c:v>
                  </c:pt>
                  <c:pt idx="69">
                    <c:v>Qtr4</c:v>
                  </c:pt>
                  <c:pt idx="72">
                    <c:v>Qtr1</c:v>
                  </c:pt>
                  <c:pt idx="75">
                    <c:v>Qtr2</c:v>
                  </c:pt>
                  <c:pt idx="78">
                    <c:v>Qtr3</c:v>
                  </c:pt>
                  <c:pt idx="81">
                    <c:v>Qtr4</c:v>
                  </c:pt>
                  <c:pt idx="84">
                    <c:v>Qtr1</c:v>
                  </c:pt>
                  <c:pt idx="87">
                    <c:v>Qtr2</c:v>
                  </c:pt>
                  <c:pt idx="90">
                    <c:v>Qtr3</c:v>
                  </c:pt>
                  <c:pt idx="93">
                    <c:v>Qtr4</c:v>
                  </c:pt>
                  <c:pt idx="96">
                    <c:v>Qtr1</c:v>
                  </c:pt>
                  <c:pt idx="99">
                    <c:v>Qtr2</c:v>
                  </c:pt>
                  <c:pt idx="102">
                    <c:v>Qtr3</c:v>
                  </c:pt>
                  <c:pt idx="105">
                    <c:v>Qtr4</c:v>
                  </c:pt>
                  <c:pt idx="108">
                    <c:v>Qtr1</c:v>
                  </c:pt>
                  <c:pt idx="111">
                    <c:v>Qtr2</c:v>
                  </c:pt>
                  <c:pt idx="114">
                    <c:v>Qtr3</c:v>
                  </c:pt>
                  <c:pt idx="117">
                    <c:v>Qtr4</c:v>
                  </c:pt>
                  <c:pt idx="120">
                    <c:v>Qtr1</c:v>
                  </c:pt>
                  <c:pt idx="123">
                    <c:v>Qtr2</c:v>
                  </c:pt>
                  <c:pt idx="126">
                    <c:v>Qtr3</c:v>
                  </c:pt>
                  <c:pt idx="129">
                    <c:v>Qtr4</c:v>
                  </c:pt>
                  <c:pt idx="132">
                    <c:v>Qtr1</c:v>
                  </c:pt>
                  <c:pt idx="135">
                    <c:v>Qtr2</c:v>
                  </c:pt>
                  <c:pt idx="138">
                    <c:v>Qtr3</c:v>
                  </c:pt>
                  <c:pt idx="141">
                    <c:v>Qtr4</c:v>
                  </c:pt>
                  <c:pt idx="144">
                    <c:v>Qtr1</c:v>
                  </c:pt>
                  <c:pt idx="147">
                    <c:v>Qtr2</c:v>
                  </c:pt>
                  <c:pt idx="150">
                    <c:v>Qtr3</c:v>
                  </c:pt>
                  <c:pt idx="153">
                    <c:v>Qtr4</c:v>
                  </c:pt>
                  <c:pt idx="156">
                    <c:v>Qtr1</c:v>
                  </c:pt>
                  <c:pt idx="159">
                    <c:v>Qtr2</c:v>
                  </c:pt>
                  <c:pt idx="162">
                    <c:v>Qtr3</c:v>
                  </c:pt>
                  <c:pt idx="165">
                    <c:v>Qtr4</c:v>
                  </c:pt>
                  <c:pt idx="168">
                    <c:v>Qtr1</c:v>
                  </c:pt>
                  <c:pt idx="171">
                    <c:v>Qtr2</c:v>
                  </c:pt>
                  <c:pt idx="174">
                    <c:v>Qtr3</c:v>
                  </c:pt>
                  <c:pt idx="177">
                    <c:v>Qtr4</c:v>
                  </c:pt>
                  <c:pt idx="180">
                    <c:v>Qtr1</c:v>
                  </c:pt>
                  <c:pt idx="183">
                    <c:v>Qtr2</c:v>
                  </c:pt>
                  <c:pt idx="186">
                    <c:v>Qtr3</c:v>
                  </c:pt>
                  <c:pt idx="189">
                    <c:v>Qtr4</c:v>
                  </c:pt>
                  <c:pt idx="192">
                    <c:v>Qtr1</c:v>
                  </c:pt>
                  <c:pt idx="195">
                    <c:v>Qtr2</c:v>
                  </c:pt>
                  <c:pt idx="198">
                    <c:v>Qtr3</c:v>
                  </c:pt>
                  <c:pt idx="201">
                    <c:v>Qtr4</c:v>
                  </c:pt>
                  <c:pt idx="204">
                    <c:v>Qtr1</c:v>
                  </c:pt>
                  <c:pt idx="207">
                    <c:v>Qtr2</c:v>
                  </c:pt>
                  <c:pt idx="210">
                    <c:v>Qtr3</c:v>
                  </c:pt>
                  <c:pt idx="213">
                    <c:v>Qtr4</c:v>
                  </c:pt>
                  <c:pt idx="216">
                    <c:v>Qtr1</c:v>
                  </c:pt>
                  <c:pt idx="219">
                    <c:v>Qtr2</c:v>
                  </c:pt>
                  <c:pt idx="222">
                    <c:v>Qtr3</c:v>
                  </c:pt>
                  <c:pt idx="225">
                    <c:v>Qtr4</c:v>
                  </c:pt>
                  <c:pt idx="228">
                    <c:v>Qtr1</c:v>
                  </c:pt>
                  <c:pt idx="231">
                    <c:v>Qtr2</c:v>
                  </c:pt>
                  <c:pt idx="234">
                    <c:v>Qtr3</c:v>
                  </c:pt>
                  <c:pt idx="237">
                    <c:v>Qtr4</c:v>
                  </c:pt>
                  <c:pt idx="240">
                    <c:v>Qtr1</c:v>
                  </c:pt>
                  <c:pt idx="243">
                    <c:v>Qtr2</c:v>
                  </c:pt>
                  <c:pt idx="246">
                    <c:v>Qtr3</c:v>
                  </c:pt>
                  <c:pt idx="249">
                    <c:v>Qtr4</c:v>
                  </c:pt>
                  <c:pt idx="252">
                    <c:v>Qtr1</c:v>
                  </c:pt>
                  <c:pt idx="255">
                    <c:v>Qtr2</c:v>
                  </c:pt>
                  <c:pt idx="258">
                    <c:v>Qtr3</c:v>
                  </c:pt>
                  <c:pt idx="261">
                    <c:v>Qtr4</c:v>
                  </c:pt>
                  <c:pt idx="264">
                    <c:v>Qtr1</c:v>
                  </c:pt>
                  <c:pt idx="267">
                    <c:v>Qtr2</c:v>
                  </c:pt>
                  <c:pt idx="270">
                    <c:v>Qtr3</c:v>
                  </c:pt>
                  <c:pt idx="273">
                    <c:v>Qtr4</c:v>
                  </c:pt>
                  <c:pt idx="276">
                    <c:v>Qtr1</c:v>
                  </c:pt>
                  <c:pt idx="279">
                    <c:v>Qtr2</c:v>
                  </c:pt>
                  <c:pt idx="282">
                    <c:v>Qtr3</c:v>
                  </c:pt>
                  <c:pt idx="285">
                    <c:v>Qtr4</c:v>
                  </c:pt>
                </c:lvl>
                <c:lvl>
                  <c:pt idx="0">
                    <c:v>2002</c:v>
                  </c:pt>
                  <c:pt idx="12">
                    <c:v>2003</c:v>
                  </c:pt>
                  <c:pt idx="24">
                    <c:v>2004</c:v>
                  </c:pt>
                  <c:pt idx="36">
                    <c:v>2005</c:v>
                  </c:pt>
                  <c:pt idx="48">
                    <c:v>2006</c:v>
                  </c:pt>
                  <c:pt idx="60">
                    <c:v>2007</c:v>
                  </c:pt>
                  <c:pt idx="72">
                    <c:v>2008</c:v>
                  </c:pt>
                  <c:pt idx="84">
                    <c:v>2009</c:v>
                  </c:pt>
                  <c:pt idx="96">
                    <c:v>2010</c:v>
                  </c:pt>
                  <c:pt idx="108">
                    <c:v>2011</c:v>
                  </c:pt>
                  <c:pt idx="120">
                    <c:v>2012</c:v>
                  </c:pt>
                  <c:pt idx="132">
                    <c:v>2013</c:v>
                  </c:pt>
                  <c:pt idx="144">
                    <c:v>2014</c:v>
                  </c:pt>
                  <c:pt idx="156">
                    <c:v>2015</c:v>
                  </c:pt>
                  <c:pt idx="168">
                    <c:v>2016</c:v>
                  </c:pt>
                  <c:pt idx="180">
                    <c:v>2017</c:v>
                  </c:pt>
                  <c:pt idx="192">
                    <c:v>2018</c:v>
                  </c:pt>
                  <c:pt idx="204">
                    <c:v>2019</c:v>
                  </c:pt>
                  <c:pt idx="216">
                    <c:v>2020</c:v>
                  </c:pt>
                  <c:pt idx="228">
                    <c:v>2021</c:v>
                  </c:pt>
                  <c:pt idx="240">
                    <c:v>2022</c:v>
                  </c:pt>
                  <c:pt idx="252">
                    <c:v>2023</c:v>
                  </c:pt>
                  <c:pt idx="264">
                    <c:v>2024</c:v>
                  </c:pt>
                  <c:pt idx="276">
                    <c:v>2025</c:v>
                  </c:pt>
                </c:lvl>
              </c:multiLvlStrCache>
            </c:multiLvlStrRef>
          </c:cat>
          <c:val>
            <c:numRef>
              <c:f>'Bar Chart Python'!$C$2:$C$410</c:f>
              <c:numCache>
                <c:formatCode>General</c:formatCode>
                <c:ptCount val="288"/>
                <c:pt idx="0">
                  <c:v>484845</c:v>
                </c:pt>
                <c:pt idx="1">
                  <c:v>485091</c:v>
                </c:pt>
                <c:pt idx="2">
                  <c:v>485859</c:v>
                </c:pt>
                <c:pt idx="3">
                  <c:v>485989</c:v>
                </c:pt>
                <c:pt idx="4">
                  <c:v>486104</c:v>
                </c:pt>
                <c:pt idx="5">
                  <c:v>486679</c:v>
                </c:pt>
                <c:pt idx="6">
                  <c:v>487486</c:v>
                </c:pt>
                <c:pt idx="7">
                  <c:v>488279</c:v>
                </c:pt>
                <c:pt idx="8">
                  <c:v>488937</c:v>
                </c:pt>
                <c:pt idx="9">
                  <c:v>489571</c:v>
                </c:pt>
                <c:pt idx="10">
                  <c:v>490489</c:v>
                </c:pt>
                <c:pt idx="11">
                  <c:v>491104</c:v>
                </c:pt>
                <c:pt idx="12">
                  <c:v>491609</c:v>
                </c:pt>
                <c:pt idx="13">
                  <c:v>491759</c:v>
                </c:pt>
                <c:pt idx="14">
                  <c:v>491980</c:v>
                </c:pt>
                <c:pt idx="15">
                  <c:v>491970</c:v>
                </c:pt>
                <c:pt idx="16">
                  <c:v>492035</c:v>
                </c:pt>
                <c:pt idx="17">
                  <c:v>492361</c:v>
                </c:pt>
                <c:pt idx="18">
                  <c:v>492760</c:v>
                </c:pt>
                <c:pt idx="19">
                  <c:v>493615</c:v>
                </c:pt>
                <c:pt idx="20">
                  <c:v>494019</c:v>
                </c:pt>
                <c:pt idx="21">
                  <c:v>494783</c:v>
                </c:pt>
                <c:pt idx="22">
                  <c:v>495837</c:v>
                </c:pt>
                <c:pt idx="23">
                  <c:v>496563</c:v>
                </c:pt>
                <c:pt idx="24">
                  <c:v>497278</c:v>
                </c:pt>
                <c:pt idx="25">
                  <c:v>497252</c:v>
                </c:pt>
                <c:pt idx="26">
                  <c:v>498125</c:v>
                </c:pt>
                <c:pt idx="27">
                  <c:v>498343</c:v>
                </c:pt>
                <c:pt idx="28">
                  <c:v>498634</c:v>
                </c:pt>
                <c:pt idx="29">
                  <c:v>499158</c:v>
                </c:pt>
                <c:pt idx="30">
                  <c:v>499855</c:v>
                </c:pt>
                <c:pt idx="31">
                  <c:v>500655</c:v>
                </c:pt>
                <c:pt idx="32">
                  <c:v>501178</c:v>
                </c:pt>
                <c:pt idx="33">
                  <c:v>502262</c:v>
                </c:pt>
                <c:pt idx="34">
                  <c:v>503203</c:v>
                </c:pt>
                <c:pt idx="35">
                  <c:v>503996</c:v>
                </c:pt>
                <c:pt idx="36">
                  <c:v>504696</c:v>
                </c:pt>
                <c:pt idx="37">
                  <c:v>505001</c:v>
                </c:pt>
                <c:pt idx="38">
                  <c:v>505231</c:v>
                </c:pt>
                <c:pt idx="39">
                  <c:v>505524</c:v>
                </c:pt>
                <c:pt idx="40">
                  <c:v>505649</c:v>
                </c:pt>
                <c:pt idx="41">
                  <c:v>505995</c:v>
                </c:pt>
                <c:pt idx="42">
                  <c:v>506780</c:v>
                </c:pt>
                <c:pt idx="43">
                  <c:v>507697</c:v>
                </c:pt>
                <c:pt idx="44">
                  <c:v>508664</c:v>
                </c:pt>
                <c:pt idx="45">
                  <c:v>509355</c:v>
                </c:pt>
                <c:pt idx="46">
                  <c:v>510053</c:v>
                </c:pt>
                <c:pt idx="47">
                  <c:v>511131</c:v>
                </c:pt>
                <c:pt idx="48">
                  <c:v>511891</c:v>
                </c:pt>
                <c:pt idx="49">
                  <c:v>512534</c:v>
                </c:pt>
                <c:pt idx="50">
                  <c:v>512908</c:v>
                </c:pt>
                <c:pt idx="51">
                  <c:v>513314</c:v>
                </c:pt>
                <c:pt idx="52">
                  <c:v>513127</c:v>
                </c:pt>
                <c:pt idx="53">
                  <c:v>513841</c:v>
                </c:pt>
                <c:pt idx="54">
                  <c:v>514548</c:v>
                </c:pt>
                <c:pt idx="55">
                  <c:v>515560</c:v>
                </c:pt>
                <c:pt idx="56">
                  <c:v>516349</c:v>
                </c:pt>
                <c:pt idx="57">
                  <c:v>517217</c:v>
                </c:pt>
                <c:pt idx="58">
                  <c:v>518643</c:v>
                </c:pt>
                <c:pt idx="59">
                  <c:v>519758</c:v>
                </c:pt>
                <c:pt idx="60">
                  <c:v>520541</c:v>
                </c:pt>
                <c:pt idx="61">
                  <c:v>520962</c:v>
                </c:pt>
                <c:pt idx="62">
                  <c:v>521450</c:v>
                </c:pt>
                <c:pt idx="63">
                  <c:v>521439</c:v>
                </c:pt>
                <c:pt idx="64">
                  <c:v>521176</c:v>
                </c:pt>
                <c:pt idx="65">
                  <c:v>521801</c:v>
                </c:pt>
                <c:pt idx="66">
                  <c:v>522178</c:v>
                </c:pt>
                <c:pt idx="67">
                  <c:v>522981</c:v>
                </c:pt>
                <c:pt idx="68">
                  <c:v>523857</c:v>
                </c:pt>
                <c:pt idx="69">
                  <c:v>524564</c:v>
                </c:pt>
                <c:pt idx="70">
                  <c:v>525796</c:v>
                </c:pt>
                <c:pt idx="71">
                  <c:v>526857</c:v>
                </c:pt>
                <c:pt idx="72">
                  <c:v>527559</c:v>
                </c:pt>
                <c:pt idx="73">
                  <c:v>528182</c:v>
                </c:pt>
                <c:pt idx="74">
                  <c:v>528814</c:v>
                </c:pt>
                <c:pt idx="75">
                  <c:v>528936</c:v>
                </c:pt>
                <c:pt idx="76">
                  <c:v>528779</c:v>
                </c:pt>
                <c:pt idx="77">
                  <c:v>529484</c:v>
                </c:pt>
                <c:pt idx="78">
                  <c:v>529796</c:v>
                </c:pt>
                <c:pt idx="79">
                  <c:v>530456</c:v>
                </c:pt>
                <c:pt idx="80">
                  <c:v>531057</c:v>
                </c:pt>
                <c:pt idx="81">
                  <c:v>531829</c:v>
                </c:pt>
                <c:pt idx="82">
                  <c:v>532633</c:v>
                </c:pt>
                <c:pt idx="83">
                  <c:v>533510</c:v>
                </c:pt>
                <c:pt idx="84">
                  <c:v>534350</c:v>
                </c:pt>
                <c:pt idx="85">
                  <c:v>534764</c:v>
                </c:pt>
                <c:pt idx="86">
                  <c:v>534922</c:v>
                </c:pt>
                <c:pt idx="87">
                  <c:v>534773</c:v>
                </c:pt>
                <c:pt idx="88">
                  <c:v>534202</c:v>
                </c:pt>
                <c:pt idx="89">
                  <c:v>534448</c:v>
                </c:pt>
                <c:pt idx="90">
                  <c:v>534731</c:v>
                </c:pt>
                <c:pt idx="91">
                  <c:v>535334</c:v>
                </c:pt>
                <c:pt idx="92">
                  <c:v>535564</c:v>
                </c:pt>
                <c:pt idx="93">
                  <c:v>536042</c:v>
                </c:pt>
                <c:pt idx="94">
                  <c:v>537118</c:v>
                </c:pt>
                <c:pt idx="95">
                  <c:v>537645</c:v>
                </c:pt>
                <c:pt idx="96">
                  <c:v>538026</c:v>
                </c:pt>
                <c:pt idx="97">
                  <c:v>538350</c:v>
                </c:pt>
                <c:pt idx="98">
                  <c:v>538484</c:v>
                </c:pt>
                <c:pt idx="99">
                  <c:v>538503</c:v>
                </c:pt>
                <c:pt idx="100">
                  <c:v>537653</c:v>
                </c:pt>
                <c:pt idx="101">
                  <c:v>537490</c:v>
                </c:pt>
                <c:pt idx="102">
                  <c:v>537667</c:v>
                </c:pt>
                <c:pt idx="103">
                  <c:v>537897</c:v>
                </c:pt>
                <c:pt idx="104">
                  <c:v>537925</c:v>
                </c:pt>
                <c:pt idx="105">
                  <c:v>538152</c:v>
                </c:pt>
                <c:pt idx="106">
                  <c:v>538707</c:v>
                </c:pt>
                <c:pt idx="107">
                  <c:v>538866</c:v>
                </c:pt>
                <c:pt idx="108">
                  <c:v>539197</c:v>
                </c:pt>
                <c:pt idx="109">
                  <c:v>539345</c:v>
                </c:pt>
                <c:pt idx="110">
                  <c:v>539461</c:v>
                </c:pt>
                <c:pt idx="111">
                  <c:v>539468</c:v>
                </c:pt>
                <c:pt idx="112">
                  <c:v>538324</c:v>
                </c:pt>
                <c:pt idx="113">
                  <c:v>538378</c:v>
                </c:pt>
                <c:pt idx="114">
                  <c:v>538533</c:v>
                </c:pt>
                <c:pt idx="115">
                  <c:v>538841</c:v>
                </c:pt>
                <c:pt idx="116">
                  <c:v>539011</c:v>
                </c:pt>
                <c:pt idx="117">
                  <c:v>539325</c:v>
                </c:pt>
                <c:pt idx="118">
                  <c:v>540082</c:v>
                </c:pt>
                <c:pt idx="119">
                  <c:v>540687</c:v>
                </c:pt>
                <c:pt idx="120">
                  <c:v>540991</c:v>
                </c:pt>
                <c:pt idx="121">
                  <c:v>541232</c:v>
                </c:pt>
                <c:pt idx="122">
                  <c:v>541457</c:v>
                </c:pt>
                <c:pt idx="123">
                  <c:v>541635</c:v>
                </c:pt>
                <c:pt idx="124">
                  <c:v>540930</c:v>
                </c:pt>
                <c:pt idx="125">
                  <c:v>541345</c:v>
                </c:pt>
                <c:pt idx="126">
                  <c:v>541461</c:v>
                </c:pt>
                <c:pt idx="127">
                  <c:v>541615</c:v>
                </c:pt>
                <c:pt idx="128">
                  <c:v>541881</c:v>
                </c:pt>
                <c:pt idx="129">
                  <c:v>542229</c:v>
                </c:pt>
                <c:pt idx="130">
                  <c:v>542922</c:v>
                </c:pt>
                <c:pt idx="131">
                  <c:v>543369</c:v>
                </c:pt>
                <c:pt idx="132">
                  <c:v>543572</c:v>
                </c:pt>
                <c:pt idx="133">
                  <c:v>543666</c:v>
                </c:pt>
                <c:pt idx="134">
                  <c:v>543748</c:v>
                </c:pt>
                <c:pt idx="135">
                  <c:v>543527</c:v>
                </c:pt>
                <c:pt idx="136">
                  <c:v>542810</c:v>
                </c:pt>
                <c:pt idx="137">
                  <c:v>542728</c:v>
                </c:pt>
                <c:pt idx="138">
                  <c:v>542826</c:v>
                </c:pt>
                <c:pt idx="139">
                  <c:v>543039</c:v>
                </c:pt>
                <c:pt idx="140">
                  <c:v>543031</c:v>
                </c:pt>
                <c:pt idx="141">
                  <c:v>543023</c:v>
                </c:pt>
                <c:pt idx="142">
                  <c:v>543524</c:v>
                </c:pt>
                <c:pt idx="143">
                  <c:v>543918</c:v>
                </c:pt>
                <c:pt idx="144">
                  <c:v>544316</c:v>
                </c:pt>
                <c:pt idx="145">
                  <c:v>544427</c:v>
                </c:pt>
                <c:pt idx="146">
                  <c:v>544648</c:v>
                </c:pt>
                <c:pt idx="147">
                  <c:v>544448</c:v>
                </c:pt>
                <c:pt idx="148">
                  <c:v>543941</c:v>
                </c:pt>
                <c:pt idx="149">
                  <c:v>544052</c:v>
                </c:pt>
                <c:pt idx="150">
                  <c:v>544106</c:v>
                </c:pt>
                <c:pt idx="151">
                  <c:v>544327</c:v>
                </c:pt>
                <c:pt idx="152">
                  <c:v>544514</c:v>
                </c:pt>
                <c:pt idx="153">
                  <c:v>544680</c:v>
                </c:pt>
                <c:pt idx="154">
                  <c:v>545016</c:v>
                </c:pt>
                <c:pt idx="155">
                  <c:v>545632</c:v>
                </c:pt>
                <c:pt idx="156">
                  <c:v>546018</c:v>
                </c:pt>
                <c:pt idx="157">
                  <c:v>546149</c:v>
                </c:pt>
                <c:pt idx="158">
                  <c:v>546321</c:v>
                </c:pt>
                <c:pt idx="159">
                  <c:v>545965</c:v>
                </c:pt>
                <c:pt idx="160">
                  <c:v>545330</c:v>
                </c:pt>
                <c:pt idx="161">
                  <c:v>545379</c:v>
                </c:pt>
                <c:pt idx="162">
                  <c:v>545785</c:v>
                </c:pt>
                <c:pt idx="163">
                  <c:v>546002</c:v>
                </c:pt>
                <c:pt idx="164">
                  <c:v>546101</c:v>
                </c:pt>
                <c:pt idx="165">
                  <c:v>546515</c:v>
                </c:pt>
                <c:pt idx="166">
                  <c:v>547126</c:v>
                </c:pt>
                <c:pt idx="167">
                  <c:v>547508</c:v>
                </c:pt>
                <c:pt idx="168">
                  <c:v>547724</c:v>
                </c:pt>
                <c:pt idx="169">
                  <c:v>547876</c:v>
                </c:pt>
                <c:pt idx="170">
                  <c:v>548028</c:v>
                </c:pt>
                <c:pt idx="171">
                  <c:v>547969</c:v>
                </c:pt>
                <c:pt idx="172">
                  <c:v>547188</c:v>
                </c:pt>
                <c:pt idx="173">
                  <c:v>547488</c:v>
                </c:pt>
                <c:pt idx="174">
                  <c:v>547780</c:v>
                </c:pt>
                <c:pt idx="175">
                  <c:v>547993</c:v>
                </c:pt>
                <c:pt idx="176">
                  <c:v>548161</c:v>
                </c:pt>
                <c:pt idx="177">
                  <c:v>548731</c:v>
                </c:pt>
                <c:pt idx="178">
                  <c:v>549164</c:v>
                </c:pt>
                <c:pt idx="179">
                  <c:v>549516</c:v>
                </c:pt>
                <c:pt idx="180">
                  <c:v>549746</c:v>
                </c:pt>
                <c:pt idx="181">
                  <c:v>549793</c:v>
                </c:pt>
                <c:pt idx="182">
                  <c:v>550152</c:v>
                </c:pt>
                <c:pt idx="183">
                  <c:v>550146</c:v>
                </c:pt>
                <c:pt idx="184">
                  <c:v>549442</c:v>
                </c:pt>
                <c:pt idx="185">
                  <c:v>549337</c:v>
                </c:pt>
                <c:pt idx="186">
                  <c:v>549666</c:v>
                </c:pt>
                <c:pt idx="187">
                  <c:v>549859</c:v>
                </c:pt>
                <c:pt idx="188">
                  <c:v>550247</c:v>
                </c:pt>
                <c:pt idx="189">
                  <c:v>550514</c:v>
                </c:pt>
                <c:pt idx="190">
                  <c:v>551069</c:v>
                </c:pt>
                <c:pt idx="191">
                  <c:v>551738</c:v>
                </c:pt>
                <c:pt idx="192">
                  <c:v>552321</c:v>
                </c:pt>
                <c:pt idx="193">
                  <c:v>552815</c:v>
                </c:pt>
                <c:pt idx="194">
                  <c:v>553230</c:v>
                </c:pt>
                <c:pt idx="195">
                  <c:v>553446</c:v>
                </c:pt>
                <c:pt idx="196">
                  <c:v>552784</c:v>
                </c:pt>
                <c:pt idx="197">
                  <c:v>552858</c:v>
                </c:pt>
                <c:pt idx="198">
                  <c:v>553154</c:v>
                </c:pt>
                <c:pt idx="199">
                  <c:v>553478</c:v>
                </c:pt>
                <c:pt idx="200">
                  <c:v>553903</c:v>
                </c:pt>
                <c:pt idx="201">
                  <c:v>554336</c:v>
                </c:pt>
                <c:pt idx="202">
                  <c:v>554973</c:v>
                </c:pt>
                <c:pt idx="203">
                  <c:v>555766</c:v>
                </c:pt>
                <c:pt idx="204">
                  <c:v>556354</c:v>
                </c:pt>
                <c:pt idx="205">
                  <c:v>556936</c:v>
                </c:pt>
                <c:pt idx="206">
                  <c:v>557348</c:v>
                </c:pt>
                <c:pt idx="207">
                  <c:v>557591</c:v>
                </c:pt>
                <c:pt idx="208">
                  <c:v>556845</c:v>
                </c:pt>
                <c:pt idx="209">
                  <c:v>557225</c:v>
                </c:pt>
                <c:pt idx="210">
                  <c:v>557380</c:v>
                </c:pt>
                <c:pt idx="211">
                  <c:v>557997</c:v>
                </c:pt>
                <c:pt idx="212">
                  <c:v>558295</c:v>
                </c:pt>
                <c:pt idx="213">
                  <c:v>558527</c:v>
                </c:pt>
                <c:pt idx="214">
                  <c:v>559089</c:v>
                </c:pt>
                <c:pt idx="215">
                  <c:v>559341</c:v>
                </c:pt>
                <c:pt idx="216">
                  <c:v>559031</c:v>
                </c:pt>
                <c:pt idx="217">
                  <c:v>559419</c:v>
                </c:pt>
                <c:pt idx="218">
                  <c:v>560093</c:v>
                </c:pt>
                <c:pt idx="219">
                  <c:v>560491</c:v>
                </c:pt>
                <c:pt idx="220">
                  <c:v>560806</c:v>
                </c:pt>
                <c:pt idx="221">
                  <c:v>561467</c:v>
                </c:pt>
                <c:pt idx="222">
                  <c:v>561429</c:v>
                </c:pt>
                <c:pt idx="223">
                  <c:v>561652</c:v>
                </c:pt>
                <c:pt idx="224">
                  <c:v>561808</c:v>
                </c:pt>
                <c:pt idx="225">
                  <c:v>561467</c:v>
                </c:pt>
                <c:pt idx="226">
                  <c:v>561570</c:v>
                </c:pt>
                <c:pt idx="227">
                  <c:v>561916</c:v>
                </c:pt>
                <c:pt idx="228">
                  <c:v>562254.03070175438</c:v>
                </c:pt>
                <c:pt idx="229">
                  <c:v>562592.06140350876</c:v>
                </c:pt>
                <c:pt idx="230">
                  <c:v>562930.09210526315</c:v>
                </c:pt>
                <c:pt idx="231">
                  <c:v>563268.12280701753</c:v>
                </c:pt>
                <c:pt idx="232">
                  <c:v>563606.15350877191</c:v>
                </c:pt>
                <c:pt idx="233">
                  <c:v>563944.18421052629</c:v>
                </c:pt>
                <c:pt idx="234">
                  <c:v>564282.21491228067</c:v>
                </c:pt>
                <c:pt idx="235">
                  <c:v>564620.24561403506</c:v>
                </c:pt>
                <c:pt idx="236">
                  <c:v>564958.27631578944</c:v>
                </c:pt>
                <c:pt idx="237">
                  <c:v>565296.30701754382</c:v>
                </c:pt>
                <c:pt idx="238">
                  <c:v>565634.3377192982</c:v>
                </c:pt>
                <c:pt idx="239">
                  <c:v>565972.36842105258</c:v>
                </c:pt>
                <c:pt idx="240">
                  <c:v>566310.39912280696</c:v>
                </c:pt>
                <c:pt idx="241">
                  <c:v>566648.42982456135</c:v>
                </c:pt>
                <c:pt idx="242">
                  <c:v>566986.46052631573</c:v>
                </c:pt>
                <c:pt idx="243">
                  <c:v>567324.49122807011</c:v>
                </c:pt>
                <c:pt idx="244">
                  <c:v>567662.52192982449</c:v>
                </c:pt>
                <c:pt idx="245">
                  <c:v>568000.55263157887</c:v>
                </c:pt>
                <c:pt idx="246">
                  <c:v>568338.58333333326</c:v>
                </c:pt>
                <c:pt idx="247">
                  <c:v>568676.61403508764</c:v>
                </c:pt>
                <c:pt idx="248">
                  <c:v>569014.64473684202</c:v>
                </c:pt>
                <c:pt idx="249">
                  <c:v>569352.6754385964</c:v>
                </c:pt>
                <c:pt idx="250">
                  <c:v>569690.70614035078</c:v>
                </c:pt>
                <c:pt idx="251">
                  <c:v>570028.73684210517</c:v>
                </c:pt>
                <c:pt idx="252">
                  <c:v>570366.76754385955</c:v>
                </c:pt>
                <c:pt idx="253">
                  <c:v>570704.79824561393</c:v>
                </c:pt>
                <c:pt idx="254">
                  <c:v>571042.82894736831</c:v>
                </c:pt>
                <c:pt idx="255">
                  <c:v>571380.85964912269</c:v>
                </c:pt>
                <c:pt idx="256">
                  <c:v>571718.89035087707</c:v>
                </c:pt>
                <c:pt idx="257">
                  <c:v>572056.92105263146</c:v>
                </c:pt>
                <c:pt idx="258">
                  <c:v>572394.95175438584</c:v>
                </c:pt>
                <c:pt idx="259">
                  <c:v>572732.98245614022</c:v>
                </c:pt>
                <c:pt idx="260">
                  <c:v>573071.0131578946</c:v>
                </c:pt>
                <c:pt idx="261">
                  <c:v>573409.04385964898</c:v>
                </c:pt>
                <c:pt idx="262">
                  <c:v>573747.07456140337</c:v>
                </c:pt>
                <c:pt idx="263">
                  <c:v>574085.10526315775</c:v>
                </c:pt>
                <c:pt idx="264">
                  <c:v>574423.13596491213</c:v>
                </c:pt>
                <c:pt idx="265">
                  <c:v>574761.16666666651</c:v>
                </c:pt>
                <c:pt idx="266">
                  <c:v>575099.19736842089</c:v>
                </c:pt>
                <c:pt idx="267">
                  <c:v>575437.22807017528</c:v>
                </c:pt>
                <c:pt idx="268">
                  <c:v>575775.25877192966</c:v>
                </c:pt>
                <c:pt idx="269">
                  <c:v>576113.28947368404</c:v>
                </c:pt>
                <c:pt idx="270">
                  <c:v>576451.32017543842</c:v>
                </c:pt>
                <c:pt idx="271">
                  <c:v>576789.3508771928</c:v>
                </c:pt>
                <c:pt idx="272">
                  <c:v>577127.38157894718</c:v>
                </c:pt>
                <c:pt idx="273">
                  <c:v>577465.41228070157</c:v>
                </c:pt>
                <c:pt idx="274">
                  <c:v>577803.44298245595</c:v>
                </c:pt>
                <c:pt idx="275">
                  <c:v>578141.47368421033</c:v>
                </c:pt>
                <c:pt idx="276">
                  <c:v>578479.50438596471</c:v>
                </c:pt>
                <c:pt idx="277">
                  <c:v>578817.53508771909</c:v>
                </c:pt>
                <c:pt idx="278">
                  <c:v>579155.56578947348</c:v>
                </c:pt>
                <c:pt idx="279">
                  <c:v>579493.59649122786</c:v>
                </c:pt>
                <c:pt idx="280">
                  <c:v>579831.62719298224</c:v>
                </c:pt>
                <c:pt idx="281">
                  <c:v>580169.65789473662</c:v>
                </c:pt>
                <c:pt idx="282">
                  <c:v>580507.688596491</c:v>
                </c:pt>
                <c:pt idx="283">
                  <c:v>580845.71929824539</c:v>
                </c:pt>
                <c:pt idx="284">
                  <c:v>581183.74999999977</c:v>
                </c:pt>
                <c:pt idx="285">
                  <c:v>581521.78070175415</c:v>
                </c:pt>
                <c:pt idx="286">
                  <c:v>581859.81140350853</c:v>
                </c:pt>
                <c:pt idx="287">
                  <c:v>582197.84210526291</c:v>
                </c:pt>
              </c:numCache>
            </c:numRef>
          </c:val>
          <c:extLst>
            <c:ext xmlns:c16="http://schemas.microsoft.com/office/drawing/2014/chart" uri="{C3380CC4-5D6E-409C-BE32-E72D297353CC}">
              <c16:uniqueId val="{00000002-ED88-4A64-838D-083DBE92BA2A}"/>
            </c:ext>
          </c:extLst>
        </c:ser>
        <c:dLbls>
          <c:showLegendKey val="0"/>
          <c:showVal val="0"/>
          <c:showCatName val="0"/>
          <c:showSerName val="0"/>
          <c:showPercent val="0"/>
          <c:showBubbleSize val="0"/>
        </c:dLbls>
        <c:gapWidth val="219"/>
        <c:overlap val="-27"/>
        <c:axId val="1227907456"/>
        <c:axId val="1227907816"/>
      </c:barChart>
      <c:catAx>
        <c:axId val="1227907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907816"/>
        <c:crosses val="autoZero"/>
        <c:auto val="1"/>
        <c:lblAlgn val="ctr"/>
        <c:lblOffset val="100"/>
        <c:noMultiLvlLbl val="0"/>
      </c:catAx>
      <c:valAx>
        <c:axId val="1227907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907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Python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'Line Charts'!$B$1</c:f>
              <c:strCache>
                <c:ptCount val="1"/>
                <c:pt idx="0">
                  <c:v> Billed MWh </c:v>
                </c:pt>
              </c:strCache>
            </c:strRef>
          </c:tx>
          <c:spPr>
            <a:ln w="28575" cap="rnd">
              <a:solidFill>
                <a:schemeClr val="accent1"/>
              </a:solidFill>
              <a:round/>
            </a:ln>
            <a:effectLst/>
          </c:spPr>
          <c:marker>
            <c:symbol val="none"/>
          </c:marker>
          <c:cat>
            <c:numRef>
              <c:f>'Line Charts'!$A$2:$A$289</c:f>
              <c:numCache>
                <c:formatCode>[$-409]mmm\-yy;@</c:formatCode>
                <c:ptCount val="288"/>
                <c:pt idx="0">
                  <c:v>37257</c:v>
                </c:pt>
                <c:pt idx="1">
                  <c:v>37288</c:v>
                </c:pt>
                <c:pt idx="2">
                  <c:v>37316</c:v>
                </c:pt>
                <c:pt idx="3">
                  <c:v>37347</c:v>
                </c:pt>
                <c:pt idx="4">
                  <c:v>37377</c:v>
                </c:pt>
                <c:pt idx="5">
                  <c:v>37408</c:v>
                </c:pt>
                <c:pt idx="6">
                  <c:v>37438</c:v>
                </c:pt>
                <c:pt idx="7">
                  <c:v>37469</c:v>
                </c:pt>
                <c:pt idx="8">
                  <c:v>37500</c:v>
                </c:pt>
                <c:pt idx="9">
                  <c:v>37530</c:v>
                </c:pt>
                <c:pt idx="10">
                  <c:v>37561</c:v>
                </c:pt>
                <c:pt idx="11">
                  <c:v>37591</c:v>
                </c:pt>
                <c:pt idx="12">
                  <c:v>37622</c:v>
                </c:pt>
                <c:pt idx="13">
                  <c:v>37653</c:v>
                </c:pt>
                <c:pt idx="14">
                  <c:v>37681</c:v>
                </c:pt>
                <c:pt idx="15">
                  <c:v>37712</c:v>
                </c:pt>
                <c:pt idx="16">
                  <c:v>37742</c:v>
                </c:pt>
                <c:pt idx="17">
                  <c:v>37773</c:v>
                </c:pt>
                <c:pt idx="18">
                  <c:v>37803</c:v>
                </c:pt>
                <c:pt idx="19">
                  <c:v>37834</c:v>
                </c:pt>
                <c:pt idx="20">
                  <c:v>37865</c:v>
                </c:pt>
                <c:pt idx="21">
                  <c:v>37895</c:v>
                </c:pt>
                <c:pt idx="22">
                  <c:v>37926</c:v>
                </c:pt>
                <c:pt idx="23">
                  <c:v>37956</c:v>
                </c:pt>
                <c:pt idx="24">
                  <c:v>37987</c:v>
                </c:pt>
                <c:pt idx="25">
                  <c:v>38018</c:v>
                </c:pt>
                <c:pt idx="26">
                  <c:v>38047</c:v>
                </c:pt>
                <c:pt idx="27">
                  <c:v>38078</c:v>
                </c:pt>
                <c:pt idx="28">
                  <c:v>38108</c:v>
                </c:pt>
                <c:pt idx="29">
                  <c:v>38139</c:v>
                </c:pt>
                <c:pt idx="30">
                  <c:v>38169</c:v>
                </c:pt>
                <c:pt idx="31">
                  <c:v>38200</c:v>
                </c:pt>
                <c:pt idx="32">
                  <c:v>38231</c:v>
                </c:pt>
                <c:pt idx="33">
                  <c:v>38261</c:v>
                </c:pt>
                <c:pt idx="34">
                  <c:v>38292</c:v>
                </c:pt>
                <c:pt idx="35">
                  <c:v>38322</c:v>
                </c:pt>
                <c:pt idx="36">
                  <c:v>38353</c:v>
                </c:pt>
                <c:pt idx="37">
                  <c:v>38384</c:v>
                </c:pt>
                <c:pt idx="38">
                  <c:v>38412</c:v>
                </c:pt>
                <c:pt idx="39">
                  <c:v>38443</c:v>
                </c:pt>
                <c:pt idx="40">
                  <c:v>38473</c:v>
                </c:pt>
                <c:pt idx="41">
                  <c:v>38504</c:v>
                </c:pt>
                <c:pt idx="42">
                  <c:v>38534</c:v>
                </c:pt>
                <c:pt idx="43">
                  <c:v>38565</c:v>
                </c:pt>
                <c:pt idx="44">
                  <c:v>38596</c:v>
                </c:pt>
                <c:pt idx="45">
                  <c:v>38626</c:v>
                </c:pt>
                <c:pt idx="46">
                  <c:v>38657</c:v>
                </c:pt>
                <c:pt idx="47">
                  <c:v>38687</c:v>
                </c:pt>
                <c:pt idx="48">
                  <c:v>38718</c:v>
                </c:pt>
                <c:pt idx="49">
                  <c:v>38749</c:v>
                </c:pt>
                <c:pt idx="50">
                  <c:v>38777</c:v>
                </c:pt>
                <c:pt idx="51">
                  <c:v>38808</c:v>
                </c:pt>
                <c:pt idx="52">
                  <c:v>38838</c:v>
                </c:pt>
                <c:pt idx="53">
                  <c:v>38869</c:v>
                </c:pt>
                <c:pt idx="54">
                  <c:v>38899</c:v>
                </c:pt>
                <c:pt idx="55">
                  <c:v>38930</c:v>
                </c:pt>
                <c:pt idx="56">
                  <c:v>38961</c:v>
                </c:pt>
                <c:pt idx="57">
                  <c:v>38991</c:v>
                </c:pt>
                <c:pt idx="58">
                  <c:v>39022</c:v>
                </c:pt>
                <c:pt idx="59">
                  <c:v>39052</c:v>
                </c:pt>
                <c:pt idx="60">
                  <c:v>39083</c:v>
                </c:pt>
                <c:pt idx="61">
                  <c:v>39114</c:v>
                </c:pt>
                <c:pt idx="62">
                  <c:v>39142</c:v>
                </c:pt>
                <c:pt idx="63">
                  <c:v>39173</c:v>
                </c:pt>
                <c:pt idx="64">
                  <c:v>39203</c:v>
                </c:pt>
                <c:pt idx="65">
                  <c:v>39234</c:v>
                </c:pt>
                <c:pt idx="66">
                  <c:v>39264</c:v>
                </c:pt>
                <c:pt idx="67">
                  <c:v>39295</c:v>
                </c:pt>
                <c:pt idx="68">
                  <c:v>39326</c:v>
                </c:pt>
                <c:pt idx="69">
                  <c:v>39356</c:v>
                </c:pt>
                <c:pt idx="70">
                  <c:v>39387</c:v>
                </c:pt>
                <c:pt idx="71">
                  <c:v>39417</c:v>
                </c:pt>
                <c:pt idx="72">
                  <c:v>39448</c:v>
                </c:pt>
                <c:pt idx="73">
                  <c:v>39479</c:v>
                </c:pt>
                <c:pt idx="74">
                  <c:v>39508</c:v>
                </c:pt>
                <c:pt idx="75">
                  <c:v>39539</c:v>
                </c:pt>
                <c:pt idx="76">
                  <c:v>39569</c:v>
                </c:pt>
                <c:pt idx="77">
                  <c:v>39600</c:v>
                </c:pt>
                <c:pt idx="78">
                  <c:v>39630</c:v>
                </c:pt>
                <c:pt idx="79">
                  <c:v>39661</c:v>
                </c:pt>
                <c:pt idx="80">
                  <c:v>39692</c:v>
                </c:pt>
                <c:pt idx="81">
                  <c:v>39722</c:v>
                </c:pt>
                <c:pt idx="82">
                  <c:v>39753</c:v>
                </c:pt>
                <c:pt idx="83">
                  <c:v>39783</c:v>
                </c:pt>
                <c:pt idx="84">
                  <c:v>39814</c:v>
                </c:pt>
                <c:pt idx="85">
                  <c:v>39845</c:v>
                </c:pt>
                <c:pt idx="86">
                  <c:v>39873</c:v>
                </c:pt>
                <c:pt idx="87">
                  <c:v>39904</c:v>
                </c:pt>
                <c:pt idx="88">
                  <c:v>39934</c:v>
                </c:pt>
                <c:pt idx="89">
                  <c:v>39965</c:v>
                </c:pt>
                <c:pt idx="90">
                  <c:v>39995</c:v>
                </c:pt>
                <c:pt idx="91">
                  <c:v>40026</c:v>
                </c:pt>
                <c:pt idx="92">
                  <c:v>40057</c:v>
                </c:pt>
                <c:pt idx="93">
                  <c:v>40087</c:v>
                </c:pt>
                <c:pt idx="94">
                  <c:v>40118</c:v>
                </c:pt>
                <c:pt idx="95">
                  <c:v>40148</c:v>
                </c:pt>
                <c:pt idx="96">
                  <c:v>40179</c:v>
                </c:pt>
                <c:pt idx="97">
                  <c:v>40210</c:v>
                </c:pt>
                <c:pt idx="98">
                  <c:v>40238</c:v>
                </c:pt>
                <c:pt idx="99">
                  <c:v>40269</c:v>
                </c:pt>
                <c:pt idx="100">
                  <c:v>40299</c:v>
                </c:pt>
                <c:pt idx="101">
                  <c:v>40330</c:v>
                </c:pt>
                <c:pt idx="102">
                  <c:v>40360</c:v>
                </c:pt>
                <c:pt idx="103">
                  <c:v>40391</c:v>
                </c:pt>
                <c:pt idx="104">
                  <c:v>40422</c:v>
                </c:pt>
                <c:pt idx="105">
                  <c:v>40452</c:v>
                </c:pt>
                <c:pt idx="106">
                  <c:v>40483</c:v>
                </c:pt>
                <c:pt idx="107">
                  <c:v>40513</c:v>
                </c:pt>
                <c:pt idx="108">
                  <c:v>40544</c:v>
                </c:pt>
                <c:pt idx="109">
                  <c:v>40575</c:v>
                </c:pt>
                <c:pt idx="110">
                  <c:v>40603</c:v>
                </c:pt>
                <c:pt idx="111">
                  <c:v>40634</c:v>
                </c:pt>
                <c:pt idx="112">
                  <c:v>40664</c:v>
                </c:pt>
                <c:pt idx="113">
                  <c:v>40695</c:v>
                </c:pt>
                <c:pt idx="114">
                  <c:v>40725</c:v>
                </c:pt>
                <c:pt idx="115">
                  <c:v>40756</c:v>
                </c:pt>
                <c:pt idx="116">
                  <c:v>40787</c:v>
                </c:pt>
                <c:pt idx="117">
                  <c:v>40817</c:v>
                </c:pt>
                <c:pt idx="118">
                  <c:v>40848</c:v>
                </c:pt>
                <c:pt idx="119">
                  <c:v>40878</c:v>
                </c:pt>
                <c:pt idx="120">
                  <c:v>40909</c:v>
                </c:pt>
                <c:pt idx="121">
                  <c:v>40940</c:v>
                </c:pt>
                <c:pt idx="122">
                  <c:v>40969</c:v>
                </c:pt>
                <c:pt idx="123">
                  <c:v>41000</c:v>
                </c:pt>
                <c:pt idx="124">
                  <c:v>41030</c:v>
                </c:pt>
                <c:pt idx="125">
                  <c:v>41061</c:v>
                </c:pt>
                <c:pt idx="126">
                  <c:v>41091</c:v>
                </c:pt>
                <c:pt idx="127">
                  <c:v>41122</c:v>
                </c:pt>
                <c:pt idx="128">
                  <c:v>41153</c:v>
                </c:pt>
                <c:pt idx="129">
                  <c:v>41183</c:v>
                </c:pt>
                <c:pt idx="130">
                  <c:v>41214</c:v>
                </c:pt>
                <c:pt idx="131">
                  <c:v>41244</c:v>
                </c:pt>
                <c:pt idx="132">
                  <c:v>41275</c:v>
                </c:pt>
                <c:pt idx="133">
                  <c:v>41306</c:v>
                </c:pt>
                <c:pt idx="134">
                  <c:v>41334</c:v>
                </c:pt>
                <c:pt idx="135">
                  <c:v>41365</c:v>
                </c:pt>
                <c:pt idx="136">
                  <c:v>41395</c:v>
                </c:pt>
                <c:pt idx="137">
                  <c:v>41426</c:v>
                </c:pt>
                <c:pt idx="138">
                  <c:v>41456</c:v>
                </c:pt>
                <c:pt idx="139">
                  <c:v>41487</c:v>
                </c:pt>
                <c:pt idx="140">
                  <c:v>41518</c:v>
                </c:pt>
                <c:pt idx="141">
                  <c:v>41548</c:v>
                </c:pt>
                <c:pt idx="142">
                  <c:v>41579</c:v>
                </c:pt>
                <c:pt idx="143">
                  <c:v>41609</c:v>
                </c:pt>
                <c:pt idx="144">
                  <c:v>41640</c:v>
                </c:pt>
                <c:pt idx="145">
                  <c:v>41671</c:v>
                </c:pt>
                <c:pt idx="146">
                  <c:v>41699</c:v>
                </c:pt>
                <c:pt idx="147">
                  <c:v>41730</c:v>
                </c:pt>
                <c:pt idx="148">
                  <c:v>41760</c:v>
                </c:pt>
                <c:pt idx="149">
                  <c:v>41791</c:v>
                </c:pt>
                <c:pt idx="150">
                  <c:v>41821</c:v>
                </c:pt>
                <c:pt idx="151">
                  <c:v>41852</c:v>
                </c:pt>
                <c:pt idx="152">
                  <c:v>41883</c:v>
                </c:pt>
                <c:pt idx="153">
                  <c:v>41913</c:v>
                </c:pt>
                <c:pt idx="154">
                  <c:v>41944</c:v>
                </c:pt>
                <c:pt idx="155">
                  <c:v>41974</c:v>
                </c:pt>
                <c:pt idx="156">
                  <c:v>42005</c:v>
                </c:pt>
                <c:pt idx="157">
                  <c:v>42036</c:v>
                </c:pt>
                <c:pt idx="158">
                  <c:v>42064</c:v>
                </c:pt>
                <c:pt idx="159">
                  <c:v>42095</c:v>
                </c:pt>
                <c:pt idx="160">
                  <c:v>42125</c:v>
                </c:pt>
                <c:pt idx="161">
                  <c:v>42156</c:v>
                </c:pt>
                <c:pt idx="162">
                  <c:v>42186</c:v>
                </c:pt>
                <c:pt idx="163">
                  <c:v>42217</c:v>
                </c:pt>
                <c:pt idx="164">
                  <c:v>42248</c:v>
                </c:pt>
                <c:pt idx="165">
                  <c:v>42278</c:v>
                </c:pt>
                <c:pt idx="166">
                  <c:v>42309</c:v>
                </c:pt>
                <c:pt idx="167">
                  <c:v>42339</c:v>
                </c:pt>
                <c:pt idx="168">
                  <c:v>42370</c:v>
                </c:pt>
                <c:pt idx="169">
                  <c:v>42401</c:v>
                </c:pt>
                <c:pt idx="170">
                  <c:v>42430</c:v>
                </c:pt>
                <c:pt idx="171">
                  <c:v>42461</c:v>
                </c:pt>
                <c:pt idx="172">
                  <c:v>42491</c:v>
                </c:pt>
                <c:pt idx="173">
                  <c:v>42522</c:v>
                </c:pt>
                <c:pt idx="174">
                  <c:v>42552</c:v>
                </c:pt>
                <c:pt idx="175">
                  <c:v>42583</c:v>
                </c:pt>
                <c:pt idx="176">
                  <c:v>42614</c:v>
                </c:pt>
                <c:pt idx="177">
                  <c:v>42644</c:v>
                </c:pt>
                <c:pt idx="178">
                  <c:v>42675</c:v>
                </c:pt>
                <c:pt idx="179">
                  <c:v>42705</c:v>
                </c:pt>
                <c:pt idx="180">
                  <c:v>42736</c:v>
                </c:pt>
                <c:pt idx="181">
                  <c:v>42767</c:v>
                </c:pt>
                <c:pt idx="182">
                  <c:v>42795</c:v>
                </c:pt>
                <c:pt idx="183">
                  <c:v>42826</c:v>
                </c:pt>
                <c:pt idx="184">
                  <c:v>42856</c:v>
                </c:pt>
                <c:pt idx="185">
                  <c:v>42887</c:v>
                </c:pt>
                <c:pt idx="186">
                  <c:v>42917</c:v>
                </c:pt>
                <c:pt idx="187">
                  <c:v>42948</c:v>
                </c:pt>
                <c:pt idx="188">
                  <c:v>42979</c:v>
                </c:pt>
                <c:pt idx="189">
                  <c:v>43009</c:v>
                </c:pt>
                <c:pt idx="190">
                  <c:v>43040</c:v>
                </c:pt>
                <c:pt idx="191">
                  <c:v>43070</c:v>
                </c:pt>
                <c:pt idx="192">
                  <c:v>43101</c:v>
                </c:pt>
                <c:pt idx="193">
                  <c:v>43132</c:v>
                </c:pt>
                <c:pt idx="194">
                  <c:v>43160</c:v>
                </c:pt>
                <c:pt idx="195">
                  <c:v>43191</c:v>
                </c:pt>
                <c:pt idx="196">
                  <c:v>43221</c:v>
                </c:pt>
                <c:pt idx="197">
                  <c:v>43252</c:v>
                </c:pt>
                <c:pt idx="198">
                  <c:v>43282</c:v>
                </c:pt>
                <c:pt idx="199">
                  <c:v>43313</c:v>
                </c:pt>
                <c:pt idx="200">
                  <c:v>43344</c:v>
                </c:pt>
                <c:pt idx="201">
                  <c:v>43374</c:v>
                </c:pt>
                <c:pt idx="202">
                  <c:v>43405</c:v>
                </c:pt>
                <c:pt idx="203">
                  <c:v>43435</c:v>
                </c:pt>
                <c:pt idx="204">
                  <c:v>43466</c:v>
                </c:pt>
                <c:pt idx="205">
                  <c:v>43497</c:v>
                </c:pt>
                <c:pt idx="206">
                  <c:v>43525</c:v>
                </c:pt>
                <c:pt idx="207">
                  <c:v>43556</c:v>
                </c:pt>
                <c:pt idx="208">
                  <c:v>43586</c:v>
                </c:pt>
                <c:pt idx="209">
                  <c:v>43617</c:v>
                </c:pt>
                <c:pt idx="210">
                  <c:v>43647</c:v>
                </c:pt>
                <c:pt idx="211">
                  <c:v>43678</c:v>
                </c:pt>
                <c:pt idx="212">
                  <c:v>43709</c:v>
                </c:pt>
                <c:pt idx="213">
                  <c:v>43739</c:v>
                </c:pt>
                <c:pt idx="214">
                  <c:v>43770</c:v>
                </c:pt>
                <c:pt idx="215">
                  <c:v>43800</c:v>
                </c:pt>
                <c:pt idx="216">
                  <c:v>43831</c:v>
                </c:pt>
                <c:pt idx="217">
                  <c:v>43862</c:v>
                </c:pt>
                <c:pt idx="218">
                  <c:v>43891</c:v>
                </c:pt>
                <c:pt idx="219">
                  <c:v>43922</c:v>
                </c:pt>
                <c:pt idx="220">
                  <c:v>43952</c:v>
                </c:pt>
                <c:pt idx="221">
                  <c:v>43983</c:v>
                </c:pt>
                <c:pt idx="222">
                  <c:v>44013</c:v>
                </c:pt>
                <c:pt idx="223">
                  <c:v>44044</c:v>
                </c:pt>
                <c:pt idx="224">
                  <c:v>44075</c:v>
                </c:pt>
                <c:pt idx="225">
                  <c:v>44105</c:v>
                </c:pt>
                <c:pt idx="226">
                  <c:v>44136</c:v>
                </c:pt>
                <c:pt idx="227">
                  <c:v>44166</c:v>
                </c:pt>
                <c:pt idx="228">
                  <c:v>44197</c:v>
                </c:pt>
                <c:pt idx="229">
                  <c:v>44228</c:v>
                </c:pt>
                <c:pt idx="230">
                  <c:v>44256</c:v>
                </c:pt>
                <c:pt idx="231">
                  <c:v>44287</c:v>
                </c:pt>
                <c:pt idx="232">
                  <c:v>44317</c:v>
                </c:pt>
                <c:pt idx="233">
                  <c:v>44348</c:v>
                </c:pt>
                <c:pt idx="234">
                  <c:v>44378</c:v>
                </c:pt>
                <c:pt idx="235">
                  <c:v>44409</c:v>
                </c:pt>
                <c:pt idx="236">
                  <c:v>44440</c:v>
                </c:pt>
                <c:pt idx="237">
                  <c:v>44470</c:v>
                </c:pt>
                <c:pt idx="238">
                  <c:v>44501</c:v>
                </c:pt>
                <c:pt idx="239">
                  <c:v>44531</c:v>
                </c:pt>
                <c:pt idx="240">
                  <c:v>44562</c:v>
                </c:pt>
                <c:pt idx="241">
                  <c:v>44593</c:v>
                </c:pt>
                <c:pt idx="242">
                  <c:v>44621</c:v>
                </c:pt>
                <c:pt idx="243">
                  <c:v>44652</c:v>
                </c:pt>
                <c:pt idx="244">
                  <c:v>44682</c:v>
                </c:pt>
                <c:pt idx="245">
                  <c:v>44713</c:v>
                </c:pt>
                <c:pt idx="246">
                  <c:v>44743</c:v>
                </c:pt>
                <c:pt idx="247">
                  <c:v>44774</c:v>
                </c:pt>
                <c:pt idx="248">
                  <c:v>44805</c:v>
                </c:pt>
                <c:pt idx="249">
                  <c:v>44835</c:v>
                </c:pt>
                <c:pt idx="250">
                  <c:v>44866</c:v>
                </c:pt>
                <c:pt idx="251">
                  <c:v>44896</c:v>
                </c:pt>
                <c:pt idx="252">
                  <c:v>44927</c:v>
                </c:pt>
                <c:pt idx="253">
                  <c:v>44958</c:v>
                </c:pt>
                <c:pt idx="254">
                  <c:v>44986</c:v>
                </c:pt>
                <c:pt idx="255">
                  <c:v>45017</c:v>
                </c:pt>
                <c:pt idx="256">
                  <c:v>45047</c:v>
                </c:pt>
                <c:pt idx="257">
                  <c:v>45078</c:v>
                </c:pt>
                <c:pt idx="258">
                  <c:v>45108</c:v>
                </c:pt>
                <c:pt idx="259">
                  <c:v>45139</c:v>
                </c:pt>
                <c:pt idx="260">
                  <c:v>45170</c:v>
                </c:pt>
                <c:pt idx="261">
                  <c:v>45200</c:v>
                </c:pt>
                <c:pt idx="262">
                  <c:v>45231</c:v>
                </c:pt>
                <c:pt idx="263">
                  <c:v>45261</c:v>
                </c:pt>
                <c:pt idx="264">
                  <c:v>45292</c:v>
                </c:pt>
                <c:pt idx="265">
                  <c:v>45323</c:v>
                </c:pt>
                <c:pt idx="266">
                  <c:v>45352</c:v>
                </c:pt>
                <c:pt idx="267">
                  <c:v>45383</c:v>
                </c:pt>
                <c:pt idx="268">
                  <c:v>45413</c:v>
                </c:pt>
                <c:pt idx="269">
                  <c:v>45444</c:v>
                </c:pt>
                <c:pt idx="270">
                  <c:v>45474</c:v>
                </c:pt>
                <c:pt idx="271">
                  <c:v>45505</c:v>
                </c:pt>
                <c:pt idx="272">
                  <c:v>45536</c:v>
                </c:pt>
                <c:pt idx="273">
                  <c:v>45566</c:v>
                </c:pt>
                <c:pt idx="274">
                  <c:v>45597</c:v>
                </c:pt>
                <c:pt idx="275">
                  <c:v>45627</c:v>
                </c:pt>
                <c:pt idx="276">
                  <c:v>45658</c:v>
                </c:pt>
                <c:pt idx="277">
                  <c:v>45689</c:v>
                </c:pt>
                <c:pt idx="278">
                  <c:v>45717</c:v>
                </c:pt>
                <c:pt idx="279">
                  <c:v>45748</c:v>
                </c:pt>
                <c:pt idx="280">
                  <c:v>45778</c:v>
                </c:pt>
                <c:pt idx="281">
                  <c:v>45809</c:v>
                </c:pt>
                <c:pt idx="282">
                  <c:v>45839</c:v>
                </c:pt>
                <c:pt idx="283">
                  <c:v>45870</c:v>
                </c:pt>
                <c:pt idx="284">
                  <c:v>45901</c:v>
                </c:pt>
                <c:pt idx="285">
                  <c:v>45931</c:v>
                </c:pt>
                <c:pt idx="286">
                  <c:v>45962</c:v>
                </c:pt>
                <c:pt idx="287">
                  <c:v>45992</c:v>
                </c:pt>
              </c:numCache>
            </c:numRef>
          </c:cat>
          <c:val>
            <c:numRef>
              <c:f>'Line Charts'!$B$2:$B$289</c:f>
              <c:numCache>
                <c:formatCode>_(* #,##0_);_(* \(#,##0\);_(* "-"??_);_(@_)</c:formatCode>
                <c:ptCount val="288"/>
                <c:pt idx="0">
                  <c:v>289399</c:v>
                </c:pt>
                <c:pt idx="1">
                  <c:v>281626</c:v>
                </c:pt>
                <c:pt idx="2">
                  <c:v>254441</c:v>
                </c:pt>
                <c:pt idx="3">
                  <c:v>231485</c:v>
                </c:pt>
                <c:pt idx="4">
                  <c:v>222797</c:v>
                </c:pt>
                <c:pt idx="5">
                  <c:v>221576</c:v>
                </c:pt>
                <c:pt idx="6">
                  <c:v>243096</c:v>
                </c:pt>
                <c:pt idx="7">
                  <c:v>230545</c:v>
                </c:pt>
                <c:pt idx="8">
                  <c:v>243786</c:v>
                </c:pt>
                <c:pt idx="9">
                  <c:v>217754</c:v>
                </c:pt>
                <c:pt idx="10">
                  <c:v>233697</c:v>
                </c:pt>
                <c:pt idx="11">
                  <c:v>276536</c:v>
                </c:pt>
                <c:pt idx="12">
                  <c:v>317049.3</c:v>
                </c:pt>
                <c:pt idx="13">
                  <c:v>266520.59999999998</c:v>
                </c:pt>
                <c:pt idx="14">
                  <c:v>273329</c:v>
                </c:pt>
                <c:pt idx="15">
                  <c:v>244983</c:v>
                </c:pt>
                <c:pt idx="16">
                  <c:v>220848</c:v>
                </c:pt>
                <c:pt idx="17">
                  <c:v>228183.8</c:v>
                </c:pt>
                <c:pt idx="18">
                  <c:v>248632.17</c:v>
                </c:pt>
                <c:pt idx="19">
                  <c:v>253635.05300000001</c:v>
                </c:pt>
                <c:pt idx="20">
                  <c:v>254363</c:v>
                </c:pt>
                <c:pt idx="21">
                  <c:v>219303.1</c:v>
                </c:pt>
                <c:pt idx="22">
                  <c:v>248640.3</c:v>
                </c:pt>
                <c:pt idx="23">
                  <c:v>268298</c:v>
                </c:pt>
                <c:pt idx="24">
                  <c:v>290845.7</c:v>
                </c:pt>
                <c:pt idx="25">
                  <c:v>278155.7</c:v>
                </c:pt>
                <c:pt idx="26">
                  <c:v>266970</c:v>
                </c:pt>
                <c:pt idx="27">
                  <c:v>247568</c:v>
                </c:pt>
                <c:pt idx="28">
                  <c:v>235093.9</c:v>
                </c:pt>
                <c:pt idx="29">
                  <c:v>232127.9</c:v>
                </c:pt>
                <c:pt idx="30">
                  <c:v>262060.7</c:v>
                </c:pt>
                <c:pt idx="31">
                  <c:v>282876.84000000003</c:v>
                </c:pt>
                <c:pt idx="32">
                  <c:v>259147.78</c:v>
                </c:pt>
                <c:pt idx="33">
                  <c:v>226831.76</c:v>
                </c:pt>
                <c:pt idx="34">
                  <c:v>265962.58500000002</c:v>
                </c:pt>
                <c:pt idx="35">
                  <c:v>299743.25900000002</c:v>
                </c:pt>
                <c:pt idx="36">
                  <c:v>315987.64</c:v>
                </c:pt>
                <c:pt idx="37">
                  <c:v>310807.01799999998</c:v>
                </c:pt>
                <c:pt idx="38">
                  <c:v>291476.03000000003</c:v>
                </c:pt>
                <c:pt idx="39">
                  <c:v>264088.17700000003</c:v>
                </c:pt>
                <c:pt idx="40">
                  <c:v>243476.12700000001</c:v>
                </c:pt>
                <c:pt idx="41">
                  <c:v>239234.261</c:v>
                </c:pt>
                <c:pt idx="42">
                  <c:v>275394.07900000003</c:v>
                </c:pt>
                <c:pt idx="43">
                  <c:v>290894.77500000002</c:v>
                </c:pt>
                <c:pt idx="44">
                  <c:v>272777.47600000002</c:v>
                </c:pt>
                <c:pt idx="45">
                  <c:v>242288.55799999999</c:v>
                </c:pt>
                <c:pt idx="46">
                  <c:v>258949.11499999999</c:v>
                </c:pt>
                <c:pt idx="47">
                  <c:v>302722.88299999997</c:v>
                </c:pt>
                <c:pt idx="48">
                  <c:v>350914.54100000003</c:v>
                </c:pt>
                <c:pt idx="49">
                  <c:v>314962.76799999998</c:v>
                </c:pt>
                <c:pt idx="50">
                  <c:v>293113.87900000002</c:v>
                </c:pt>
                <c:pt idx="51">
                  <c:v>278493.815</c:v>
                </c:pt>
                <c:pt idx="52">
                  <c:v>244500.90599999999</c:v>
                </c:pt>
                <c:pt idx="53">
                  <c:v>241857.79300000001</c:v>
                </c:pt>
                <c:pt idx="54">
                  <c:v>276203.14299999998</c:v>
                </c:pt>
                <c:pt idx="55">
                  <c:v>291118.26500000001</c:v>
                </c:pt>
                <c:pt idx="56">
                  <c:v>278121.25099999999</c:v>
                </c:pt>
                <c:pt idx="57">
                  <c:v>255173.01</c:v>
                </c:pt>
                <c:pt idx="58">
                  <c:v>264723.22899999999</c:v>
                </c:pt>
                <c:pt idx="59">
                  <c:v>310621.68199999997</c:v>
                </c:pt>
                <c:pt idx="60">
                  <c:v>338026.74900000001</c:v>
                </c:pt>
                <c:pt idx="61">
                  <c:v>309977.71500000003</c:v>
                </c:pt>
                <c:pt idx="62">
                  <c:v>313954.43</c:v>
                </c:pt>
                <c:pt idx="63">
                  <c:v>282142</c:v>
                </c:pt>
                <c:pt idx="64">
                  <c:v>245229.035</c:v>
                </c:pt>
                <c:pt idx="65">
                  <c:v>266075.84899999999</c:v>
                </c:pt>
                <c:pt idx="66">
                  <c:v>317545.022</c:v>
                </c:pt>
                <c:pt idx="67">
                  <c:v>304937.29200000002</c:v>
                </c:pt>
                <c:pt idx="68">
                  <c:v>297829.21799999999</c:v>
                </c:pt>
                <c:pt idx="69">
                  <c:v>265248.86499999999</c:v>
                </c:pt>
                <c:pt idx="70">
                  <c:v>274324.87199999997</c:v>
                </c:pt>
                <c:pt idx="71">
                  <c:v>313829</c:v>
                </c:pt>
                <c:pt idx="72">
                  <c:v>334985.13900000002</c:v>
                </c:pt>
                <c:pt idx="73">
                  <c:v>290537.00799999997</c:v>
                </c:pt>
                <c:pt idx="74">
                  <c:v>303300.09499999997</c:v>
                </c:pt>
                <c:pt idx="75">
                  <c:v>267794.71000000002</c:v>
                </c:pt>
                <c:pt idx="76">
                  <c:v>238202.67499999999</c:v>
                </c:pt>
                <c:pt idx="77">
                  <c:v>273831.18300000002</c:v>
                </c:pt>
                <c:pt idx="78">
                  <c:v>313793.87800000003</c:v>
                </c:pt>
                <c:pt idx="79">
                  <c:v>312703.21500000003</c:v>
                </c:pt>
                <c:pt idx="80">
                  <c:v>286799.804</c:v>
                </c:pt>
                <c:pt idx="81">
                  <c:v>244789.098</c:v>
                </c:pt>
                <c:pt idx="82">
                  <c:v>263966.109</c:v>
                </c:pt>
                <c:pt idx="83">
                  <c:v>300658.06599999999</c:v>
                </c:pt>
                <c:pt idx="84">
                  <c:v>325031.32699999999</c:v>
                </c:pt>
                <c:pt idx="85">
                  <c:v>327343.50400000002</c:v>
                </c:pt>
                <c:pt idx="86">
                  <c:v>318219.27100000001</c:v>
                </c:pt>
                <c:pt idx="87">
                  <c:v>284452.11099999998</c:v>
                </c:pt>
                <c:pt idx="88">
                  <c:v>248678.902</c:v>
                </c:pt>
                <c:pt idx="89">
                  <c:v>255846.53099999999</c:v>
                </c:pt>
                <c:pt idx="90">
                  <c:v>276913.71600000001</c:v>
                </c:pt>
                <c:pt idx="91">
                  <c:v>306913.04800000001</c:v>
                </c:pt>
                <c:pt idx="92">
                  <c:v>285958.97600000002</c:v>
                </c:pt>
                <c:pt idx="93">
                  <c:v>253759.712</c:v>
                </c:pt>
                <c:pt idx="94">
                  <c:v>264660.821</c:v>
                </c:pt>
                <c:pt idx="95">
                  <c:v>320475.174</c:v>
                </c:pt>
                <c:pt idx="96">
                  <c:v>349266.82299999997</c:v>
                </c:pt>
                <c:pt idx="97">
                  <c:v>316224.29700000002</c:v>
                </c:pt>
                <c:pt idx="98">
                  <c:v>292242.255</c:v>
                </c:pt>
                <c:pt idx="99">
                  <c:v>267852.66399999999</c:v>
                </c:pt>
                <c:pt idx="100">
                  <c:v>246962.12299999999</c:v>
                </c:pt>
                <c:pt idx="101">
                  <c:v>249678.29500000001</c:v>
                </c:pt>
                <c:pt idx="102">
                  <c:v>290257.45600000001</c:v>
                </c:pt>
                <c:pt idx="103">
                  <c:v>300136.96299999999</c:v>
                </c:pt>
                <c:pt idx="104">
                  <c:v>278111.71500000003</c:v>
                </c:pt>
                <c:pt idx="105">
                  <c:v>256947.60399999999</c:v>
                </c:pt>
                <c:pt idx="106">
                  <c:v>262416.72600000002</c:v>
                </c:pt>
                <c:pt idx="107">
                  <c:v>321803.70899999997</c:v>
                </c:pt>
                <c:pt idx="108">
                  <c:v>361920.614</c:v>
                </c:pt>
                <c:pt idx="109">
                  <c:v>314341.92200000002</c:v>
                </c:pt>
                <c:pt idx="110">
                  <c:v>288765.06599999999</c:v>
                </c:pt>
                <c:pt idx="111">
                  <c:v>274971.625</c:v>
                </c:pt>
                <c:pt idx="112">
                  <c:v>251553.946</c:v>
                </c:pt>
                <c:pt idx="113">
                  <c:v>234180.63399999999</c:v>
                </c:pt>
                <c:pt idx="114">
                  <c:v>276377.88299999997</c:v>
                </c:pt>
                <c:pt idx="115">
                  <c:v>307168.96899999998</c:v>
                </c:pt>
                <c:pt idx="116">
                  <c:v>283826.967</c:v>
                </c:pt>
                <c:pt idx="117">
                  <c:v>256129.95499999999</c:v>
                </c:pt>
                <c:pt idx="118">
                  <c:v>262632.43800000002</c:v>
                </c:pt>
                <c:pt idx="119">
                  <c:v>311071.13799999998</c:v>
                </c:pt>
                <c:pt idx="120">
                  <c:v>347243.81599999999</c:v>
                </c:pt>
                <c:pt idx="121">
                  <c:v>302118.03200000001</c:v>
                </c:pt>
                <c:pt idx="122">
                  <c:v>267575.17499999999</c:v>
                </c:pt>
                <c:pt idx="123">
                  <c:v>264095.451</c:v>
                </c:pt>
                <c:pt idx="124">
                  <c:v>248953.125</c:v>
                </c:pt>
                <c:pt idx="125">
                  <c:v>242129.397</c:v>
                </c:pt>
                <c:pt idx="126">
                  <c:v>314797.86</c:v>
                </c:pt>
                <c:pt idx="127">
                  <c:v>307142.19799999997</c:v>
                </c:pt>
                <c:pt idx="128">
                  <c:v>302896.478</c:v>
                </c:pt>
                <c:pt idx="129">
                  <c:v>259986.81700000001</c:v>
                </c:pt>
                <c:pt idx="130">
                  <c:v>266210.34499999997</c:v>
                </c:pt>
                <c:pt idx="131">
                  <c:v>320750.99900000001</c:v>
                </c:pt>
                <c:pt idx="132">
                  <c:v>337337.07199999999</c:v>
                </c:pt>
                <c:pt idx="133">
                  <c:v>311245.58600000001</c:v>
                </c:pt>
                <c:pt idx="134">
                  <c:v>304875.73800000001</c:v>
                </c:pt>
                <c:pt idx="135">
                  <c:v>290500.84600000002</c:v>
                </c:pt>
                <c:pt idx="136">
                  <c:v>242197.76300000001</c:v>
                </c:pt>
                <c:pt idx="137">
                  <c:v>272297.10200000001</c:v>
                </c:pt>
                <c:pt idx="138">
                  <c:v>296220.098</c:v>
                </c:pt>
                <c:pt idx="139">
                  <c:v>300125.467</c:v>
                </c:pt>
                <c:pt idx="140">
                  <c:v>292203.092</c:v>
                </c:pt>
                <c:pt idx="141">
                  <c:v>258444.32500000001</c:v>
                </c:pt>
                <c:pt idx="142">
                  <c:v>267204.152</c:v>
                </c:pt>
                <c:pt idx="143">
                  <c:v>302494.02899999998</c:v>
                </c:pt>
                <c:pt idx="144">
                  <c:v>341215.147</c:v>
                </c:pt>
                <c:pt idx="145">
                  <c:v>319655.625</c:v>
                </c:pt>
                <c:pt idx="146">
                  <c:v>286436.533</c:v>
                </c:pt>
                <c:pt idx="147">
                  <c:v>275305.31</c:v>
                </c:pt>
                <c:pt idx="148">
                  <c:v>240710.70800000001</c:v>
                </c:pt>
                <c:pt idx="149">
                  <c:v>270025.011</c:v>
                </c:pt>
                <c:pt idx="150">
                  <c:v>308904.34899999999</c:v>
                </c:pt>
                <c:pt idx="151">
                  <c:v>331494.62599999999</c:v>
                </c:pt>
                <c:pt idx="152">
                  <c:v>293119.05900000001</c:v>
                </c:pt>
                <c:pt idx="153">
                  <c:v>265671.24699999997</c:v>
                </c:pt>
                <c:pt idx="154">
                  <c:v>274177.52500000002</c:v>
                </c:pt>
                <c:pt idx="155">
                  <c:v>328095.81800000003</c:v>
                </c:pt>
                <c:pt idx="156">
                  <c:v>354015.94099999999</c:v>
                </c:pt>
                <c:pt idx="157">
                  <c:v>348172.098</c:v>
                </c:pt>
                <c:pt idx="158">
                  <c:v>303491.97200000001</c:v>
                </c:pt>
                <c:pt idx="159">
                  <c:v>290565.13</c:v>
                </c:pt>
                <c:pt idx="160">
                  <c:v>254212.08199999999</c:v>
                </c:pt>
                <c:pt idx="161">
                  <c:v>280839.18699999998</c:v>
                </c:pt>
                <c:pt idx="162">
                  <c:v>309274.522</c:v>
                </c:pt>
                <c:pt idx="163">
                  <c:v>323339.04300000001</c:v>
                </c:pt>
                <c:pt idx="164">
                  <c:v>308051.73100000003</c:v>
                </c:pt>
                <c:pt idx="165">
                  <c:v>245698.9</c:v>
                </c:pt>
                <c:pt idx="166">
                  <c:v>275605.45299999998</c:v>
                </c:pt>
                <c:pt idx="167">
                  <c:v>347794.96600000001</c:v>
                </c:pt>
                <c:pt idx="168">
                  <c:v>400457.16100000002</c:v>
                </c:pt>
                <c:pt idx="169">
                  <c:v>359900.07</c:v>
                </c:pt>
                <c:pt idx="170">
                  <c:v>327478.66399999999</c:v>
                </c:pt>
                <c:pt idx="171">
                  <c:v>302566.50099999999</c:v>
                </c:pt>
                <c:pt idx="172">
                  <c:v>267075.15999999997</c:v>
                </c:pt>
                <c:pt idx="173">
                  <c:v>258434.22700000001</c:v>
                </c:pt>
                <c:pt idx="174">
                  <c:v>303837.00900000002</c:v>
                </c:pt>
                <c:pt idx="175">
                  <c:v>313530.44199999998</c:v>
                </c:pt>
                <c:pt idx="176">
                  <c:v>294405.33899999998</c:v>
                </c:pt>
                <c:pt idx="177">
                  <c:v>259973.5</c:v>
                </c:pt>
                <c:pt idx="178">
                  <c:v>275279.25900000002</c:v>
                </c:pt>
                <c:pt idx="179">
                  <c:v>336567.86700000003</c:v>
                </c:pt>
                <c:pt idx="180">
                  <c:v>378733.09100000001</c:v>
                </c:pt>
                <c:pt idx="181">
                  <c:v>357022.25799999997</c:v>
                </c:pt>
                <c:pt idx="182">
                  <c:v>336302.33199999999</c:v>
                </c:pt>
                <c:pt idx="183">
                  <c:v>312853.44099999999</c:v>
                </c:pt>
                <c:pt idx="184">
                  <c:v>258044.606</c:v>
                </c:pt>
                <c:pt idx="185">
                  <c:v>252794.25700000001</c:v>
                </c:pt>
                <c:pt idx="186">
                  <c:v>298662.90299999999</c:v>
                </c:pt>
                <c:pt idx="187">
                  <c:v>319698.28499999997</c:v>
                </c:pt>
                <c:pt idx="188">
                  <c:v>313671.53399999999</c:v>
                </c:pt>
                <c:pt idx="189">
                  <c:v>272089.53200000001</c:v>
                </c:pt>
                <c:pt idx="190">
                  <c:v>273882.22100000002</c:v>
                </c:pt>
                <c:pt idx="191">
                  <c:v>315904.30700000003</c:v>
                </c:pt>
                <c:pt idx="192">
                  <c:v>343042.25400000002</c:v>
                </c:pt>
                <c:pt idx="193">
                  <c:v>333114.28500000003</c:v>
                </c:pt>
                <c:pt idx="194">
                  <c:v>319385.31199999998</c:v>
                </c:pt>
                <c:pt idx="195">
                  <c:v>297667.12699999998</c:v>
                </c:pt>
                <c:pt idx="196">
                  <c:v>251204.42</c:v>
                </c:pt>
                <c:pt idx="197">
                  <c:v>262312.41499999998</c:v>
                </c:pt>
                <c:pt idx="198">
                  <c:v>307900.62699999998</c:v>
                </c:pt>
                <c:pt idx="199">
                  <c:v>331737.90900000004</c:v>
                </c:pt>
                <c:pt idx="200">
                  <c:v>320582.815</c:v>
                </c:pt>
                <c:pt idx="201">
                  <c:v>268491.34700000001</c:v>
                </c:pt>
                <c:pt idx="202">
                  <c:v>275181.07400000002</c:v>
                </c:pt>
                <c:pt idx="203">
                  <c:v>336859.81900000002</c:v>
                </c:pt>
                <c:pt idx="204">
                  <c:v>365377.50099999999</c:v>
                </c:pt>
                <c:pt idx="205">
                  <c:v>338973.16600000003</c:v>
                </c:pt>
                <c:pt idx="206">
                  <c:v>321303.859</c:v>
                </c:pt>
                <c:pt idx="207">
                  <c:v>292385.234</c:v>
                </c:pt>
                <c:pt idx="208">
                  <c:v>268593.42200000002</c:v>
                </c:pt>
                <c:pt idx="209">
                  <c:v>288375.03000000003</c:v>
                </c:pt>
                <c:pt idx="210">
                  <c:v>297988.79499999998</c:v>
                </c:pt>
                <c:pt idx="211">
                  <c:v>295098.88</c:v>
                </c:pt>
                <c:pt idx="212">
                  <c:v>301000.71999999997</c:v>
                </c:pt>
                <c:pt idx="213">
                  <c:v>253241.68900000001</c:v>
                </c:pt>
                <c:pt idx="214">
                  <c:v>308310.43428599997</c:v>
                </c:pt>
                <c:pt idx="215">
                  <c:v>323161.49583999999</c:v>
                </c:pt>
                <c:pt idx="216">
                  <c:v>417769.42048299999</c:v>
                </c:pt>
                <c:pt idx="217">
                  <c:v>359137.34278599999</c:v>
                </c:pt>
                <c:pt idx="218">
                  <c:v>331340.24115100002</c:v>
                </c:pt>
                <c:pt idx="219">
                  <c:v>302663.245284</c:v>
                </c:pt>
                <c:pt idx="220">
                  <c:v>254090.05992699999</c:v>
                </c:pt>
                <c:pt idx="221">
                  <c:v>272859.14057699998</c:v>
                </c:pt>
                <c:pt idx="222">
                  <c:v>314010.17337099998</c:v>
                </c:pt>
                <c:pt idx="223">
                  <c:v>362615.75111000001</c:v>
                </c:pt>
                <c:pt idx="224">
                  <c:v>322426.61291099997</c:v>
                </c:pt>
                <c:pt idx="225">
                  <c:v>280051.11963700003</c:v>
                </c:pt>
                <c:pt idx="226">
                  <c:v>297094.95735099999</c:v>
                </c:pt>
                <c:pt idx="227">
                  <c:v>359106.02054</c:v>
                </c:pt>
                <c:pt idx="228">
                  <c:v>390688.02002671658</c:v>
                </c:pt>
                <c:pt idx="229">
                  <c:v>357622.59063855221</c:v>
                </c:pt>
                <c:pt idx="230">
                  <c:v>335395.35044237028</c:v>
                </c:pt>
                <c:pt idx="231">
                  <c:v>305894.86707224243</c:v>
                </c:pt>
                <c:pt idx="232">
                  <c:v>261206.06271005861</c:v>
                </c:pt>
                <c:pt idx="233">
                  <c:v>274498.13166846777</c:v>
                </c:pt>
                <c:pt idx="234">
                  <c:v>306130.70031352318</c:v>
                </c:pt>
                <c:pt idx="235">
                  <c:v>331591.6800850709</c:v>
                </c:pt>
                <c:pt idx="236">
                  <c:v>315038.60502107569</c:v>
                </c:pt>
                <c:pt idx="237">
                  <c:v>266357.0357937853</c:v>
                </c:pt>
                <c:pt idx="238">
                  <c:v>292210.6945432722</c:v>
                </c:pt>
                <c:pt idx="239">
                  <c:v>338599.74811362941</c:v>
                </c:pt>
                <c:pt idx="240">
                  <c:v>394034.78177048173</c:v>
                </c:pt>
                <c:pt idx="241">
                  <c:v>360969.35238231719</c:v>
                </c:pt>
                <c:pt idx="242">
                  <c:v>338742.11218613537</c:v>
                </c:pt>
                <c:pt idx="243">
                  <c:v>309241.62881600752</c:v>
                </c:pt>
                <c:pt idx="244">
                  <c:v>264552.82445382368</c:v>
                </c:pt>
                <c:pt idx="245">
                  <c:v>277844.89341223292</c:v>
                </c:pt>
                <c:pt idx="246">
                  <c:v>309477.46205728839</c:v>
                </c:pt>
                <c:pt idx="247">
                  <c:v>334938.44182883599</c:v>
                </c:pt>
                <c:pt idx="248">
                  <c:v>318385.36676484079</c:v>
                </c:pt>
                <c:pt idx="249">
                  <c:v>269703.79753755039</c:v>
                </c:pt>
                <c:pt idx="250">
                  <c:v>295557.45628703729</c:v>
                </c:pt>
                <c:pt idx="251">
                  <c:v>341946.5098573945</c:v>
                </c:pt>
                <c:pt idx="252">
                  <c:v>397381.54351424688</c:v>
                </c:pt>
                <c:pt idx="253">
                  <c:v>364316.11412608228</c:v>
                </c:pt>
                <c:pt idx="254">
                  <c:v>342088.87392990052</c:v>
                </c:pt>
                <c:pt idx="255">
                  <c:v>312588.39055977273</c:v>
                </c:pt>
                <c:pt idx="256">
                  <c:v>267899.58619758883</c:v>
                </c:pt>
                <c:pt idx="257">
                  <c:v>281191.65515599801</c:v>
                </c:pt>
                <c:pt idx="258">
                  <c:v>312824.22380105348</c:v>
                </c:pt>
                <c:pt idx="259">
                  <c:v>338285.20357260108</c:v>
                </c:pt>
                <c:pt idx="260">
                  <c:v>321732.12850860588</c:v>
                </c:pt>
                <c:pt idx="261">
                  <c:v>273050.55928131548</c:v>
                </c:pt>
                <c:pt idx="262">
                  <c:v>298904.21803080238</c:v>
                </c:pt>
                <c:pt idx="263">
                  <c:v>345293.27160115959</c:v>
                </c:pt>
                <c:pt idx="264">
                  <c:v>400728.30525801203</c:v>
                </c:pt>
                <c:pt idx="265">
                  <c:v>367662.87586984743</c:v>
                </c:pt>
                <c:pt idx="266">
                  <c:v>345435.63567366567</c:v>
                </c:pt>
                <c:pt idx="267">
                  <c:v>315935.15230353782</c:v>
                </c:pt>
                <c:pt idx="268">
                  <c:v>271246.34794135392</c:v>
                </c:pt>
                <c:pt idx="269">
                  <c:v>284538.41689976311</c:v>
                </c:pt>
                <c:pt idx="270">
                  <c:v>316170.98554481863</c:v>
                </c:pt>
                <c:pt idx="271">
                  <c:v>341631.96531636617</c:v>
                </c:pt>
                <c:pt idx="272">
                  <c:v>325078.89025237103</c:v>
                </c:pt>
                <c:pt idx="273">
                  <c:v>276397.32102508057</c:v>
                </c:pt>
                <c:pt idx="274">
                  <c:v>302250.97977456747</c:v>
                </c:pt>
                <c:pt idx="275">
                  <c:v>348640.03334492468</c:v>
                </c:pt>
                <c:pt idx="276">
                  <c:v>404075.06700177712</c:v>
                </c:pt>
                <c:pt idx="277">
                  <c:v>371009.63761361252</c:v>
                </c:pt>
                <c:pt idx="278">
                  <c:v>348782.39741743082</c:v>
                </c:pt>
                <c:pt idx="279">
                  <c:v>319281.91404730291</c:v>
                </c:pt>
                <c:pt idx="280">
                  <c:v>274593.10968511901</c:v>
                </c:pt>
                <c:pt idx="281">
                  <c:v>287885.1786435282</c:v>
                </c:pt>
                <c:pt idx="282">
                  <c:v>319517.74728858372</c:v>
                </c:pt>
                <c:pt idx="283">
                  <c:v>344978.72706013132</c:v>
                </c:pt>
                <c:pt idx="284">
                  <c:v>328425.65199613612</c:v>
                </c:pt>
                <c:pt idx="285">
                  <c:v>279744.08276884572</c:v>
                </c:pt>
                <c:pt idx="286">
                  <c:v>305597.74151833262</c:v>
                </c:pt>
                <c:pt idx="287">
                  <c:v>351986.79508868977</c:v>
                </c:pt>
              </c:numCache>
            </c:numRef>
          </c:val>
          <c:smooth val="0"/>
          <c:extLst>
            <c:ext xmlns:c16="http://schemas.microsoft.com/office/drawing/2014/chart" uri="{C3380CC4-5D6E-409C-BE32-E72D297353CC}">
              <c16:uniqueId val="{00000000-081F-413C-A045-DD56FB4909BB}"/>
            </c:ext>
          </c:extLst>
        </c:ser>
        <c:ser>
          <c:idx val="1"/>
          <c:order val="1"/>
          <c:tx>
            <c:strRef>
              <c:f>'Line Charts'!$C$1</c:f>
              <c:strCache>
                <c:ptCount val="1"/>
                <c:pt idx="0">
                  <c:v> Customers </c:v>
                </c:pt>
              </c:strCache>
            </c:strRef>
          </c:tx>
          <c:spPr>
            <a:ln w="28575" cap="rnd">
              <a:solidFill>
                <a:schemeClr val="accent2"/>
              </a:solidFill>
              <a:round/>
            </a:ln>
            <a:effectLst/>
          </c:spPr>
          <c:marker>
            <c:symbol val="none"/>
          </c:marker>
          <c:cat>
            <c:numRef>
              <c:f>'Line Charts'!$A$2:$A$289</c:f>
              <c:numCache>
                <c:formatCode>[$-409]mmm\-yy;@</c:formatCode>
                <c:ptCount val="288"/>
                <c:pt idx="0">
                  <c:v>37257</c:v>
                </c:pt>
                <c:pt idx="1">
                  <c:v>37288</c:v>
                </c:pt>
                <c:pt idx="2">
                  <c:v>37316</c:v>
                </c:pt>
                <c:pt idx="3">
                  <c:v>37347</c:v>
                </c:pt>
                <c:pt idx="4">
                  <c:v>37377</c:v>
                </c:pt>
                <c:pt idx="5">
                  <c:v>37408</c:v>
                </c:pt>
                <c:pt idx="6">
                  <c:v>37438</c:v>
                </c:pt>
                <c:pt idx="7">
                  <c:v>37469</c:v>
                </c:pt>
                <c:pt idx="8">
                  <c:v>37500</c:v>
                </c:pt>
                <c:pt idx="9">
                  <c:v>37530</c:v>
                </c:pt>
                <c:pt idx="10">
                  <c:v>37561</c:v>
                </c:pt>
                <c:pt idx="11">
                  <c:v>37591</c:v>
                </c:pt>
                <c:pt idx="12">
                  <c:v>37622</c:v>
                </c:pt>
                <c:pt idx="13">
                  <c:v>37653</c:v>
                </c:pt>
                <c:pt idx="14">
                  <c:v>37681</c:v>
                </c:pt>
                <c:pt idx="15">
                  <c:v>37712</c:v>
                </c:pt>
                <c:pt idx="16">
                  <c:v>37742</c:v>
                </c:pt>
                <c:pt idx="17">
                  <c:v>37773</c:v>
                </c:pt>
                <c:pt idx="18">
                  <c:v>37803</c:v>
                </c:pt>
                <c:pt idx="19">
                  <c:v>37834</c:v>
                </c:pt>
                <c:pt idx="20">
                  <c:v>37865</c:v>
                </c:pt>
                <c:pt idx="21">
                  <c:v>37895</c:v>
                </c:pt>
                <c:pt idx="22">
                  <c:v>37926</c:v>
                </c:pt>
                <c:pt idx="23">
                  <c:v>37956</c:v>
                </c:pt>
                <c:pt idx="24">
                  <c:v>37987</c:v>
                </c:pt>
                <c:pt idx="25">
                  <c:v>38018</c:v>
                </c:pt>
                <c:pt idx="26">
                  <c:v>38047</c:v>
                </c:pt>
                <c:pt idx="27">
                  <c:v>38078</c:v>
                </c:pt>
                <c:pt idx="28">
                  <c:v>38108</c:v>
                </c:pt>
                <c:pt idx="29">
                  <c:v>38139</c:v>
                </c:pt>
                <c:pt idx="30">
                  <c:v>38169</c:v>
                </c:pt>
                <c:pt idx="31">
                  <c:v>38200</c:v>
                </c:pt>
                <c:pt idx="32">
                  <c:v>38231</c:v>
                </c:pt>
                <c:pt idx="33">
                  <c:v>38261</c:v>
                </c:pt>
                <c:pt idx="34">
                  <c:v>38292</c:v>
                </c:pt>
                <c:pt idx="35">
                  <c:v>38322</c:v>
                </c:pt>
                <c:pt idx="36">
                  <c:v>38353</c:v>
                </c:pt>
                <c:pt idx="37">
                  <c:v>38384</c:v>
                </c:pt>
                <c:pt idx="38">
                  <c:v>38412</c:v>
                </c:pt>
                <c:pt idx="39">
                  <c:v>38443</c:v>
                </c:pt>
                <c:pt idx="40">
                  <c:v>38473</c:v>
                </c:pt>
                <c:pt idx="41">
                  <c:v>38504</c:v>
                </c:pt>
                <c:pt idx="42">
                  <c:v>38534</c:v>
                </c:pt>
                <c:pt idx="43">
                  <c:v>38565</c:v>
                </c:pt>
                <c:pt idx="44">
                  <c:v>38596</c:v>
                </c:pt>
                <c:pt idx="45">
                  <c:v>38626</c:v>
                </c:pt>
                <c:pt idx="46">
                  <c:v>38657</c:v>
                </c:pt>
                <c:pt idx="47">
                  <c:v>38687</c:v>
                </c:pt>
                <c:pt idx="48">
                  <c:v>38718</c:v>
                </c:pt>
                <c:pt idx="49">
                  <c:v>38749</c:v>
                </c:pt>
                <c:pt idx="50">
                  <c:v>38777</c:v>
                </c:pt>
                <c:pt idx="51">
                  <c:v>38808</c:v>
                </c:pt>
                <c:pt idx="52">
                  <c:v>38838</c:v>
                </c:pt>
                <c:pt idx="53">
                  <c:v>38869</c:v>
                </c:pt>
                <c:pt idx="54">
                  <c:v>38899</c:v>
                </c:pt>
                <c:pt idx="55">
                  <c:v>38930</c:v>
                </c:pt>
                <c:pt idx="56">
                  <c:v>38961</c:v>
                </c:pt>
                <c:pt idx="57">
                  <c:v>38991</c:v>
                </c:pt>
                <c:pt idx="58">
                  <c:v>39022</c:v>
                </c:pt>
                <c:pt idx="59">
                  <c:v>39052</c:v>
                </c:pt>
                <c:pt idx="60">
                  <c:v>39083</c:v>
                </c:pt>
                <c:pt idx="61">
                  <c:v>39114</c:v>
                </c:pt>
                <c:pt idx="62">
                  <c:v>39142</c:v>
                </c:pt>
                <c:pt idx="63">
                  <c:v>39173</c:v>
                </c:pt>
                <c:pt idx="64">
                  <c:v>39203</c:v>
                </c:pt>
                <c:pt idx="65">
                  <c:v>39234</c:v>
                </c:pt>
                <c:pt idx="66">
                  <c:v>39264</c:v>
                </c:pt>
                <c:pt idx="67">
                  <c:v>39295</c:v>
                </c:pt>
                <c:pt idx="68">
                  <c:v>39326</c:v>
                </c:pt>
                <c:pt idx="69">
                  <c:v>39356</c:v>
                </c:pt>
                <c:pt idx="70">
                  <c:v>39387</c:v>
                </c:pt>
                <c:pt idx="71">
                  <c:v>39417</c:v>
                </c:pt>
                <c:pt idx="72">
                  <c:v>39448</c:v>
                </c:pt>
                <c:pt idx="73">
                  <c:v>39479</c:v>
                </c:pt>
                <c:pt idx="74">
                  <c:v>39508</c:v>
                </c:pt>
                <c:pt idx="75">
                  <c:v>39539</c:v>
                </c:pt>
                <c:pt idx="76">
                  <c:v>39569</c:v>
                </c:pt>
                <c:pt idx="77">
                  <c:v>39600</c:v>
                </c:pt>
                <c:pt idx="78">
                  <c:v>39630</c:v>
                </c:pt>
                <c:pt idx="79">
                  <c:v>39661</c:v>
                </c:pt>
                <c:pt idx="80">
                  <c:v>39692</c:v>
                </c:pt>
                <c:pt idx="81">
                  <c:v>39722</c:v>
                </c:pt>
                <c:pt idx="82">
                  <c:v>39753</c:v>
                </c:pt>
                <c:pt idx="83">
                  <c:v>39783</c:v>
                </c:pt>
                <c:pt idx="84">
                  <c:v>39814</c:v>
                </c:pt>
                <c:pt idx="85">
                  <c:v>39845</c:v>
                </c:pt>
                <c:pt idx="86">
                  <c:v>39873</c:v>
                </c:pt>
                <c:pt idx="87">
                  <c:v>39904</c:v>
                </c:pt>
                <c:pt idx="88">
                  <c:v>39934</c:v>
                </c:pt>
                <c:pt idx="89">
                  <c:v>39965</c:v>
                </c:pt>
                <c:pt idx="90">
                  <c:v>39995</c:v>
                </c:pt>
                <c:pt idx="91">
                  <c:v>40026</c:v>
                </c:pt>
                <c:pt idx="92">
                  <c:v>40057</c:v>
                </c:pt>
                <c:pt idx="93">
                  <c:v>40087</c:v>
                </c:pt>
                <c:pt idx="94">
                  <c:v>40118</c:v>
                </c:pt>
                <c:pt idx="95">
                  <c:v>40148</c:v>
                </c:pt>
                <c:pt idx="96">
                  <c:v>40179</c:v>
                </c:pt>
                <c:pt idx="97">
                  <c:v>40210</c:v>
                </c:pt>
                <c:pt idx="98">
                  <c:v>40238</c:v>
                </c:pt>
                <c:pt idx="99">
                  <c:v>40269</c:v>
                </c:pt>
                <c:pt idx="100">
                  <c:v>40299</c:v>
                </c:pt>
                <c:pt idx="101">
                  <c:v>40330</c:v>
                </c:pt>
                <c:pt idx="102">
                  <c:v>40360</c:v>
                </c:pt>
                <c:pt idx="103">
                  <c:v>40391</c:v>
                </c:pt>
                <c:pt idx="104">
                  <c:v>40422</c:v>
                </c:pt>
                <c:pt idx="105">
                  <c:v>40452</c:v>
                </c:pt>
                <c:pt idx="106">
                  <c:v>40483</c:v>
                </c:pt>
                <c:pt idx="107">
                  <c:v>40513</c:v>
                </c:pt>
                <c:pt idx="108">
                  <c:v>40544</c:v>
                </c:pt>
                <c:pt idx="109">
                  <c:v>40575</c:v>
                </c:pt>
                <c:pt idx="110">
                  <c:v>40603</c:v>
                </c:pt>
                <c:pt idx="111">
                  <c:v>40634</c:v>
                </c:pt>
                <c:pt idx="112">
                  <c:v>40664</c:v>
                </c:pt>
                <c:pt idx="113">
                  <c:v>40695</c:v>
                </c:pt>
                <c:pt idx="114">
                  <c:v>40725</c:v>
                </c:pt>
                <c:pt idx="115">
                  <c:v>40756</c:v>
                </c:pt>
                <c:pt idx="116">
                  <c:v>40787</c:v>
                </c:pt>
                <c:pt idx="117">
                  <c:v>40817</c:v>
                </c:pt>
                <c:pt idx="118">
                  <c:v>40848</c:v>
                </c:pt>
                <c:pt idx="119">
                  <c:v>40878</c:v>
                </c:pt>
                <c:pt idx="120">
                  <c:v>40909</c:v>
                </c:pt>
                <c:pt idx="121">
                  <c:v>40940</c:v>
                </c:pt>
                <c:pt idx="122">
                  <c:v>40969</c:v>
                </c:pt>
                <c:pt idx="123">
                  <c:v>41000</c:v>
                </c:pt>
                <c:pt idx="124">
                  <c:v>41030</c:v>
                </c:pt>
                <c:pt idx="125">
                  <c:v>41061</c:v>
                </c:pt>
                <c:pt idx="126">
                  <c:v>41091</c:v>
                </c:pt>
                <c:pt idx="127">
                  <c:v>41122</c:v>
                </c:pt>
                <c:pt idx="128">
                  <c:v>41153</c:v>
                </c:pt>
                <c:pt idx="129">
                  <c:v>41183</c:v>
                </c:pt>
                <c:pt idx="130">
                  <c:v>41214</c:v>
                </c:pt>
                <c:pt idx="131">
                  <c:v>41244</c:v>
                </c:pt>
                <c:pt idx="132">
                  <c:v>41275</c:v>
                </c:pt>
                <c:pt idx="133">
                  <c:v>41306</c:v>
                </c:pt>
                <c:pt idx="134">
                  <c:v>41334</c:v>
                </c:pt>
                <c:pt idx="135">
                  <c:v>41365</c:v>
                </c:pt>
                <c:pt idx="136">
                  <c:v>41395</c:v>
                </c:pt>
                <c:pt idx="137">
                  <c:v>41426</c:v>
                </c:pt>
                <c:pt idx="138">
                  <c:v>41456</c:v>
                </c:pt>
                <c:pt idx="139">
                  <c:v>41487</c:v>
                </c:pt>
                <c:pt idx="140">
                  <c:v>41518</c:v>
                </c:pt>
                <c:pt idx="141">
                  <c:v>41548</c:v>
                </c:pt>
                <c:pt idx="142">
                  <c:v>41579</c:v>
                </c:pt>
                <c:pt idx="143">
                  <c:v>41609</c:v>
                </c:pt>
                <c:pt idx="144">
                  <c:v>41640</c:v>
                </c:pt>
                <c:pt idx="145">
                  <c:v>41671</c:v>
                </c:pt>
                <c:pt idx="146">
                  <c:v>41699</c:v>
                </c:pt>
                <c:pt idx="147">
                  <c:v>41730</c:v>
                </c:pt>
                <c:pt idx="148">
                  <c:v>41760</c:v>
                </c:pt>
                <c:pt idx="149">
                  <c:v>41791</c:v>
                </c:pt>
                <c:pt idx="150">
                  <c:v>41821</c:v>
                </c:pt>
                <c:pt idx="151">
                  <c:v>41852</c:v>
                </c:pt>
                <c:pt idx="152">
                  <c:v>41883</c:v>
                </c:pt>
                <c:pt idx="153">
                  <c:v>41913</c:v>
                </c:pt>
                <c:pt idx="154">
                  <c:v>41944</c:v>
                </c:pt>
                <c:pt idx="155">
                  <c:v>41974</c:v>
                </c:pt>
                <c:pt idx="156">
                  <c:v>42005</c:v>
                </c:pt>
                <c:pt idx="157">
                  <c:v>42036</c:v>
                </c:pt>
                <c:pt idx="158">
                  <c:v>42064</c:v>
                </c:pt>
                <c:pt idx="159">
                  <c:v>42095</c:v>
                </c:pt>
                <c:pt idx="160">
                  <c:v>42125</c:v>
                </c:pt>
                <c:pt idx="161">
                  <c:v>42156</c:v>
                </c:pt>
                <c:pt idx="162">
                  <c:v>42186</c:v>
                </c:pt>
                <c:pt idx="163">
                  <c:v>42217</c:v>
                </c:pt>
                <c:pt idx="164">
                  <c:v>42248</c:v>
                </c:pt>
                <c:pt idx="165">
                  <c:v>42278</c:v>
                </c:pt>
                <c:pt idx="166">
                  <c:v>42309</c:v>
                </c:pt>
                <c:pt idx="167">
                  <c:v>42339</c:v>
                </c:pt>
                <c:pt idx="168">
                  <c:v>42370</c:v>
                </c:pt>
                <c:pt idx="169">
                  <c:v>42401</c:v>
                </c:pt>
                <c:pt idx="170">
                  <c:v>42430</c:v>
                </c:pt>
                <c:pt idx="171">
                  <c:v>42461</c:v>
                </c:pt>
                <c:pt idx="172">
                  <c:v>42491</c:v>
                </c:pt>
                <c:pt idx="173">
                  <c:v>42522</c:v>
                </c:pt>
                <c:pt idx="174">
                  <c:v>42552</c:v>
                </c:pt>
                <c:pt idx="175">
                  <c:v>42583</c:v>
                </c:pt>
                <c:pt idx="176">
                  <c:v>42614</c:v>
                </c:pt>
                <c:pt idx="177">
                  <c:v>42644</c:v>
                </c:pt>
                <c:pt idx="178">
                  <c:v>42675</c:v>
                </c:pt>
                <c:pt idx="179">
                  <c:v>42705</c:v>
                </c:pt>
                <c:pt idx="180">
                  <c:v>42736</c:v>
                </c:pt>
                <c:pt idx="181">
                  <c:v>42767</c:v>
                </c:pt>
                <c:pt idx="182">
                  <c:v>42795</c:v>
                </c:pt>
                <c:pt idx="183">
                  <c:v>42826</c:v>
                </c:pt>
                <c:pt idx="184">
                  <c:v>42856</c:v>
                </c:pt>
                <c:pt idx="185">
                  <c:v>42887</c:v>
                </c:pt>
                <c:pt idx="186">
                  <c:v>42917</c:v>
                </c:pt>
                <c:pt idx="187">
                  <c:v>42948</c:v>
                </c:pt>
                <c:pt idx="188">
                  <c:v>42979</c:v>
                </c:pt>
                <c:pt idx="189">
                  <c:v>43009</c:v>
                </c:pt>
                <c:pt idx="190">
                  <c:v>43040</c:v>
                </c:pt>
                <c:pt idx="191">
                  <c:v>43070</c:v>
                </c:pt>
                <c:pt idx="192">
                  <c:v>43101</c:v>
                </c:pt>
                <c:pt idx="193">
                  <c:v>43132</c:v>
                </c:pt>
                <c:pt idx="194">
                  <c:v>43160</c:v>
                </c:pt>
                <c:pt idx="195">
                  <c:v>43191</c:v>
                </c:pt>
                <c:pt idx="196">
                  <c:v>43221</c:v>
                </c:pt>
                <c:pt idx="197">
                  <c:v>43252</c:v>
                </c:pt>
                <c:pt idx="198">
                  <c:v>43282</c:v>
                </c:pt>
                <c:pt idx="199">
                  <c:v>43313</c:v>
                </c:pt>
                <c:pt idx="200">
                  <c:v>43344</c:v>
                </c:pt>
                <c:pt idx="201">
                  <c:v>43374</c:v>
                </c:pt>
                <c:pt idx="202">
                  <c:v>43405</c:v>
                </c:pt>
                <c:pt idx="203">
                  <c:v>43435</c:v>
                </c:pt>
                <c:pt idx="204">
                  <c:v>43466</c:v>
                </c:pt>
                <c:pt idx="205">
                  <c:v>43497</c:v>
                </c:pt>
                <c:pt idx="206">
                  <c:v>43525</c:v>
                </c:pt>
                <c:pt idx="207">
                  <c:v>43556</c:v>
                </c:pt>
                <c:pt idx="208">
                  <c:v>43586</c:v>
                </c:pt>
                <c:pt idx="209">
                  <c:v>43617</c:v>
                </c:pt>
                <c:pt idx="210">
                  <c:v>43647</c:v>
                </c:pt>
                <c:pt idx="211">
                  <c:v>43678</c:v>
                </c:pt>
                <c:pt idx="212">
                  <c:v>43709</c:v>
                </c:pt>
                <c:pt idx="213">
                  <c:v>43739</c:v>
                </c:pt>
                <c:pt idx="214">
                  <c:v>43770</c:v>
                </c:pt>
                <c:pt idx="215">
                  <c:v>43800</c:v>
                </c:pt>
                <c:pt idx="216">
                  <c:v>43831</c:v>
                </c:pt>
                <c:pt idx="217">
                  <c:v>43862</c:v>
                </c:pt>
                <c:pt idx="218">
                  <c:v>43891</c:v>
                </c:pt>
                <c:pt idx="219">
                  <c:v>43922</c:v>
                </c:pt>
                <c:pt idx="220">
                  <c:v>43952</c:v>
                </c:pt>
                <c:pt idx="221">
                  <c:v>43983</c:v>
                </c:pt>
                <c:pt idx="222">
                  <c:v>44013</c:v>
                </c:pt>
                <c:pt idx="223">
                  <c:v>44044</c:v>
                </c:pt>
                <c:pt idx="224">
                  <c:v>44075</c:v>
                </c:pt>
                <c:pt idx="225">
                  <c:v>44105</c:v>
                </c:pt>
                <c:pt idx="226">
                  <c:v>44136</c:v>
                </c:pt>
                <c:pt idx="227">
                  <c:v>44166</c:v>
                </c:pt>
                <c:pt idx="228">
                  <c:v>44197</c:v>
                </c:pt>
                <c:pt idx="229">
                  <c:v>44228</c:v>
                </c:pt>
                <c:pt idx="230">
                  <c:v>44256</c:v>
                </c:pt>
                <c:pt idx="231">
                  <c:v>44287</c:v>
                </c:pt>
                <c:pt idx="232">
                  <c:v>44317</c:v>
                </c:pt>
                <c:pt idx="233">
                  <c:v>44348</c:v>
                </c:pt>
                <c:pt idx="234">
                  <c:v>44378</c:v>
                </c:pt>
                <c:pt idx="235">
                  <c:v>44409</c:v>
                </c:pt>
                <c:pt idx="236">
                  <c:v>44440</c:v>
                </c:pt>
                <c:pt idx="237">
                  <c:v>44470</c:v>
                </c:pt>
                <c:pt idx="238">
                  <c:v>44501</c:v>
                </c:pt>
                <c:pt idx="239">
                  <c:v>44531</c:v>
                </c:pt>
                <c:pt idx="240">
                  <c:v>44562</c:v>
                </c:pt>
                <c:pt idx="241">
                  <c:v>44593</c:v>
                </c:pt>
                <c:pt idx="242">
                  <c:v>44621</c:v>
                </c:pt>
                <c:pt idx="243">
                  <c:v>44652</c:v>
                </c:pt>
                <c:pt idx="244">
                  <c:v>44682</c:v>
                </c:pt>
                <c:pt idx="245">
                  <c:v>44713</c:v>
                </c:pt>
                <c:pt idx="246">
                  <c:v>44743</c:v>
                </c:pt>
                <c:pt idx="247">
                  <c:v>44774</c:v>
                </c:pt>
                <c:pt idx="248">
                  <c:v>44805</c:v>
                </c:pt>
                <c:pt idx="249">
                  <c:v>44835</c:v>
                </c:pt>
                <c:pt idx="250">
                  <c:v>44866</c:v>
                </c:pt>
                <c:pt idx="251">
                  <c:v>44896</c:v>
                </c:pt>
                <c:pt idx="252">
                  <c:v>44927</c:v>
                </c:pt>
                <c:pt idx="253">
                  <c:v>44958</c:v>
                </c:pt>
                <c:pt idx="254">
                  <c:v>44986</c:v>
                </c:pt>
                <c:pt idx="255">
                  <c:v>45017</c:v>
                </c:pt>
                <c:pt idx="256">
                  <c:v>45047</c:v>
                </c:pt>
                <c:pt idx="257">
                  <c:v>45078</c:v>
                </c:pt>
                <c:pt idx="258">
                  <c:v>45108</c:v>
                </c:pt>
                <c:pt idx="259">
                  <c:v>45139</c:v>
                </c:pt>
                <c:pt idx="260">
                  <c:v>45170</c:v>
                </c:pt>
                <c:pt idx="261">
                  <c:v>45200</c:v>
                </c:pt>
                <c:pt idx="262">
                  <c:v>45231</c:v>
                </c:pt>
                <c:pt idx="263">
                  <c:v>45261</c:v>
                </c:pt>
                <c:pt idx="264">
                  <c:v>45292</c:v>
                </c:pt>
                <c:pt idx="265">
                  <c:v>45323</c:v>
                </c:pt>
                <c:pt idx="266">
                  <c:v>45352</c:v>
                </c:pt>
                <c:pt idx="267">
                  <c:v>45383</c:v>
                </c:pt>
                <c:pt idx="268">
                  <c:v>45413</c:v>
                </c:pt>
                <c:pt idx="269">
                  <c:v>45444</c:v>
                </c:pt>
                <c:pt idx="270">
                  <c:v>45474</c:v>
                </c:pt>
                <c:pt idx="271">
                  <c:v>45505</c:v>
                </c:pt>
                <c:pt idx="272">
                  <c:v>45536</c:v>
                </c:pt>
                <c:pt idx="273">
                  <c:v>45566</c:v>
                </c:pt>
                <c:pt idx="274">
                  <c:v>45597</c:v>
                </c:pt>
                <c:pt idx="275">
                  <c:v>45627</c:v>
                </c:pt>
                <c:pt idx="276">
                  <c:v>45658</c:v>
                </c:pt>
                <c:pt idx="277">
                  <c:v>45689</c:v>
                </c:pt>
                <c:pt idx="278">
                  <c:v>45717</c:v>
                </c:pt>
                <c:pt idx="279">
                  <c:v>45748</c:v>
                </c:pt>
                <c:pt idx="280">
                  <c:v>45778</c:v>
                </c:pt>
                <c:pt idx="281">
                  <c:v>45809</c:v>
                </c:pt>
                <c:pt idx="282">
                  <c:v>45839</c:v>
                </c:pt>
                <c:pt idx="283">
                  <c:v>45870</c:v>
                </c:pt>
                <c:pt idx="284">
                  <c:v>45901</c:v>
                </c:pt>
                <c:pt idx="285">
                  <c:v>45931</c:v>
                </c:pt>
                <c:pt idx="286">
                  <c:v>45962</c:v>
                </c:pt>
                <c:pt idx="287">
                  <c:v>45992</c:v>
                </c:pt>
              </c:numCache>
            </c:numRef>
          </c:cat>
          <c:val>
            <c:numRef>
              <c:f>'Line Charts'!$C$2:$C$289</c:f>
              <c:numCache>
                <c:formatCode>_(* #,##0_);_(* \(#,##0\);_(* "-"??_);_(@_)</c:formatCode>
                <c:ptCount val="288"/>
                <c:pt idx="0">
                  <c:v>484845</c:v>
                </c:pt>
                <c:pt idx="1">
                  <c:v>485091</c:v>
                </c:pt>
                <c:pt idx="2">
                  <c:v>485859</c:v>
                </c:pt>
                <c:pt idx="3">
                  <c:v>485989</c:v>
                </c:pt>
                <c:pt idx="4">
                  <c:v>486104</c:v>
                </c:pt>
                <c:pt idx="5">
                  <c:v>486679</c:v>
                </c:pt>
                <c:pt idx="6">
                  <c:v>487486</c:v>
                </c:pt>
                <c:pt idx="7">
                  <c:v>488279</c:v>
                </c:pt>
                <c:pt idx="8">
                  <c:v>488937</c:v>
                </c:pt>
                <c:pt idx="9">
                  <c:v>489571</c:v>
                </c:pt>
                <c:pt idx="10">
                  <c:v>490489</c:v>
                </c:pt>
                <c:pt idx="11">
                  <c:v>491104</c:v>
                </c:pt>
                <c:pt idx="12">
                  <c:v>491609</c:v>
                </c:pt>
                <c:pt idx="13">
                  <c:v>491759</c:v>
                </c:pt>
                <c:pt idx="14">
                  <c:v>491980</c:v>
                </c:pt>
                <c:pt idx="15">
                  <c:v>491970</c:v>
                </c:pt>
                <c:pt idx="16">
                  <c:v>492035</c:v>
                </c:pt>
                <c:pt idx="17">
                  <c:v>492361</c:v>
                </c:pt>
                <c:pt idx="18">
                  <c:v>492760</c:v>
                </c:pt>
                <c:pt idx="19">
                  <c:v>493615</c:v>
                </c:pt>
                <c:pt idx="20">
                  <c:v>494019</c:v>
                </c:pt>
                <c:pt idx="21">
                  <c:v>494783</c:v>
                </c:pt>
                <c:pt idx="22">
                  <c:v>495837</c:v>
                </c:pt>
                <c:pt idx="23">
                  <c:v>496563</c:v>
                </c:pt>
                <c:pt idx="24">
                  <c:v>497278</c:v>
                </c:pt>
                <c:pt idx="25">
                  <c:v>497252</c:v>
                </c:pt>
                <c:pt idx="26">
                  <c:v>498125</c:v>
                </c:pt>
                <c:pt idx="27">
                  <c:v>498343</c:v>
                </c:pt>
                <c:pt idx="28">
                  <c:v>498634</c:v>
                </c:pt>
                <c:pt idx="29">
                  <c:v>499158</c:v>
                </c:pt>
                <c:pt idx="30">
                  <c:v>499855</c:v>
                </c:pt>
                <c:pt idx="31">
                  <c:v>500655</c:v>
                </c:pt>
                <c:pt idx="32">
                  <c:v>501178</c:v>
                </c:pt>
                <c:pt idx="33">
                  <c:v>502262</c:v>
                </c:pt>
                <c:pt idx="34">
                  <c:v>503203</c:v>
                </c:pt>
                <c:pt idx="35">
                  <c:v>503996</c:v>
                </c:pt>
                <c:pt idx="36">
                  <c:v>504696</c:v>
                </c:pt>
                <c:pt idx="37">
                  <c:v>505001</c:v>
                </c:pt>
                <c:pt idx="38">
                  <c:v>505231</c:v>
                </c:pt>
                <c:pt idx="39">
                  <c:v>505524</c:v>
                </c:pt>
                <c:pt idx="40">
                  <c:v>505649</c:v>
                </c:pt>
                <c:pt idx="41">
                  <c:v>505995</c:v>
                </c:pt>
                <c:pt idx="42">
                  <c:v>506780</c:v>
                </c:pt>
                <c:pt idx="43">
                  <c:v>507697</c:v>
                </c:pt>
                <c:pt idx="44">
                  <c:v>508664</c:v>
                </c:pt>
                <c:pt idx="45">
                  <c:v>509355</c:v>
                </c:pt>
                <c:pt idx="46">
                  <c:v>510053</c:v>
                </c:pt>
                <c:pt idx="47">
                  <c:v>511131</c:v>
                </c:pt>
                <c:pt idx="48">
                  <c:v>511891</c:v>
                </c:pt>
                <c:pt idx="49">
                  <c:v>512534</c:v>
                </c:pt>
                <c:pt idx="50">
                  <c:v>512908</c:v>
                </c:pt>
                <c:pt idx="51">
                  <c:v>513314</c:v>
                </c:pt>
                <c:pt idx="52">
                  <c:v>513127</c:v>
                </c:pt>
                <c:pt idx="53">
                  <c:v>513841</c:v>
                </c:pt>
                <c:pt idx="54">
                  <c:v>514548</c:v>
                </c:pt>
                <c:pt idx="55">
                  <c:v>515560</c:v>
                </c:pt>
                <c:pt idx="56">
                  <c:v>516349</c:v>
                </c:pt>
                <c:pt idx="57">
                  <c:v>517217</c:v>
                </c:pt>
                <c:pt idx="58">
                  <c:v>518643</c:v>
                </c:pt>
                <c:pt idx="59">
                  <c:v>519758</c:v>
                </c:pt>
                <c:pt idx="60">
                  <c:v>520541</c:v>
                </c:pt>
                <c:pt idx="61">
                  <c:v>520962</c:v>
                </c:pt>
                <c:pt idx="62">
                  <c:v>521450</c:v>
                </c:pt>
                <c:pt idx="63">
                  <c:v>521439</c:v>
                </c:pt>
                <c:pt idx="64">
                  <c:v>521176</c:v>
                </c:pt>
                <c:pt idx="65">
                  <c:v>521801</c:v>
                </c:pt>
                <c:pt idx="66">
                  <c:v>522178</c:v>
                </c:pt>
                <c:pt idx="67">
                  <c:v>522981</c:v>
                </c:pt>
                <c:pt idx="68">
                  <c:v>523857</c:v>
                </c:pt>
                <c:pt idx="69">
                  <c:v>524564</c:v>
                </c:pt>
                <c:pt idx="70">
                  <c:v>525796</c:v>
                </c:pt>
                <c:pt idx="71">
                  <c:v>526857</c:v>
                </c:pt>
                <c:pt idx="72">
                  <c:v>527559</c:v>
                </c:pt>
                <c:pt idx="73">
                  <c:v>528182</c:v>
                </c:pt>
                <c:pt idx="74">
                  <c:v>528814</c:v>
                </c:pt>
                <c:pt idx="75">
                  <c:v>528936</c:v>
                </c:pt>
                <c:pt idx="76">
                  <c:v>528779</c:v>
                </c:pt>
                <c:pt idx="77">
                  <c:v>529484</c:v>
                </c:pt>
                <c:pt idx="78">
                  <c:v>529796</c:v>
                </c:pt>
                <c:pt idx="79">
                  <c:v>530456</c:v>
                </c:pt>
                <c:pt idx="80">
                  <c:v>531057</c:v>
                </c:pt>
                <c:pt idx="81">
                  <c:v>531829</c:v>
                </c:pt>
                <c:pt idx="82">
                  <c:v>532633</c:v>
                </c:pt>
                <c:pt idx="83">
                  <c:v>533510</c:v>
                </c:pt>
                <c:pt idx="84">
                  <c:v>534350</c:v>
                </c:pt>
                <c:pt idx="85">
                  <c:v>534764</c:v>
                </c:pt>
                <c:pt idx="86">
                  <c:v>534922</c:v>
                </c:pt>
                <c:pt idx="87">
                  <c:v>534773</c:v>
                </c:pt>
                <c:pt idx="88">
                  <c:v>534202</c:v>
                </c:pt>
                <c:pt idx="89">
                  <c:v>534448</c:v>
                </c:pt>
                <c:pt idx="90">
                  <c:v>534731</c:v>
                </c:pt>
                <c:pt idx="91">
                  <c:v>535334</c:v>
                </c:pt>
                <c:pt idx="92">
                  <c:v>535564</c:v>
                </c:pt>
                <c:pt idx="93">
                  <c:v>536042</c:v>
                </c:pt>
                <c:pt idx="94">
                  <c:v>537118</c:v>
                </c:pt>
                <c:pt idx="95">
                  <c:v>537645</c:v>
                </c:pt>
                <c:pt idx="96">
                  <c:v>538026</c:v>
                </c:pt>
                <c:pt idx="97">
                  <c:v>538350</c:v>
                </c:pt>
                <c:pt idx="98">
                  <c:v>538484</c:v>
                </c:pt>
                <c:pt idx="99">
                  <c:v>538503</c:v>
                </c:pt>
                <c:pt idx="100">
                  <c:v>537653</c:v>
                </c:pt>
                <c:pt idx="101">
                  <c:v>537490</c:v>
                </c:pt>
                <c:pt idx="102">
                  <c:v>537667</c:v>
                </c:pt>
                <c:pt idx="103">
                  <c:v>537897</c:v>
                </c:pt>
                <c:pt idx="104">
                  <c:v>537925</c:v>
                </c:pt>
                <c:pt idx="105">
                  <c:v>538152</c:v>
                </c:pt>
                <c:pt idx="106">
                  <c:v>538707</c:v>
                </c:pt>
                <c:pt idx="107">
                  <c:v>538866</c:v>
                </c:pt>
                <c:pt idx="108">
                  <c:v>539197</c:v>
                </c:pt>
                <c:pt idx="109">
                  <c:v>539345</c:v>
                </c:pt>
                <c:pt idx="110">
                  <c:v>539461</c:v>
                </c:pt>
                <c:pt idx="111">
                  <c:v>539468</c:v>
                </c:pt>
                <c:pt idx="112">
                  <c:v>538324</c:v>
                </c:pt>
                <c:pt idx="113">
                  <c:v>538378</c:v>
                </c:pt>
                <c:pt idx="114">
                  <c:v>538533</c:v>
                </c:pt>
                <c:pt idx="115">
                  <c:v>538841</c:v>
                </c:pt>
                <c:pt idx="116">
                  <c:v>539011</c:v>
                </c:pt>
                <c:pt idx="117">
                  <c:v>539325</c:v>
                </c:pt>
                <c:pt idx="118">
                  <c:v>540082</c:v>
                </c:pt>
                <c:pt idx="119">
                  <c:v>540687</c:v>
                </c:pt>
                <c:pt idx="120">
                  <c:v>540991</c:v>
                </c:pt>
                <c:pt idx="121">
                  <c:v>541232</c:v>
                </c:pt>
                <c:pt idx="122">
                  <c:v>541457</c:v>
                </c:pt>
                <c:pt idx="123">
                  <c:v>541635</c:v>
                </c:pt>
                <c:pt idx="124">
                  <c:v>540930</c:v>
                </c:pt>
                <c:pt idx="125">
                  <c:v>541345</c:v>
                </c:pt>
                <c:pt idx="126">
                  <c:v>541461</c:v>
                </c:pt>
                <c:pt idx="127">
                  <c:v>541615</c:v>
                </c:pt>
                <c:pt idx="128">
                  <c:v>541881</c:v>
                </c:pt>
                <c:pt idx="129">
                  <c:v>542229</c:v>
                </c:pt>
                <c:pt idx="130">
                  <c:v>542922</c:v>
                </c:pt>
                <c:pt idx="131">
                  <c:v>543369</c:v>
                </c:pt>
                <c:pt idx="132">
                  <c:v>543572</c:v>
                </c:pt>
                <c:pt idx="133">
                  <c:v>543666</c:v>
                </c:pt>
                <c:pt idx="134">
                  <c:v>543748</c:v>
                </c:pt>
                <c:pt idx="135">
                  <c:v>543527</c:v>
                </c:pt>
                <c:pt idx="136">
                  <c:v>542810</c:v>
                </c:pt>
                <c:pt idx="137">
                  <c:v>542728</c:v>
                </c:pt>
                <c:pt idx="138">
                  <c:v>542826</c:v>
                </c:pt>
                <c:pt idx="139">
                  <c:v>543039</c:v>
                </c:pt>
                <c:pt idx="140">
                  <c:v>543031</c:v>
                </c:pt>
                <c:pt idx="141">
                  <c:v>543023</c:v>
                </c:pt>
                <c:pt idx="142">
                  <c:v>543524</c:v>
                </c:pt>
                <c:pt idx="143">
                  <c:v>543918</c:v>
                </c:pt>
                <c:pt idx="144">
                  <c:v>544316</c:v>
                </c:pt>
                <c:pt idx="145">
                  <c:v>544427</c:v>
                </c:pt>
                <c:pt idx="146">
                  <c:v>544648</c:v>
                </c:pt>
                <c:pt idx="147">
                  <c:v>544448</c:v>
                </c:pt>
                <c:pt idx="148">
                  <c:v>543941</c:v>
                </c:pt>
                <c:pt idx="149">
                  <c:v>544052</c:v>
                </c:pt>
                <c:pt idx="150">
                  <c:v>544106</c:v>
                </c:pt>
                <c:pt idx="151">
                  <c:v>544327</c:v>
                </c:pt>
                <c:pt idx="152">
                  <c:v>544514</c:v>
                </c:pt>
                <c:pt idx="153">
                  <c:v>544680</c:v>
                </c:pt>
                <c:pt idx="154">
                  <c:v>545016</c:v>
                </c:pt>
                <c:pt idx="155">
                  <c:v>545632</c:v>
                </c:pt>
                <c:pt idx="156">
                  <c:v>546018</c:v>
                </c:pt>
                <c:pt idx="157">
                  <c:v>546149</c:v>
                </c:pt>
                <c:pt idx="158">
                  <c:v>546321</c:v>
                </c:pt>
                <c:pt idx="159">
                  <c:v>545965</c:v>
                </c:pt>
                <c:pt idx="160">
                  <c:v>545330</c:v>
                </c:pt>
                <c:pt idx="161">
                  <c:v>545379</c:v>
                </c:pt>
                <c:pt idx="162">
                  <c:v>545785</c:v>
                </c:pt>
                <c:pt idx="163">
                  <c:v>546002</c:v>
                </c:pt>
                <c:pt idx="164">
                  <c:v>546101</c:v>
                </c:pt>
                <c:pt idx="165">
                  <c:v>546515</c:v>
                </c:pt>
                <c:pt idx="166">
                  <c:v>547126</c:v>
                </c:pt>
                <c:pt idx="167">
                  <c:v>547508</c:v>
                </c:pt>
                <c:pt idx="168">
                  <c:v>547724</c:v>
                </c:pt>
                <c:pt idx="169">
                  <c:v>547876</c:v>
                </c:pt>
                <c:pt idx="170">
                  <c:v>548028</c:v>
                </c:pt>
                <c:pt idx="171">
                  <c:v>547969</c:v>
                </c:pt>
                <c:pt idx="172">
                  <c:v>547188</c:v>
                </c:pt>
                <c:pt idx="173">
                  <c:v>547488</c:v>
                </c:pt>
                <c:pt idx="174">
                  <c:v>547780</c:v>
                </c:pt>
                <c:pt idx="175">
                  <c:v>547993</c:v>
                </c:pt>
                <c:pt idx="176">
                  <c:v>548161</c:v>
                </c:pt>
                <c:pt idx="177">
                  <c:v>548731</c:v>
                </c:pt>
                <c:pt idx="178">
                  <c:v>549164</c:v>
                </c:pt>
                <c:pt idx="179">
                  <c:v>549516</c:v>
                </c:pt>
                <c:pt idx="180">
                  <c:v>549746</c:v>
                </c:pt>
                <c:pt idx="181">
                  <c:v>549793</c:v>
                </c:pt>
                <c:pt idx="182">
                  <c:v>550152</c:v>
                </c:pt>
                <c:pt idx="183">
                  <c:v>550146</c:v>
                </c:pt>
                <c:pt idx="184">
                  <c:v>549442</c:v>
                </c:pt>
                <c:pt idx="185">
                  <c:v>549337</c:v>
                </c:pt>
                <c:pt idx="186">
                  <c:v>549666</c:v>
                </c:pt>
                <c:pt idx="187">
                  <c:v>549859</c:v>
                </c:pt>
                <c:pt idx="188">
                  <c:v>550247</c:v>
                </c:pt>
                <c:pt idx="189">
                  <c:v>550514</c:v>
                </c:pt>
                <c:pt idx="190">
                  <c:v>551069</c:v>
                </c:pt>
                <c:pt idx="191">
                  <c:v>551738</c:v>
                </c:pt>
                <c:pt idx="192">
                  <c:v>552321</c:v>
                </c:pt>
                <c:pt idx="193">
                  <c:v>552815</c:v>
                </c:pt>
                <c:pt idx="194">
                  <c:v>553230</c:v>
                </c:pt>
                <c:pt idx="195">
                  <c:v>553446</c:v>
                </c:pt>
                <c:pt idx="196">
                  <c:v>552784</c:v>
                </c:pt>
                <c:pt idx="197">
                  <c:v>552858</c:v>
                </c:pt>
                <c:pt idx="198">
                  <c:v>553154</c:v>
                </c:pt>
                <c:pt idx="199">
                  <c:v>553478</c:v>
                </c:pt>
                <c:pt idx="200">
                  <c:v>553903</c:v>
                </c:pt>
                <c:pt idx="201">
                  <c:v>554336</c:v>
                </c:pt>
                <c:pt idx="202">
                  <c:v>554973</c:v>
                </c:pt>
                <c:pt idx="203">
                  <c:v>555766</c:v>
                </c:pt>
                <c:pt idx="204">
                  <c:v>556354</c:v>
                </c:pt>
                <c:pt idx="205">
                  <c:v>556936</c:v>
                </c:pt>
                <c:pt idx="206">
                  <c:v>557348</c:v>
                </c:pt>
                <c:pt idx="207">
                  <c:v>557591</c:v>
                </c:pt>
                <c:pt idx="208">
                  <c:v>556845</c:v>
                </c:pt>
                <c:pt idx="209">
                  <c:v>557225</c:v>
                </c:pt>
                <c:pt idx="210">
                  <c:v>557380</c:v>
                </c:pt>
                <c:pt idx="211">
                  <c:v>557997</c:v>
                </c:pt>
                <c:pt idx="212">
                  <c:v>558295</c:v>
                </c:pt>
                <c:pt idx="213">
                  <c:v>558527</c:v>
                </c:pt>
                <c:pt idx="214">
                  <c:v>559089</c:v>
                </c:pt>
                <c:pt idx="215">
                  <c:v>559341</c:v>
                </c:pt>
                <c:pt idx="216">
                  <c:v>559031</c:v>
                </c:pt>
                <c:pt idx="217">
                  <c:v>559419</c:v>
                </c:pt>
                <c:pt idx="218">
                  <c:v>560093</c:v>
                </c:pt>
                <c:pt idx="219">
                  <c:v>560491</c:v>
                </c:pt>
                <c:pt idx="220">
                  <c:v>560806</c:v>
                </c:pt>
                <c:pt idx="221">
                  <c:v>561467</c:v>
                </c:pt>
                <c:pt idx="222">
                  <c:v>561429</c:v>
                </c:pt>
                <c:pt idx="223">
                  <c:v>561652</c:v>
                </c:pt>
                <c:pt idx="224">
                  <c:v>561808</c:v>
                </c:pt>
                <c:pt idx="225">
                  <c:v>561467</c:v>
                </c:pt>
                <c:pt idx="226">
                  <c:v>561570</c:v>
                </c:pt>
                <c:pt idx="227">
                  <c:v>561916</c:v>
                </c:pt>
                <c:pt idx="228">
                  <c:v>562254.03070175438</c:v>
                </c:pt>
                <c:pt idx="229">
                  <c:v>562592.06140350876</c:v>
                </c:pt>
                <c:pt idx="230">
                  <c:v>562930.09210526315</c:v>
                </c:pt>
                <c:pt idx="231">
                  <c:v>563268.12280701753</c:v>
                </c:pt>
                <c:pt idx="232">
                  <c:v>563606.15350877191</c:v>
                </c:pt>
                <c:pt idx="233">
                  <c:v>563944.18421052629</c:v>
                </c:pt>
                <c:pt idx="234">
                  <c:v>564282.21491228067</c:v>
                </c:pt>
                <c:pt idx="235">
                  <c:v>564620.24561403506</c:v>
                </c:pt>
                <c:pt idx="236">
                  <c:v>564958.27631578944</c:v>
                </c:pt>
                <c:pt idx="237">
                  <c:v>565296.30701754382</c:v>
                </c:pt>
                <c:pt idx="238">
                  <c:v>565634.3377192982</c:v>
                </c:pt>
                <c:pt idx="239">
                  <c:v>565972.36842105258</c:v>
                </c:pt>
                <c:pt idx="240">
                  <c:v>566310.39912280696</c:v>
                </c:pt>
                <c:pt idx="241">
                  <c:v>566648.42982456135</c:v>
                </c:pt>
                <c:pt idx="242">
                  <c:v>566986.46052631573</c:v>
                </c:pt>
                <c:pt idx="243">
                  <c:v>567324.49122807011</c:v>
                </c:pt>
                <c:pt idx="244">
                  <c:v>567662.52192982449</c:v>
                </c:pt>
                <c:pt idx="245">
                  <c:v>568000.55263157887</c:v>
                </c:pt>
                <c:pt idx="246">
                  <c:v>568338.58333333326</c:v>
                </c:pt>
                <c:pt idx="247">
                  <c:v>568676.61403508764</c:v>
                </c:pt>
                <c:pt idx="248">
                  <c:v>569014.64473684202</c:v>
                </c:pt>
                <c:pt idx="249">
                  <c:v>569352.6754385964</c:v>
                </c:pt>
                <c:pt idx="250">
                  <c:v>569690.70614035078</c:v>
                </c:pt>
                <c:pt idx="251">
                  <c:v>570028.73684210517</c:v>
                </c:pt>
                <c:pt idx="252">
                  <c:v>570366.76754385955</c:v>
                </c:pt>
                <c:pt idx="253">
                  <c:v>570704.79824561393</c:v>
                </c:pt>
                <c:pt idx="254">
                  <c:v>571042.82894736831</c:v>
                </c:pt>
                <c:pt idx="255">
                  <c:v>571380.85964912269</c:v>
                </c:pt>
                <c:pt idx="256">
                  <c:v>571718.89035087707</c:v>
                </c:pt>
                <c:pt idx="257">
                  <c:v>572056.92105263146</c:v>
                </c:pt>
                <c:pt idx="258">
                  <c:v>572394.95175438584</c:v>
                </c:pt>
                <c:pt idx="259">
                  <c:v>572732.98245614022</c:v>
                </c:pt>
                <c:pt idx="260">
                  <c:v>573071.0131578946</c:v>
                </c:pt>
                <c:pt idx="261">
                  <c:v>573409.04385964898</c:v>
                </c:pt>
                <c:pt idx="262">
                  <c:v>573747.07456140337</c:v>
                </c:pt>
                <c:pt idx="263">
                  <c:v>574085.10526315775</c:v>
                </c:pt>
                <c:pt idx="264">
                  <c:v>574423.13596491213</c:v>
                </c:pt>
                <c:pt idx="265">
                  <c:v>574761.16666666651</c:v>
                </c:pt>
                <c:pt idx="266">
                  <c:v>575099.19736842089</c:v>
                </c:pt>
                <c:pt idx="267">
                  <c:v>575437.22807017528</c:v>
                </c:pt>
                <c:pt idx="268">
                  <c:v>575775.25877192966</c:v>
                </c:pt>
                <c:pt idx="269">
                  <c:v>576113.28947368404</c:v>
                </c:pt>
                <c:pt idx="270">
                  <c:v>576451.32017543842</c:v>
                </c:pt>
                <c:pt idx="271">
                  <c:v>576789.3508771928</c:v>
                </c:pt>
                <c:pt idx="272">
                  <c:v>577127.38157894718</c:v>
                </c:pt>
                <c:pt idx="273">
                  <c:v>577465.41228070157</c:v>
                </c:pt>
                <c:pt idx="274">
                  <c:v>577803.44298245595</c:v>
                </c:pt>
                <c:pt idx="275">
                  <c:v>578141.47368421033</c:v>
                </c:pt>
                <c:pt idx="276">
                  <c:v>578479.50438596471</c:v>
                </c:pt>
                <c:pt idx="277">
                  <c:v>578817.53508771909</c:v>
                </c:pt>
                <c:pt idx="278">
                  <c:v>579155.56578947348</c:v>
                </c:pt>
                <c:pt idx="279">
                  <c:v>579493.59649122786</c:v>
                </c:pt>
                <c:pt idx="280">
                  <c:v>579831.62719298224</c:v>
                </c:pt>
                <c:pt idx="281">
                  <c:v>580169.65789473662</c:v>
                </c:pt>
                <c:pt idx="282">
                  <c:v>580507.688596491</c:v>
                </c:pt>
                <c:pt idx="283">
                  <c:v>580845.71929824539</c:v>
                </c:pt>
                <c:pt idx="284">
                  <c:v>581183.74999999977</c:v>
                </c:pt>
                <c:pt idx="285">
                  <c:v>581521.78070175415</c:v>
                </c:pt>
                <c:pt idx="286">
                  <c:v>581859.81140350853</c:v>
                </c:pt>
                <c:pt idx="287">
                  <c:v>582197.84210526291</c:v>
                </c:pt>
              </c:numCache>
            </c:numRef>
          </c:val>
          <c:smooth val="0"/>
          <c:extLst>
            <c:ext xmlns:c16="http://schemas.microsoft.com/office/drawing/2014/chart" uri="{C3380CC4-5D6E-409C-BE32-E72D297353CC}">
              <c16:uniqueId val="{00000001-081F-413C-A045-DD56FB4909BB}"/>
            </c:ext>
          </c:extLst>
        </c:ser>
        <c:dLbls>
          <c:showLegendKey val="0"/>
          <c:showVal val="0"/>
          <c:showCatName val="0"/>
          <c:showSerName val="0"/>
          <c:showPercent val="0"/>
          <c:showBubbleSize val="0"/>
        </c:dLbls>
        <c:smooth val="0"/>
        <c:axId val="1924701016"/>
        <c:axId val="1924698856"/>
      </c:lineChart>
      <c:dateAx>
        <c:axId val="1924701016"/>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698856"/>
        <c:crosses val="autoZero"/>
        <c:auto val="1"/>
        <c:lblOffset val="100"/>
        <c:baseTimeUnit val="months"/>
      </c:dateAx>
      <c:valAx>
        <c:axId val="192469885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7010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Excel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'Line Charts'!$N$1</c:f>
              <c:strCache>
                <c:ptCount val="1"/>
                <c:pt idx="0">
                  <c:v> Billed MWh </c:v>
                </c:pt>
              </c:strCache>
            </c:strRef>
          </c:tx>
          <c:spPr>
            <a:ln w="28575" cap="rnd">
              <a:solidFill>
                <a:schemeClr val="accent1"/>
              </a:solidFill>
              <a:round/>
            </a:ln>
            <a:effectLst/>
          </c:spPr>
          <c:marker>
            <c:symbol val="none"/>
          </c:marker>
          <c:cat>
            <c:numRef>
              <c:f>'Line Charts'!$M$2:$M$289</c:f>
              <c:numCache>
                <c:formatCode>[$-409]mmm\-yy;@</c:formatCode>
                <c:ptCount val="288"/>
                <c:pt idx="0">
                  <c:v>37257</c:v>
                </c:pt>
                <c:pt idx="1">
                  <c:v>37288</c:v>
                </c:pt>
                <c:pt idx="2">
                  <c:v>37316</c:v>
                </c:pt>
                <c:pt idx="3">
                  <c:v>37347</c:v>
                </c:pt>
                <c:pt idx="4">
                  <c:v>37377</c:v>
                </c:pt>
                <c:pt idx="5">
                  <c:v>37408</c:v>
                </c:pt>
                <c:pt idx="6">
                  <c:v>37438</c:v>
                </c:pt>
                <c:pt idx="7">
                  <c:v>37469</c:v>
                </c:pt>
                <c:pt idx="8">
                  <c:v>37500</c:v>
                </c:pt>
                <c:pt idx="9">
                  <c:v>37530</c:v>
                </c:pt>
                <c:pt idx="10">
                  <c:v>37561</c:v>
                </c:pt>
                <c:pt idx="11">
                  <c:v>37591</c:v>
                </c:pt>
                <c:pt idx="12">
                  <c:v>37622</c:v>
                </c:pt>
                <c:pt idx="13">
                  <c:v>37653</c:v>
                </c:pt>
                <c:pt idx="14">
                  <c:v>37681</c:v>
                </c:pt>
                <c:pt idx="15">
                  <c:v>37712</c:v>
                </c:pt>
                <c:pt idx="16">
                  <c:v>37742</c:v>
                </c:pt>
                <c:pt idx="17">
                  <c:v>37773</c:v>
                </c:pt>
                <c:pt idx="18">
                  <c:v>37803</c:v>
                </c:pt>
                <c:pt idx="19">
                  <c:v>37834</c:v>
                </c:pt>
                <c:pt idx="20">
                  <c:v>37865</c:v>
                </c:pt>
                <c:pt idx="21">
                  <c:v>37895</c:v>
                </c:pt>
                <c:pt idx="22">
                  <c:v>37926</c:v>
                </c:pt>
                <c:pt idx="23">
                  <c:v>37956</c:v>
                </c:pt>
                <c:pt idx="24">
                  <c:v>37987</c:v>
                </c:pt>
                <c:pt idx="25">
                  <c:v>38018</c:v>
                </c:pt>
                <c:pt idx="26">
                  <c:v>38047</c:v>
                </c:pt>
                <c:pt idx="27">
                  <c:v>38078</c:v>
                </c:pt>
                <c:pt idx="28">
                  <c:v>38108</c:v>
                </c:pt>
                <c:pt idx="29">
                  <c:v>38139</c:v>
                </c:pt>
                <c:pt idx="30">
                  <c:v>38169</c:v>
                </c:pt>
                <c:pt idx="31">
                  <c:v>38200</c:v>
                </c:pt>
                <c:pt idx="32">
                  <c:v>38231</c:v>
                </c:pt>
                <c:pt idx="33">
                  <c:v>38261</c:v>
                </c:pt>
                <c:pt idx="34">
                  <c:v>38292</c:v>
                </c:pt>
                <c:pt idx="35">
                  <c:v>38322</c:v>
                </c:pt>
                <c:pt idx="36">
                  <c:v>38353</c:v>
                </c:pt>
                <c:pt idx="37">
                  <c:v>38384</c:v>
                </c:pt>
                <c:pt idx="38">
                  <c:v>38412</c:v>
                </c:pt>
                <c:pt idx="39">
                  <c:v>38443</c:v>
                </c:pt>
                <c:pt idx="40">
                  <c:v>38473</c:v>
                </c:pt>
                <c:pt idx="41">
                  <c:v>38504</c:v>
                </c:pt>
                <c:pt idx="42">
                  <c:v>38534</c:v>
                </c:pt>
                <c:pt idx="43">
                  <c:v>38565</c:v>
                </c:pt>
                <c:pt idx="44">
                  <c:v>38596</c:v>
                </c:pt>
                <c:pt idx="45">
                  <c:v>38626</c:v>
                </c:pt>
                <c:pt idx="46">
                  <c:v>38657</c:v>
                </c:pt>
                <c:pt idx="47">
                  <c:v>38687</c:v>
                </c:pt>
                <c:pt idx="48">
                  <c:v>38718</c:v>
                </c:pt>
                <c:pt idx="49">
                  <c:v>38749</c:v>
                </c:pt>
                <c:pt idx="50">
                  <c:v>38777</c:v>
                </c:pt>
                <c:pt idx="51">
                  <c:v>38808</c:v>
                </c:pt>
                <c:pt idx="52">
                  <c:v>38838</c:v>
                </c:pt>
                <c:pt idx="53">
                  <c:v>38869</c:v>
                </c:pt>
                <c:pt idx="54">
                  <c:v>38899</c:v>
                </c:pt>
                <c:pt idx="55">
                  <c:v>38930</c:v>
                </c:pt>
                <c:pt idx="56">
                  <c:v>38961</c:v>
                </c:pt>
                <c:pt idx="57">
                  <c:v>38991</c:v>
                </c:pt>
                <c:pt idx="58">
                  <c:v>39022</c:v>
                </c:pt>
                <c:pt idx="59">
                  <c:v>39052</c:v>
                </c:pt>
                <c:pt idx="60">
                  <c:v>39083</c:v>
                </c:pt>
                <c:pt idx="61">
                  <c:v>39114</c:v>
                </c:pt>
                <c:pt idx="62">
                  <c:v>39142</c:v>
                </c:pt>
                <c:pt idx="63">
                  <c:v>39173</c:v>
                </c:pt>
                <c:pt idx="64">
                  <c:v>39203</c:v>
                </c:pt>
                <c:pt idx="65">
                  <c:v>39234</c:v>
                </c:pt>
                <c:pt idx="66">
                  <c:v>39264</c:v>
                </c:pt>
                <c:pt idx="67">
                  <c:v>39295</c:v>
                </c:pt>
                <c:pt idx="68">
                  <c:v>39326</c:v>
                </c:pt>
                <c:pt idx="69">
                  <c:v>39356</c:v>
                </c:pt>
                <c:pt idx="70">
                  <c:v>39387</c:v>
                </c:pt>
                <c:pt idx="71">
                  <c:v>39417</c:v>
                </c:pt>
                <c:pt idx="72">
                  <c:v>39448</c:v>
                </c:pt>
                <c:pt idx="73">
                  <c:v>39479</c:v>
                </c:pt>
                <c:pt idx="74">
                  <c:v>39508</c:v>
                </c:pt>
                <c:pt idx="75">
                  <c:v>39539</c:v>
                </c:pt>
                <c:pt idx="76">
                  <c:v>39569</c:v>
                </c:pt>
                <c:pt idx="77">
                  <c:v>39600</c:v>
                </c:pt>
                <c:pt idx="78">
                  <c:v>39630</c:v>
                </c:pt>
                <c:pt idx="79">
                  <c:v>39661</c:v>
                </c:pt>
                <c:pt idx="80">
                  <c:v>39692</c:v>
                </c:pt>
                <c:pt idx="81">
                  <c:v>39722</c:v>
                </c:pt>
                <c:pt idx="82">
                  <c:v>39753</c:v>
                </c:pt>
                <c:pt idx="83">
                  <c:v>39783</c:v>
                </c:pt>
                <c:pt idx="84">
                  <c:v>39814</c:v>
                </c:pt>
                <c:pt idx="85">
                  <c:v>39845</c:v>
                </c:pt>
                <c:pt idx="86">
                  <c:v>39873</c:v>
                </c:pt>
                <c:pt idx="87">
                  <c:v>39904</c:v>
                </c:pt>
                <c:pt idx="88">
                  <c:v>39934</c:v>
                </c:pt>
                <c:pt idx="89">
                  <c:v>39965</c:v>
                </c:pt>
                <c:pt idx="90">
                  <c:v>39995</c:v>
                </c:pt>
                <c:pt idx="91">
                  <c:v>40026</c:v>
                </c:pt>
                <c:pt idx="92">
                  <c:v>40057</c:v>
                </c:pt>
                <c:pt idx="93">
                  <c:v>40087</c:v>
                </c:pt>
                <c:pt idx="94">
                  <c:v>40118</c:v>
                </c:pt>
                <c:pt idx="95">
                  <c:v>40148</c:v>
                </c:pt>
                <c:pt idx="96">
                  <c:v>40179</c:v>
                </c:pt>
                <c:pt idx="97">
                  <c:v>40210</c:v>
                </c:pt>
                <c:pt idx="98">
                  <c:v>40238</c:v>
                </c:pt>
                <c:pt idx="99">
                  <c:v>40269</c:v>
                </c:pt>
                <c:pt idx="100">
                  <c:v>40299</c:v>
                </c:pt>
                <c:pt idx="101">
                  <c:v>40330</c:v>
                </c:pt>
                <c:pt idx="102">
                  <c:v>40360</c:v>
                </c:pt>
                <c:pt idx="103">
                  <c:v>40391</c:v>
                </c:pt>
                <c:pt idx="104">
                  <c:v>40422</c:v>
                </c:pt>
                <c:pt idx="105">
                  <c:v>40452</c:v>
                </c:pt>
                <c:pt idx="106">
                  <c:v>40483</c:v>
                </c:pt>
                <c:pt idx="107">
                  <c:v>40513</c:v>
                </c:pt>
                <c:pt idx="108">
                  <c:v>40544</c:v>
                </c:pt>
                <c:pt idx="109">
                  <c:v>40575</c:v>
                </c:pt>
                <c:pt idx="110">
                  <c:v>40603</c:v>
                </c:pt>
                <c:pt idx="111">
                  <c:v>40634</c:v>
                </c:pt>
                <c:pt idx="112">
                  <c:v>40664</c:v>
                </c:pt>
                <c:pt idx="113">
                  <c:v>40695</c:v>
                </c:pt>
                <c:pt idx="114">
                  <c:v>40725</c:v>
                </c:pt>
                <c:pt idx="115">
                  <c:v>40756</c:v>
                </c:pt>
                <c:pt idx="116">
                  <c:v>40787</c:v>
                </c:pt>
                <c:pt idx="117">
                  <c:v>40817</c:v>
                </c:pt>
                <c:pt idx="118">
                  <c:v>40848</c:v>
                </c:pt>
                <c:pt idx="119">
                  <c:v>40878</c:v>
                </c:pt>
                <c:pt idx="120">
                  <c:v>40909</c:v>
                </c:pt>
                <c:pt idx="121">
                  <c:v>40940</c:v>
                </c:pt>
                <c:pt idx="122">
                  <c:v>40969</c:v>
                </c:pt>
                <c:pt idx="123">
                  <c:v>41000</c:v>
                </c:pt>
                <c:pt idx="124">
                  <c:v>41030</c:v>
                </c:pt>
                <c:pt idx="125">
                  <c:v>41061</c:v>
                </c:pt>
                <c:pt idx="126">
                  <c:v>41091</c:v>
                </c:pt>
                <c:pt idx="127">
                  <c:v>41122</c:v>
                </c:pt>
                <c:pt idx="128">
                  <c:v>41153</c:v>
                </c:pt>
                <c:pt idx="129">
                  <c:v>41183</c:v>
                </c:pt>
                <c:pt idx="130">
                  <c:v>41214</c:v>
                </c:pt>
                <c:pt idx="131">
                  <c:v>41244</c:v>
                </c:pt>
                <c:pt idx="132">
                  <c:v>41275</c:v>
                </c:pt>
                <c:pt idx="133">
                  <c:v>41306</c:v>
                </c:pt>
                <c:pt idx="134">
                  <c:v>41334</c:v>
                </c:pt>
                <c:pt idx="135">
                  <c:v>41365</c:v>
                </c:pt>
                <c:pt idx="136">
                  <c:v>41395</c:v>
                </c:pt>
                <c:pt idx="137">
                  <c:v>41426</c:v>
                </c:pt>
                <c:pt idx="138">
                  <c:v>41456</c:v>
                </c:pt>
                <c:pt idx="139">
                  <c:v>41487</c:v>
                </c:pt>
                <c:pt idx="140">
                  <c:v>41518</c:v>
                </c:pt>
                <c:pt idx="141">
                  <c:v>41548</c:v>
                </c:pt>
                <c:pt idx="142">
                  <c:v>41579</c:v>
                </c:pt>
                <c:pt idx="143">
                  <c:v>41609</c:v>
                </c:pt>
                <c:pt idx="144">
                  <c:v>41640</c:v>
                </c:pt>
                <c:pt idx="145">
                  <c:v>41671</c:v>
                </c:pt>
                <c:pt idx="146">
                  <c:v>41699</c:v>
                </c:pt>
                <c:pt idx="147">
                  <c:v>41730</c:v>
                </c:pt>
                <c:pt idx="148">
                  <c:v>41760</c:v>
                </c:pt>
                <c:pt idx="149">
                  <c:v>41791</c:v>
                </c:pt>
                <c:pt idx="150">
                  <c:v>41821</c:v>
                </c:pt>
                <c:pt idx="151">
                  <c:v>41852</c:v>
                </c:pt>
                <c:pt idx="152">
                  <c:v>41883</c:v>
                </c:pt>
                <c:pt idx="153">
                  <c:v>41913</c:v>
                </c:pt>
                <c:pt idx="154">
                  <c:v>41944</c:v>
                </c:pt>
                <c:pt idx="155">
                  <c:v>41974</c:v>
                </c:pt>
                <c:pt idx="156">
                  <c:v>42005</c:v>
                </c:pt>
                <c:pt idx="157">
                  <c:v>42036</c:v>
                </c:pt>
                <c:pt idx="158">
                  <c:v>42064</c:v>
                </c:pt>
                <c:pt idx="159">
                  <c:v>42095</c:v>
                </c:pt>
                <c:pt idx="160">
                  <c:v>42125</c:v>
                </c:pt>
                <c:pt idx="161">
                  <c:v>42156</c:v>
                </c:pt>
                <c:pt idx="162">
                  <c:v>42186</c:v>
                </c:pt>
                <c:pt idx="163">
                  <c:v>42217</c:v>
                </c:pt>
                <c:pt idx="164">
                  <c:v>42248</c:v>
                </c:pt>
                <c:pt idx="165">
                  <c:v>42278</c:v>
                </c:pt>
                <c:pt idx="166">
                  <c:v>42309</c:v>
                </c:pt>
                <c:pt idx="167">
                  <c:v>42339</c:v>
                </c:pt>
                <c:pt idx="168">
                  <c:v>42370</c:v>
                </c:pt>
                <c:pt idx="169">
                  <c:v>42401</c:v>
                </c:pt>
                <c:pt idx="170">
                  <c:v>42430</c:v>
                </c:pt>
                <c:pt idx="171">
                  <c:v>42461</c:v>
                </c:pt>
                <c:pt idx="172">
                  <c:v>42491</c:v>
                </c:pt>
                <c:pt idx="173">
                  <c:v>42522</c:v>
                </c:pt>
                <c:pt idx="174">
                  <c:v>42552</c:v>
                </c:pt>
                <c:pt idx="175">
                  <c:v>42583</c:v>
                </c:pt>
                <c:pt idx="176">
                  <c:v>42614</c:v>
                </c:pt>
                <c:pt idx="177">
                  <c:v>42644</c:v>
                </c:pt>
                <c:pt idx="178">
                  <c:v>42675</c:v>
                </c:pt>
                <c:pt idx="179">
                  <c:v>42705</c:v>
                </c:pt>
                <c:pt idx="180">
                  <c:v>42736</c:v>
                </c:pt>
                <c:pt idx="181">
                  <c:v>42767</c:v>
                </c:pt>
                <c:pt idx="182">
                  <c:v>42795</c:v>
                </c:pt>
                <c:pt idx="183">
                  <c:v>42826</c:v>
                </c:pt>
                <c:pt idx="184">
                  <c:v>42856</c:v>
                </c:pt>
                <c:pt idx="185">
                  <c:v>42887</c:v>
                </c:pt>
                <c:pt idx="186">
                  <c:v>42917</c:v>
                </c:pt>
                <c:pt idx="187">
                  <c:v>42948</c:v>
                </c:pt>
                <c:pt idx="188">
                  <c:v>42979</c:v>
                </c:pt>
                <c:pt idx="189">
                  <c:v>43009</c:v>
                </c:pt>
                <c:pt idx="190">
                  <c:v>43040</c:v>
                </c:pt>
                <c:pt idx="191">
                  <c:v>43070</c:v>
                </c:pt>
                <c:pt idx="192">
                  <c:v>43101</c:v>
                </c:pt>
                <c:pt idx="193">
                  <c:v>43132</c:v>
                </c:pt>
                <c:pt idx="194">
                  <c:v>43160</c:v>
                </c:pt>
                <c:pt idx="195">
                  <c:v>43191</c:v>
                </c:pt>
                <c:pt idx="196">
                  <c:v>43221</c:v>
                </c:pt>
                <c:pt idx="197">
                  <c:v>43252</c:v>
                </c:pt>
                <c:pt idx="198">
                  <c:v>43282</c:v>
                </c:pt>
                <c:pt idx="199">
                  <c:v>43313</c:v>
                </c:pt>
                <c:pt idx="200">
                  <c:v>43344</c:v>
                </c:pt>
                <c:pt idx="201">
                  <c:v>43374</c:v>
                </c:pt>
                <c:pt idx="202">
                  <c:v>43405</c:v>
                </c:pt>
                <c:pt idx="203">
                  <c:v>43435</c:v>
                </c:pt>
                <c:pt idx="204">
                  <c:v>43466</c:v>
                </c:pt>
                <c:pt idx="205">
                  <c:v>43497</c:v>
                </c:pt>
                <c:pt idx="206">
                  <c:v>43525</c:v>
                </c:pt>
                <c:pt idx="207">
                  <c:v>43556</c:v>
                </c:pt>
                <c:pt idx="208">
                  <c:v>43586</c:v>
                </c:pt>
                <c:pt idx="209">
                  <c:v>43617</c:v>
                </c:pt>
                <c:pt idx="210">
                  <c:v>43647</c:v>
                </c:pt>
                <c:pt idx="211">
                  <c:v>43678</c:v>
                </c:pt>
                <c:pt idx="212">
                  <c:v>43709</c:v>
                </c:pt>
                <c:pt idx="213">
                  <c:v>43739</c:v>
                </c:pt>
                <c:pt idx="214">
                  <c:v>43770</c:v>
                </c:pt>
                <c:pt idx="215">
                  <c:v>43800</c:v>
                </c:pt>
                <c:pt idx="216">
                  <c:v>43831</c:v>
                </c:pt>
                <c:pt idx="217">
                  <c:v>43862</c:v>
                </c:pt>
                <c:pt idx="218">
                  <c:v>43891</c:v>
                </c:pt>
                <c:pt idx="219">
                  <c:v>43922</c:v>
                </c:pt>
                <c:pt idx="220">
                  <c:v>43952</c:v>
                </c:pt>
                <c:pt idx="221">
                  <c:v>43983</c:v>
                </c:pt>
                <c:pt idx="222">
                  <c:v>44013</c:v>
                </c:pt>
                <c:pt idx="223">
                  <c:v>44044</c:v>
                </c:pt>
                <c:pt idx="224">
                  <c:v>44075</c:v>
                </c:pt>
                <c:pt idx="225">
                  <c:v>44105</c:v>
                </c:pt>
                <c:pt idx="226">
                  <c:v>44136</c:v>
                </c:pt>
                <c:pt idx="227">
                  <c:v>44166</c:v>
                </c:pt>
                <c:pt idx="228">
                  <c:v>44197</c:v>
                </c:pt>
                <c:pt idx="229">
                  <c:v>44228</c:v>
                </c:pt>
                <c:pt idx="230">
                  <c:v>44256</c:v>
                </c:pt>
                <c:pt idx="231">
                  <c:v>44287</c:v>
                </c:pt>
                <c:pt idx="232">
                  <c:v>44317</c:v>
                </c:pt>
                <c:pt idx="233">
                  <c:v>44348</c:v>
                </c:pt>
                <c:pt idx="234">
                  <c:v>44378</c:v>
                </c:pt>
                <c:pt idx="235">
                  <c:v>44409</c:v>
                </c:pt>
                <c:pt idx="236">
                  <c:v>44440</c:v>
                </c:pt>
                <c:pt idx="237">
                  <c:v>44470</c:v>
                </c:pt>
                <c:pt idx="238">
                  <c:v>44501</c:v>
                </c:pt>
                <c:pt idx="239">
                  <c:v>44531</c:v>
                </c:pt>
                <c:pt idx="240">
                  <c:v>44562</c:v>
                </c:pt>
                <c:pt idx="241">
                  <c:v>44593</c:v>
                </c:pt>
                <c:pt idx="242">
                  <c:v>44621</c:v>
                </c:pt>
                <c:pt idx="243">
                  <c:v>44652</c:v>
                </c:pt>
                <c:pt idx="244">
                  <c:v>44682</c:v>
                </c:pt>
                <c:pt idx="245">
                  <c:v>44713</c:v>
                </c:pt>
                <c:pt idx="246">
                  <c:v>44743</c:v>
                </c:pt>
                <c:pt idx="247">
                  <c:v>44774</c:v>
                </c:pt>
                <c:pt idx="248">
                  <c:v>44805</c:v>
                </c:pt>
                <c:pt idx="249">
                  <c:v>44835</c:v>
                </c:pt>
                <c:pt idx="250">
                  <c:v>44866</c:v>
                </c:pt>
                <c:pt idx="251">
                  <c:v>44896</c:v>
                </c:pt>
                <c:pt idx="252">
                  <c:v>44927</c:v>
                </c:pt>
                <c:pt idx="253">
                  <c:v>44958</c:v>
                </c:pt>
                <c:pt idx="254">
                  <c:v>44986</c:v>
                </c:pt>
                <c:pt idx="255">
                  <c:v>45017</c:v>
                </c:pt>
                <c:pt idx="256">
                  <c:v>45047</c:v>
                </c:pt>
                <c:pt idx="257">
                  <c:v>45078</c:v>
                </c:pt>
                <c:pt idx="258">
                  <c:v>45108</c:v>
                </c:pt>
                <c:pt idx="259">
                  <c:v>45139</c:v>
                </c:pt>
                <c:pt idx="260">
                  <c:v>45170</c:v>
                </c:pt>
                <c:pt idx="261">
                  <c:v>45200</c:v>
                </c:pt>
                <c:pt idx="262">
                  <c:v>45231</c:v>
                </c:pt>
                <c:pt idx="263">
                  <c:v>45261</c:v>
                </c:pt>
                <c:pt idx="264">
                  <c:v>45292</c:v>
                </c:pt>
                <c:pt idx="265">
                  <c:v>45323</c:v>
                </c:pt>
                <c:pt idx="266">
                  <c:v>45352</c:v>
                </c:pt>
                <c:pt idx="267">
                  <c:v>45383</c:v>
                </c:pt>
                <c:pt idx="268">
                  <c:v>45413</c:v>
                </c:pt>
                <c:pt idx="269">
                  <c:v>45444</c:v>
                </c:pt>
                <c:pt idx="270">
                  <c:v>45474</c:v>
                </c:pt>
                <c:pt idx="271">
                  <c:v>45505</c:v>
                </c:pt>
                <c:pt idx="272">
                  <c:v>45536</c:v>
                </c:pt>
                <c:pt idx="273">
                  <c:v>45566</c:v>
                </c:pt>
                <c:pt idx="274">
                  <c:v>45597</c:v>
                </c:pt>
                <c:pt idx="275">
                  <c:v>45627</c:v>
                </c:pt>
                <c:pt idx="276">
                  <c:v>45658</c:v>
                </c:pt>
                <c:pt idx="277">
                  <c:v>45689</c:v>
                </c:pt>
                <c:pt idx="278">
                  <c:v>45717</c:v>
                </c:pt>
                <c:pt idx="279">
                  <c:v>45748</c:v>
                </c:pt>
                <c:pt idx="280">
                  <c:v>45778</c:v>
                </c:pt>
                <c:pt idx="281">
                  <c:v>45809</c:v>
                </c:pt>
                <c:pt idx="282">
                  <c:v>45839</c:v>
                </c:pt>
                <c:pt idx="283">
                  <c:v>45870</c:v>
                </c:pt>
                <c:pt idx="284">
                  <c:v>45901</c:v>
                </c:pt>
                <c:pt idx="285">
                  <c:v>45931</c:v>
                </c:pt>
                <c:pt idx="286">
                  <c:v>45962</c:v>
                </c:pt>
                <c:pt idx="287">
                  <c:v>45992</c:v>
                </c:pt>
              </c:numCache>
            </c:numRef>
          </c:cat>
          <c:val>
            <c:numRef>
              <c:f>'Line Charts'!$N$2:$N$289</c:f>
              <c:numCache>
                <c:formatCode>_(* #,##0_);_(* \(#,##0\);_(* "-"??_);_(@_)</c:formatCode>
                <c:ptCount val="288"/>
                <c:pt idx="0">
                  <c:v>289399</c:v>
                </c:pt>
                <c:pt idx="1">
                  <c:v>281626</c:v>
                </c:pt>
                <c:pt idx="2">
                  <c:v>254441</c:v>
                </c:pt>
                <c:pt idx="3">
                  <c:v>231485</c:v>
                </c:pt>
                <c:pt idx="4">
                  <c:v>222797</c:v>
                </c:pt>
                <c:pt idx="5">
                  <c:v>221576</c:v>
                </c:pt>
                <c:pt idx="6">
                  <c:v>243096</c:v>
                </c:pt>
                <c:pt idx="7">
                  <c:v>230545</c:v>
                </c:pt>
                <c:pt idx="8">
                  <c:v>243786</c:v>
                </c:pt>
                <c:pt idx="9">
                  <c:v>217754</c:v>
                </c:pt>
                <c:pt idx="10">
                  <c:v>233697</c:v>
                </c:pt>
                <c:pt idx="11">
                  <c:v>276536</c:v>
                </c:pt>
                <c:pt idx="12">
                  <c:v>317049.3</c:v>
                </c:pt>
                <c:pt idx="13">
                  <c:v>266520.59999999998</c:v>
                </c:pt>
                <c:pt idx="14">
                  <c:v>273329</c:v>
                </c:pt>
                <c:pt idx="15">
                  <c:v>244983</c:v>
                </c:pt>
                <c:pt idx="16">
                  <c:v>220848</c:v>
                </c:pt>
                <c:pt idx="17">
                  <c:v>228183.8</c:v>
                </c:pt>
                <c:pt idx="18">
                  <c:v>248632.17</c:v>
                </c:pt>
                <c:pt idx="19">
                  <c:v>253635.05300000001</c:v>
                </c:pt>
                <c:pt idx="20">
                  <c:v>254363</c:v>
                </c:pt>
                <c:pt idx="21">
                  <c:v>219303.1</c:v>
                </c:pt>
                <c:pt idx="22">
                  <c:v>248640.3</c:v>
                </c:pt>
                <c:pt idx="23">
                  <c:v>268298</c:v>
                </c:pt>
                <c:pt idx="24">
                  <c:v>290845.7</c:v>
                </c:pt>
                <c:pt idx="25">
                  <c:v>278155.7</c:v>
                </c:pt>
                <c:pt idx="26">
                  <c:v>266970</c:v>
                </c:pt>
                <c:pt idx="27">
                  <c:v>247568</c:v>
                </c:pt>
                <c:pt idx="28">
                  <c:v>235093.9</c:v>
                </c:pt>
                <c:pt idx="29">
                  <c:v>232127.9</c:v>
                </c:pt>
                <c:pt idx="30">
                  <c:v>262060.7</c:v>
                </c:pt>
                <c:pt idx="31">
                  <c:v>282876.84000000003</c:v>
                </c:pt>
                <c:pt idx="32">
                  <c:v>259147.78</c:v>
                </c:pt>
                <c:pt idx="33">
                  <c:v>226831.76</c:v>
                </c:pt>
                <c:pt idx="34">
                  <c:v>265962.58500000002</c:v>
                </c:pt>
                <c:pt idx="35">
                  <c:v>299743.25900000002</c:v>
                </c:pt>
                <c:pt idx="36">
                  <c:v>315987.64</c:v>
                </c:pt>
                <c:pt idx="37">
                  <c:v>310807.01799999998</c:v>
                </c:pt>
                <c:pt idx="38">
                  <c:v>291476.03000000003</c:v>
                </c:pt>
                <c:pt idx="39">
                  <c:v>264088.17700000003</c:v>
                </c:pt>
                <c:pt idx="40">
                  <c:v>243476.12700000001</c:v>
                </c:pt>
                <c:pt idx="41">
                  <c:v>239234.261</c:v>
                </c:pt>
                <c:pt idx="42">
                  <c:v>275394.07900000003</c:v>
                </c:pt>
                <c:pt idx="43">
                  <c:v>290894.77500000002</c:v>
                </c:pt>
                <c:pt idx="44">
                  <c:v>272777.47600000002</c:v>
                </c:pt>
                <c:pt idx="45">
                  <c:v>242288.55799999999</c:v>
                </c:pt>
                <c:pt idx="46">
                  <c:v>258949.11499999999</c:v>
                </c:pt>
                <c:pt idx="47">
                  <c:v>302722.88299999997</c:v>
                </c:pt>
                <c:pt idx="48">
                  <c:v>350914.54100000003</c:v>
                </c:pt>
                <c:pt idx="49">
                  <c:v>314962.76799999998</c:v>
                </c:pt>
                <c:pt idx="50">
                  <c:v>293113.87900000002</c:v>
                </c:pt>
                <c:pt idx="51">
                  <c:v>278493.815</c:v>
                </c:pt>
                <c:pt idx="52">
                  <c:v>244500.90599999999</c:v>
                </c:pt>
                <c:pt idx="53">
                  <c:v>241857.79300000001</c:v>
                </c:pt>
                <c:pt idx="54">
                  <c:v>276203.14299999998</c:v>
                </c:pt>
                <c:pt idx="55">
                  <c:v>291118.26500000001</c:v>
                </c:pt>
                <c:pt idx="56">
                  <c:v>278121.25099999999</c:v>
                </c:pt>
                <c:pt idx="57">
                  <c:v>255173.01</c:v>
                </c:pt>
                <c:pt idx="58">
                  <c:v>264723.22899999999</c:v>
                </c:pt>
                <c:pt idx="59">
                  <c:v>310621.68199999997</c:v>
                </c:pt>
                <c:pt idx="60">
                  <c:v>338026.74900000001</c:v>
                </c:pt>
                <c:pt idx="61">
                  <c:v>309977.71500000003</c:v>
                </c:pt>
                <c:pt idx="62">
                  <c:v>313954.43</c:v>
                </c:pt>
                <c:pt idx="63">
                  <c:v>282142</c:v>
                </c:pt>
                <c:pt idx="64">
                  <c:v>245229.035</c:v>
                </c:pt>
                <c:pt idx="65">
                  <c:v>266075.84899999999</c:v>
                </c:pt>
                <c:pt idx="66">
                  <c:v>317545.022</c:v>
                </c:pt>
                <c:pt idx="67">
                  <c:v>304937.29200000002</c:v>
                </c:pt>
                <c:pt idx="68">
                  <c:v>297829.21799999999</c:v>
                </c:pt>
                <c:pt idx="69">
                  <c:v>265248.86499999999</c:v>
                </c:pt>
                <c:pt idx="70">
                  <c:v>274324.87199999997</c:v>
                </c:pt>
                <c:pt idx="71">
                  <c:v>313829</c:v>
                </c:pt>
                <c:pt idx="72">
                  <c:v>334985.13900000002</c:v>
                </c:pt>
                <c:pt idx="73">
                  <c:v>290537.00799999997</c:v>
                </c:pt>
                <c:pt idx="74">
                  <c:v>303300.09499999997</c:v>
                </c:pt>
                <c:pt idx="75">
                  <c:v>267794.71000000002</c:v>
                </c:pt>
                <c:pt idx="76">
                  <c:v>238202.67499999999</c:v>
                </c:pt>
                <c:pt idx="77">
                  <c:v>273831.18300000002</c:v>
                </c:pt>
                <c:pt idx="78">
                  <c:v>313793.87800000003</c:v>
                </c:pt>
                <c:pt idx="79">
                  <c:v>312703.21500000003</c:v>
                </c:pt>
                <c:pt idx="80">
                  <c:v>286799.804</c:v>
                </c:pt>
                <c:pt idx="81">
                  <c:v>244789.098</c:v>
                </c:pt>
                <c:pt idx="82">
                  <c:v>263966.109</c:v>
                </c:pt>
                <c:pt idx="83">
                  <c:v>300658.06599999999</c:v>
                </c:pt>
                <c:pt idx="84">
                  <c:v>325031.32699999999</c:v>
                </c:pt>
                <c:pt idx="85">
                  <c:v>327343.50400000002</c:v>
                </c:pt>
                <c:pt idx="86">
                  <c:v>318219.27100000001</c:v>
                </c:pt>
                <c:pt idx="87">
                  <c:v>284452.11099999998</c:v>
                </c:pt>
                <c:pt idx="88">
                  <c:v>248678.902</c:v>
                </c:pt>
                <c:pt idx="89">
                  <c:v>255846.53099999999</c:v>
                </c:pt>
                <c:pt idx="90">
                  <c:v>276913.71600000001</c:v>
                </c:pt>
                <c:pt idx="91">
                  <c:v>306913.04800000001</c:v>
                </c:pt>
                <c:pt idx="92">
                  <c:v>285958.97600000002</c:v>
                </c:pt>
                <c:pt idx="93">
                  <c:v>253759.712</c:v>
                </c:pt>
                <c:pt idx="94">
                  <c:v>264660.821</c:v>
                </c:pt>
                <c:pt idx="95">
                  <c:v>320475.174</c:v>
                </c:pt>
                <c:pt idx="96">
                  <c:v>349266.82299999997</c:v>
                </c:pt>
                <c:pt idx="97">
                  <c:v>316224.29700000002</c:v>
                </c:pt>
                <c:pt idx="98">
                  <c:v>292242.255</c:v>
                </c:pt>
                <c:pt idx="99">
                  <c:v>267852.66399999999</c:v>
                </c:pt>
                <c:pt idx="100">
                  <c:v>246962.12299999999</c:v>
                </c:pt>
                <c:pt idx="101">
                  <c:v>249678.29500000001</c:v>
                </c:pt>
                <c:pt idx="102">
                  <c:v>290257.45600000001</c:v>
                </c:pt>
                <c:pt idx="103">
                  <c:v>300136.96299999999</c:v>
                </c:pt>
                <c:pt idx="104">
                  <c:v>278111.71500000003</c:v>
                </c:pt>
                <c:pt idx="105">
                  <c:v>256947.60399999999</c:v>
                </c:pt>
                <c:pt idx="106">
                  <c:v>262416.72600000002</c:v>
                </c:pt>
                <c:pt idx="107">
                  <c:v>321803.70899999997</c:v>
                </c:pt>
                <c:pt idx="108">
                  <c:v>361920.614</c:v>
                </c:pt>
                <c:pt idx="109">
                  <c:v>314341.92200000002</c:v>
                </c:pt>
                <c:pt idx="110">
                  <c:v>288765.06599999999</c:v>
                </c:pt>
                <c:pt idx="111">
                  <c:v>274971.625</c:v>
                </c:pt>
                <c:pt idx="112">
                  <c:v>251553.946</c:v>
                </c:pt>
                <c:pt idx="113">
                  <c:v>234180.63399999999</c:v>
                </c:pt>
                <c:pt idx="114">
                  <c:v>276377.88299999997</c:v>
                </c:pt>
                <c:pt idx="115">
                  <c:v>307168.96899999998</c:v>
                </c:pt>
                <c:pt idx="116">
                  <c:v>283826.967</c:v>
                </c:pt>
                <c:pt idx="117">
                  <c:v>256129.95499999999</c:v>
                </c:pt>
                <c:pt idx="118">
                  <c:v>262632.43800000002</c:v>
                </c:pt>
                <c:pt idx="119">
                  <c:v>311071.13799999998</c:v>
                </c:pt>
                <c:pt idx="120">
                  <c:v>347243.81599999999</c:v>
                </c:pt>
                <c:pt idx="121">
                  <c:v>302118.03200000001</c:v>
                </c:pt>
                <c:pt idx="122">
                  <c:v>267575.17499999999</c:v>
                </c:pt>
                <c:pt idx="123">
                  <c:v>264095.451</c:v>
                </c:pt>
                <c:pt idx="124">
                  <c:v>248953.125</c:v>
                </c:pt>
                <c:pt idx="125">
                  <c:v>242129.397</c:v>
                </c:pt>
                <c:pt idx="126">
                  <c:v>314797.86</c:v>
                </c:pt>
                <c:pt idx="127">
                  <c:v>307142.19799999997</c:v>
                </c:pt>
                <c:pt idx="128">
                  <c:v>302896.478</c:v>
                </c:pt>
                <c:pt idx="129">
                  <c:v>259986.81700000001</c:v>
                </c:pt>
                <c:pt idx="130">
                  <c:v>266210.34499999997</c:v>
                </c:pt>
                <c:pt idx="131">
                  <c:v>320750.99900000001</c:v>
                </c:pt>
                <c:pt idx="132">
                  <c:v>337337.07199999999</c:v>
                </c:pt>
                <c:pt idx="133">
                  <c:v>311245.58600000001</c:v>
                </c:pt>
                <c:pt idx="134">
                  <c:v>304875.73800000001</c:v>
                </c:pt>
                <c:pt idx="135">
                  <c:v>290500.84600000002</c:v>
                </c:pt>
                <c:pt idx="136">
                  <c:v>242197.76300000001</c:v>
                </c:pt>
                <c:pt idx="137">
                  <c:v>272297.10200000001</c:v>
                </c:pt>
                <c:pt idx="138">
                  <c:v>296220.098</c:v>
                </c:pt>
                <c:pt idx="139">
                  <c:v>300125.467</c:v>
                </c:pt>
                <c:pt idx="140">
                  <c:v>292203.092</c:v>
                </c:pt>
                <c:pt idx="141">
                  <c:v>258444.32500000001</c:v>
                </c:pt>
                <c:pt idx="142">
                  <c:v>267204.152</c:v>
                </c:pt>
                <c:pt idx="143">
                  <c:v>302494.02899999998</c:v>
                </c:pt>
                <c:pt idx="144">
                  <c:v>341215.147</c:v>
                </c:pt>
                <c:pt idx="145">
                  <c:v>319655.625</c:v>
                </c:pt>
                <c:pt idx="146">
                  <c:v>286436.533</c:v>
                </c:pt>
                <c:pt idx="147">
                  <c:v>275305.31</c:v>
                </c:pt>
                <c:pt idx="148">
                  <c:v>240710.70800000001</c:v>
                </c:pt>
                <c:pt idx="149">
                  <c:v>270025.011</c:v>
                </c:pt>
                <c:pt idx="150">
                  <c:v>308904.34899999999</c:v>
                </c:pt>
                <c:pt idx="151">
                  <c:v>331494.62599999999</c:v>
                </c:pt>
                <c:pt idx="152">
                  <c:v>293119.05900000001</c:v>
                </c:pt>
                <c:pt idx="153">
                  <c:v>265671.24699999997</c:v>
                </c:pt>
                <c:pt idx="154">
                  <c:v>274177.52500000002</c:v>
                </c:pt>
                <c:pt idx="155">
                  <c:v>328095.81800000003</c:v>
                </c:pt>
                <c:pt idx="156">
                  <c:v>354015.94099999999</c:v>
                </c:pt>
                <c:pt idx="157">
                  <c:v>348172.098</c:v>
                </c:pt>
                <c:pt idx="158">
                  <c:v>303491.97200000001</c:v>
                </c:pt>
                <c:pt idx="159">
                  <c:v>290565.13</c:v>
                </c:pt>
                <c:pt idx="160">
                  <c:v>254212.08199999999</c:v>
                </c:pt>
                <c:pt idx="161">
                  <c:v>280839.18699999998</c:v>
                </c:pt>
                <c:pt idx="162">
                  <c:v>309274.522</c:v>
                </c:pt>
                <c:pt idx="163">
                  <c:v>323339.04300000001</c:v>
                </c:pt>
                <c:pt idx="164">
                  <c:v>308051.73100000003</c:v>
                </c:pt>
                <c:pt idx="165">
                  <c:v>245698.9</c:v>
                </c:pt>
                <c:pt idx="166">
                  <c:v>275605.45299999998</c:v>
                </c:pt>
                <c:pt idx="167">
                  <c:v>347794.96600000001</c:v>
                </c:pt>
                <c:pt idx="168">
                  <c:v>400457.16100000002</c:v>
                </c:pt>
                <c:pt idx="169">
                  <c:v>359900.07</c:v>
                </c:pt>
                <c:pt idx="170">
                  <c:v>327478.66399999999</c:v>
                </c:pt>
                <c:pt idx="171">
                  <c:v>302566.50099999999</c:v>
                </c:pt>
                <c:pt idx="172">
                  <c:v>267075.15999999997</c:v>
                </c:pt>
                <c:pt idx="173">
                  <c:v>258434.22700000001</c:v>
                </c:pt>
                <c:pt idx="174">
                  <c:v>303837.00900000002</c:v>
                </c:pt>
                <c:pt idx="175">
                  <c:v>313530.44199999998</c:v>
                </c:pt>
                <c:pt idx="176">
                  <c:v>294405.33899999998</c:v>
                </c:pt>
                <c:pt idx="177">
                  <c:v>259973.5</c:v>
                </c:pt>
                <c:pt idx="178">
                  <c:v>275279.25900000002</c:v>
                </c:pt>
                <c:pt idx="179">
                  <c:v>336567.86700000003</c:v>
                </c:pt>
                <c:pt idx="180">
                  <c:v>378733.09100000001</c:v>
                </c:pt>
                <c:pt idx="181">
                  <c:v>357022.25799999997</c:v>
                </c:pt>
                <c:pt idx="182">
                  <c:v>336302.33199999999</c:v>
                </c:pt>
                <c:pt idx="183">
                  <c:v>312853.44099999999</c:v>
                </c:pt>
                <c:pt idx="184">
                  <c:v>258044.606</c:v>
                </c:pt>
                <c:pt idx="185">
                  <c:v>252794.25700000001</c:v>
                </c:pt>
                <c:pt idx="186">
                  <c:v>298662.90299999999</c:v>
                </c:pt>
                <c:pt idx="187">
                  <c:v>319698.28499999997</c:v>
                </c:pt>
                <c:pt idx="188">
                  <c:v>313671.53399999999</c:v>
                </c:pt>
                <c:pt idx="189">
                  <c:v>272089.53200000001</c:v>
                </c:pt>
                <c:pt idx="190">
                  <c:v>273882.22100000002</c:v>
                </c:pt>
                <c:pt idx="191">
                  <c:v>315904.30700000003</c:v>
                </c:pt>
                <c:pt idx="192">
                  <c:v>343042.25400000002</c:v>
                </c:pt>
                <c:pt idx="193">
                  <c:v>333114.28500000003</c:v>
                </c:pt>
                <c:pt idx="194">
                  <c:v>319385.31199999998</c:v>
                </c:pt>
                <c:pt idx="195">
                  <c:v>297667.12699999998</c:v>
                </c:pt>
                <c:pt idx="196">
                  <c:v>251204.42</c:v>
                </c:pt>
                <c:pt idx="197">
                  <c:v>262312.41499999998</c:v>
                </c:pt>
                <c:pt idx="198">
                  <c:v>307900.62699999998</c:v>
                </c:pt>
                <c:pt idx="199">
                  <c:v>331737.90900000004</c:v>
                </c:pt>
                <c:pt idx="200">
                  <c:v>320582.815</c:v>
                </c:pt>
                <c:pt idx="201">
                  <c:v>268491.34700000001</c:v>
                </c:pt>
                <c:pt idx="202">
                  <c:v>275181.07400000002</c:v>
                </c:pt>
                <c:pt idx="203">
                  <c:v>336859.81900000002</c:v>
                </c:pt>
                <c:pt idx="204">
                  <c:v>365377.50099999999</c:v>
                </c:pt>
                <c:pt idx="205">
                  <c:v>338973.16600000003</c:v>
                </c:pt>
                <c:pt idx="206">
                  <c:v>321303.859</c:v>
                </c:pt>
                <c:pt idx="207">
                  <c:v>292385.234</c:v>
                </c:pt>
                <c:pt idx="208">
                  <c:v>268593.42200000002</c:v>
                </c:pt>
                <c:pt idx="209">
                  <c:v>288375.03000000003</c:v>
                </c:pt>
                <c:pt idx="210">
                  <c:v>297988.79499999998</c:v>
                </c:pt>
                <c:pt idx="211">
                  <c:v>295098.88</c:v>
                </c:pt>
                <c:pt idx="212">
                  <c:v>301000.71999999997</c:v>
                </c:pt>
                <c:pt idx="213">
                  <c:v>253241.68900000001</c:v>
                </c:pt>
                <c:pt idx="214">
                  <c:v>308310.43428599997</c:v>
                </c:pt>
                <c:pt idx="215">
                  <c:v>323161.49583999999</c:v>
                </c:pt>
                <c:pt idx="216">
                  <c:v>417769.42048299999</c:v>
                </c:pt>
                <c:pt idx="217">
                  <c:v>359137.34278599999</c:v>
                </c:pt>
                <c:pt idx="218">
                  <c:v>331340.24115100002</c:v>
                </c:pt>
                <c:pt idx="219">
                  <c:v>302663.245284</c:v>
                </c:pt>
                <c:pt idx="220">
                  <c:v>254090.05992699999</c:v>
                </c:pt>
                <c:pt idx="221">
                  <c:v>272859.14057699998</c:v>
                </c:pt>
                <c:pt idx="222">
                  <c:v>314010.17337099998</c:v>
                </c:pt>
                <c:pt idx="223">
                  <c:v>362615.75111000001</c:v>
                </c:pt>
                <c:pt idx="224">
                  <c:v>322426.61291099997</c:v>
                </c:pt>
                <c:pt idx="225">
                  <c:v>280051.11963700003</c:v>
                </c:pt>
                <c:pt idx="226">
                  <c:v>297094.95735099999</c:v>
                </c:pt>
                <c:pt idx="227">
                  <c:v>359106.02054</c:v>
                </c:pt>
                <c:pt idx="228">
                  <c:v>408245.72482784773</c:v>
                </c:pt>
                <c:pt idx="229">
                  <c:v>352129.51823818253</c:v>
                </c:pt>
                <c:pt idx="230">
                  <c:v>324717.73368478089</c:v>
                </c:pt>
                <c:pt idx="231">
                  <c:v>295961.89977947774</c:v>
                </c:pt>
                <c:pt idx="232">
                  <c:v>247378.50034276865</c:v>
                </c:pt>
                <c:pt idx="233">
                  <c:v>265813.66849682486</c:v>
                </c:pt>
                <c:pt idx="234">
                  <c:v>307087.20643584686</c:v>
                </c:pt>
                <c:pt idx="235">
                  <c:v>356608.49466561439</c:v>
                </c:pt>
                <c:pt idx="236">
                  <c:v>319263.78345466946</c:v>
                </c:pt>
                <c:pt idx="237">
                  <c:v>277763.0452408077</c:v>
                </c:pt>
                <c:pt idx="238">
                  <c:v>296207.14434438659</c:v>
                </c:pt>
                <c:pt idx="239">
                  <c:v>358884.31717000832</c:v>
                </c:pt>
                <c:pt idx="240">
                  <c:v>411354.77765958064</c:v>
                </c:pt>
                <c:pt idx="241">
                  <c:v>355238.57106991543</c:v>
                </c:pt>
                <c:pt idx="242">
                  <c:v>327826.78651651379</c:v>
                </c:pt>
                <c:pt idx="243">
                  <c:v>299070.95261121064</c:v>
                </c:pt>
                <c:pt idx="244">
                  <c:v>250487.55317450155</c:v>
                </c:pt>
                <c:pt idx="245">
                  <c:v>268922.72132855776</c:v>
                </c:pt>
                <c:pt idx="246">
                  <c:v>310196.25926757976</c:v>
                </c:pt>
                <c:pt idx="247">
                  <c:v>359717.54749734729</c:v>
                </c:pt>
                <c:pt idx="248">
                  <c:v>322372.83628640237</c:v>
                </c:pt>
                <c:pt idx="249">
                  <c:v>280872.0980725406</c:v>
                </c:pt>
                <c:pt idx="250">
                  <c:v>299316.19717611949</c:v>
                </c:pt>
                <c:pt idx="251">
                  <c:v>361993.37000174122</c:v>
                </c:pt>
                <c:pt idx="252">
                  <c:v>414463.83049131354</c:v>
                </c:pt>
                <c:pt idx="253">
                  <c:v>358347.62390164833</c:v>
                </c:pt>
                <c:pt idx="254">
                  <c:v>330935.83934824669</c:v>
                </c:pt>
                <c:pt idx="255">
                  <c:v>302180.00544294354</c:v>
                </c:pt>
                <c:pt idx="256">
                  <c:v>253596.60600623445</c:v>
                </c:pt>
                <c:pt idx="257">
                  <c:v>272031.77416029066</c:v>
                </c:pt>
                <c:pt idx="258">
                  <c:v>313305.31209931272</c:v>
                </c:pt>
                <c:pt idx="259">
                  <c:v>362826.60032908019</c:v>
                </c:pt>
                <c:pt idx="260">
                  <c:v>325481.88911813527</c:v>
                </c:pt>
                <c:pt idx="261">
                  <c:v>283981.15090427356</c:v>
                </c:pt>
                <c:pt idx="262">
                  <c:v>302425.25000785239</c:v>
                </c:pt>
                <c:pt idx="263">
                  <c:v>365102.42283347412</c:v>
                </c:pt>
                <c:pt idx="264">
                  <c:v>417572.8833230465</c:v>
                </c:pt>
                <c:pt idx="265">
                  <c:v>361456.67673338123</c:v>
                </c:pt>
                <c:pt idx="266">
                  <c:v>334044.89217997959</c:v>
                </c:pt>
                <c:pt idx="267">
                  <c:v>305289.0582746765</c:v>
                </c:pt>
                <c:pt idx="268">
                  <c:v>256705.65883796735</c:v>
                </c:pt>
                <c:pt idx="269">
                  <c:v>275140.82699202356</c:v>
                </c:pt>
                <c:pt idx="270">
                  <c:v>316414.36493104562</c:v>
                </c:pt>
                <c:pt idx="271">
                  <c:v>365935.65316081309</c:v>
                </c:pt>
                <c:pt idx="272">
                  <c:v>328590.94194986817</c:v>
                </c:pt>
                <c:pt idx="273">
                  <c:v>287090.20373600646</c:v>
                </c:pt>
                <c:pt idx="274">
                  <c:v>305534.30283958529</c:v>
                </c:pt>
                <c:pt idx="275">
                  <c:v>368211.47566520702</c:v>
                </c:pt>
                <c:pt idx="276">
                  <c:v>420681.9361547794</c:v>
                </c:pt>
                <c:pt idx="277">
                  <c:v>364565.72956511413</c:v>
                </c:pt>
                <c:pt idx="278">
                  <c:v>337153.94501171249</c:v>
                </c:pt>
                <c:pt idx="279">
                  <c:v>308398.1111064094</c:v>
                </c:pt>
                <c:pt idx="280">
                  <c:v>259814.71166970025</c:v>
                </c:pt>
                <c:pt idx="281">
                  <c:v>278249.87982375646</c:v>
                </c:pt>
                <c:pt idx="282">
                  <c:v>319523.41776277852</c:v>
                </c:pt>
                <c:pt idx="283">
                  <c:v>369044.70599254599</c:v>
                </c:pt>
                <c:pt idx="284">
                  <c:v>331699.99478160107</c:v>
                </c:pt>
                <c:pt idx="285">
                  <c:v>290199.25656773936</c:v>
                </c:pt>
                <c:pt idx="286">
                  <c:v>308643.35567131819</c:v>
                </c:pt>
                <c:pt idx="287">
                  <c:v>371320.52849693992</c:v>
                </c:pt>
              </c:numCache>
            </c:numRef>
          </c:val>
          <c:smooth val="0"/>
          <c:extLst>
            <c:ext xmlns:c16="http://schemas.microsoft.com/office/drawing/2014/chart" uri="{C3380CC4-5D6E-409C-BE32-E72D297353CC}">
              <c16:uniqueId val="{00000000-5E66-49A2-9B28-F38F530F36F7}"/>
            </c:ext>
          </c:extLst>
        </c:ser>
        <c:ser>
          <c:idx val="1"/>
          <c:order val="1"/>
          <c:tx>
            <c:strRef>
              <c:f>'Line Charts'!$O$1</c:f>
              <c:strCache>
                <c:ptCount val="1"/>
                <c:pt idx="0">
                  <c:v> Customers </c:v>
                </c:pt>
              </c:strCache>
            </c:strRef>
          </c:tx>
          <c:spPr>
            <a:ln w="28575" cap="rnd">
              <a:solidFill>
                <a:schemeClr val="accent2"/>
              </a:solidFill>
              <a:round/>
            </a:ln>
            <a:effectLst/>
          </c:spPr>
          <c:marker>
            <c:symbol val="none"/>
          </c:marker>
          <c:cat>
            <c:numRef>
              <c:f>'Line Charts'!$M$2:$M$289</c:f>
              <c:numCache>
                <c:formatCode>[$-409]mmm\-yy;@</c:formatCode>
                <c:ptCount val="288"/>
                <c:pt idx="0">
                  <c:v>37257</c:v>
                </c:pt>
                <c:pt idx="1">
                  <c:v>37288</c:v>
                </c:pt>
                <c:pt idx="2">
                  <c:v>37316</c:v>
                </c:pt>
                <c:pt idx="3">
                  <c:v>37347</c:v>
                </c:pt>
                <c:pt idx="4">
                  <c:v>37377</c:v>
                </c:pt>
                <c:pt idx="5">
                  <c:v>37408</c:v>
                </c:pt>
                <c:pt idx="6">
                  <c:v>37438</c:v>
                </c:pt>
                <c:pt idx="7">
                  <c:v>37469</c:v>
                </c:pt>
                <c:pt idx="8">
                  <c:v>37500</c:v>
                </c:pt>
                <c:pt idx="9">
                  <c:v>37530</c:v>
                </c:pt>
                <c:pt idx="10">
                  <c:v>37561</c:v>
                </c:pt>
                <c:pt idx="11">
                  <c:v>37591</c:v>
                </c:pt>
                <c:pt idx="12">
                  <c:v>37622</c:v>
                </c:pt>
                <c:pt idx="13">
                  <c:v>37653</c:v>
                </c:pt>
                <c:pt idx="14">
                  <c:v>37681</c:v>
                </c:pt>
                <c:pt idx="15">
                  <c:v>37712</c:v>
                </c:pt>
                <c:pt idx="16">
                  <c:v>37742</c:v>
                </c:pt>
                <c:pt idx="17">
                  <c:v>37773</c:v>
                </c:pt>
                <c:pt idx="18">
                  <c:v>37803</c:v>
                </c:pt>
                <c:pt idx="19">
                  <c:v>37834</c:v>
                </c:pt>
                <c:pt idx="20">
                  <c:v>37865</c:v>
                </c:pt>
                <c:pt idx="21">
                  <c:v>37895</c:v>
                </c:pt>
                <c:pt idx="22">
                  <c:v>37926</c:v>
                </c:pt>
                <c:pt idx="23">
                  <c:v>37956</c:v>
                </c:pt>
                <c:pt idx="24">
                  <c:v>37987</c:v>
                </c:pt>
                <c:pt idx="25">
                  <c:v>38018</c:v>
                </c:pt>
                <c:pt idx="26">
                  <c:v>38047</c:v>
                </c:pt>
                <c:pt idx="27">
                  <c:v>38078</c:v>
                </c:pt>
                <c:pt idx="28">
                  <c:v>38108</c:v>
                </c:pt>
                <c:pt idx="29">
                  <c:v>38139</c:v>
                </c:pt>
                <c:pt idx="30">
                  <c:v>38169</c:v>
                </c:pt>
                <c:pt idx="31">
                  <c:v>38200</c:v>
                </c:pt>
                <c:pt idx="32">
                  <c:v>38231</c:v>
                </c:pt>
                <c:pt idx="33">
                  <c:v>38261</c:v>
                </c:pt>
                <c:pt idx="34">
                  <c:v>38292</c:v>
                </c:pt>
                <c:pt idx="35">
                  <c:v>38322</c:v>
                </c:pt>
                <c:pt idx="36">
                  <c:v>38353</c:v>
                </c:pt>
                <c:pt idx="37">
                  <c:v>38384</c:v>
                </c:pt>
                <c:pt idx="38">
                  <c:v>38412</c:v>
                </c:pt>
                <c:pt idx="39">
                  <c:v>38443</c:v>
                </c:pt>
                <c:pt idx="40">
                  <c:v>38473</c:v>
                </c:pt>
                <c:pt idx="41">
                  <c:v>38504</c:v>
                </c:pt>
                <c:pt idx="42">
                  <c:v>38534</c:v>
                </c:pt>
                <c:pt idx="43">
                  <c:v>38565</c:v>
                </c:pt>
                <c:pt idx="44">
                  <c:v>38596</c:v>
                </c:pt>
                <c:pt idx="45">
                  <c:v>38626</c:v>
                </c:pt>
                <c:pt idx="46">
                  <c:v>38657</c:v>
                </c:pt>
                <c:pt idx="47">
                  <c:v>38687</c:v>
                </c:pt>
                <c:pt idx="48">
                  <c:v>38718</c:v>
                </c:pt>
                <c:pt idx="49">
                  <c:v>38749</c:v>
                </c:pt>
                <c:pt idx="50">
                  <c:v>38777</c:v>
                </c:pt>
                <c:pt idx="51">
                  <c:v>38808</c:v>
                </c:pt>
                <c:pt idx="52">
                  <c:v>38838</c:v>
                </c:pt>
                <c:pt idx="53">
                  <c:v>38869</c:v>
                </c:pt>
                <c:pt idx="54">
                  <c:v>38899</c:v>
                </c:pt>
                <c:pt idx="55">
                  <c:v>38930</c:v>
                </c:pt>
                <c:pt idx="56">
                  <c:v>38961</c:v>
                </c:pt>
                <c:pt idx="57">
                  <c:v>38991</c:v>
                </c:pt>
                <c:pt idx="58">
                  <c:v>39022</c:v>
                </c:pt>
                <c:pt idx="59">
                  <c:v>39052</c:v>
                </c:pt>
                <c:pt idx="60">
                  <c:v>39083</c:v>
                </c:pt>
                <c:pt idx="61">
                  <c:v>39114</c:v>
                </c:pt>
                <c:pt idx="62">
                  <c:v>39142</c:v>
                </c:pt>
                <c:pt idx="63">
                  <c:v>39173</c:v>
                </c:pt>
                <c:pt idx="64">
                  <c:v>39203</c:v>
                </c:pt>
                <c:pt idx="65">
                  <c:v>39234</c:v>
                </c:pt>
                <c:pt idx="66">
                  <c:v>39264</c:v>
                </c:pt>
                <c:pt idx="67">
                  <c:v>39295</c:v>
                </c:pt>
                <c:pt idx="68">
                  <c:v>39326</c:v>
                </c:pt>
                <c:pt idx="69">
                  <c:v>39356</c:v>
                </c:pt>
                <c:pt idx="70">
                  <c:v>39387</c:v>
                </c:pt>
                <c:pt idx="71">
                  <c:v>39417</c:v>
                </c:pt>
                <c:pt idx="72">
                  <c:v>39448</c:v>
                </c:pt>
                <c:pt idx="73">
                  <c:v>39479</c:v>
                </c:pt>
                <c:pt idx="74">
                  <c:v>39508</c:v>
                </c:pt>
                <c:pt idx="75">
                  <c:v>39539</c:v>
                </c:pt>
                <c:pt idx="76">
                  <c:v>39569</c:v>
                </c:pt>
                <c:pt idx="77">
                  <c:v>39600</c:v>
                </c:pt>
                <c:pt idx="78">
                  <c:v>39630</c:v>
                </c:pt>
                <c:pt idx="79">
                  <c:v>39661</c:v>
                </c:pt>
                <c:pt idx="80">
                  <c:v>39692</c:v>
                </c:pt>
                <c:pt idx="81">
                  <c:v>39722</c:v>
                </c:pt>
                <c:pt idx="82">
                  <c:v>39753</c:v>
                </c:pt>
                <c:pt idx="83">
                  <c:v>39783</c:v>
                </c:pt>
                <c:pt idx="84">
                  <c:v>39814</c:v>
                </c:pt>
                <c:pt idx="85">
                  <c:v>39845</c:v>
                </c:pt>
                <c:pt idx="86">
                  <c:v>39873</c:v>
                </c:pt>
                <c:pt idx="87">
                  <c:v>39904</c:v>
                </c:pt>
                <c:pt idx="88">
                  <c:v>39934</c:v>
                </c:pt>
                <c:pt idx="89">
                  <c:v>39965</c:v>
                </c:pt>
                <c:pt idx="90">
                  <c:v>39995</c:v>
                </c:pt>
                <c:pt idx="91">
                  <c:v>40026</c:v>
                </c:pt>
                <c:pt idx="92">
                  <c:v>40057</c:v>
                </c:pt>
                <c:pt idx="93">
                  <c:v>40087</c:v>
                </c:pt>
                <c:pt idx="94">
                  <c:v>40118</c:v>
                </c:pt>
                <c:pt idx="95">
                  <c:v>40148</c:v>
                </c:pt>
                <c:pt idx="96">
                  <c:v>40179</c:v>
                </c:pt>
                <c:pt idx="97">
                  <c:v>40210</c:v>
                </c:pt>
                <c:pt idx="98">
                  <c:v>40238</c:v>
                </c:pt>
                <c:pt idx="99">
                  <c:v>40269</c:v>
                </c:pt>
                <c:pt idx="100">
                  <c:v>40299</c:v>
                </c:pt>
                <c:pt idx="101">
                  <c:v>40330</c:v>
                </c:pt>
                <c:pt idx="102">
                  <c:v>40360</c:v>
                </c:pt>
                <c:pt idx="103">
                  <c:v>40391</c:v>
                </c:pt>
                <c:pt idx="104">
                  <c:v>40422</c:v>
                </c:pt>
                <c:pt idx="105">
                  <c:v>40452</c:v>
                </c:pt>
                <c:pt idx="106">
                  <c:v>40483</c:v>
                </c:pt>
                <c:pt idx="107">
                  <c:v>40513</c:v>
                </c:pt>
                <c:pt idx="108">
                  <c:v>40544</c:v>
                </c:pt>
                <c:pt idx="109">
                  <c:v>40575</c:v>
                </c:pt>
                <c:pt idx="110">
                  <c:v>40603</c:v>
                </c:pt>
                <c:pt idx="111">
                  <c:v>40634</c:v>
                </c:pt>
                <c:pt idx="112">
                  <c:v>40664</c:v>
                </c:pt>
                <c:pt idx="113">
                  <c:v>40695</c:v>
                </c:pt>
                <c:pt idx="114">
                  <c:v>40725</c:v>
                </c:pt>
                <c:pt idx="115">
                  <c:v>40756</c:v>
                </c:pt>
                <c:pt idx="116">
                  <c:v>40787</c:v>
                </c:pt>
                <c:pt idx="117">
                  <c:v>40817</c:v>
                </c:pt>
                <c:pt idx="118">
                  <c:v>40848</c:v>
                </c:pt>
                <c:pt idx="119">
                  <c:v>40878</c:v>
                </c:pt>
                <c:pt idx="120">
                  <c:v>40909</c:v>
                </c:pt>
                <c:pt idx="121">
                  <c:v>40940</c:v>
                </c:pt>
                <c:pt idx="122">
                  <c:v>40969</c:v>
                </c:pt>
                <c:pt idx="123">
                  <c:v>41000</c:v>
                </c:pt>
                <c:pt idx="124">
                  <c:v>41030</c:v>
                </c:pt>
                <c:pt idx="125">
                  <c:v>41061</c:v>
                </c:pt>
                <c:pt idx="126">
                  <c:v>41091</c:v>
                </c:pt>
                <c:pt idx="127">
                  <c:v>41122</c:v>
                </c:pt>
                <c:pt idx="128">
                  <c:v>41153</c:v>
                </c:pt>
                <c:pt idx="129">
                  <c:v>41183</c:v>
                </c:pt>
                <c:pt idx="130">
                  <c:v>41214</c:v>
                </c:pt>
                <c:pt idx="131">
                  <c:v>41244</c:v>
                </c:pt>
                <c:pt idx="132">
                  <c:v>41275</c:v>
                </c:pt>
                <c:pt idx="133">
                  <c:v>41306</c:v>
                </c:pt>
                <c:pt idx="134">
                  <c:v>41334</c:v>
                </c:pt>
                <c:pt idx="135">
                  <c:v>41365</c:v>
                </c:pt>
                <c:pt idx="136">
                  <c:v>41395</c:v>
                </c:pt>
                <c:pt idx="137">
                  <c:v>41426</c:v>
                </c:pt>
                <c:pt idx="138">
                  <c:v>41456</c:v>
                </c:pt>
                <c:pt idx="139">
                  <c:v>41487</c:v>
                </c:pt>
                <c:pt idx="140">
                  <c:v>41518</c:v>
                </c:pt>
                <c:pt idx="141">
                  <c:v>41548</c:v>
                </c:pt>
                <c:pt idx="142">
                  <c:v>41579</c:v>
                </c:pt>
                <c:pt idx="143">
                  <c:v>41609</c:v>
                </c:pt>
                <c:pt idx="144">
                  <c:v>41640</c:v>
                </c:pt>
                <c:pt idx="145">
                  <c:v>41671</c:v>
                </c:pt>
                <c:pt idx="146">
                  <c:v>41699</c:v>
                </c:pt>
                <c:pt idx="147">
                  <c:v>41730</c:v>
                </c:pt>
                <c:pt idx="148">
                  <c:v>41760</c:v>
                </c:pt>
                <c:pt idx="149">
                  <c:v>41791</c:v>
                </c:pt>
                <c:pt idx="150">
                  <c:v>41821</c:v>
                </c:pt>
                <c:pt idx="151">
                  <c:v>41852</c:v>
                </c:pt>
                <c:pt idx="152">
                  <c:v>41883</c:v>
                </c:pt>
                <c:pt idx="153">
                  <c:v>41913</c:v>
                </c:pt>
                <c:pt idx="154">
                  <c:v>41944</c:v>
                </c:pt>
                <c:pt idx="155">
                  <c:v>41974</c:v>
                </c:pt>
                <c:pt idx="156">
                  <c:v>42005</c:v>
                </c:pt>
                <c:pt idx="157">
                  <c:v>42036</c:v>
                </c:pt>
                <c:pt idx="158">
                  <c:v>42064</c:v>
                </c:pt>
                <c:pt idx="159">
                  <c:v>42095</c:v>
                </c:pt>
                <c:pt idx="160">
                  <c:v>42125</c:v>
                </c:pt>
                <c:pt idx="161">
                  <c:v>42156</c:v>
                </c:pt>
                <c:pt idx="162">
                  <c:v>42186</c:v>
                </c:pt>
                <c:pt idx="163">
                  <c:v>42217</c:v>
                </c:pt>
                <c:pt idx="164">
                  <c:v>42248</c:v>
                </c:pt>
                <c:pt idx="165">
                  <c:v>42278</c:v>
                </c:pt>
                <c:pt idx="166">
                  <c:v>42309</c:v>
                </c:pt>
                <c:pt idx="167">
                  <c:v>42339</c:v>
                </c:pt>
                <c:pt idx="168">
                  <c:v>42370</c:v>
                </c:pt>
                <c:pt idx="169">
                  <c:v>42401</c:v>
                </c:pt>
                <c:pt idx="170">
                  <c:v>42430</c:v>
                </c:pt>
                <c:pt idx="171">
                  <c:v>42461</c:v>
                </c:pt>
                <c:pt idx="172">
                  <c:v>42491</c:v>
                </c:pt>
                <c:pt idx="173">
                  <c:v>42522</c:v>
                </c:pt>
                <c:pt idx="174">
                  <c:v>42552</c:v>
                </c:pt>
                <c:pt idx="175">
                  <c:v>42583</c:v>
                </c:pt>
                <c:pt idx="176">
                  <c:v>42614</c:v>
                </c:pt>
                <c:pt idx="177">
                  <c:v>42644</c:v>
                </c:pt>
                <c:pt idx="178">
                  <c:v>42675</c:v>
                </c:pt>
                <c:pt idx="179">
                  <c:v>42705</c:v>
                </c:pt>
                <c:pt idx="180">
                  <c:v>42736</c:v>
                </c:pt>
                <c:pt idx="181">
                  <c:v>42767</c:v>
                </c:pt>
                <c:pt idx="182">
                  <c:v>42795</c:v>
                </c:pt>
                <c:pt idx="183">
                  <c:v>42826</c:v>
                </c:pt>
                <c:pt idx="184">
                  <c:v>42856</c:v>
                </c:pt>
                <c:pt idx="185">
                  <c:v>42887</c:v>
                </c:pt>
                <c:pt idx="186">
                  <c:v>42917</c:v>
                </c:pt>
                <c:pt idx="187">
                  <c:v>42948</c:v>
                </c:pt>
                <c:pt idx="188">
                  <c:v>42979</c:v>
                </c:pt>
                <c:pt idx="189">
                  <c:v>43009</c:v>
                </c:pt>
                <c:pt idx="190">
                  <c:v>43040</c:v>
                </c:pt>
                <c:pt idx="191">
                  <c:v>43070</c:v>
                </c:pt>
                <c:pt idx="192">
                  <c:v>43101</c:v>
                </c:pt>
                <c:pt idx="193">
                  <c:v>43132</c:v>
                </c:pt>
                <c:pt idx="194">
                  <c:v>43160</c:v>
                </c:pt>
                <c:pt idx="195">
                  <c:v>43191</c:v>
                </c:pt>
                <c:pt idx="196">
                  <c:v>43221</c:v>
                </c:pt>
                <c:pt idx="197">
                  <c:v>43252</c:v>
                </c:pt>
                <c:pt idx="198">
                  <c:v>43282</c:v>
                </c:pt>
                <c:pt idx="199">
                  <c:v>43313</c:v>
                </c:pt>
                <c:pt idx="200">
                  <c:v>43344</c:v>
                </c:pt>
                <c:pt idx="201">
                  <c:v>43374</c:v>
                </c:pt>
                <c:pt idx="202">
                  <c:v>43405</c:v>
                </c:pt>
                <c:pt idx="203">
                  <c:v>43435</c:v>
                </c:pt>
                <c:pt idx="204">
                  <c:v>43466</c:v>
                </c:pt>
                <c:pt idx="205">
                  <c:v>43497</c:v>
                </c:pt>
                <c:pt idx="206">
                  <c:v>43525</c:v>
                </c:pt>
                <c:pt idx="207">
                  <c:v>43556</c:v>
                </c:pt>
                <c:pt idx="208">
                  <c:v>43586</c:v>
                </c:pt>
                <c:pt idx="209">
                  <c:v>43617</c:v>
                </c:pt>
                <c:pt idx="210">
                  <c:v>43647</c:v>
                </c:pt>
                <c:pt idx="211">
                  <c:v>43678</c:v>
                </c:pt>
                <c:pt idx="212">
                  <c:v>43709</c:v>
                </c:pt>
                <c:pt idx="213">
                  <c:v>43739</c:v>
                </c:pt>
                <c:pt idx="214">
                  <c:v>43770</c:v>
                </c:pt>
                <c:pt idx="215">
                  <c:v>43800</c:v>
                </c:pt>
                <c:pt idx="216">
                  <c:v>43831</c:v>
                </c:pt>
                <c:pt idx="217">
                  <c:v>43862</c:v>
                </c:pt>
                <c:pt idx="218">
                  <c:v>43891</c:v>
                </c:pt>
                <c:pt idx="219">
                  <c:v>43922</c:v>
                </c:pt>
                <c:pt idx="220">
                  <c:v>43952</c:v>
                </c:pt>
                <c:pt idx="221">
                  <c:v>43983</c:v>
                </c:pt>
                <c:pt idx="222">
                  <c:v>44013</c:v>
                </c:pt>
                <c:pt idx="223">
                  <c:v>44044</c:v>
                </c:pt>
                <c:pt idx="224">
                  <c:v>44075</c:v>
                </c:pt>
                <c:pt idx="225">
                  <c:v>44105</c:v>
                </c:pt>
                <c:pt idx="226">
                  <c:v>44136</c:v>
                </c:pt>
                <c:pt idx="227">
                  <c:v>44166</c:v>
                </c:pt>
                <c:pt idx="228">
                  <c:v>44197</c:v>
                </c:pt>
                <c:pt idx="229">
                  <c:v>44228</c:v>
                </c:pt>
                <c:pt idx="230">
                  <c:v>44256</c:v>
                </c:pt>
                <c:pt idx="231">
                  <c:v>44287</c:v>
                </c:pt>
                <c:pt idx="232">
                  <c:v>44317</c:v>
                </c:pt>
                <c:pt idx="233">
                  <c:v>44348</c:v>
                </c:pt>
                <c:pt idx="234">
                  <c:v>44378</c:v>
                </c:pt>
                <c:pt idx="235">
                  <c:v>44409</c:v>
                </c:pt>
                <c:pt idx="236">
                  <c:v>44440</c:v>
                </c:pt>
                <c:pt idx="237">
                  <c:v>44470</c:v>
                </c:pt>
                <c:pt idx="238">
                  <c:v>44501</c:v>
                </c:pt>
                <c:pt idx="239">
                  <c:v>44531</c:v>
                </c:pt>
                <c:pt idx="240">
                  <c:v>44562</c:v>
                </c:pt>
                <c:pt idx="241">
                  <c:v>44593</c:v>
                </c:pt>
                <c:pt idx="242">
                  <c:v>44621</c:v>
                </c:pt>
                <c:pt idx="243">
                  <c:v>44652</c:v>
                </c:pt>
                <c:pt idx="244">
                  <c:v>44682</c:v>
                </c:pt>
                <c:pt idx="245">
                  <c:v>44713</c:v>
                </c:pt>
                <c:pt idx="246">
                  <c:v>44743</c:v>
                </c:pt>
                <c:pt idx="247">
                  <c:v>44774</c:v>
                </c:pt>
                <c:pt idx="248">
                  <c:v>44805</c:v>
                </c:pt>
                <c:pt idx="249">
                  <c:v>44835</c:v>
                </c:pt>
                <c:pt idx="250">
                  <c:v>44866</c:v>
                </c:pt>
                <c:pt idx="251">
                  <c:v>44896</c:v>
                </c:pt>
                <c:pt idx="252">
                  <c:v>44927</c:v>
                </c:pt>
                <c:pt idx="253">
                  <c:v>44958</c:v>
                </c:pt>
                <c:pt idx="254">
                  <c:v>44986</c:v>
                </c:pt>
                <c:pt idx="255">
                  <c:v>45017</c:v>
                </c:pt>
                <c:pt idx="256">
                  <c:v>45047</c:v>
                </c:pt>
                <c:pt idx="257">
                  <c:v>45078</c:v>
                </c:pt>
                <c:pt idx="258">
                  <c:v>45108</c:v>
                </c:pt>
                <c:pt idx="259">
                  <c:v>45139</c:v>
                </c:pt>
                <c:pt idx="260">
                  <c:v>45170</c:v>
                </c:pt>
                <c:pt idx="261">
                  <c:v>45200</c:v>
                </c:pt>
                <c:pt idx="262">
                  <c:v>45231</c:v>
                </c:pt>
                <c:pt idx="263">
                  <c:v>45261</c:v>
                </c:pt>
                <c:pt idx="264">
                  <c:v>45292</c:v>
                </c:pt>
                <c:pt idx="265">
                  <c:v>45323</c:v>
                </c:pt>
                <c:pt idx="266">
                  <c:v>45352</c:v>
                </c:pt>
                <c:pt idx="267">
                  <c:v>45383</c:v>
                </c:pt>
                <c:pt idx="268">
                  <c:v>45413</c:v>
                </c:pt>
                <c:pt idx="269">
                  <c:v>45444</c:v>
                </c:pt>
                <c:pt idx="270">
                  <c:v>45474</c:v>
                </c:pt>
                <c:pt idx="271">
                  <c:v>45505</c:v>
                </c:pt>
                <c:pt idx="272">
                  <c:v>45536</c:v>
                </c:pt>
                <c:pt idx="273">
                  <c:v>45566</c:v>
                </c:pt>
                <c:pt idx="274">
                  <c:v>45597</c:v>
                </c:pt>
                <c:pt idx="275">
                  <c:v>45627</c:v>
                </c:pt>
                <c:pt idx="276">
                  <c:v>45658</c:v>
                </c:pt>
                <c:pt idx="277">
                  <c:v>45689</c:v>
                </c:pt>
                <c:pt idx="278">
                  <c:v>45717</c:v>
                </c:pt>
                <c:pt idx="279">
                  <c:v>45748</c:v>
                </c:pt>
                <c:pt idx="280">
                  <c:v>45778</c:v>
                </c:pt>
                <c:pt idx="281">
                  <c:v>45809</c:v>
                </c:pt>
                <c:pt idx="282">
                  <c:v>45839</c:v>
                </c:pt>
                <c:pt idx="283">
                  <c:v>45870</c:v>
                </c:pt>
                <c:pt idx="284">
                  <c:v>45901</c:v>
                </c:pt>
                <c:pt idx="285">
                  <c:v>45931</c:v>
                </c:pt>
                <c:pt idx="286">
                  <c:v>45962</c:v>
                </c:pt>
                <c:pt idx="287">
                  <c:v>45992</c:v>
                </c:pt>
              </c:numCache>
            </c:numRef>
          </c:cat>
          <c:val>
            <c:numRef>
              <c:f>'Line Charts'!$O$2:$O$289</c:f>
              <c:numCache>
                <c:formatCode>_(* #,##0_);_(* \(#,##0\);_(* "-"??_);_(@_)</c:formatCode>
                <c:ptCount val="288"/>
                <c:pt idx="0">
                  <c:v>484845</c:v>
                </c:pt>
                <c:pt idx="1">
                  <c:v>485091</c:v>
                </c:pt>
                <c:pt idx="2">
                  <c:v>485859</c:v>
                </c:pt>
                <c:pt idx="3">
                  <c:v>485989</c:v>
                </c:pt>
                <c:pt idx="4">
                  <c:v>486104</c:v>
                </c:pt>
                <c:pt idx="5">
                  <c:v>486679</c:v>
                </c:pt>
                <c:pt idx="6">
                  <c:v>487486</c:v>
                </c:pt>
                <c:pt idx="7">
                  <c:v>488279</c:v>
                </c:pt>
                <c:pt idx="8">
                  <c:v>488937</c:v>
                </c:pt>
                <c:pt idx="9">
                  <c:v>489571</c:v>
                </c:pt>
                <c:pt idx="10">
                  <c:v>490489</c:v>
                </c:pt>
                <c:pt idx="11">
                  <c:v>491104</c:v>
                </c:pt>
                <c:pt idx="12">
                  <c:v>491609</c:v>
                </c:pt>
                <c:pt idx="13">
                  <c:v>491759</c:v>
                </c:pt>
                <c:pt idx="14">
                  <c:v>491980</c:v>
                </c:pt>
                <c:pt idx="15">
                  <c:v>491970</c:v>
                </c:pt>
                <c:pt idx="16">
                  <c:v>492035</c:v>
                </c:pt>
                <c:pt idx="17">
                  <c:v>492361</c:v>
                </c:pt>
                <c:pt idx="18">
                  <c:v>492760</c:v>
                </c:pt>
                <c:pt idx="19">
                  <c:v>493615</c:v>
                </c:pt>
                <c:pt idx="20">
                  <c:v>494019</c:v>
                </c:pt>
                <c:pt idx="21">
                  <c:v>494783</c:v>
                </c:pt>
                <c:pt idx="22">
                  <c:v>495837</c:v>
                </c:pt>
                <c:pt idx="23">
                  <c:v>496563</c:v>
                </c:pt>
                <c:pt idx="24">
                  <c:v>497278</c:v>
                </c:pt>
                <c:pt idx="25">
                  <c:v>497252</c:v>
                </c:pt>
                <c:pt idx="26">
                  <c:v>498125</c:v>
                </c:pt>
                <c:pt idx="27">
                  <c:v>498343</c:v>
                </c:pt>
                <c:pt idx="28">
                  <c:v>498634</c:v>
                </c:pt>
                <c:pt idx="29">
                  <c:v>499158</c:v>
                </c:pt>
                <c:pt idx="30">
                  <c:v>499855</c:v>
                </c:pt>
                <c:pt idx="31">
                  <c:v>500655</c:v>
                </c:pt>
                <c:pt idx="32">
                  <c:v>501178</c:v>
                </c:pt>
                <c:pt idx="33">
                  <c:v>502262</c:v>
                </c:pt>
                <c:pt idx="34">
                  <c:v>503203</c:v>
                </c:pt>
                <c:pt idx="35">
                  <c:v>503996</c:v>
                </c:pt>
                <c:pt idx="36">
                  <c:v>504696</c:v>
                </c:pt>
                <c:pt idx="37">
                  <c:v>505001</c:v>
                </c:pt>
                <c:pt idx="38">
                  <c:v>505231</c:v>
                </c:pt>
                <c:pt idx="39">
                  <c:v>505524</c:v>
                </c:pt>
                <c:pt idx="40">
                  <c:v>505649</c:v>
                </c:pt>
                <c:pt idx="41">
                  <c:v>505995</c:v>
                </c:pt>
                <c:pt idx="42">
                  <c:v>506780</c:v>
                </c:pt>
                <c:pt idx="43">
                  <c:v>507697</c:v>
                </c:pt>
                <c:pt idx="44">
                  <c:v>508664</c:v>
                </c:pt>
                <c:pt idx="45">
                  <c:v>509355</c:v>
                </c:pt>
                <c:pt idx="46">
                  <c:v>510053</c:v>
                </c:pt>
                <c:pt idx="47">
                  <c:v>511131</c:v>
                </c:pt>
                <c:pt idx="48">
                  <c:v>511891</c:v>
                </c:pt>
                <c:pt idx="49">
                  <c:v>512534</c:v>
                </c:pt>
                <c:pt idx="50">
                  <c:v>512908</c:v>
                </c:pt>
                <c:pt idx="51">
                  <c:v>513314</c:v>
                </c:pt>
                <c:pt idx="52">
                  <c:v>513127</c:v>
                </c:pt>
                <c:pt idx="53">
                  <c:v>513841</c:v>
                </c:pt>
                <c:pt idx="54">
                  <c:v>514548</c:v>
                </c:pt>
                <c:pt idx="55">
                  <c:v>515560</c:v>
                </c:pt>
                <c:pt idx="56">
                  <c:v>516349</c:v>
                </c:pt>
                <c:pt idx="57">
                  <c:v>517217</c:v>
                </c:pt>
                <c:pt idx="58">
                  <c:v>518643</c:v>
                </c:pt>
                <c:pt idx="59">
                  <c:v>519758</c:v>
                </c:pt>
                <c:pt idx="60">
                  <c:v>520541</c:v>
                </c:pt>
                <c:pt idx="61">
                  <c:v>520962</c:v>
                </c:pt>
                <c:pt idx="62">
                  <c:v>521450</c:v>
                </c:pt>
                <c:pt idx="63">
                  <c:v>521439</c:v>
                </c:pt>
                <c:pt idx="64">
                  <c:v>521176</c:v>
                </c:pt>
                <c:pt idx="65">
                  <c:v>521801</c:v>
                </c:pt>
                <c:pt idx="66">
                  <c:v>522178</c:v>
                </c:pt>
                <c:pt idx="67">
                  <c:v>522981</c:v>
                </c:pt>
                <c:pt idx="68">
                  <c:v>523857</c:v>
                </c:pt>
                <c:pt idx="69">
                  <c:v>524564</c:v>
                </c:pt>
                <c:pt idx="70">
                  <c:v>525796</c:v>
                </c:pt>
                <c:pt idx="71">
                  <c:v>526857</c:v>
                </c:pt>
                <c:pt idx="72">
                  <c:v>527559</c:v>
                </c:pt>
                <c:pt idx="73">
                  <c:v>528182</c:v>
                </c:pt>
                <c:pt idx="74">
                  <c:v>528814</c:v>
                </c:pt>
                <c:pt idx="75">
                  <c:v>528936</c:v>
                </c:pt>
                <c:pt idx="76">
                  <c:v>528779</c:v>
                </c:pt>
                <c:pt idx="77">
                  <c:v>529484</c:v>
                </c:pt>
                <c:pt idx="78">
                  <c:v>529796</c:v>
                </c:pt>
                <c:pt idx="79">
                  <c:v>530456</c:v>
                </c:pt>
                <c:pt idx="80">
                  <c:v>531057</c:v>
                </c:pt>
                <c:pt idx="81">
                  <c:v>531829</c:v>
                </c:pt>
                <c:pt idx="82">
                  <c:v>532633</c:v>
                </c:pt>
                <c:pt idx="83">
                  <c:v>533510</c:v>
                </c:pt>
                <c:pt idx="84">
                  <c:v>534350</c:v>
                </c:pt>
                <c:pt idx="85">
                  <c:v>534764</c:v>
                </c:pt>
                <c:pt idx="86">
                  <c:v>534922</c:v>
                </c:pt>
                <c:pt idx="87">
                  <c:v>534773</c:v>
                </c:pt>
                <c:pt idx="88">
                  <c:v>534202</c:v>
                </c:pt>
                <c:pt idx="89">
                  <c:v>534448</c:v>
                </c:pt>
                <c:pt idx="90">
                  <c:v>534731</c:v>
                </c:pt>
                <c:pt idx="91">
                  <c:v>535334</c:v>
                </c:pt>
                <c:pt idx="92">
                  <c:v>535564</c:v>
                </c:pt>
                <c:pt idx="93">
                  <c:v>536042</c:v>
                </c:pt>
                <c:pt idx="94">
                  <c:v>537118</c:v>
                </c:pt>
                <c:pt idx="95">
                  <c:v>537645</c:v>
                </c:pt>
                <c:pt idx="96">
                  <c:v>538026</c:v>
                </c:pt>
                <c:pt idx="97">
                  <c:v>538350</c:v>
                </c:pt>
                <c:pt idx="98">
                  <c:v>538484</c:v>
                </c:pt>
                <c:pt idx="99">
                  <c:v>538503</c:v>
                </c:pt>
                <c:pt idx="100">
                  <c:v>537653</c:v>
                </c:pt>
                <c:pt idx="101">
                  <c:v>537490</c:v>
                </c:pt>
                <c:pt idx="102">
                  <c:v>537667</c:v>
                </c:pt>
                <c:pt idx="103">
                  <c:v>537897</c:v>
                </c:pt>
                <c:pt idx="104">
                  <c:v>537925</c:v>
                </c:pt>
                <c:pt idx="105">
                  <c:v>538152</c:v>
                </c:pt>
                <c:pt idx="106">
                  <c:v>538707</c:v>
                </c:pt>
                <c:pt idx="107">
                  <c:v>538866</c:v>
                </c:pt>
                <c:pt idx="108">
                  <c:v>539197</c:v>
                </c:pt>
                <c:pt idx="109">
                  <c:v>539345</c:v>
                </c:pt>
                <c:pt idx="110">
                  <c:v>539461</c:v>
                </c:pt>
                <c:pt idx="111">
                  <c:v>539468</c:v>
                </c:pt>
                <c:pt idx="112">
                  <c:v>538324</c:v>
                </c:pt>
                <c:pt idx="113">
                  <c:v>538378</c:v>
                </c:pt>
                <c:pt idx="114">
                  <c:v>538533</c:v>
                </c:pt>
                <c:pt idx="115">
                  <c:v>538841</c:v>
                </c:pt>
                <c:pt idx="116">
                  <c:v>539011</c:v>
                </c:pt>
                <c:pt idx="117">
                  <c:v>539325</c:v>
                </c:pt>
                <c:pt idx="118">
                  <c:v>540082</c:v>
                </c:pt>
                <c:pt idx="119">
                  <c:v>540687</c:v>
                </c:pt>
                <c:pt idx="120">
                  <c:v>540991</c:v>
                </c:pt>
                <c:pt idx="121">
                  <c:v>541232</c:v>
                </c:pt>
                <c:pt idx="122">
                  <c:v>541457</c:v>
                </c:pt>
                <c:pt idx="123">
                  <c:v>541635</c:v>
                </c:pt>
                <c:pt idx="124">
                  <c:v>540930</c:v>
                </c:pt>
                <c:pt idx="125">
                  <c:v>541345</c:v>
                </c:pt>
                <c:pt idx="126">
                  <c:v>541461</c:v>
                </c:pt>
                <c:pt idx="127">
                  <c:v>541615</c:v>
                </c:pt>
                <c:pt idx="128">
                  <c:v>541881</c:v>
                </c:pt>
                <c:pt idx="129">
                  <c:v>542229</c:v>
                </c:pt>
                <c:pt idx="130">
                  <c:v>542922</c:v>
                </c:pt>
                <c:pt idx="131">
                  <c:v>543369</c:v>
                </c:pt>
                <c:pt idx="132">
                  <c:v>543572</c:v>
                </c:pt>
                <c:pt idx="133">
                  <c:v>543666</c:v>
                </c:pt>
                <c:pt idx="134">
                  <c:v>543748</c:v>
                </c:pt>
                <c:pt idx="135">
                  <c:v>543527</c:v>
                </c:pt>
                <c:pt idx="136">
                  <c:v>542810</c:v>
                </c:pt>
                <c:pt idx="137">
                  <c:v>542728</c:v>
                </c:pt>
                <c:pt idx="138">
                  <c:v>542826</c:v>
                </c:pt>
                <c:pt idx="139">
                  <c:v>543039</c:v>
                </c:pt>
                <c:pt idx="140">
                  <c:v>543031</c:v>
                </c:pt>
                <c:pt idx="141">
                  <c:v>543023</c:v>
                </c:pt>
                <c:pt idx="142">
                  <c:v>543524</c:v>
                </c:pt>
                <c:pt idx="143">
                  <c:v>543918</c:v>
                </c:pt>
                <c:pt idx="144">
                  <c:v>544316</c:v>
                </c:pt>
                <c:pt idx="145">
                  <c:v>544427</c:v>
                </c:pt>
                <c:pt idx="146">
                  <c:v>544648</c:v>
                </c:pt>
                <c:pt idx="147">
                  <c:v>544448</c:v>
                </c:pt>
                <c:pt idx="148">
                  <c:v>543941</c:v>
                </c:pt>
                <c:pt idx="149">
                  <c:v>544052</c:v>
                </c:pt>
                <c:pt idx="150">
                  <c:v>544106</c:v>
                </c:pt>
                <c:pt idx="151">
                  <c:v>544327</c:v>
                </c:pt>
                <c:pt idx="152">
                  <c:v>544514</c:v>
                </c:pt>
                <c:pt idx="153">
                  <c:v>544680</c:v>
                </c:pt>
                <c:pt idx="154">
                  <c:v>545016</c:v>
                </c:pt>
                <c:pt idx="155">
                  <c:v>545632</c:v>
                </c:pt>
                <c:pt idx="156">
                  <c:v>546018</c:v>
                </c:pt>
                <c:pt idx="157">
                  <c:v>546149</c:v>
                </c:pt>
                <c:pt idx="158">
                  <c:v>546321</c:v>
                </c:pt>
                <c:pt idx="159">
                  <c:v>545965</c:v>
                </c:pt>
                <c:pt idx="160">
                  <c:v>545330</c:v>
                </c:pt>
                <c:pt idx="161">
                  <c:v>545379</c:v>
                </c:pt>
                <c:pt idx="162">
                  <c:v>545785</c:v>
                </c:pt>
                <c:pt idx="163">
                  <c:v>546002</c:v>
                </c:pt>
                <c:pt idx="164">
                  <c:v>546101</c:v>
                </c:pt>
                <c:pt idx="165">
                  <c:v>546515</c:v>
                </c:pt>
                <c:pt idx="166">
                  <c:v>547126</c:v>
                </c:pt>
                <c:pt idx="167">
                  <c:v>547508</c:v>
                </c:pt>
                <c:pt idx="168">
                  <c:v>547724</c:v>
                </c:pt>
                <c:pt idx="169">
                  <c:v>547876</c:v>
                </c:pt>
                <c:pt idx="170">
                  <c:v>548028</c:v>
                </c:pt>
                <c:pt idx="171">
                  <c:v>547969</c:v>
                </c:pt>
                <c:pt idx="172">
                  <c:v>547188</c:v>
                </c:pt>
                <c:pt idx="173">
                  <c:v>547488</c:v>
                </c:pt>
                <c:pt idx="174">
                  <c:v>547780</c:v>
                </c:pt>
                <c:pt idx="175">
                  <c:v>547993</c:v>
                </c:pt>
                <c:pt idx="176">
                  <c:v>548161</c:v>
                </c:pt>
                <c:pt idx="177">
                  <c:v>548731</c:v>
                </c:pt>
                <c:pt idx="178">
                  <c:v>549164</c:v>
                </c:pt>
                <c:pt idx="179">
                  <c:v>549516</c:v>
                </c:pt>
                <c:pt idx="180">
                  <c:v>549746</c:v>
                </c:pt>
                <c:pt idx="181">
                  <c:v>549793</c:v>
                </c:pt>
                <c:pt idx="182">
                  <c:v>550152</c:v>
                </c:pt>
                <c:pt idx="183">
                  <c:v>550146</c:v>
                </c:pt>
                <c:pt idx="184">
                  <c:v>549442</c:v>
                </c:pt>
                <c:pt idx="185">
                  <c:v>549337</c:v>
                </c:pt>
                <c:pt idx="186">
                  <c:v>549666</c:v>
                </c:pt>
                <c:pt idx="187">
                  <c:v>549859</c:v>
                </c:pt>
                <c:pt idx="188">
                  <c:v>550247</c:v>
                </c:pt>
                <c:pt idx="189">
                  <c:v>550514</c:v>
                </c:pt>
                <c:pt idx="190">
                  <c:v>551069</c:v>
                </c:pt>
                <c:pt idx="191">
                  <c:v>551738</c:v>
                </c:pt>
                <c:pt idx="192">
                  <c:v>552321</c:v>
                </c:pt>
                <c:pt idx="193">
                  <c:v>552815</c:v>
                </c:pt>
                <c:pt idx="194">
                  <c:v>553230</c:v>
                </c:pt>
                <c:pt idx="195">
                  <c:v>553446</c:v>
                </c:pt>
                <c:pt idx="196">
                  <c:v>552784</c:v>
                </c:pt>
                <c:pt idx="197">
                  <c:v>552858</c:v>
                </c:pt>
                <c:pt idx="198">
                  <c:v>553154</c:v>
                </c:pt>
                <c:pt idx="199">
                  <c:v>553478</c:v>
                </c:pt>
                <c:pt idx="200">
                  <c:v>553903</c:v>
                </c:pt>
                <c:pt idx="201">
                  <c:v>554336</c:v>
                </c:pt>
                <c:pt idx="202">
                  <c:v>554973</c:v>
                </c:pt>
                <c:pt idx="203">
                  <c:v>555766</c:v>
                </c:pt>
                <c:pt idx="204">
                  <c:v>556354</c:v>
                </c:pt>
                <c:pt idx="205">
                  <c:v>556936</c:v>
                </c:pt>
                <c:pt idx="206">
                  <c:v>557348</c:v>
                </c:pt>
                <c:pt idx="207">
                  <c:v>557591</c:v>
                </c:pt>
                <c:pt idx="208">
                  <c:v>556845</c:v>
                </c:pt>
                <c:pt idx="209">
                  <c:v>557225</c:v>
                </c:pt>
                <c:pt idx="210">
                  <c:v>557380</c:v>
                </c:pt>
                <c:pt idx="211">
                  <c:v>557997</c:v>
                </c:pt>
                <c:pt idx="212">
                  <c:v>558295</c:v>
                </c:pt>
                <c:pt idx="213">
                  <c:v>558527</c:v>
                </c:pt>
                <c:pt idx="214">
                  <c:v>559089</c:v>
                </c:pt>
                <c:pt idx="215">
                  <c:v>559341</c:v>
                </c:pt>
                <c:pt idx="216">
                  <c:v>559031</c:v>
                </c:pt>
                <c:pt idx="217">
                  <c:v>559419</c:v>
                </c:pt>
                <c:pt idx="218">
                  <c:v>560093</c:v>
                </c:pt>
                <c:pt idx="219">
                  <c:v>560491</c:v>
                </c:pt>
                <c:pt idx="220">
                  <c:v>560806</c:v>
                </c:pt>
                <c:pt idx="221">
                  <c:v>561467</c:v>
                </c:pt>
                <c:pt idx="222">
                  <c:v>561429</c:v>
                </c:pt>
                <c:pt idx="223">
                  <c:v>561652</c:v>
                </c:pt>
                <c:pt idx="224">
                  <c:v>561808</c:v>
                </c:pt>
                <c:pt idx="225">
                  <c:v>561467</c:v>
                </c:pt>
                <c:pt idx="226">
                  <c:v>561570</c:v>
                </c:pt>
                <c:pt idx="227">
                  <c:v>561916</c:v>
                </c:pt>
                <c:pt idx="228">
                  <c:v>562254.03070175438</c:v>
                </c:pt>
                <c:pt idx="229">
                  <c:v>562592.06140350876</c:v>
                </c:pt>
                <c:pt idx="230">
                  <c:v>562930.09210526315</c:v>
                </c:pt>
                <c:pt idx="231">
                  <c:v>563268.12280701753</c:v>
                </c:pt>
                <c:pt idx="232">
                  <c:v>563606.15350877191</c:v>
                </c:pt>
                <c:pt idx="233">
                  <c:v>563944.18421052629</c:v>
                </c:pt>
                <c:pt idx="234">
                  <c:v>564282.21491228067</c:v>
                </c:pt>
                <c:pt idx="235">
                  <c:v>564620.24561403506</c:v>
                </c:pt>
                <c:pt idx="236">
                  <c:v>564958.27631578944</c:v>
                </c:pt>
                <c:pt idx="237">
                  <c:v>565296.30701754382</c:v>
                </c:pt>
                <c:pt idx="238">
                  <c:v>565634.3377192982</c:v>
                </c:pt>
                <c:pt idx="239">
                  <c:v>565972.36842105258</c:v>
                </c:pt>
                <c:pt idx="240">
                  <c:v>566310.39912280696</c:v>
                </c:pt>
                <c:pt idx="241">
                  <c:v>566648.42982456135</c:v>
                </c:pt>
                <c:pt idx="242">
                  <c:v>566986.46052631573</c:v>
                </c:pt>
                <c:pt idx="243">
                  <c:v>567324.49122807011</c:v>
                </c:pt>
                <c:pt idx="244">
                  <c:v>567662.52192982449</c:v>
                </c:pt>
                <c:pt idx="245">
                  <c:v>568000.55263157887</c:v>
                </c:pt>
                <c:pt idx="246">
                  <c:v>568338.58333333326</c:v>
                </c:pt>
                <c:pt idx="247">
                  <c:v>568676.61403508764</c:v>
                </c:pt>
                <c:pt idx="248">
                  <c:v>569014.64473684202</c:v>
                </c:pt>
                <c:pt idx="249">
                  <c:v>569352.6754385964</c:v>
                </c:pt>
                <c:pt idx="250">
                  <c:v>569690.70614035078</c:v>
                </c:pt>
                <c:pt idx="251">
                  <c:v>570028.73684210517</c:v>
                </c:pt>
                <c:pt idx="252">
                  <c:v>570366.76754385955</c:v>
                </c:pt>
                <c:pt idx="253">
                  <c:v>570704.79824561393</c:v>
                </c:pt>
                <c:pt idx="254">
                  <c:v>571042.82894736831</c:v>
                </c:pt>
                <c:pt idx="255">
                  <c:v>571380.85964912269</c:v>
                </c:pt>
                <c:pt idx="256">
                  <c:v>571718.89035087707</c:v>
                </c:pt>
                <c:pt idx="257">
                  <c:v>572056.92105263146</c:v>
                </c:pt>
                <c:pt idx="258">
                  <c:v>572394.95175438584</c:v>
                </c:pt>
                <c:pt idx="259">
                  <c:v>572732.98245614022</c:v>
                </c:pt>
                <c:pt idx="260">
                  <c:v>573071.0131578946</c:v>
                </c:pt>
                <c:pt idx="261">
                  <c:v>573409.04385964898</c:v>
                </c:pt>
                <c:pt idx="262">
                  <c:v>573747.07456140337</c:v>
                </c:pt>
                <c:pt idx="263">
                  <c:v>574085.10526315775</c:v>
                </c:pt>
                <c:pt idx="264">
                  <c:v>574423.13596491213</c:v>
                </c:pt>
                <c:pt idx="265">
                  <c:v>574761.16666666651</c:v>
                </c:pt>
                <c:pt idx="266">
                  <c:v>575099.19736842089</c:v>
                </c:pt>
                <c:pt idx="267">
                  <c:v>575437.22807017528</c:v>
                </c:pt>
                <c:pt idx="268">
                  <c:v>575775.25877192966</c:v>
                </c:pt>
                <c:pt idx="269">
                  <c:v>576113.28947368404</c:v>
                </c:pt>
                <c:pt idx="270">
                  <c:v>576451.32017543842</c:v>
                </c:pt>
                <c:pt idx="271">
                  <c:v>576789.3508771928</c:v>
                </c:pt>
                <c:pt idx="272">
                  <c:v>577127.38157894718</c:v>
                </c:pt>
                <c:pt idx="273">
                  <c:v>577465.41228070157</c:v>
                </c:pt>
                <c:pt idx="274">
                  <c:v>577803.44298245595</c:v>
                </c:pt>
                <c:pt idx="275">
                  <c:v>578141.47368421033</c:v>
                </c:pt>
                <c:pt idx="276">
                  <c:v>578479.50438596471</c:v>
                </c:pt>
                <c:pt idx="277">
                  <c:v>578817.53508771909</c:v>
                </c:pt>
                <c:pt idx="278">
                  <c:v>579155.56578947348</c:v>
                </c:pt>
                <c:pt idx="279">
                  <c:v>579493.59649122786</c:v>
                </c:pt>
                <c:pt idx="280">
                  <c:v>579831.62719298224</c:v>
                </c:pt>
                <c:pt idx="281">
                  <c:v>580169.65789473662</c:v>
                </c:pt>
                <c:pt idx="282">
                  <c:v>580507.688596491</c:v>
                </c:pt>
                <c:pt idx="283">
                  <c:v>580845.71929824539</c:v>
                </c:pt>
                <c:pt idx="284">
                  <c:v>581183.74999999977</c:v>
                </c:pt>
                <c:pt idx="285">
                  <c:v>581521.78070175415</c:v>
                </c:pt>
                <c:pt idx="286">
                  <c:v>581859.81140350853</c:v>
                </c:pt>
                <c:pt idx="287">
                  <c:v>582197.84210526291</c:v>
                </c:pt>
              </c:numCache>
            </c:numRef>
          </c:val>
          <c:smooth val="0"/>
          <c:extLst>
            <c:ext xmlns:c16="http://schemas.microsoft.com/office/drawing/2014/chart" uri="{C3380CC4-5D6E-409C-BE32-E72D297353CC}">
              <c16:uniqueId val="{00000001-5E66-49A2-9B28-F38F530F36F7}"/>
            </c:ext>
          </c:extLst>
        </c:ser>
        <c:dLbls>
          <c:showLegendKey val="0"/>
          <c:showVal val="0"/>
          <c:showCatName val="0"/>
          <c:showSerName val="0"/>
          <c:showPercent val="0"/>
          <c:showBubbleSize val="0"/>
        </c:dLbls>
        <c:smooth val="0"/>
        <c:axId val="2104257768"/>
        <c:axId val="2104254888"/>
      </c:lineChart>
      <c:dateAx>
        <c:axId val="2104257768"/>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254888"/>
        <c:crosses val="autoZero"/>
        <c:auto val="1"/>
        <c:lblOffset val="100"/>
        <c:baseTimeUnit val="months"/>
      </c:dateAx>
      <c:valAx>
        <c:axId val="210425488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2577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Python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'Line Charts'!$F$1</c:f>
              <c:strCache>
                <c:ptCount val="1"/>
                <c:pt idx="0">
                  <c:v> Billed MWh </c:v>
                </c:pt>
              </c:strCache>
            </c:strRef>
          </c:tx>
          <c:spPr>
            <a:ln w="28575" cap="rnd">
              <a:solidFill>
                <a:schemeClr val="accent1"/>
              </a:solidFill>
              <a:round/>
            </a:ln>
            <a:effectLst/>
          </c:spPr>
          <c:marker>
            <c:symbol val="none"/>
          </c:marker>
          <c:cat>
            <c:numRef>
              <c:f>'Line Charts'!$E$2:$E$289</c:f>
              <c:numCache>
                <c:formatCode>[$-409]mmm\-yy;@</c:formatCode>
                <c:ptCount val="288"/>
                <c:pt idx="0">
                  <c:v>37257</c:v>
                </c:pt>
                <c:pt idx="1">
                  <c:v>37288</c:v>
                </c:pt>
                <c:pt idx="2">
                  <c:v>37316</c:v>
                </c:pt>
                <c:pt idx="3">
                  <c:v>37347</c:v>
                </c:pt>
                <c:pt idx="4">
                  <c:v>37377</c:v>
                </c:pt>
                <c:pt idx="5">
                  <c:v>37408</c:v>
                </c:pt>
                <c:pt idx="6">
                  <c:v>37438</c:v>
                </c:pt>
                <c:pt idx="7">
                  <c:v>37469</c:v>
                </c:pt>
                <c:pt idx="8">
                  <c:v>37500</c:v>
                </c:pt>
                <c:pt idx="9">
                  <c:v>37530</c:v>
                </c:pt>
                <c:pt idx="10">
                  <c:v>37561</c:v>
                </c:pt>
                <c:pt idx="11">
                  <c:v>37591</c:v>
                </c:pt>
                <c:pt idx="12">
                  <c:v>37622</c:v>
                </c:pt>
                <c:pt idx="13">
                  <c:v>37653</c:v>
                </c:pt>
                <c:pt idx="14">
                  <c:v>37681</c:v>
                </c:pt>
                <c:pt idx="15">
                  <c:v>37712</c:v>
                </c:pt>
                <c:pt idx="16">
                  <c:v>37742</c:v>
                </c:pt>
                <c:pt idx="17">
                  <c:v>37773</c:v>
                </c:pt>
                <c:pt idx="18">
                  <c:v>37803</c:v>
                </c:pt>
                <c:pt idx="19">
                  <c:v>37834</c:v>
                </c:pt>
                <c:pt idx="20">
                  <c:v>37865</c:v>
                </c:pt>
                <c:pt idx="21">
                  <c:v>37895</c:v>
                </c:pt>
                <c:pt idx="22">
                  <c:v>37926</c:v>
                </c:pt>
                <c:pt idx="23">
                  <c:v>37956</c:v>
                </c:pt>
                <c:pt idx="24">
                  <c:v>37987</c:v>
                </c:pt>
                <c:pt idx="25">
                  <c:v>38018</c:v>
                </c:pt>
                <c:pt idx="26">
                  <c:v>38047</c:v>
                </c:pt>
                <c:pt idx="27">
                  <c:v>38078</c:v>
                </c:pt>
                <c:pt idx="28">
                  <c:v>38108</c:v>
                </c:pt>
                <c:pt idx="29">
                  <c:v>38139</c:v>
                </c:pt>
                <c:pt idx="30">
                  <c:v>38169</c:v>
                </c:pt>
                <c:pt idx="31">
                  <c:v>38200</c:v>
                </c:pt>
                <c:pt idx="32">
                  <c:v>38231</c:v>
                </c:pt>
                <c:pt idx="33">
                  <c:v>38261</c:v>
                </c:pt>
                <c:pt idx="34">
                  <c:v>38292</c:v>
                </c:pt>
                <c:pt idx="35">
                  <c:v>38322</c:v>
                </c:pt>
                <c:pt idx="36">
                  <c:v>38353</c:v>
                </c:pt>
                <c:pt idx="37">
                  <c:v>38384</c:v>
                </c:pt>
                <c:pt idx="38">
                  <c:v>38412</c:v>
                </c:pt>
                <c:pt idx="39">
                  <c:v>38443</c:v>
                </c:pt>
                <c:pt idx="40">
                  <c:v>38473</c:v>
                </c:pt>
                <c:pt idx="41">
                  <c:v>38504</c:v>
                </c:pt>
                <c:pt idx="42">
                  <c:v>38534</c:v>
                </c:pt>
                <c:pt idx="43">
                  <c:v>38565</c:v>
                </c:pt>
                <c:pt idx="44">
                  <c:v>38596</c:v>
                </c:pt>
                <c:pt idx="45">
                  <c:v>38626</c:v>
                </c:pt>
                <c:pt idx="46">
                  <c:v>38657</c:v>
                </c:pt>
                <c:pt idx="47">
                  <c:v>38687</c:v>
                </c:pt>
                <c:pt idx="48">
                  <c:v>38718</c:v>
                </c:pt>
                <c:pt idx="49">
                  <c:v>38749</c:v>
                </c:pt>
                <c:pt idx="50">
                  <c:v>38777</c:v>
                </c:pt>
                <c:pt idx="51">
                  <c:v>38808</c:v>
                </c:pt>
                <c:pt idx="52">
                  <c:v>38838</c:v>
                </c:pt>
                <c:pt idx="53">
                  <c:v>38869</c:v>
                </c:pt>
                <c:pt idx="54">
                  <c:v>38899</c:v>
                </c:pt>
                <c:pt idx="55">
                  <c:v>38930</c:v>
                </c:pt>
                <c:pt idx="56">
                  <c:v>38961</c:v>
                </c:pt>
                <c:pt idx="57">
                  <c:v>38991</c:v>
                </c:pt>
                <c:pt idx="58">
                  <c:v>39022</c:v>
                </c:pt>
                <c:pt idx="59">
                  <c:v>39052</c:v>
                </c:pt>
                <c:pt idx="60">
                  <c:v>39083</c:v>
                </c:pt>
                <c:pt idx="61">
                  <c:v>39114</c:v>
                </c:pt>
                <c:pt idx="62">
                  <c:v>39142</c:v>
                </c:pt>
                <c:pt idx="63">
                  <c:v>39173</c:v>
                </c:pt>
                <c:pt idx="64">
                  <c:v>39203</c:v>
                </c:pt>
                <c:pt idx="65">
                  <c:v>39234</c:v>
                </c:pt>
                <c:pt idx="66">
                  <c:v>39264</c:v>
                </c:pt>
                <c:pt idx="67">
                  <c:v>39295</c:v>
                </c:pt>
                <c:pt idx="68">
                  <c:v>39326</c:v>
                </c:pt>
                <c:pt idx="69">
                  <c:v>39356</c:v>
                </c:pt>
                <c:pt idx="70">
                  <c:v>39387</c:v>
                </c:pt>
                <c:pt idx="71">
                  <c:v>39417</c:v>
                </c:pt>
                <c:pt idx="72">
                  <c:v>39448</c:v>
                </c:pt>
                <c:pt idx="73">
                  <c:v>39479</c:v>
                </c:pt>
                <c:pt idx="74">
                  <c:v>39508</c:v>
                </c:pt>
                <c:pt idx="75">
                  <c:v>39539</c:v>
                </c:pt>
                <c:pt idx="76">
                  <c:v>39569</c:v>
                </c:pt>
                <c:pt idx="77">
                  <c:v>39600</c:v>
                </c:pt>
                <c:pt idx="78">
                  <c:v>39630</c:v>
                </c:pt>
                <c:pt idx="79">
                  <c:v>39661</c:v>
                </c:pt>
                <c:pt idx="80">
                  <c:v>39692</c:v>
                </c:pt>
                <c:pt idx="81">
                  <c:v>39722</c:v>
                </c:pt>
                <c:pt idx="82">
                  <c:v>39753</c:v>
                </c:pt>
                <c:pt idx="83">
                  <c:v>39783</c:v>
                </c:pt>
                <c:pt idx="84">
                  <c:v>39814</c:v>
                </c:pt>
                <c:pt idx="85">
                  <c:v>39845</c:v>
                </c:pt>
                <c:pt idx="86">
                  <c:v>39873</c:v>
                </c:pt>
                <c:pt idx="87">
                  <c:v>39904</c:v>
                </c:pt>
                <c:pt idx="88">
                  <c:v>39934</c:v>
                </c:pt>
                <c:pt idx="89">
                  <c:v>39965</c:v>
                </c:pt>
                <c:pt idx="90">
                  <c:v>39995</c:v>
                </c:pt>
                <c:pt idx="91">
                  <c:v>40026</c:v>
                </c:pt>
                <c:pt idx="92">
                  <c:v>40057</c:v>
                </c:pt>
                <c:pt idx="93">
                  <c:v>40087</c:v>
                </c:pt>
                <c:pt idx="94">
                  <c:v>40118</c:v>
                </c:pt>
                <c:pt idx="95">
                  <c:v>40148</c:v>
                </c:pt>
                <c:pt idx="96">
                  <c:v>40179</c:v>
                </c:pt>
                <c:pt idx="97">
                  <c:v>40210</c:v>
                </c:pt>
                <c:pt idx="98">
                  <c:v>40238</c:v>
                </c:pt>
                <c:pt idx="99">
                  <c:v>40269</c:v>
                </c:pt>
                <c:pt idx="100">
                  <c:v>40299</c:v>
                </c:pt>
                <c:pt idx="101">
                  <c:v>40330</c:v>
                </c:pt>
                <c:pt idx="102">
                  <c:v>40360</c:v>
                </c:pt>
                <c:pt idx="103">
                  <c:v>40391</c:v>
                </c:pt>
                <c:pt idx="104">
                  <c:v>40422</c:v>
                </c:pt>
                <c:pt idx="105">
                  <c:v>40452</c:v>
                </c:pt>
                <c:pt idx="106">
                  <c:v>40483</c:v>
                </c:pt>
                <c:pt idx="107">
                  <c:v>40513</c:v>
                </c:pt>
                <c:pt idx="108">
                  <c:v>40544</c:v>
                </c:pt>
                <c:pt idx="109">
                  <c:v>40575</c:v>
                </c:pt>
                <c:pt idx="110">
                  <c:v>40603</c:v>
                </c:pt>
                <c:pt idx="111">
                  <c:v>40634</c:v>
                </c:pt>
                <c:pt idx="112">
                  <c:v>40664</c:v>
                </c:pt>
                <c:pt idx="113">
                  <c:v>40695</c:v>
                </c:pt>
                <c:pt idx="114">
                  <c:v>40725</c:v>
                </c:pt>
                <c:pt idx="115">
                  <c:v>40756</c:v>
                </c:pt>
                <c:pt idx="116">
                  <c:v>40787</c:v>
                </c:pt>
                <c:pt idx="117">
                  <c:v>40817</c:v>
                </c:pt>
                <c:pt idx="118">
                  <c:v>40848</c:v>
                </c:pt>
                <c:pt idx="119">
                  <c:v>40878</c:v>
                </c:pt>
                <c:pt idx="120">
                  <c:v>40909</c:v>
                </c:pt>
                <c:pt idx="121">
                  <c:v>40940</c:v>
                </c:pt>
                <c:pt idx="122">
                  <c:v>40969</c:v>
                </c:pt>
                <c:pt idx="123">
                  <c:v>41000</c:v>
                </c:pt>
                <c:pt idx="124">
                  <c:v>41030</c:v>
                </c:pt>
                <c:pt idx="125">
                  <c:v>41061</c:v>
                </c:pt>
                <c:pt idx="126">
                  <c:v>41091</c:v>
                </c:pt>
                <c:pt idx="127">
                  <c:v>41122</c:v>
                </c:pt>
                <c:pt idx="128">
                  <c:v>41153</c:v>
                </c:pt>
                <c:pt idx="129">
                  <c:v>41183</c:v>
                </c:pt>
                <c:pt idx="130">
                  <c:v>41214</c:v>
                </c:pt>
                <c:pt idx="131">
                  <c:v>41244</c:v>
                </c:pt>
                <c:pt idx="132">
                  <c:v>41275</c:v>
                </c:pt>
                <c:pt idx="133">
                  <c:v>41306</c:v>
                </c:pt>
                <c:pt idx="134">
                  <c:v>41334</c:v>
                </c:pt>
                <c:pt idx="135">
                  <c:v>41365</c:v>
                </c:pt>
                <c:pt idx="136">
                  <c:v>41395</c:v>
                </c:pt>
                <c:pt idx="137">
                  <c:v>41426</c:v>
                </c:pt>
                <c:pt idx="138">
                  <c:v>41456</c:v>
                </c:pt>
                <c:pt idx="139">
                  <c:v>41487</c:v>
                </c:pt>
                <c:pt idx="140">
                  <c:v>41518</c:v>
                </c:pt>
                <c:pt idx="141">
                  <c:v>41548</c:v>
                </c:pt>
                <c:pt idx="142">
                  <c:v>41579</c:v>
                </c:pt>
                <c:pt idx="143">
                  <c:v>41609</c:v>
                </c:pt>
                <c:pt idx="144">
                  <c:v>41640</c:v>
                </c:pt>
                <c:pt idx="145">
                  <c:v>41671</c:v>
                </c:pt>
                <c:pt idx="146">
                  <c:v>41699</c:v>
                </c:pt>
                <c:pt idx="147">
                  <c:v>41730</c:v>
                </c:pt>
                <c:pt idx="148">
                  <c:v>41760</c:v>
                </c:pt>
                <c:pt idx="149">
                  <c:v>41791</c:v>
                </c:pt>
                <c:pt idx="150">
                  <c:v>41821</c:v>
                </c:pt>
                <c:pt idx="151">
                  <c:v>41852</c:v>
                </c:pt>
                <c:pt idx="152">
                  <c:v>41883</c:v>
                </c:pt>
                <c:pt idx="153">
                  <c:v>41913</c:v>
                </c:pt>
                <c:pt idx="154">
                  <c:v>41944</c:v>
                </c:pt>
                <c:pt idx="155">
                  <c:v>41974</c:v>
                </c:pt>
                <c:pt idx="156">
                  <c:v>42005</c:v>
                </c:pt>
                <c:pt idx="157">
                  <c:v>42036</c:v>
                </c:pt>
                <c:pt idx="158">
                  <c:v>42064</c:v>
                </c:pt>
                <c:pt idx="159">
                  <c:v>42095</c:v>
                </c:pt>
                <c:pt idx="160">
                  <c:v>42125</c:v>
                </c:pt>
                <c:pt idx="161">
                  <c:v>42156</c:v>
                </c:pt>
                <c:pt idx="162">
                  <c:v>42186</c:v>
                </c:pt>
                <c:pt idx="163">
                  <c:v>42217</c:v>
                </c:pt>
                <c:pt idx="164">
                  <c:v>42248</c:v>
                </c:pt>
                <c:pt idx="165">
                  <c:v>42278</c:v>
                </c:pt>
                <c:pt idx="166">
                  <c:v>42309</c:v>
                </c:pt>
                <c:pt idx="167">
                  <c:v>42339</c:v>
                </c:pt>
                <c:pt idx="168">
                  <c:v>42370</c:v>
                </c:pt>
                <c:pt idx="169">
                  <c:v>42401</c:v>
                </c:pt>
                <c:pt idx="170">
                  <c:v>42430</c:v>
                </c:pt>
                <c:pt idx="171">
                  <c:v>42461</c:v>
                </c:pt>
                <c:pt idx="172">
                  <c:v>42491</c:v>
                </c:pt>
                <c:pt idx="173">
                  <c:v>42522</c:v>
                </c:pt>
                <c:pt idx="174">
                  <c:v>42552</c:v>
                </c:pt>
                <c:pt idx="175">
                  <c:v>42583</c:v>
                </c:pt>
                <c:pt idx="176">
                  <c:v>42614</c:v>
                </c:pt>
                <c:pt idx="177">
                  <c:v>42644</c:v>
                </c:pt>
                <c:pt idx="178">
                  <c:v>42675</c:v>
                </c:pt>
                <c:pt idx="179">
                  <c:v>42705</c:v>
                </c:pt>
                <c:pt idx="180">
                  <c:v>42736</c:v>
                </c:pt>
                <c:pt idx="181">
                  <c:v>42767</c:v>
                </c:pt>
                <c:pt idx="182">
                  <c:v>42795</c:v>
                </c:pt>
                <c:pt idx="183">
                  <c:v>42826</c:v>
                </c:pt>
                <c:pt idx="184">
                  <c:v>42856</c:v>
                </c:pt>
                <c:pt idx="185">
                  <c:v>42887</c:v>
                </c:pt>
                <c:pt idx="186">
                  <c:v>42917</c:v>
                </c:pt>
                <c:pt idx="187">
                  <c:v>42948</c:v>
                </c:pt>
                <c:pt idx="188">
                  <c:v>42979</c:v>
                </c:pt>
                <c:pt idx="189">
                  <c:v>43009</c:v>
                </c:pt>
                <c:pt idx="190">
                  <c:v>43040</c:v>
                </c:pt>
                <c:pt idx="191">
                  <c:v>43070</c:v>
                </c:pt>
                <c:pt idx="192">
                  <c:v>43101</c:v>
                </c:pt>
                <c:pt idx="193">
                  <c:v>43132</c:v>
                </c:pt>
                <c:pt idx="194">
                  <c:v>43160</c:v>
                </c:pt>
                <c:pt idx="195">
                  <c:v>43191</c:v>
                </c:pt>
                <c:pt idx="196">
                  <c:v>43221</c:v>
                </c:pt>
                <c:pt idx="197">
                  <c:v>43252</c:v>
                </c:pt>
                <c:pt idx="198">
                  <c:v>43282</c:v>
                </c:pt>
                <c:pt idx="199">
                  <c:v>43313</c:v>
                </c:pt>
                <c:pt idx="200">
                  <c:v>43344</c:v>
                </c:pt>
                <c:pt idx="201">
                  <c:v>43374</c:v>
                </c:pt>
                <c:pt idx="202">
                  <c:v>43405</c:v>
                </c:pt>
                <c:pt idx="203">
                  <c:v>43435</c:v>
                </c:pt>
                <c:pt idx="204">
                  <c:v>43466</c:v>
                </c:pt>
                <c:pt idx="205">
                  <c:v>43497</c:v>
                </c:pt>
                <c:pt idx="206">
                  <c:v>43525</c:v>
                </c:pt>
                <c:pt idx="207">
                  <c:v>43556</c:v>
                </c:pt>
                <c:pt idx="208">
                  <c:v>43586</c:v>
                </c:pt>
                <c:pt idx="209">
                  <c:v>43617</c:v>
                </c:pt>
                <c:pt idx="210">
                  <c:v>43647</c:v>
                </c:pt>
                <c:pt idx="211">
                  <c:v>43678</c:v>
                </c:pt>
                <c:pt idx="212">
                  <c:v>43709</c:v>
                </c:pt>
                <c:pt idx="213">
                  <c:v>43739</c:v>
                </c:pt>
                <c:pt idx="214">
                  <c:v>43770</c:v>
                </c:pt>
                <c:pt idx="215">
                  <c:v>43800</c:v>
                </c:pt>
                <c:pt idx="216">
                  <c:v>43831</c:v>
                </c:pt>
                <c:pt idx="217">
                  <c:v>43862</c:v>
                </c:pt>
                <c:pt idx="218">
                  <c:v>43891</c:v>
                </c:pt>
                <c:pt idx="219">
                  <c:v>43922</c:v>
                </c:pt>
                <c:pt idx="220">
                  <c:v>43952</c:v>
                </c:pt>
                <c:pt idx="221">
                  <c:v>43983</c:v>
                </c:pt>
                <c:pt idx="222">
                  <c:v>44013</c:v>
                </c:pt>
                <c:pt idx="223">
                  <c:v>44044</c:v>
                </c:pt>
                <c:pt idx="224">
                  <c:v>44075</c:v>
                </c:pt>
                <c:pt idx="225">
                  <c:v>44105</c:v>
                </c:pt>
                <c:pt idx="226">
                  <c:v>44136</c:v>
                </c:pt>
                <c:pt idx="227">
                  <c:v>44166</c:v>
                </c:pt>
                <c:pt idx="228">
                  <c:v>44197</c:v>
                </c:pt>
                <c:pt idx="229">
                  <c:v>44228</c:v>
                </c:pt>
                <c:pt idx="230">
                  <c:v>44256</c:v>
                </c:pt>
                <c:pt idx="231">
                  <c:v>44287</c:v>
                </c:pt>
                <c:pt idx="232">
                  <c:v>44317</c:v>
                </c:pt>
                <c:pt idx="233">
                  <c:v>44348</c:v>
                </c:pt>
                <c:pt idx="234">
                  <c:v>44378</c:v>
                </c:pt>
                <c:pt idx="235">
                  <c:v>44409</c:v>
                </c:pt>
                <c:pt idx="236">
                  <c:v>44440</c:v>
                </c:pt>
                <c:pt idx="237">
                  <c:v>44470</c:v>
                </c:pt>
                <c:pt idx="238">
                  <c:v>44501</c:v>
                </c:pt>
                <c:pt idx="239">
                  <c:v>44531</c:v>
                </c:pt>
                <c:pt idx="240">
                  <c:v>44562</c:v>
                </c:pt>
                <c:pt idx="241">
                  <c:v>44593</c:v>
                </c:pt>
                <c:pt idx="242">
                  <c:v>44621</c:v>
                </c:pt>
                <c:pt idx="243">
                  <c:v>44652</c:v>
                </c:pt>
                <c:pt idx="244">
                  <c:v>44682</c:v>
                </c:pt>
                <c:pt idx="245">
                  <c:v>44713</c:v>
                </c:pt>
                <c:pt idx="246">
                  <c:v>44743</c:v>
                </c:pt>
                <c:pt idx="247">
                  <c:v>44774</c:v>
                </c:pt>
                <c:pt idx="248">
                  <c:v>44805</c:v>
                </c:pt>
                <c:pt idx="249">
                  <c:v>44835</c:v>
                </c:pt>
                <c:pt idx="250">
                  <c:v>44866</c:v>
                </c:pt>
                <c:pt idx="251">
                  <c:v>44896</c:v>
                </c:pt>
                <c:pt idx="252">
                  <c:v>44927</c:v>
                </c:pt>
                <c:pt idx="253">
                  <c:v>44958</c:v>
                </c:pt>
                <c:pt idx="254">
                  <c:v>44986</c:v>
                </c:pt>
                <c:pt idx="255">
                  <c:v>45017</c:v>
                </c:pt>
                <c:pt idx="256">
                  <c:v>45047</c:v>
                </c:pt>
                <c:pt idx="257">
                  <c:v>45078</c:v>
                </c:pt>
                <c:pt idx="258">
                  <c:v>45108</c:v>
                </c:pt>
                <c:pt idx="259">
                  <c:v>45139</c:v>
                </c:pt>
                <c:pt idx="260">
                  <c:v>45170</c:v>
                </c:pt>
                <c:pt idx="261">
                  <c:v>45200</c:v>
                </c:pt>
                <c:pt idx="262">
                  <c:v>45231</c:v>
                </c:pt>
                <c:pt idx="263">
                  <c:v>45261</c:v>
                </c:pt>
                <c:pt idx="264">
                  <c:v>45292</c:v>
                </c:pt>
                <c:pt idx="265">
                  <c:v>45323</c:v>
                </c:pt>
                <c:pt idx="266">
                  <c:v>45352</c:v>
                </c:pt>
                <c:pt idx="267">
                  <c:v>45383</c:v>
                </c:pt>
                <c:pt idx="268">
                  <c:v>45413</c:v>
                </c:pt>
                <c:pt idx="269">
                  <c:v>45444</c:v>
                </c:pt>
                <c:pt idx="270">
                  <c:v>45474</c:v>
                </c:pt>
                <c:pt idx="271">
                  <c:v>45505</c:v>
                </c:pt>
                <c:pt idx="272">
                  <c:v>45536</c:v>
                </c:pt>
                <c:pt idx="273">
                  <c:v>45566</c:v>
                </c:pt>
                <c:pt idx="274">
                  <c:v>45597</c:v>
                </c:pt>
                <c:pt idx="275">
                  <c:v>45627</c:v>
                </c:pt>
                <c:pt idx="276">
                  <c:v>45658</c:v>
                </c:pt>
                <c:pt idx="277">
                  <c:v>45689</c:v>
                </c:pt>
                <c:pt idx="278">
                  <c:v>45717</c:v>
                </c:pt>
                <c:pt idx="279">
                  <c:v>45748</c:v>
                </c:pt>
                <c:pt idx="280">
                  <c:v>45778</c:v>
                </c:pt>
                <c:pt idx="281">
                  <c:v>45809</c:v>
                </c:pt>
                <c:pt idx="282">
                  <c:v>45839</c:v>
                </c:pt>
                <c:pt idx="283">
                  <c:v>45870</c:v>
                </c:pt>
                <c:pt idx="284">
                  <c:v>45901</c:v>
                </c:pt>
                <c:pt idx="285">
                  <c:v>45931</c:v>
                </c:pt>
                <c:pt idx="286">
                  <c:v>45962</c:v>
                </c:pt>
                <c:pt idx="287">
                  <c:v>45992</c:v>
                </c:pt>
              </c:numCache>
            </c:numRef>
          </c:cat>
          <c:val>
            <c:numRef>
              <c:f>'Line Charts'!$F$2:$F$289</c:f>
              <c:numCache>
                <c:formatCode>_(* #,##0_);_(* \(#,##0\);_(* "-"??_);_(@_)</c:formatCode>
                <c:ptCount val="288"/>
                <c:pt idx="0">
                  <c:v>289399</c:v>
                </c:pt>
                <c:pt idx="1">
                  <c:v>281626</c:v>
                </c:pt>
                <c:pt idx="2">
                  <c:v>254441</c:v>
                </c:pt>
                <c:pt idx="3">
                  <c:v>231485</c:v>
                </c:pt>
                <c:pt idx="4">
                  <c:v>222797</c:v>
                </c:pt>
                <c:pt idx="5">
                  <c:v>221576</c:v>
                </c:pt>
                <c:pt idx="6">
                  <c:v>243096</c:v>
                </c:pt>
                <c:pt idx="7">
                  <c:v>230545</c:v>
                </c:pt>
                <c:pt idx="8">
                  <c:v>243786</c:v>
                </c:pt>
                <c:pt idx="9">
                  <c:v>217754</c:v>
                </c:pt>
                <c:pt idx="10">
                  <c:v>233697</c:v>
                </c:pt>
                <c:pt idx="11">
                  <c:v>276536</c:v>
                </c:pt>
                <c:pt idx="12">
                  <c:v>317049.3</c:v>
                </c:pt>
                <c:pt idx="13">
                  <c:v>266520.59999999998</c:v>
                </c:pt>
                <c:pt idx="14">
                  <c:v>273329</c:v>
                </c:pt>
                <c:pt idx="15">
                  <c:v>244983</c:v>
                </c:pt>
                <c:pt idx="16">
                  <c:v>220848</c:v>
                </c:pt>
                <c:pt idx="17">
                  <c:v>228183.8</c:v>
                </c:pt>
                <c:pt idx="18">
                  <c:v>248632.17</c:v>
                </c:pt>
                <c:pt idx="19">
                  <c:v>253635.05300000001</c:v>
                </c:pt>
                <c:pt idx="20">
                  <c:v>254363</c:v>
                </c:pt>
                <c:pt idx="21">
                  <c:v>219303.1</c:v>
                </c:pt>
                <c:pt idx="22">
                  <c:v>248640.3</c:v>
                </c:pt>
                <c:pt idx="23">
                  <c:v>268298</c:v>
                </c:pt>
                <c:pt idx="24">
                  <c:v>290845.7</c:v>
                </c:pt>
                <c:pt idx="25">
                  <c:v>278155.7</c:v>
                </c:pt>
                <c:pt idx="26">
                  <c:v>266970</c:v>
                </c:pt>
                <c:pt idx="27">
                  <c:v>247568</c:v>
                </c:pt>
                <c:pt idx="28">
                  <c:v>235093.9</c:v>
                </c:pt>
                <c:pt idx="29">
                  <c:v>232127.9</c:v>
                </c:pt>
                <c:pt idx="30">
                  <c:v>262060.7</c:v>
                </c:pt>
                <c:pt idx="31">
                  <c:v>282876.84000000003</c:v>
                </c:pt>
                <c:pt idx="32">
                  <c:v>259147.78</c:v>
                </c:pt>
                <c:pt idx="33">
                  <c:v>226831.76</c:v>
                </c:pt>
                <c:pt idx="34">
                  <c:v>265962.58500000002</c:v>
                </c:pt>
                <c:pt idx="35">
                  <c:v>299743.25900000002</c:v>
                </c:pt>
                <c:pt idx="36">
                  <c:v>315987.64</c:v>
                </c:pt>
                <c:pt idx="37">
                  <c:v>310807.01799999998</c:v>
                </c:pt>
                <c:pt idx="38">
                  <c:v>291476.03000000003</c:v>
                </c:pt>
                <c:pt idx="39">
                  <c:v>264088.17700000003</c:v>
                </c:pt>
                <c:pt idx="40">
                  <c:v>243476.12700000001</c:v>
                </c:pt>
                <c:pt idx="41">
                  <c:v>239234.261</c:v>
                </c:pt>
                <c:pt idx="42">
                  <c:v>275394.07900000003</c:v>
                </c:pt>
                <c:pt idx="43">
                  <c:v>290894.77500000002</c:v>
                </c:pt>
                <c:pt idx="44">
                  <c:v>272777.47600000002</c:v>
                </c:pt>
                <c:pt idx="45">
                  <c:v>242288.55799999999</c:v>
                </c:pt>
                <c:pt idx="46">
                  <c:v>258949.11499999999</c:v>
                </c:pt>
                <c:pt idx="47">
                  <c:v>302722.88299999997</c:v>
                </c:pt>
                <c:pt idx="48">
                  <c:v>350914.54100000003</c:v>
                </c:pt>
                <c:pt idx="49">
                  <c:v>314962.76799999998</c:v>
                </c:pt>
                <c:pt idx="50">
                  <c:v>293113.87900000002</c:v>
                </c:pt>
                <c:pt idx="51">
                  <c:v>278493.815</c:v>
                </c:pt>
                <c:pt idx="52">
                  <c:v>244500.90599999999</c:v>
                </c:pt>
                <c:pt idx="53">
                  <c:v>241857.79300000001</c:v>
                </c:pt>
                <c:pt idx="54">
                  <c:v>276203.14299999998</c:v>
                </c:pt>
                <c:pt idx="55">
                  <c:v>291118.26500000001</c:v>
                </c:pt>
                <c:pt idx="56">
                  <c:v>278121.25099999999</c:v>
                </c:pt>
                <c:pt idx="57">
                  <c:v>255173.01</c:v>
                </c:pt>
                <c:pt idx="58">
                  <c:v>264723.22899999999</c:v>
                </c:pt>
                <c:pt idx="59">
                  <c:v>310621.68199999997</c:v>
                </c:pt>
                <c:pt idx="60">
                  <c:v>338026.74900000001</c:v>
                </c:pt>
                <c:pt idx="61">
                  <c:v>309977.71500000003</c:v>
                </c:pt>
                <c:pt idx="62">
                  <c:v>313954.43</c:v>
                </c:pt>
                <c:pt idx="63">
                  <c:v>282142</c:v>
                </c:pt>
                <c:pt idx="64">
                  <c:v>245229.035</c:v>
                </c:pt>
                <c:pt idx="65">
                  <c:v>266075.84899999999</c:v>
                </c:pt>
                <c:pt idx="66">
                  <c:v>317545.022</c:v>
                </c:pt>
                <c:pt idx="67">
                  <c:v>304937.29200000002</c:v>
                </c:pt>
                <c:pt idx="68">
                  <c:v>297829.21799999999</c:v>
                </c:pt>
                <c:pt idx="69">
                  <c:v>265248.86499999999</c:v>
                </c:pt>
                <c:pt idx="70">
                  <c:v>274324.87199999997</c:v>
                </c:pt>
                <c:pt idx="71">
                  <c:v>313829</c:v>
                </c:pt>
                <c:pt idx="72">
                  <c:v>334985.13900000002</c:v>
                </c:pt>
                <c:pt idx="73">
                  <c:v>290537.00799999997</c:v>
                </c:pt>
                <c:pt idx="74">
                  <c:v>303300.09499999997</c:v>
                </c:pt>
                <c:pt idx="75">
                  <c:v>267794.71000000002</c:v>
                </c:pt>
                <c:pt idx="76">
                  <c:v>238202.67499999999</c:v>
                </c:pt>
                <c:pt idx="77">
                  <c:v>273831.18300000002</c:v>
                </c:pt>
                <c:pt idx="78">
                  <c:v>313793.87800000003</c:v>
                </c:pt>
                <c:pt idx="79">
                  <c:v>312703.21500000003</c:v>
                </c:pt>
                <c:pt idx="80">
                  <c:v>286799.804</c:v>
                </c:pt>
                <c:pt idx="81">
                  <c:v>244789.098</c:v>
                </c:pt>
                <c:pt idx="82">
                  <c:v>263966.109</c:v>
                </c:pt>
                <c:pt idx="83">
                  <c:v>300658.06599999999</c:v>
                </c:pt>
                <c:pt idx="84">
                  <c:v>325031.32699999999</c:v>
                </c:pt>
                <c:pt idx="85">
                  <c:v>327343.50400000002</c:v>
                </c:pt>
                <c:pt idx="86">
                  <c:v>318219.27100000001</c:v>
                </c:pt>
                <c:pt idx="87">
                  <c:v>284452.11099999998</c:v>
                </c:pt>
                <c:pt idx="88">
                  <c:v>248678.902</c:v>
                </c:pt>
                <c:pt idx="89">
                  <c:v>255846.53099999999</c:v>
                </c:pt>
                <c:pt idx="90">
                  <c:v>276913.71600000001</c:v>
                </c:pt>
                <c:pt idx="91">
                  <c:v>306913.04800000001</c:v>
                </c:pt>
                <c:pt idx="92">
                  <c:v>285958.97600000002</c:v>
                </c:pt>
                <c:pt idx="93">
                  <c:v>253759.712</c:v>
                </c:pt>
                <c:pt idx="94">
                  <c:v>264660.821</c:v>
                </c:pt>
                <c:pt idx="95">
                  <c:v>320475.174</c:v>
                </c:pt>
                <c:pt idx="96">
                  <c:v>349266.82299999997</c:v>
                </c:pt>
                <c:pt idx="97">
                  <c:v>316224.29700000002</c:v>
                </c:pt>
                <c:pt idx="98">
                  <c:v>292242.255</c:v>
                </c:pt>
                <c:pt idx="99">
                  <c:v>267852.66399999999</c:v>
                </c:pt>
                <c:pt idx="100">
                  <c:v>246962.12299999999</c:v>
                </c:pt>
                <c:pt idx="101">
                  <c:v>249678.29500000001</c:v>
                </c:pt>
                <c:pt idx="102">
                  <c:v>290257.45600000001</c:v>
                </c:pt>
                <c:pt idx="103">
                  <c:v>300136.96299999999</c:v>
                </c:pt>
                <c:pt idx="104">
                  <c:v>278111.71500000003</c:v>
                </c:pt>
                <c:pt idx="105">
                  <c:v>256947.60399999999</c:v>
                </c:pt>
                <c:pt idx="106">
                  <c:v>262416.72600000002</c:v>
                </c:pt>
                <c:pt idx="107">
                  <c:v>321803.70899999997</c:v>
                </c:pt>
                <c:pt idx="108">
                  <c:v>361920.614</c:v>
                </c:pt>
                <c:pt idx="109">
                  <c:v>314341.92200000002</c:v>
                </c:pt>
                <c:pt idx="110">
                  <c:v>288765.06599999999</c:v>
                </c:pt>
                <c:pt idx="111">
                  <c:v>274971.625</c:v>
                </c:pt>
                <c:pt idx="112">
                  <c:v>251553.946</c:v>
                </c:pt>
                <c:pt idx="113">
                  <c:v>234180.63399999999</c:v>
                </c:pt>
                <c:pt idx="114">
                  <c:v>276377.88299999997</c:v>
                </c:pt>
                <c:pt idx="115">
                  <c:v>307168.96899999998</c:v>
                </c:pt>
                <c:pt idx="116">
                  <c:v>283826.967</c:v>
                </c:pt>
                <c:pt idx="117">
                  <c:v>256129.95499999999</c:v>
                </c:pt>
                <c:pt idx="118">
                  <c:v>262632.43800000002</c:v>
                </c:pt>
                <c:pt idx="119">
                  <c:v>311071.13799999998</c:v>
                </c:pt>
                <c:pt idx="120">
                  <c:v>347243.81599999999</c:v>
                </c:pt>
                <c:pt idx="121">
                  <c:v>302118.03200000001</c:v>
                </c:pt>
                <c:pt idx="122">
                  <c:v>267575.17499999999</c:v>
                </c:pt>
                <c:pt idx="123">
                  <c:v>264095.451</c:v>
                </c:pt>
                <c:pt idx="124">
                  <c:v>248953.125</c:v>
                </c:pt>
                <c:pt idx="125">
                  <c:v>242129.397</c:v>
                </c:pt>
                <c:pt idx="126">
                  <c:v>314797.86</c:v>
                </c:pt>
                <c:pt idx="127">
                  <c:v>307142.19799999997</c:v>
                </c:pt>
                <c:pt idx="128">
                  <c:v>302896.478</c:v>
                </c:pt>
                <c:pt idx="129">
                  <c:v>259986.81700000001</c:v>
                </c:pt>
                <c:pt idx="130">
                  <c:v>266210.34499999997</c:v>
                </c:pt>
                <c:pt idx="131">
                  <c:v>320750.99900000001</c:v>
                </c:pt>
                <c:pt idx="132">
                  <c:v>337337.07199999999</c:v>
                </c:pt>
                <c:pt idx="133">
                  <c:v>311245.58600000001</c:v>
                </c:pt>
                <c:pt idx="134">
                  <c:v>304875.73800000001</c:v>
                </c:pt>
                <c:pt idx="135">
                  <c:v>290500.84600000002</c:v>
                </c:pt>
                <c:pt idx="136">
                  <c:v>242197.76300000001</c:v>
                </c:pt>
                <c:pt idx="137">
                  <c:v>272297.10200000001</c:v>
                </c:pt>
                <c:pt idx="138">
                  <c:v>296220.098</c:v>
                </c:pt>
                <c:pt idx="139">
                  <c:v>300125.467</c:v>
                </c:pt>
                <c:pt idx="140">
                  <c:v>292203.092</c:v>
                </c:pt>
                <c:pt idx="141">
                  <c:v>258444.32500000001</c:v>
                </c:pt>
                <c:pt idx="142">
                  <c:v>267204.152</c:v>
                </c:pt>
                <c:pt idx="143">
                  <c:v>302494.02899999998</c:v>
                </c:pt>
                <c:pt idx="144">
                  <c:v>341215.147</c:v>
                </c:pt>
                <c:pt idx="145">
                  <c:v>319655.625</c:v>
                </c:pt>
                <c:pt idx="146">
                  <c:v>286436.533</c:v>
                </c:pt>
                <c:pt idx="147">
                  <c:v>275305.31</c:v>
                </c:pt>
                <c:pt idx="148">
                  <c:v>240710.70800000001</c:v>
                </c:pt>
                <c:pt idx="149">
                  <c:v>270025.011</c:v>
                </c:pt>
                <c:pt idx="150">
                  <c:v>308904.34899999999</c:v>
                </c:pt>
                <c:pt idx="151">
                  <c:v>331494.62599999999</c:v>
                </c:pt>
                <c:pt idx="152">
                  <c:v>293119.05900000001</c:v>
                </c:pt>
                <c:pt idx="153">
                  <c:v>265671.24699999997</c:v>
                </c:pt>
                <c:pt idx="154">
                  <c:v>274177.52500000002</c:v>
                </c:pt>
                <c:pt idx="155">
                  <c:v>328095.81800000003</c:v>
                </c:pt>
                <c:pt idx="156">
                  <c:v>354015.94099999999</c:v>
                </c:pt>
                <c:pt idx="157">
                  <c:v>348172.098</c:v>
                </c:pt>
                <c:pt idx="158">
                  <c:v>303491.97200000001</c:v>
                </c:pt>
                <c:pt idx="159">
                  <c:v>290565.13</c:v>
                </c:pt>
                <c:pt idx="160">
                  <c:v>254212.08199999999</c:v>
                </c:pt>
                <c:pt idx="161">
                  <c:v>280839.18699999998</c:v>
                </c:pt>
                <c:pt idx="162">
                  <c:v>309274.522</c:v>
                </c:pt>
                <c:pt idx="163">
                  <c:v>323339.04300000001</c:v>
                </c:pt>
                <c:pt idx="164">
                  <c:v>308051.73100000003</c:v>
                </c:pt>
                <c:pt idx="165">
                  <c:v>245698.9</c:v>
                </c:pt>
                <c:pt idx="166">
                  <c:v>275605.45299999998</c:v>
                </c:pt>
                <c:pt idx="167">
                  <c:v>347794.96600000001</c:v>
                </c:pt>
                <c:pt idx="168">
                  <c:v>400457.16100000002</c:v>
                </c:pt>
                <c:pt idx="169">
                  <c:v>359900.07</c:v>
                </c:pt>
                <c:pt idx="170">
                  <c:v>327478.66399999999</c:v>
                </c:pt>
                <c:pt idx="171">
                  <c:v>302566.50099999999</c:v>
                </c:pt>
                <c:pt idx="172">
                  <c:v>267075.15999999997</c:v>
                </c:pt>
                <c:pt idx="173">
                  <c:v>258434.22700000001</c:v>
                </c:pt>
                <c:pt idx="174">
                  <c:v>303837.00900000002</c:v>
                </c:pt>
                <c:pt idx="175">
                  <c:v>313530.44199999998</c:v>
                </c:pt>
                <c:pt idx="176">
                  <c:v>294405.33899999998</c:v>
                </c:pt>
                <c:pt idx="177">
                  <c:v>259973.5</c:v>
                </c:pt>
                <c:pt idx="178">
                  <c:v>275279.25900000002</c:v>
                </c:pt>
                <c:pt idx="179">
                  <c:v>336567.86700000003</c:v>
                </c:pt>
                <c:pt idx="180">
                  <c:v>378733.09100000001</c:v>
                </c:pt>
                <c:pt idx="181">
                  <c:v>357022.25799999997</c:v>
                </c:pt>
                <c:pt idx="182">
                  <c:v>336302.33199999999</c:v>
                </c:pt>
                <c:pt idx="183">
                  <c:v>312853.44099999999</c:v>
                </c:pt>
                <c:pt idx="184">
                  <c:v>258044.606</c:v>
                </c:pt>
                <c:pt idx="185">
                  <c:v>252794.25700000001</c:v>
                </c:pt>
                <c:pt idx="186">
                  <c:v>298662.90299999999</c:v>
                </c:pt>
                <c:pt idx="187">
                  <c:v>319698.28499999997</c:v>
                </c:pt>
                <c:pt idx="188">
                  <c:v>313671.53399999999</c:v>
                </c:pt>
                <c:pt idx="189">
                  <c:v>272089.53200000001</c:v>
                </c:pt>
                <c:pt idx="190">
                  <c:v>273882.22100000002</c:v>
                </c:pt>
                <c:pt idx="191">
                  <c:v>315904.30700000003</c:v>
                </c:pt>
                <c:pt idx="192">
                  <c:v>343042.25400000002</c:v>
                </c:pt>
                <c:pt idx="193">
                  <c:v>333114.28500000003</c:v>
                </c:pt>
                <c:pt idx="194">
                  <c:v>319385.31199999998</c:v>
                </c:pt>
                <c:pt idx="195">
                  <c:v>297667.12699999998</c:v>
                </c:pt>
                <c:pt idx="196">
                  <c:v>251204.42</c:v>
                </c:pt>
                <c:pt idx="197">
                  <c:v>262312.41499999998</c:v>
                </c:pt>
                <c:pt idx="198">
                  <c:v>307900.62699999998</c:v>
                </c:pt>
                <c:pt idx="199">
                  <c:v>331737.90900000004</c:v>
                </c:pt>
                <c:pt idx="200">
                  <c:v>320582.815</c:v>
                </c:pt>
                <c:pt idx="201">
                  <c:v>268491.34700000001</c:v>
                </c:pt>
                <c:pt idx="202">
                  <c:v>275181.07400000002</c:v>
                </c:pt>
                <c:pt idx="203">
                  <c:v>336859.81900000002</c:v>
                </c:pt>
                <c:pt idx="204">
                  <c:v>365377.50099999999</c:v>
                </c:pt>
                <c:pt idx="205">
                  <c:v>338973.16600000003</c:v>
                </c:pt>
                <c:pt idx="206">
                  <c:v>321303.859</c:v>
                </c:pt>
                <c:pt idx="207">
                  <c:v>292385.234</c:v>
                </c:pt>
                <c:pt idx="208">
                  <c:v>268593.42200000002</c:v>
                </c:pt>
                <c:pt idx="209">
                  <c:v>288375.03000000003</c:v>
                </c:pt>
                <c:pt idx="210">
                  <c:v>297988.79499999998</c:v>
                </c:pt>
                <c:pt idx="211">
                  <c:v>295098.88</c:v>
                </c:pt>
                <c:pt idx="212">
                  <c:v>301000.71999999997</c:v>
                </c:pt>
                <c:pt idx="213">
                  <c:v>253241.68900000001</c:v>
                </c:pt>
                <c:pt idx="214">
                  <c:v>308310.43428599997</c:v>
                </c:pt>
                <c:pt idx="215">
                  <c:v>323161.49583999999</c:v>
                </c:pt>
                <c:pt idx="216">
                  <c:v>417769.42048299999</c:v>
                </c:pt>
                <c:pt idx="217">
                  <c:v>359137.34278599999</c:v>
                </c:pt>
                <c:pt idx="218">
                  <c:v>331340.24115100002</c:v>
                </c:pt>
                <c:pt idx="219">
                  <c:v>302663.245284</c:v>
                </c:pt>
                <c:pt idx="220">
                  <c:v>254090.05992699999</c:v>
                </c:pt>
                <c:pt idx="221">
                  <c:v>272859.14057699998</c:v>
                </c:pt>
                <c:pt idx="222">
                  <c:v>314010.17337099998</c:v>
                </c:pt>
                <c:pt idx="223">
                  <c:v>362615.75111000001</c:v>
                </c:pt>
                <c:pt idx="224">
                  <c:v>322426.61291099997</c:v>
                </c:pt>
                <c:pt idx="225">
                  <c:v>280051.11963700003</c:v>
                </c:pt>
                <c:pt idx="226">
                  <c:v>297094.95735099999</c:v>
                </c:pt>
                <c:pt idx="227">
                  <c:v>359106.02054</c:v>
                </c:pt>
                <c:pt idx="228">
                  <c:v>390682.35865426279</c:v>
                </c:pt>
                <c:pt idx="229">
                  <c:v>357535.86444842891</c:v>
                </c:pt>
                <c:pt idx="230">
                  <c:v>335248.40292017959</c:v>
                </c:pt>
                <c:pt idx="231">
                  <c:v>305585.17941999709</c:v>
                </c:pt>
                <c:pt idx="232">
                  <c:v>260872.28919416221</c:v>
                </c:pt>
                <c:pt idx="233">
                  <c:v>274409.88496441732</c:v>
                </c:pt>
                <c:pt idx="234">
                  <c:v>307126.4422790797</c:v>
                </c:pt>
                <c:pt idx="235">
                  <c:v>332933.21571867482</c:v>
                </c:pt>
                <c:pt idx="236">
                  <c:v>315190.24414638767</c:v>
                </c:pt>
                <c:pt idx="237">
                  <c:v>266060.24144319928</c:v>
                </c:pt>
                <c:pt idx="238">
                  <c:v>292020.76922474429</c:v>
                </c:pt>
                <c:pt idx="239">
                  <c:v>338503.48336896679</c:v>
                </c:pt>
                <c:pt idx="240">
                  <c:v>394024.79990550008</c:v>
                </c:pt>
                <c:pt idx="241">
                  <c:v>360878.30569966609</c:v>
                </c:pt>
                <c:pt idx="242">
                  <c:v>338590.84417141677</c:v>
                </c:pt>
                <c:pt idx="243">
                  <c:v>308927.62067123433</c:v>
                </c:pt>
                <c:pt idx="244">
                  <c:v>264214.73044539941</c:v>
                </c:pt>
                <c:pt idx="245">
                  <c:v>277752.32621565461</c:v>
                </c:pt>
                <c:pt idx="246">
                  <c:v>310468.88353031687</c:v>
                </c:pt>
                <c:pt idx="247">
                  <c:v>336275.656969912</c:v>
                </c:pt>
                <c:pt idx="248">
                  <c:v>318532.68539762503</c:v>
                </c:pt>
                <c:pt idx="249">
                  <c:v>269402.68269443657</c:v>
                </c:pt>
                <c:pt idx="250">
                  <c:v>295363.21047598158</c:v>
                </c:pt>
                <c:pt idx="251">
                  <c:v>341845.92462020402</c:v>
                </c:pt>
                <c:pt idx="252">
                  <c:v>397367.24115673732</c:v>
                </c:pt>
                <c:pt idx="253">
                  <c:v>364220.74695090338</c:v>
                </c:pt>
                <c:pt idx="254">
                  <c:v>341933.28542265412</c:v>
                </c:pt>
                <c:pt idx="255">
                  <c:v>312270.06192247162</c:v>
                </c:pt>
                <c:pt idx="256">
                  <c:v>267557.17169663671</c:v>
                </c:pt>
                <c:pt idx="257">
                  <c:v>281094.76746689179</c:v>
                </c:pt>
                <c:pt idx="258">
                  <c:v>313811.32478155423</c:v>
                </c:pt>
                <c:pt idx="259">
                  <c:v>339618.09822114918</c:v>
                </c:pt>
                <c:pt idx="260">
                  <c:v>321875.12664886221</c:v>
                </c:pt>
                <c:pt idx="261">
                  <c:v>272745.12394567381</c:v>
                </c:pt>
                <c:pt idx="262">
                  <c:v>298705.65172721888</c:v>
                </c:pt>
                <c:pt idx="263">
                  <c:v>345188.36587144132</c:v>
                </c:pt>
                <c:pt idx="264">
                  <c:v>400709.68240797461</c:v>
                </c:pt>
                <c:pt idx="265">
                  <c:v>367563.18820214062</c:v>
                </c:pt>
                <c:pt idx="266">
                  <c:v>345275.72667389142</c:v>
                </c:pt>
                <c:pt idx="267">
                  <c:v>315612.50317370892</c:v>
                </c:pt>
                <c:pt idx="268">
                  <c:v>270899.61294787389</c:v>
                </c:pt>
                <c:pt idx="269">
                  <c:v>284437.20871812908</c:v>
                </c:pt>
                <c:pt idx="270">
                  <c:v>317153.76603279152</c:v>
                </c:pt>
                <c:pt idx="271">
                  <c:v>342960.53947238647</c:v>
                </c:pt>
                <c:pt idx="272">
                  <c:v>325217.56790009938</c:v>
                </c:pt>
                <c:pt idx="273">
                  <c:v>276087.56519691099</c:v>
                </c:pt>
                <c:pt idx="274">
                  <c:v>302048.09297845612</c:v>
                </c:pt>
                <c:pt idx="275">
                  <c:v>348530.80712267861</c:v>
                </c:pt>
                <c:pt idx="276">
                  <c:v>404052.12365921191</c:v>
                </c:pt>
                <c:pt idx="277">
                  <c:v>370905.62945337791</c:v>
                </c:pt>
                <c:pt idx="278">
                  <c:v>348618.1679251286</c:v>
                </c:pt>
                <c:pt idx="279">
                  <c:v>318954.94442494609</c:v>
                </c:pt>
                <c:pt idx="280">
                  <c:v>274242.05419911118</c:v>
                </c:pt>
                <c:pt idx="281">
                  <c:v>287779.64996936632</c:v>
                </c:pt>
                <c:pt idx="282">
                  <c:v>320496.2072840287</c:v>
                </c:pt>
                <c:pt idx="283">
                  <c:v>346302.98072362383</c:v>
                </c:pt>
                <c:pt idx="284">
                  <c:v>328560.00915133668</c:v>
                </c:pt>
                <c:pt idx="285">
                  <c:v>279430.00644814828</c:v>
                </c:pt>
                <c:pt idx="286">
                  <c:v>305390.53422969341</c:v>
                </c:pt>
                <c:pt idx="287">
                  <c:v>351873.24837391579</c:v>
                </c:pt>
              </c:numCache>
            </c:numRef>
          </c:val>
          <c:smooth val="0"/>
          <c:extLst>
            <c:ext xmlns:c16="http://schemas.microsoft.com/office/drawing/2014/chart" uri="{C3380CC4-5D6E-409C-BE32-E72D297353CC}">
              <c16:uniqueId val="{00000000-FAB4-4FEB-A999-A88E581D5FDF}"/>
            </c:ext>
          </c:extLst>
        </c:ser>
        <c:ser>
          <c:idx val="1"/>
          <c:order val="1"/>
          <c:tx>
            <c:strRef>
              <c:f>'Line Charts'!$G$1</c:f>
              <c:strCache>
                <c:ptCount val="1"/>
                <c:pt idx="0">
                  <c:v> Customers </c:v>
                </c:pt>
              </c:strCache>
            </c:strRef>
          </c:tx>
          <c:spPr>
            <a:ln w="28575" cap="rnd">
              <a:solidFill>
                <a:schemeClr val="accent2"/>
              </a:solidFill>
              <a:round/>
            </a:ln>
            <a:effectLst/>
          </c:spPr>
          <c:marker>
            <c:symbol val="none"/>
          </c:marker>
          <c:cat>
            <c:numRef>
              <c:f>'Line Charts'!$E$2:$E$289</c:f>
              <c:numCache>
                <c:formatCode>[$-409]mmm\-yy;@</c:formatCode>
                <c:ptCount val="288"/>
                <c:pt idx="0">
                  <c:v>37257</c:v>
                </c:pt>
                <c:pt idx="1">
                  <c:v>37288</c:v>
                </c:pt>
                <c:pt idx="2">
                  <c:v>37316</c:v>
                </c:pt>
                <c:pt idx="3">
                  <c:v>37347</c:v>
                </c:pt>
                <c:pt idx="4">
                  <c:v>37377</c:v>
                </c:pt>
                <c:pt idx="5">
                  <c:v>37408</c:v>
                </c:pt>
                <c:pt idx="6">
                  <c:v>37438</c:v>
                </c:pt>
                <c:pt idx="7">
                  <c:v>37469</c:v>
                </c:pt>
                <c:pt idx="8">
                  <c:v>37500</c:v>
                </c:pt>
                <c:pt idx="9">
                  <c:v>37530</c:v>
                </c:pt>
                <c:pt idx="10">
                  <c:v>37561</c:v>
                </c:pt>
                <c:pt idx="11">
                  <c:v>37591</c:v>
                </c:pt>
                <c:pt idx="12">
                  <c:v>37622</c:v>
                </c:pt>
                <c:pt idx="13">
                  <c:v>37653</c:v>
                </c:pt>
                <c:pt idx="14">
                  <c:v>37681</c:v>
                </c:pt>
                <c:pt idx="15">
                  <c:v>37712</c:v>
                </c:pt>
                <c:pt idx="16">
                  <c:v>37742</c:v>
                </c:pt>
                <c:pt idx="17">
                  <c:v>37773</c:v>
                </c:pt>
                <c:pt idx="18">
                  <c:v>37803</c:v>
                </c:pt>
                <c:pt idx="19">
                  <c:v>37834</c:v>
                </c:pt>
                <c:pt idx="20">
                  <c:v>37865</c:v>
                </c:pt>
                <c:pt idx="21">
                  <c:v>37895</c:v>
                </c:pt>
                <c:pt idx="22">
                  <c:v>37926</c:v>
                </c:pt>
                <c:pt idx="23">
                  <c:v>37956</c:v>
                </c:pt>
                <c:pt idx="24">
                  <c:v>37987</c:v>
                </c:pt>
                <c:pt idx="25">
                  <c:v>38018</c:v>
                </c:pt>
                <c:pt idx="26">
                  <c:v>38047</c:v>
                </c:pt>
                <c:pt idx="27">
                  <c:v>38078</c:v>
                </c:pt>
                <c:pt idx="28">
                  <c:v>38108</c:v>
                </c:pt>
                <c:pt idx="29">
                  <c:v>38139</c:v>
                </c:pt>
                <c:pt idx="30">
                  <c:v>38169</c:v>
                </c:pt>
                <c:pt idx="31">
                  <c:v>38200</c:v>
                </c:pt>
                <c:pt idx="32">
                  <c:v>38231</c:v>
                </c:pt>
                <c:pt idx="33">
                  <c:v>38261</c:v>
                </c:pt>
                <c:pt idx="34">
                  <c:v>38292</c:v>
                </c:pt>
                <c:pt idx="35">
                  <c:v>38322</c:v>
                </c:pt>
                <c:pt idx="36">
                  <c:v>38353</c:v>
                </c:pt>
                <c:pt idx="37">
                  <c:v>38384</c:v>
                </c:pt>
                <c:pt idx="38">
                  <c:v>38412</c:v>
                </c:pt>
                <c:pt idx="39">
                  <c:v>38443</c:v>
                </c:pt>
                <c:pt idx="40">
                  <c:v>38473</c:v>
                </c:pt>
                <c:pt idx="41">
                  <c:v>38504</c:v>
                </c:pt>
                <c:pt idx="42">
                  <c:v>38534</c:v>
                </c:pt>
                <c:pt idx="43">
                  <c:v>38565</c:v>
                </c:pt>
                <c:pt idx="44">
                  <c:v>38596</c:v>
                </c:pt>
                <c:pt idx="45">
                  <c:v>38626</c:v>
                </c:pt>
                <c:pt idx="46">
                  <c:v>38657</c:v>
                </c:pt>
                <c:pt idx="47">
                  <c:v>38687</c:v>
                </c:pt>
                <c:pt idx="48">
                  <c:v>38718</c:v>
                </c:pt>
                <c:pt idx="49">
                  <c:v>38749</c:v>
                </c:pt>
                <c:pt idx="50">
                  <c:v>38777</c:v>
                </c:pt>
                <c:pt idx="51">
                  <c:v>38808</c:v>
                </c:pt>
                <c:pt idx="52">
                  <c:v>38838</c:v>
                </c:pt>
                <c:pt idx="53">
                  <c:v>38869</c:v>
                </c:pt>
                <c:pt idx="54">
                  <c:v>38899</c:v>
                </c:pt>
                <c:pt idx="55">
                  <c:v>38930</c:v>
                </c:pt>
                <c:pt idx="56">
                  <c:v>38961</c:v>
                </c:pt>
                <c:pt idx="57">
                  <c:v>38991</c:v>
                </c:pt>
                <c:pt idx="58">
                  <c:v>39022</c:v>
                </c:pt>
                <c:pt idx="59">
                  <c:v>39052</c:v>
                </c:pt>
                <c:pt idx="60">
                  <c:v>39083</c:v>
                </c:pt>
                <c:pt idx="61">
                  <c:v>39114</c:v>
                </c:pt>
                <c:pt idx="62">
                  <c:v>39142</c:v>
                </c:pt>
                <c:pt idx="63">
                  <c:v>39173</c:v>
                </c:pt>
                <c:pt idx="64">
                  <c:v>39203</c:v>
                </c:pt>
                <c:pt idx="65">
                  <c:v>39234</c:v>
                </c:pt>
                <c:pt idx="66">
                  <c:v>39264</c:v>
                </c:pt>
                <c:pt idx="67">
                  <c:v>39295</c:v>
                </c:pt>
                <c:pt idx="68">
                  <c:v>39326</c:v>
                </c:pt>
                <c:pt idx="69">
                  <c:v>39356</c:v>
                </c:pt>
                <c:pt idx="70">
                  <c:v>39387</c:v>
                </c:pt>
                <c:pt idx="71">
                  <c:v>39417</c:v>
                </c:pt>
                <c:pt idx="72">
                  <c:v>39448</c:v>
                </c:pt>
                <c:pt idx="73">
                  <c:v>39479</c:v>
                </c:pt>
                <c:pt idx="74">
                  <c:v>39508</c:v>
                </c:pt>
                <c:pt idx="75">
                  <c:v>39539</c:v>
                </c:pt>
                <c:pt idx="76">
                  <c:v>39569</c:v>
                </c:pt>
                <c:pt idx="77">
                  <c:v>39600</c:v>
                </c:pt>
                <c:pt idx="78">
                  <c:v>39630</c:v>
                </c:pt>
                <c:pt idx="79">
                  <c:v>39661</c:v>
                </c:pt>
                <c:pt idx="80">
                  <c:v>39692</c:v>
                </c:pt>
                <c:pt idx="81">
                  <c:v>39722</c:v>
                </c:pt>
                <c:pt idx="82">
                  <c:v>39753</c:v>
                </c:pt>
                <c:pt idx="83">
                  <c:v>39783</c:v>
                </c:pt>
                <c:pt idx="84">
                  <c:v>39814</c:v>
                </c:pt>
                <c:pt idx="85">
                  <c:v>39845</c:v>
                </c:pt>
                <c:pt idx="86">
                  <c:v>39873</c:v>
                </c:pt>
                <c:pt idx="87">
                  <c:v>39904</c:v>
                </c:pt>
                <c:pt idx="88">
                  <c:v>39934</c:v>
                </c:pt>
                <c:pt idx="89">
                  <c:v>39965</c:v>
                </c:pt>
                <c:pt idx="90">
                  <c:v>39995</c:v>
                </c:pt>
                <c:pt idx="91">
                  <c:v>40026</c:v>
                </c:pt>
                <c:pt idx="92">
                  <c:v>40057</c:v>
                </c:pt>
                <c:pt idx="93">
                  <c:v>40087</c:v>
                </c:pt>
                <c:pt idx="94">
                  <c:v>40118</c:v>
                </c:pt>
                <c:pt idx="95">
                  <c:v>40148</c:v>
                </c:pt>
                <c:pt idx="96">
                  <c:v>40179</c:v>
                </c:pt>
                <c:pt idx="97">
                  <c:v>40210</c:v>
                </c:pt>
                <c:pt idx="98">
                  <c:v>40238</c:v>
                </c:pt>
                <c:pt idx="99">
                  <c:v>40269</c:v>
                </c:pt>
                <c:pt idx="100">
                  <c:v>40299</c:v>
                </c:pt>
                <c:pt idx="101">
                  <c:v>40330</c:v>
                </c:pt>
                <c:pt idx="102">
                  <c:v>40360</c:v>
                </c:pt>
                <c:pt idx="103">
                  <c:v>40391</c:v>
                </c:pt>
                <c:pt idx="104">
                  <c:v>40422</c:v>
                </c:pt>
                <c:pt idx="105">
                  <c:v>40452</c:v>
                </c:pt>
                <c:pt idx="106">
                  <c:v>40483</c:v>
                </c:pt>
                <c:pt idx="107">
                  <c:v>40513</c:v>
                </c:pt>
                <c:pt idx="108">
                  <c:v>40544</c:v>
                </c:pt>
                <c:pt idx="109">
                  <c:v>40575</c:v>
                </c:pt>
                <c:pt idx="110">
                  <c:v>40603</c:v>
                </c:pt>
                <c:pt idx="111">
                  <c:v>40634</c:v>
                </c:pt>
                <c:pt idx="112">
                  <c:v>40664</c:v>
                </c:pt>
                <c:pt idx="113">
                  <c:v>40695</c:v>
                </c:pt>
                <c:pt idx="114">
                  <c:v>40725</c:v>
                </c:pt>
                <c:pt idx="115">
                  <c:v>40756</c:v>
                </c:pt>
                <c:pt idx="116">
                  <c:v>40787</c:v>
                </c:pt>
                <c:pt idx="117">
                  <c:v>40817</c:v>
                </c:pt>
                <c:pt idx="118">
                  <c:v>40848</c:v>
                </c:pt>
                <c:pt idx="119">
                  <c:v>40878</c:v>
                </c:pt>
                <c:pt idx="120">
                  <c:v>40909</c:v>
                </c:pt>
                <c:pt idx="121">
                  <c:v>40940</c:v>
                </c:pt>
                <c:pt idx="122">
                  <c:v>40969</c:v>
                </c:pt>
                <c:pt idx="123">
                  <c:v>41000</c:v>
                </c:pt>
                <c:pt idx="124">
                  <c:v>41030</c:v>
                </c:pt>
                <c:pt idx="125">
                  <c:v>41061</c:v>
                </c:pt>
                <c:pt idx="126">
                  <c:v>41091</c:v>
                </c:pt>
                <c:pt idx="127">
                  <c:v>41122</c:v>
                </c:pt>
                <c:pt idx="128">
                  <c:v>41153</c:v>
                </c:pt>
                <c:pt idx="129">
                  <c:v>41183</c:v>
                </c:pt>
                <c:pt idx="130">
                  <c:v>41214</c:v>
                </c:pt>
                <c:pt idx="131">
                  <c:v>41244</c:v>
                </c:pt>
                <c:pt idx="132">
                  <c:v>41275</c:v>
                </c:pt>
                <c:pt idx="133">
                  <c:v>41306</c:v>
                </c:pt>
                <c:pt idx="134">
                  <c:v>41334</c:v>
                </c:pt>
                <c:pt idx="135">
                  <c:v>41365</c:v>
                </c:pt>
                <c:pt idx="136">
                  <c:v>41395</c:v>
                </c:pt>
                <c:pt idx="137">
                  <c:v>41426</c:v>
                </c:pt>
                <c:pt idx="138">
                  <c:v>41456</c:v>
                </c:pt>
                <c:pt idx="139">
                  <c:v>41487</c:v>
                </c:pt>
                <c:pt idx="140">
                  <c:v>41518</c:v>
                </c:pt>
                <c:pt idx="141">
                  <c:v>41548</c:v>
                </c:pt>
                <c:pt idx="142">
                  <c:v>41579</c:v>
                </c:pt>
                <c:pt idx="143">
                  <c:v>41609</c:v>
                </c:pt>
                <c:pt idx="144">
                  <c:v>41640</c:v>
                </c:pt>
                <c:pt idx="145">
                  <c:v>41671</c:v>
                </c:pt>
                <c:pt idx="146">
                  <c:v>41699</c:v>
                </c:pt>
                <c:pt idx="147">
                  <c:v>41730</c:v>
                </c:pt>
                <c:pt idx="148">
                  <c:v>41760</c:v>
                </c:pt>
                <c:pt idx="149">
                  <c:v>41791</c:v>
                </c:pt>
                <c:pt idx="150">
                  <c:v>41821</c:v>
                </c:pt>
                <c:pt idx="151">
                  <c:v>41852</c:v>
                </c:pt>
                <c:pt idx="152">
                  <c:v>41883</c:v>
                </c:pt>
                <c:pt idx="153">
                  <c:v>41913</c:v>
                </c:pt>
                <c:pt idx="154">
                  <c:v>41944</c:v>
                </c:pt>
                <c:pt idx="155">
                  <c:v>41974</c:v>
                </c:pt>
                <c:pt idx="156">
                  <c:v>42005</c:v>
                </c:pt>
                <c:pt idx="157">
                  <c:v>42036</c:v>
                </c:pt>
                <c:pt idx="158">
                  <c:v>42064</c:v>
                </c:pt>
                <c:pt idx="159">
                  <c:v>42095</c:v>
                </c:pt>
                <c:pt idx="160">
                  <c:v>42125</c:v>
                </c:pt>
                <c:pt idx="161">
                  <c:v>42156</c:v>
                </c:pt>
                <c:pt idx="162">
                  <c:v>42186</c:v>
                </c:pt>
                <c:pt idx="163">
                  <c:v>42217</c:v>
                </c:pt>
                <c:pt idx="164">
                  <c:v>42248</c:v>
                </c:pt>
                <c:pt idx="165">
                  <c:v>42278</c:v>
                </c:pt>
                <c:pt idx="166">
                  <c:v>42309</c:v>
                </c:pt>
                <c:pt idx="167">
                  <c:v>42339</c:v>
                </c:pt>
                <c:pt idx="168">
                  <c:v>42370</c:v>
                </c:pt>
                <c:pt idx="169">
                  <c:v>42401</c:v>
                </c:pt>
                <c:pt idx="170">
                  <c:v>42430</c:v>
                </c:pt>
                <c:pt idx="171">
                  <c:v>42461</c:v>
                </c:pt>
                <c:pt idx="172">
                  <c:v>42491</c:v>
                </c:pt>
                <c:pt idx="173">
                  <c:v>42522</c:v>
                </c:pt>
                <c:pt idx="174">
                  <c:v>42552</c:v>
                </c:pt>
                <c:pt idx="175">
                  <c:v>42583</c:v>
                </c:pt>
                <c:pt idx="176">
                  <c:v>42614</c:v>
                </c:pt>
                <c:pt idx="177">
                  <c:v>42644</c:v>
                </c:pt>
                <c:pt idx="178">
                  <c:v>42675</c:v>
                </c:pt>
                <c:pt idx="179">
                  <c:v>42705</c:v>
                </c:pt>
                <c:pt idx="180">
                  <c:v>42736</c:v>
                </c:pt>
                <c:pt idx="181">
                  <c:v>42767</c:v>
                </c:pt>
                <c:pt idx="182">
                  <c:v>42795</c:v>
                </c:pt>
                <c:pt idx="183">
                  <c:v>42826</c:v>
                </c:pt>
                <c:pt idx="184">
                  <c:v>42856</c:v>
                </c:pt>
                <c:pt idx="185">
                  <c:v>42887</c:v>
                </c:pt>
                <c:pt idx="186">
                  <c:v>42917</c:v>
                </c:pt>
                <c:pt idx="187">
                  <c:v>42948</c:v>
                </c:pt>
                <c:pt idx="188">
                  <c:v>42979</c:v>
                </c:pt>
                <c:pt idx="189">
                  <c:v>43009</c:v>
                </c:pt>
                <c:pt idx="190">
                  <c:v>43040</c:v>
                </c:pt>
                <c:pt idx="191">
                  <c:v>43070</c:v>
                </c:pt>
                <c:pt idx="192">
                  <c:v>43101</c:v>
                </c:pt>
                <c:pt idx="193">
                  <c:v>43132</c:v>
                </c:pt>
                <c:pt idx="194">
                  <c:v>43160</c:v>
                </c:pt>
                <c:pt idx="195">
                  <c:v>43191</c:v>
                </c:pt>
                <c:pt idx="196">
                  <c:v>43221</c:v>
                </c:pt>
                <c:pt idx="197">
                  <c:v>43252</c:v>
                </c:pt>
                <c:pt idx="198">
                  <c:v>43282</c:v>
                </c:pt>
                <c:pt idx="199">
                  <c:v>43313</c:v>
                </c:pt>
                <c:pt idx="200">
                  <c:v>43344</c:v>
                </c:pt>
                <c:pt idx="201">
                  <c:v>43374</c:v>
                </c:pt>
                <c:pt idx="202">
                  <c:v>43405</c:v>
                </c:pt>
                <c:pt idx="203">
                  <c:v>43435</c:v>
                </c:pt>
                <c:pt idx="204">
                  <c:v>43466</c:v>
                </c:pt>
                <c:pt idx="205">
                  <c:v>43497</c:v>
                </c:pt>
                <c:pt idx="206">
                  <c:v>43525</c:v>
                </c:pt>
                <c:pt idx="207">
                  <c:v>43556</c:v>
                </c:pt>
                <c:pt idx="208">
                  <c:v>43586</c:v>
                </c:pt>
                <c:pt idx="209">
                  <c:v>43617</c:v>
                </c:pt>
                <c:pt idx="210">
                  <c:v>43647</c:v>
                </c:pt>
                <c:pt idx="211">
                  <c:v>43678</c:v>
                </c:pt>
                <c:pt idx="212">
                  <c:v>43709</c:v>
                </c:pt>
                <c:pt idx="213">
                  <c:v>43739</c:v>
                </c:pt>
                <c:pt idx="214">
                  <c:v>43770</c:v>
                </c:pt>
                <c:pt idx="215">
                  <c:v>43800</c:v>
                </c:pt>
                <c:pt idx="216">
                  <c:v>43831</c:v>
                </c:pt>
                <c:pt idx="217">
                  <c:v>43862</c:v>
                </c:pt>
                <c:pt idx="218">
                  <c:v>43891</c:v>
                </c:pt>
                <c:pt idx="219">
                  <c:v>43922</c:v>
                </c:pt>
                <c:pt idx="220">
                  <c:v>43952</c:v>
                </c:pt>
                <c:pt idx="221">
                  <c:v>43983</c:v>
                </c:pt>
                <c:pt idx="222">
                  <c:v>44013</c:v>
                </c:pt>
                <c:pt idx="223">
                  <c:v>44044</c:v>
                </c:pt>
                <c:pt idx="224">
                  <c:v>44075</c:v>
                </c:pt>
                <c:pt idx="225">
                  <c:v>44105</c:v>
                </c:pt>
                <c:pt idx="226">
                  <c:v>44136</c:v>
                </c:pt>
                <c:pt idx="227">
                  <c:v>44166</c:v>
                </c:pt>
                <c:pt idx="228">
                  <c:v>44197</c:v>
                </c:pt>
                <c:pt idx="229">
                  <c:v>44228</c:v>
                </c:pt>
                <c:pt idx="230">
                  <c:v>44256</c:v>
                </c:pt>
                <c:pt idx="231">
                  <c:v>44287</c:v>
                </c:pt>
                <c:pt idx="232">
                  <c:v>44317</c:v>
                </c:pt>
                <c:pt idx="233">
                  <c:v>44348</c:v>
                </c:pt>
                <c:pt idx="234">
                  <c:v>44378</c:v>
                </c:pt>
                <c:pt idx="235">
                  <c:v>44409</c:v>
                </c:pt>
                <c:pt idx="236">
                  <c:v>44440</c:v>
                </c:pt>
                <c:pt idx="237">
                  <c:v>44470</c:v>
                </c:pt>
                <c:pt idx="238">
                  <c:v>44501</c:v>
                </c:pt>
                <c:pt idx="239">
                  <c:v>44531</c:v>
                </c:pt>
                <c:pt idx="240">
                  <c:v>44562</c:v>
                </c:pt>
                <c:pt idx="241">
                  <c:v>44593</c:v>
                </c:pt>
                <c:pt idx="242">
                  <c:v>44621</c:v>
                </c:pt>
                <c:pt idx="243">
                  <c:v>44652</c:v>
                </c:pt>
                <c:pt idx="244">
                  <c:v>44682</c:v>
                </c:pt>
                <c:pt idx="245">
                  <c:v>44713</c:v>
                </c:pt>
                <c:pt idx="246">
                  <c:v>44743</c:v>
                </c:pt>
                <c:pt idx="247">
                  <c:v>44774</c:v>
                </c:pt>
                <c:pt idx="248">
                  <c:v>44805</c:v>
                </c:pt>
                <c:pt idx="249">
                  <c:v>44835</c:v>
                </c:pt>
                <c:pt idx="250">
                  <c:v>44866</c:v>
                </c:pt>
                <c:pt idx="251">
                  <c:v>44896</c:v>
                </c:pt>
                <c:pt idx="252">
                  <c:v>44927</c:v>
                </c:pt>
                <c:pt idx="253">
                  <c:v>44958</c:v>
                </c:pt>
                <c:pt idx="254">
                  <c:v>44986</c:v>
                </c:pt>
                <c:pt idx="255">
                  <c:v>45017</c:v>
                </c:pt>
                <c:pt idx="256">
                  <c:v>45047</c:v>
                </c:pt>
                <c:pt idx="257">
                  <c:v>45078</c:v>
                </c:pt>
                <c:pt idx="258">
                  <c:v>45108</c:v>
                </c:pt>
                <c:pt idx="259">
                  <c:v>45139</c:v>
                </c:pt>
                <c:pt idx="260">
                  <c:v>45170</c:v>
                </c:pt>
                <c:pt idx="261">
                  <c:v>45200</c:v>
                </c:pt>
                <c:pt idx="262">
                  <c:v>45231</c:v>
                </c:pt>
                <c:pt idx="263">
                  <c:v>45261</c:v>
                </c:pt>
                <c:pt idx="264">
                  <c:v>45292</c:v>
                </c:pt>
                <c:pt idx="265">
                  <c:v>45323</c:v>
                </c:pt>
                <c:pt idx="266">
                  <c:v>45352</c:v>
                </c:pt>
                <c:pt idx="267">
                  <c:v>45383</c:v>
                </c:pt>
                <c:pt idx="268">
                  <c:v>45413</c:v>
                </c:pt>
                <c:pt idx="269">
                  <c:v>45444</c:v>
                </c:pt>
                <c:pt idx="270">
                  <c:v>45474</c:v>
                </c:pt>
                <c:pt idx="271">
                  <c:v>45505</c:v>
                </c:pt>
                <c:pt idx="272">
                  <c:v>45536</c:v>
                </c:pt>
                <c:pt idx="273">
                  <c:v>45566</c:v>
                </c:pt>
                <c:pt idx="274">
                  <c:v>45597</c:v>
                </c:pt>
                <c:pt idx="275">
                  <c:v>45627</c:v>
                </c:pt>
                <c:pt idx="276">
                  <c:v>45658</c:v>
                </c:pt>
                <c:pt idx="277">
                  <c:v>45689</c:v>
                </c:pt>
                <c:pt idx="278">
                  <c:v>45717</c:v>
                </c:pt>
                <c:pt idx="279">
                  <c:v>45748</c:v>
                </c:pt>
                <c:pt idx="280">
                  <c:v>45778</c:v>
                </c:pt>
                <c:pt idx="281">
                  <c:v>45809</c:v>
                </c:pt>
                <c:pt idx="282">
                  <c:v>45839</c:v>
                </c:pt>
                <c:pt idx="283">
                  <c:v>45870</c:v>
                </c:pt>
                <c:pt idx="284">
                  <c:v>45901</c:v>
                </c:pt>
                <c:pt idx="285">
                  <c:v>45931</c:v>
                </c:pt>
                <c:pt idx="286">
                  <c:v>45962</c:v>
                </c:pt>
                <c:pt idx="287">
                  <c:v>45992</c:v>
                </c:pt>
              </c:numCache>
            </c:numRef>
          </c:cat>
          <c:val>
            <c:numRef>
              <c:f>'Line Charts'!$G$2:$G$289</c:f>
              <c:numCache>
                <c:formatCode>_(* #,##0_);_(* \(#,##0\);_(* "-"??_);_(@_)</c:formatCode>
                <c:ptCount val="288"/>
                <c:pt idx="0">
                  <c:v>484845</c:v>
                </c:pt>
                <c:pt idx="1">
                  <c:v>485091</c:v>
                </c:pt>
                <c:pt idx="2">
                  <c:v>485859</c:v>
                </c:pt>
                <c:pt idx="3">
                  <c:v>485989</c:v>
                </c:pt>
                <c:pt idx="4">
                  <c:v>486104</c:v>
                </c:pt>
                <c:pt idx="5">
                  <c:v>486679</c:v>
                </c:pt>
                <c:pt idx="6">
                  <c:v>487486</c:v>
                </c:pt>
                <c:pt idx="7">
                  <c:v>488279</c:v>
                </c:pt>
                <c:pt idx="8">
                  <c:v>488937</c:v>
                </c:pt>
                <c:pt idx="9">
                  <c:v>489571</c:v>
                </c:pt>
                <c:pt idx="10">
                  <c:v>490489</c:v>
                </c:pt>
                <c:pt idx="11">
                  <c:v>491104</c:v>
                </c:pt>
                <c:pt idx="12">
                  <c:v>491609</c:v>
                </c:pt>
                <c:pt idx="13">
                  <c:v>491759</c:v>
                </c:pt>
                <c:pt idx="14">
                  <c:v>491980</c:v>
                </c:pt>
                <c:pt idx="15">
                  <c:v>491970</c:v>
                </c:pt>
                <c:pt idx="16">
                  <c:v>492035</c:v>
                </c:pt>
                <c:pt idx="17">
                  <c:v>492361</c:v>
                </c:pt>
                <c:pt idx="18">
                  <c:v>492760</c:v>
                </c:pt>
                <c:pt idx="19">
                  <c:v>493615</c:v>
                </c:pt>
                <c:pt idx="20">
                  <c:v>494019</c:v>
                </c:pt>
                <c:pt idx="21">
                  <c:v>494783</c:v>
                </c:pt>
                <c:pt idx="22">
                  <c:v>495837</c:v>
                </c:pt>
                <c:pt idx="23">
                  <c:v>496563</c:v>
                </c:pt>
                <c:pt idx="24">
                  <c:v>497278</c:v>
                </c:pt>
                <c:pt idx="25">
                  <c:v>497252</c:v>
                </c:pt>
                <c:pt idx="26">
                  <c:v>498125</c:v>
                </c:pt>
                <c:pt idx="27">
                  <c:v>498343</c:v>
                </c:pt>
                <c:pt idx="28">
                  <c:v>498634</c:v>
                </c:pt>
                <c:pt idx="29">
                  <c:v>499158</c:v>
                </c:pt>
                <c:pt idx="30">
                  <c:v>499855</c:v>
                </c:pt>
                <c:pt idx="31">
                  <c:v>500655</c:v>
                </c:pt>
                <c:pt idx="32">
                  <c:v>501178</c:v>
                </c:pt>
                <c:pt idx="33">
                  <c:v>502262</c:v>
                </c:pt>
                <c:pt idx="34">
                  <c:v>503203</c:v>
                </c:pt>
                <c:pt idx="35">
                  <c:v>503996</c:v>
                </c:pt>
                <c:pt idx="36">
                  <c:v>504696</c:v>
                </c:pt>
                <c:pt idx="37">
                  <c:v>505001</c:v>
                </c:pt>
                <c:pt idx="38">
                  <c:v>505231</c:v>
                </c:pt>
                <c:pt idx="39">
                  <c:v>505524</c:v>
                </c:pt>
                <c:pt idx="40">
                  <c:v>505649</c:v>
                </c:pt>
                <c:pt idx="41">
                  <c:v>505995</c:v>
                </c:pt>
                <c:pt idx="42">
                  <c:v>506780</c:v>
                </c:pt>
                <c:pt idx="43">
                  <c:v>507697</c:v>
                </c:pt>
                <c:pt idx="44">
                  <c:v>508664</c:v>
                </c:pt>
                <c:pt idx="45">
                  <c:v>509355</c:v>
                </c:pt>
                <c:pt idx="46">
                  <c:v>510053</c:v>
                </c:pt>
                <c:pt idx="47">
                  <c:v>511131</c:v>
                </c:pt>
                <c:pt idx="48">
                  <c:v>511891</c:v>
                </c:pt>
                <c:pt idx="49">
                  <c:v>512534</c:v>
                </c:pt>
                <c:pt idx="50">
                  <c:v>512908</c:v>
                </c:pt>
                <c:pt idx="51">
                  <c:v>513314</c:v>
                </c:pt>
                <c:pt idx="52">
                  <c:v>513127</c:v>
                </c:pt>
                <c:pt idx="53">
                  <c:v>513841</c:v>
                </c:pt>
                <c:pt idx="54">
                  <c:v>514548</c:v>
                </c:pt>
                <c:pt idx="55">
                  <c:v>515560</c:v>
                </c:pt>
                <c:pt idx="56">
                  <c:v>516349</c:v>
                </c:pt>
                <c:pt idx="57">
                  <c:v>517217</c:v>
                </c:pt>
                <c:pt idx="58">
                  <c:v>518643</c:v>
                </c:pt>
                <c:pt idx="59">
                  <c:v>519758</c:v>
                </c:pt>
                <c:pt idx="60">
                  <c:v>520541</c:v>
                </c:pt>
                <c:pt idx="61">
                  <c:v>520962</c:v>
                </c:pt>
                <c:pt idx="62">
                  <c:v>521450</c:v>
                </c:pt>
                <c:pt idx="63">
                  <c:v>521439</c:v>
                </c:pt>
                <c:pt idx="64">
                  <c:v>521176</c:v>
                </c:pt>
                <c:pt idx="65">
                  <c:v>521801</c:v>
                </c:pt>
                <c:pt idx="66">
                  <c:v>522178</c:v>
                </c:pt>
                <c:pt idx="67">
                  <c:v>522981</c:v>
                </c:pt>
                <c:pt idx="68">
                  <c:v>523857</c:v>
                </c:pt>
                <c:pt idx="69">
                  <c:v>524564</c:v>
                </c:pt>
                <c:pt idx="70">
                  <c:v>525796</c:v>
                </c:pt>
                <c:pt idx="71">
                  <c:v>526857</c:v>
                </c:pt>
                <c:pt idx="72">
                  <c:v>527559</c:v>
                </c:pt>
                <c:pt idx="73">
                  <c:v>528182</c:v>
                </c:pt>
                <c:pt idx="74">
                  <c:v>528814</c:v>
                </c:pt>
                <c:pt idx="75">
                  <c:v>528936</c:v>
                </c:pt>
                <c:pt idx="76">
                  <c:v>528779</c:v>
                </c:pt>
                <c:pt idx="77">
                  <c:v>529484</c:v>
                </c:pt>
                <c:pt idx="78">
                  <c:v>529796</c:v>
                </c:pt>
                <c:pt idx="79">
                  <c:v>530456</c:v>
                </c:pt>
                <c:pt idx="80">
                  <c:v>531057</c:v>
                </c:pt>
                <c:pt idx="81">
                  <c:v>531829</c:v>
                </c:pt>
                <c:pt idx="82">
                  <c:v>532633</c:v>
                </c:pt>
                <c:pt idx="83">
                  <c:v>533510</c:v>
                </c:pt>
                <c:pt idx="84">
                  <c:v>534350</c:v>
                </c:pt>
                <c:pt idx="85">
                  <c:v>534764</c:v>
                </c:pt>
                <c:pt idx="86">
                  <c:v>534922</c:v>
                </c:pt>
                <c:pt idx="87">
                  <c:v>534773</c:v>
                </c:pt>
                <c:pt idx="88">
                  <c:v>534202</c:v>
                </c:pt>
                <c:pt idx="89">
                  <c:v>534448</c:v>
                </c:pt>
                <c:pt idx="90">
                  <c:v>534731</c:v>
                </c:pt>
                <c:pt idx="91">
                  <c:v>535334</c:v>
                </c:pt>
                <c:pt idx="92">
                  <c:v>535564</c:v>
                </c:pt>
                <c:pt idx="93">
                  <c:v>536042</c:v>
                </c:pt>
                <c:pt idx="94">
                  <c:v>537118</c:v>
                </c:pt>
                <c:pt idx="95">
                  <c:v>537645</c:v>
                </c:pt>
                <c:pt idx="96">
                  <c:v>538026</c:v>
                </c:pt>
                <c:pt idx="97">
                  <c:v>538350</c:v>
                </c:pt>
                <c:pt idx="98">
                  <c:v>538484</c:v>
                </c:pt>
                <c:pt idx="99">
                  <c:v>538503</c:v>
                </c:pt>
                <c:pt idx="100">
                  <c:v>537653</c:v>
                </c:pt>
                <c:pt idx="101">
                  <c:v>537490</c:v>
                </c:pt>
                <c:pt idx="102">
                  <c:v>537667</c:v>
                </c:pt>
                <c:pt idx="103">
                  <c:v>537897</c:v>
                </c:pt>
                <c:pt idx="104">
                  <c:v>537925</c:v>
                </c:pt>
                <c:pt idx="105">
                  <c:v>538152</c:v>
                </c:pt>
                <c:pt idx="106">
                  <c:v>538707</c:v>
                </c:pt>
                <c:pt idx="107">
                  <c:v>538866</c:v>
                </c:pt>
                <c:pt idx="108">
                  <c:v>539197</c:v>
                </c:pt>
                <c:pt idx="109">
                  <c:v>539345</c:v>
                </c:pt>
                <c:pt idx="110">
                  <c:v>539461</c:v>
                </c:pt>
                <c:pt idx="111">
                  <c:v>539468</c:v>
                </c:pt>
                <c:pt idx="112">
                  <c:v>538324</c:v>
                </c:pt>
                <c:pt idx="113">
                  <c:v>538378</c:v>
                </c:pt>
                <c:pt idx="114">
                  <c:v>538533</c:v>
                </c:pt>
                <c:pt idx="115">
                  <c:v>538841</c:v>
                </c:pt>
                <c:pt idx="116">
                  <c:v>539011</c:v>
                </c:pt>
                <c:pt idx="117">
                  <c:v>539325</c:v>
                </c:pt>
                <c:pt idx="118">
                  <c:v>540082</c:v>
                </c:pt>
                <c:pt idx="119">
                  <c:v>540687</c:v>
                </c:pt>
                <c:pt idx="120">
                  <c:v>540991</c:v>
                </c:pt>
                <c:pt idx="121">
                  <c:v>541232</c:v>
                </c:pt>
                <c:pt idx="122">
                  <c:v>541457</c:v>
                </c:pt>
                <c:pt idx="123">
                  <c:v>541635</c:v>
                </c:pt>
                <c:pt idx="124">
                  <c:v>540930</c:v>
                </c:pt>
                <c:pt idx="125">
                  <c:v>541345</c:v>
                </c:pt>
                <c:pt idx="126">
                  <c:v>541461</c:v>
                </c:pt>
                <c:pt idx="127">
                  <c:v>541615</c:v>
                </c:pt>
                <c:pt idx="128">
                  <c:v>541881</c:v>
                </c:pt>
                <c:pt idx="129">
                  <c:v>542229</c:v>
                </c:pt>
                <c:pt idx="130">
                  <c:v>542922</c:v>
                </c:pt>
                <c:pt idx="131">
                  <c:v>543369</c:v>
                </c:pt>
                <c:pt idx="132">
                  <c:v>543572</c:v>
                </c:pt>
                <c:pt idx="133">
                  <c:v>543666</c:v>
                </c:pt>
                <c:pt idx="134">
                  <c:v>543748</c:v>
                </c:pt>
                <c:pt idx="135">
                  <c:v>543527</c:v>
                </c:pt>
                <c:pt idx="136">
                  <c:v>542810</c:v>
                </c:pt>
                <c:pt idx="137">
                  <c:v>542728</c:v>
                </c:pt>
                <c:pt idx="138">
                  <c:v>542826</c:v>
                </c:pt>
                <c:pt idx="139">
                  <c:v>543039</c:v>
                </c:pt>
                <c:pt idx="140">
                  <c:v>543031</c:v>
                </c:pt>
                <c:pt idx="141">
                  <c:v>543023</c:v>
                </c:pt>
                <c:pt idx="142">
                  <c:v>543524</c:v>
                </c:pt>
                <c:pt idx="143">
                  <c:v>543918</c:v>
                </c:pt>
                <c:pt idx="144">
                  <c:v>544316</c:v>
                </c:pt>
                <c:pt idx="145">
                  <c:v>544427</c:v>
                </c:pt>
                <c:pt idx="146">
                  <c:v>544648</c:v>
                </c:pt>
                <c:pt idx="147">
                  <c:v>544448</c:v>
                </c:pt>
                <c:pt idx="148">
                  <c:v>543941</c:v>
                </c:pt>
                <c:pt idx="149">
                  <c:v>544052</c:v>
                </c:pt>
                <c:pt idx="150">
                  <c:v>544106</c:v>
                </c:pt>
                <c:pt idx="151">
                  <c:v>544327</c:v>
                </c:pt>
                <c:pt idx="152">
                  <c:v>544514</c:v>
                </c:pt>
                <c:pt idx="153">
                  <c:v>544680</c:v>
                </c:pt>
                <c:pt idx="154">
                  <c:v>545016</c:v>
                </c:pt>
                <c:pt idx="155">
                  <c:v>545632</c:v>
                </c:pt>
                <c:pt idx="156">
                  <c:v>546018</c:v>
                </c:pt>
                <c:pt idx="157">
                  <c:v>546149</c:v>
                </c:pt>
                <c:pt idx="158">
                  <c:v>546321</c:v>
                </c:pt>
                <c:pt idx="159">
                  <c:v>545965</c:v>
                </c:pt>
                <c:pt idx="160">
                  <c:v>545330</c:v>
                </c:pt>
                <c:pt idx="161">
                  <c:v>545379</c:v>
                </c:pt>
                <c:pt idx="162">
                  <c:v>545785</c:v>
                </c:pt>
                <c:pt idx="163">
                  <c:v>546002</c:v>
                </c:pt>
                <c:pt idx="164">
                  <c:v>546101</c:v>
                </c:pt>
                <c:pt idx="165">
                  <c:v>546515</c:v>
                </c:pt>
                <c:pt idx="166">
                  <c:v>547126</c:v>
                </c:pt>
                <c:pt idx="167">
                  <c:v>547508</c:v>
                </c:pt>
                <c:pt idx="168">
                  <c:v>547724</c:v>
                </c:pt>
                <c:pt idx="169">
                  <c:v>547876</c:v>
                </c:pt>
                <c:pt idx="170">
                  <c:v>548028</c:v>
                </c:pt>
                <c:pt idx="171">
                  <c:v>547969</c:v>
                </c:pt>
                <c:pt idx="172">
                  <c:v>547188</c:v>
                </c:pt>
                <c:pt idx="173">
                  <c:v>547488</c:v>
                </c:pt>
                <c:pt idx="174">
                  <c:v>547780</c:v>
                </c:pt>
                <c:pt idx="175">
                  <c:v>547993</c:v>
                </c:pt>
                <c:pt idx="176">
                  <c:v>548161</c:v>
                </c:pt>
                <c:pt idx="177">
                  <c:v>548731</c:v>
                </c:pt>
                <c:pt idx="178">
                  <c:v>549164</c:v>
                </c:pt>
                <c:pt idx="179">
                  <c:v>549516</c:v>
                </c:pt>
                <c:pt idx="180">
                  <c:v>549746</c:v>
                </c:pt>
                <c:pt idx="181">
                  <c:v>549793</c:v>
                </c:pt>
                <c:pt idx="182">
                  <c:v>550152</c:v>
                </c:pt>
                <c:pt idx="183">
                  <c:v>550146</c:v>
                </c:pt>
                <c:pt idx="184">
                  <c:v>549442</c:v>
                </c:pt>
                <c:pt idx="185">
                  <c:v>549337</c:v>
                </c:pt>
                <c:pt idx="186">
                  <c:v>549666</c:v>
                </c:pt>
                <c:pt idx="187">
                  <c:v>549859</c:v>
                </c:pt>
                <c:pt idx="188">
                  <c:v>550247</c:v>
                </c:pt>
                <c:pt idx="189">
                  <c:v>550514</c:v>
                </c:pt>
                <c:pt idx="190">
                  <c:v>551069</c:v>
                </c:pt>
                <c:pt idx="191">
                  <c:v>551738</c:v>
                </c:pt>
                <c:pt idx="192">
                  <c:v>552321</c:v>
                </c:pt>
                <c:pt idx="193">
                  <c:v>552815</c:v>
                </c:pt>
                <c:pt idx="194">
                  <c:v>553230</c:v>
                </c:pt>
                <c:pt idx="195">
                  <c:v>553446</c:v>
                </c:pt>
                <c:pt idx="196">
                  <c:v>552784</c:v>
                </c:pt>
                <c:pt idx="197">
                  <c:v>552858</c:v>
                </c:pt>
                <c:pt idx="198">
                  <c:v>553154</c:v>
                </c:pt>
                <c:pt idx="199">
                  <c:v>553478</c:v>
                </c:pt>
                <c:pt idx="200">
                  <c:v>553903</c:v>
                </c:pt>
                <c:pt idx="201">
                  <c:v>554336</c:v>
                </c:pt>
                <c:pt idx="202">
                  <c:v>554973</c:v>
                </c:pt>
                <c:pt idx="203">
                  <c:v>555766</c:v>
                </c:pt>
                <c:pt idx="204">
                  <c:v>556354</c:v>
                </c:pt>
                <c:pt idx="205">
                  <c:v>556936</c:v>
                </c:pt>
                <c:pt idx="206">
                  <c:v>557348</c:v>
                </c:pt>
                <c:pt idx="207">
                  <c:v>557591</c:v>
                </c:pt>
                <c:pt idx="208">
                  <c:v>556845</c:v>
                </c:pt>
                <c:pt idx="209">
                  <c:v>557225</c:v>
                </c:pt>
                <c:pt idx="210">
                  <c:v>557380</c:v>
                </c:pt>
                <c:pt idx="211">
                  <c:v>557997</c:v>
                </c:pt>
                <c:pt idx="212">
                  <c:v>558295</c:v>
                </c:pt>
                <c:pt idx="213">
                  <c:v>558527</c:v>
                </c:pt>
                <c:pt idx="214">
                  <c:v>559089</c:v>
                </c:pt>
                <c:pt idx="215">
                  <c:v>559341</c:v>
                </c:pt>
                <c:pt idx="216">
                  <c:v>559031</c:v>
                </c:pt>
                <c:pt idx="217">
                  <c:v>559419</c:v>
                </c:pt>
                <c:pt idx="218">
                  <c:v>560093</c:v>
                </c:pt>
                <c:pt idx="219">
                  <c:v>560491</c:v>
                </c:pt>
                <c:pt idx="220">
                  <c:v>560806</c:v>
                </c:pt>
                <c:pt idx="221">
                  <c:v>561467</c:v>
                </c:pt>
                <c:pt idx="222">
                  <c:v>561429</c:v>
                </c:pt>
                <c:pt idx="223">
                  <c:v>561652</c:v>
                </c:pt>
                <c:pt idx="224">
                  <c:v>561808</c:v>
                </c:pt>
                <c:pt idx="225">
                  <c:v>561467</c:v>
                </c:pt>
                <c:pt idx="226">
                  <c:v>561570</c:v>
                </c:pt>
                <c:pt idx="227">
                  <c:v>561916</c:v>
                </c:pt>
                <c:pt idx="228">
                  <c:v>562254.03070175438</c:v>
                </c:pt>
                <c:pt idx="229">
                  <c:v>562592.06140350876</c:v>
                </c:pt>
                <c:pt idx="230">
                  <c:v>562930.09210526315</c:v>
                </c:pt>
                <c:pt idx="231">
                  <c:v>563268.12280701753</c:v>
                </c:pt>
                <c:pt idx="232">
                  <c:v>563606.15350877191</c:v>
                </c:pt>
                <c:pt idx="233">
                  <c:v>563944.18421052629</c:v>
                </c:pt>
                <c:pt idx="234">
                  <c:v>564282.21491228067</c:v>
                </c:pt>
                <c:pt idx="235">
                  <c:v>564620.24561403506</c:v>
                </c:pt>
                <c:pt idx="236">
                  <c:v>564958.27631578944</c:v>
                </c:pt>
                <c:pt idx="237">
                  <c:v>565296.30701754382</c:v>
                </c:pt>
                <c:pt idx="238">
                  <c:v>565634.3377192982</c:v>
                </c:pt>
                <c:pt idx="239">
                  <c:v>565972.36842105258</c:v>
                </c:pt>
                <c:pt idx="240">
                  <c:v>566310.39912280696</c:v>
                </c:pt>
                <c:pt idx="241">
                  <c:v>566648.42982456135</c:v>
                </c:pt>
                <c:pt idx="242">
                  <c:v>566986.46052631573</c:v>
                </c:pt>
                <c:pt idx="243">
                  <c:v>567324.49122807011</c:v>
                </c:pt>
                <c:pt idx="244">
                  <c:v>567662.52192982449</c:v>
                </c:pt>
                <c:pt idx="245">
                  <c:v>568000.55263157887</c:v>
                </c:pt>
                <c:pt idx="246">
                  <c:v>568338.58333333326</c:v>
                </c:pt>
                <c:pt idx="247">
                  <c:v>568676.61403508764</c:v>
                </c:pt>
                <c:pt idx="248">
                  <c:v>569014.64473684202</c:v>
                </c:pt>
                <c:pt idx="249">
                  <c:v>569352.6754385964</c:v>
                </c:pt>
                <c:pt idx="250">
                  <c:v>569690.70614035078</c:v>
                </c:pt>
                <c:pt idx="251">
                  <c:v>570028.73684210517</c:v>
                </c:pt>
                <c:pt idx="252">
                  <c:v>570366.76754385955</c:v>
                </c:pt>
                <c:pt idx="253">
                  <c:v>570704.79824561393</c:v>
                </c:pt>
                <c:pt idx="254">
                  <c:v>571042.82894736831</c:v>
                </c:pt>
                <c:pt idx="255">
                  <c:v>571380.85964912269</c:v>
                </c:pt>
                <c:pt idx="256">
                  <c:v>571718.89035087707</c:v>
                </c:pt>
                <c:pt idx="257">
                  <c:v>572056.92105263146</c:v>
                </c:pt>
                <c:pt idx="258">
                  <c:v>572394.95175438584</c:v>
                </c:pt>
                <c:pt idx="259">
                  <c:v>572732.98245614022</c:v>
                </c:pt>
                <c:pt idx="260">
                  <c:v>573071.0131578946</c:v>
                </c:pt>
                <c:pt idx="261">
                  <c:v>573409.04385964898</c:v>
                </c:pt>
                <c:pt idx="262">
                  <c:v>573747.07456140337</c:v>
                </c:pt>
                <c:pt idx="263">
                  <c:v>574085.10526315775</c:v>
                </c:pt>
                <c:pt idx="264">
                  <c:v>574423.13596491213</c:v>
                </c:pt>
                <c:pt idx="265">
                  <c:v>574761.16666666651</c:v>
                </c:pt>
                <c:pt idx="266">
                  <c:v>575099.19736842089</c:v>
                </c:pt>
                <c:pt idx="267">
                  <c:v>575437.22807017528</c:v>
                </c:pt>
                <c:pt idx="268">
                  <c:v>575775.25877192966</c:v>
                </c:pt>
                <c:pt idx="269">
                  <c:v>576113.28947368404</c:v>
                </c:pt>
                <c:pt idx="270">
                  <c:v>576451.32017543842</c:v>
                </c:pt>
                <c:pt idx="271">
                  <c:v>576789.3508771928</c:v>
                </c:pt>
                <c:pt idx="272">
                  <c:v>577127.38157894718</c:v>
                </c:pt>
                <c:pt idx="273">
                  <c:v>577465.41228070157</c:v>
                </c:pt>
                <c:pt idx="274">
                  <c:v>577803.44298245595</c:v>
                </c:pt>
                <c:pt idx="275">
                  <c:v>578141.47368421033</c:v>
                </c:pt>
                <c:pt idx="276">
                  <c:v>578479.50438596471</c:v>
                </c:pt>
                <c:pt idx="277">
                  <c:v>578817.53508771909</c:v>
                </c:pt>
                <c:pt idx="278">
                  <c:v>579155.56578947348</c:v>
                </c:pt>
                <c:pt idx="279">
                  <c:v>579493.59649122786</c:v>
                </c:pt>
                <c:pt idx="280">
                  <c:v>579831.62719298224</c:v>
                </c:pt>
                <c:pt idx="281">
                  <c:v>580169.65789473662</c:v>
                </c:pt>
                <c:pt idx="282">
                  <c:v>580507.688596491</c:v>
                </c:pt>
                <c:pt idx="283">
                  <c:v>580845.71929824539</c:v>
                </c:pt>
                <c:pt idx="284">
                  <c:v>581183.74999999977</c:v>
                </c:pt>
                <c:pt idx="285">
                  <c:v>581521.78070175415</c:v>
                </c:pt>
                <c:pt idx="286">
                  <c:v>581859.81140350853</c:v>
                </c:pt>
                <c:pt idx="287">
                  <c:v>582197.84210526291</c:v>
                </c:pt>
              </c:numCache>
            </c:numRef>
          </c:val>
          <c:smooth val="0"/>
          <c:extLst>
            <c:ext xmlns:c16="http://schemas.microsoft.com/office/drawing/2014/chart" uri="{C3380CC4-5D6E-409C-BE32-E72D297353CC}">
              <c16:uniqueId val="{00000001-FAB4-4FEB-A999-A88E581D5FDF}"/>
            </c:ext>
          </c:extLst>
        </c:ser>
        <c:dLbls>
          <c:showLegendKey val="0"/>
          <c:showVal val="0"/>
          <c:showCatName val="0"/>
          <c:showSerName val="0"/>
          <c:showPercent val="0"/>
          <c:showBubbleSize val="0"/>
        </c:dLbls>
        <c:smooth val="0"/>
        <c:axId val="727921784"/>
        <c:axId val="727917464"/>
      </c:lineChart>
      <c:dateAx>
        <c:axId val="727921784"/>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917464"/>
        <c:crosses val="autoZero"/>
        <c:auto val="1"/>
        <c:lblOffset val="100"/>
        <c:baseTimeUnit val="months"/>
      </c:dateAx>
      <c:valAx>
        <c:axId val="72791746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9217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Python 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'Line Charts'!$J$1</c:f>
              <c:strCache>
                <c:ptCount val="1"/>
                <c:pt idx="0">
                  <c:v> Billed MWh </c:v>
                </c:pt>
              </c:strCache>
            </c:strRef>
          </c:tx>
          <c:spPr>
            <a:ln w="28575" cap="rnd">
              <a:solidFill>
                <a:schemeClr val="accent1"/>
              </a:solidFill>
              <a:round/>
            </a:ln>
            <a:effectLst/>
          </c:spPr>
          <c:marker>
            <c:symbol val="none"/>
          </c:marker>
          <c:cat>
            <c:numRef>
              <c:f>'Line Charts'!$I$2:$I$289</c:f>
              <c:numCache>
                <c:formatCode>[$-409]mmm\-yy;@</c:formatCode>
                <c:ptCount val="288"/>
                <c:pt idx="0">
                  <c:v>37257</c:v>
                </c:pt>
                <c:pt idx="1">
                  <c:v>37288</c:v>
                </c:pt>
                <c:pt idx="2">
                  <c:v>37316</c:v>
                </c:pt>
                <c:pt idx="3">
                  <c:v>37347</c:v>
                </c:pt>
                <c:pt idx="4">
                  <c:v>37377</c:v>
                </c:pt>
                <c:pt idx="5">
                  <c:v>37408</c:v>
                </c:pt>
                <c:pt idx="6">
                  <c:v>37438</c:v>
                </c:pt>
                <c:pt idx="7">
                  <c:v>37469</c:v>
                </c:pt>
                <c:pt idx="8">
                  <c:v>37500</c:v>
                </c:pt>
                <c:pt idx="9">
                  <c:v>37530</c:v>
                </c:pt>
                <c:pt idx="10">
                  <c:v>37561</c:v>
                </c:pt>
                <c:pt idx="11">
                  <c:v>37591</c:v>
                </c:pt>
                <c:pt idx="12">
                  <c:v>37622</c:v>
                </c:pt>
                <c:pt idx="13">
                  <c:v>37653</c:v>
                </c:pt>
                <c:pt idx="14">
                  <c:v>37681</c:v>
                </c:pt>
                <c:pt idx="15">
                  <c:v>37712</c:v>
                </c:pt>
                <c:pt idx="16">
                  <c:v>37742</c:v>
                </c:pt>
                <c:pt idx="17">
                  <c:v>37773</c:v>
                </c:pt>
                <c:pt idx="18">
                  <c:v>37803</c:v>
                </c:pt>
                <c:pt idx="19">
                  <c:v>37834</c:v>
                </c:pt>
                <c:pt idx="20">
                  <c:v>37865</c:v>
                </c:pt>
                <c:pt idx="21">
                  <c:v>37895</c:v>
                </c:pt>
                <c:pt idx="22">
                  <c:v>37926</c:v>
                </c:pt>
                <c:pt idx="23">
                  <c:v>37956</c:v>
                </c:pt>
                <c:pt idx="24">
                  <c:v>37987</c:v>
                </c:pt>
                <c:pt idx="25">
                  <c:v>38018</c:v>
                </c:pt>
                <c:pt idx="26">
                  <c:v>38047</c:v>
                </c:pt>
                <c:pt idx="27">
                  <c:v>38078</c:v>
                </c:pt>
                <c:pt idx="28">
                  <c:v>38108</c:v>
                </c:pt>
                <c:pt idx="29">
                  <c:v>38139</c:v>
                </c:pt>
                <c:pt idx="30">
                  <c:v>38169</c:v>
                </c:pt>
                <c:pt idx="31">
                  <c:v>38200</c:v>
                </c:pt>
                <c:pt idx="32">
                  <c:v>38231</c:v>
                </c:pt>
                <c:pt idx="33">
                  <c:v>38261</c:v>
                </c:pt>
                <c:pt idx="34">
                  <c:v>38292</c:v>
                </c:pt>
                <c:pt idx="35">
                  <c:v>38322</c:v>
                </c:pt>
                <c:pt idx="36">
                  <c:v>38353</c:v>
                </c:pt>
                <c:pt idx="37">
                  <c:v>38384</c:v>
                </c:pt>
                <c:pt idx="38">
                  <c:v>38412</c:v>
                </c:pt>
                <c:pt idx="39">
                  <c:v>38443</c:v>
                </c:pt>
                <c:pt idx="40">
                  <c:v>38473</c:v>
                </c:pt>
                <c:pt idx="41">
                  <c:v>38504</c:v>
                </c:pt>
                <c:pt idx="42">
                  <c:v>38534</c:v>
                </c:pt>
                <c:pt idx="43">
                  <c:v>38565</c:v>
                </c:pt>
                <c:pt idx="44">
                  <c:v>38596</c:v>
                </c:pt>
                <c:pt idx="45">
                  <c:v>38626</c:v>
                </c:pt>
                <c:pt idx="46">
                  <c:v>38657</c:v>
                </c:pt>
                <c:pt idx="47">
                  <c:v>38687</c:v>
                </c:pt>
                <c:pt idx="48">
                  <c:v>38718</c:v>
                </c:pt>
                <c:pt idx="49">
                  <c:v>38749</c:v>
                </c:pt>
                <c:pt idx="50">
                  <c:v>38777</c:v>
                </c:pt>
                <c:pt idx="51">
                  <c:v>38808</c:v>
                </c:pt>
                <c:pt idx="52">
                  <c:v>38838</c:v>
                </c:pt>
                <c:pt idx="53">
                  <c:v>38869</c:v>
                </c:pt>
                <c:pt idx="54">
                  <c:v>38899</c:v>
                </c:pt>
                <c:pt idx="55">
                  <c:v>38930</c:v>
                </c:pt>
                <c:pt idx="56">
                  <c:v>38961</c:v>
                </c:pt>
                <c:pt idx="57">
                  <c:v>38991</c:v>
                </c:pt>
                <c:pt idx="58">
                  <c:v>39022</c:v>
                </c:pt>
                <c:pt idx="59">
                  <c:v>39052</c:v>
                </c:pt>
                <c:pt idx="60">
                  <c:v>39083</c:v>
                </c:pt>
                <c:pt idx="61">
                  <c:v>39114</c:v>
                </c:pt>
                <c:pt idx="62">
                  <c:v>39142</c:v>
                </c:pt>
                <c:pt idx="63">
                  <c:v>39173</c:v>
                </c:pt>
                <c:pt idx="64">
                  <c:v>39203</c:v>
                </c:pt>
                <c:pt idx="65">
                  <c:v>39234</c:v>
                </c:pt>
                <c:pt idx="66">
                  <c:v>39264</c:v>
                </c:pt>
                <c:pt idx="67">
                  <c:v>39295</c:v>
                </c:pt>
                <c:pt idx="68">
                  <c:v>39326</c:v>
                </c:pt>
                <c:pt idx="69">
                  <c:v>39356</c:v>
                </c:pt>
                <c:pt idx="70">
                  <c:v>39387</c:v>
                </c:pt>
                <c:pt idx="71">
                  <c:v>39417</c:v>
                </c:pt>
                <c:pt idx="72">
                  <c:v>39448</c:v>
                </c:pt>
                <c:pt idx="73">
                  <c:v>39479</c:v>
                </c:pt>
                <c:pt idx="74">
                  <c:v>39508</c:v>
                </c:pt>
                <c:pt idx="75">
                  <c:v>39539</c:v>
                </c:pt>
                <c:pt idx="76">
                  <c:v>39569</c:v>
                </c:pt>
                <c:pt idx="77">
                  <c:v>39600</c:v>
                </c:pt>
                <c:pt idx="78">
                  <c:v>39630</c:v>
                </c:pt>
                <c:pt idx="79">
                  <c:v>39661</c:v>
                </c:pt>
                <c:pt idx="80">
                  <c:v>39692</c:v>
                </c:pt>
                <c:pt idx="81">
                  <c:v>39722</c:v>
                </c:pt>
                <c:pt idx="82">
                  <c:v>39753</c:v>
                </c:pt>
                <c:pt idx="83">
                  <c:v>39783</c:v>
                </c:pt>
                <c:pt idx="84">
                  <c:v>39814</c:v>
                </c:pt>
                <c:pt idx="85">
                  <c:v>39845</c:v>
                </c:pt>
                <c:pt idx="86">
                  <c:v>39873</c:v>
                </c:pt>
                <c:pt idx="87">
                  <c:v>39904</c:v>
                </c:pt>
                <c:pt idx="88">
                  <c:v>39934</c:v>
                </c:pt>
                <c:pt idx="89">
                  <c:v>39965</c:v>
                </c:pt>
                <c:pt idx="90">
                  <c:v>39995</c:v>
                </c:pt>
                <c:pt idx="91">
                  <c:v>40026</c:v>
                </c:pt>
                <c:pt idx="92">
                  <c:v>40057</c:v>
                </c:pt>
                <c:pt idx="93">
                  <c:v>40087</c:v>
                </c:pt>
                <c:pt idx="94">
                  <c:v>40118</c:v>
                </c:pt>
                <c:pt idx="95">
                  <c:v>40148</c:v>
                </c:pt>
                <c:pt idx="96">
                  <c:v>40179</c:v>
                </c:pt>
                <c:pt idx="97">
                  <c:v>40210</c:v>
                </c:pt>
                <c:pt idx="98">
                  <c:v>40238</c:v>
                </c:pt>
                <c:pt idx="99">
                  <c:v>40269</c:v>
                </c:pt>
                <c:pt idx="100">
                  <c:v>40299</c:v>
                </c:pt>
                <c:pt idx="101">
                  <c:v>40330</c:v>
                </c:pt>
                <c:pt idx="102">
                  <c:v>40360</c:v>
                </c:pt>
                <c:pt idx="103">
                  <c:v>40391</c:v>
                </c:pt>
                <c:pt idx="104">
                  <c:v>40422</c:v>
                </c:pt>
                <c:pt idx="105">
                  <c:v>40452</c:v>
                </c:pt>
                <c:pt idx="106">
                  <c:v>40483</c:v>
                </c:pt>
                <c:pt idx="107">
                  <c:v>40513</c:v>
                </c:pt>
                <c:pt idx="108">
                  <c:v>40544</c:v>
                </c:pt>
                <c:pt idx="109">
                  <c:v>40575</c:v>
                </c:pt>
                <c:pt idx="110">
                  <c:v>40603</c:v>
                </c:pt>
                <c:pt idx="111">
                  <c:v>40634</c:v>
                </c:pt>
                <c:pt idx="112">
                  <c:v>40664</c:v>
                </c:pt>
                <c:pt idx="113">
                  <c:v>40695</c:v>
                </c:pt>
                <c:pt idx="114">
                  <c:v>40725</c:v>
                </c:pt>
                <c:pt idx="115">
                  <c:v>40756</c:v>
                </c:pt>
                <c:pt idx="116">
                  <c:v>40787</c:v>
                </c:pt>
                <c:pt idx="117">
                  <c:v>40817</c:v>
                </c:pt>
                <c:pt idx="118">
                  <c:v>40848</c:v>
                </c:pt>
                <c:pt idx="119">
                  <c:v>40878</c:v>
                </c:pt>
                <c:pt idx="120">
                  <c:v>40909</c:v>
                </c:pt>
                <c:pt idx="121">
                  <c:v>40940</c:v>
                </c:pt>
                <c:pt idx="122">
                  <c:v>40969</c:v>
                </c:pt>
                <c:pt idx="123">
                  <c:v>41000</c:v>
                </c:pt>
                <c:pt idx="124">
                  <c:v>41030</c:v>
                </c:pt>
                <c:pt idx="125">
                  <c:v>41061</c:v>
                </c:pt>
                <c:pt idx="126">
                  <c:v>41091</c:v>
                </c:pt>
                <c:pt idx="127">
                  <c:v>41122</c:v>
                </c:pt>
                <c:pt idx="128">
                  <c:v>41153</c:v>
                </c:pt>
                <c:pt idx="129">
                  <c:v>41183</c:v>
                </c:pt>
                <c:pt idx="130">
                  <c:v>41214</c:v>
                </c:pt>
                <c:pt idx="131">
                  <c:v>41244</c:v>
                </c:pt>
                <c:pt idx="132">
                  <c:v>41275</c:v>
                </c:pt>
                <c:pt idx="133">
                  <c:v>41306</c:v>
                </c:pt>
                <c:pt idx="134">
                  <c:v>41334</c:v>
                </c:pt>
                <c:pt idx="135">
                  <c:v>41365</c:v>
                </c:pt>
                <c:pt idx="136">
                  <c:v>41395</c:v>
                </c:pt>
                <c:pt idx="137">
                  <c:v>41426</c:v>
                </c:pt>
                <c:pt idx="138">
                  <c:v>41456</c:v>
                </c:pt>
                <c:pt idx="139">
                  <c:v>41487</c:v>
                </c:pt>
                <c:pt idx="140">
                  <c:v>41518</c:v>
                </c:pt>
                <c:pt idx="141">
                  <c:v>41548</c:v>
                </c:pt>
                <c:pt idx="142">
                  <c:v>41579</c:v>
                </c:pt>
                <c:pt idx="143">
                  <c:v>41609</c:v>
                </c:pt>
                <c:pt idx="144">
                  <c:v>41640</c:v>
                </c:pt>
                <c:pt idx="145">
                  <c:v>41671</c:v>
                </c:pt>
                <c:pt idx="146">
                  <c:v>41699</c:v>
                </c:pt>
                <c:pt idx="147">
                  <c:v>41730</c:v>
                </c:pt>
                <c:pt idx="148">
                  <c:v>41760</c:v>
                </c:pt>
                <c:pt idx="149">
                  <c:v>41791</c:v>
                </c:pt>
                <c:pt idx="150">
                  <c:v>41821</c:v>
                </c:pt>
                <c:pt idx="151">
                  <c:v>41852</c:v>
                </c:pt>
                <c:pt idx="152">
                  <c:v>41883</c:v>
                </c:pt>
                <c:pt idx="153">
                  <c:v>41913</c:v>
                </c:pt>
                <c:pt idx="154">
                  <c:v>41944</c:v>
                </c:pt>
                <c:pt idx="155">
                  <c:v>41974</c:v>
                </c:pt>
                <c:pt idx="156">
                  <c:v>42005</c:v>
                </c:pt>
                <c:pt idx="157">
                  <c:v>42036</c:v>
                </c:pt>
                <c:pt idx="158">
                  <c:v>42064</c:v>
                </c:pt>
                <c:pt idx="159">
                  <c:v>42095</c:v>
                </c:pt>
                <c:pt idx="160">
                  <c:v>42125</c:v>
                </c:pt>
                <c:pt idx="161">
                  <c:v>42156</c:v>
                </c:pt>
                <c:pt idx="162">
                  <c:v>42186</c:v>
                </c:pt>
                <c:pt idx="163">
                  <c:v>42217</c:v>
                </c:pt>
                <c:pt idx="164">
                  <c:v>42248</c:v>
                </c:pt>
                <c:pt idx="165">
                  <c:v>42278</c:v>
                </c:pt>
                <c:pt idx="166">
                  <c:v>42309</c:v>
                </c:pt>
                <c:pt idx="167">
                  <c:v>42339</c:v>
                </c:pt>
                <c:pt idx="168">
                  <c:v>42370</c:v>
                </c:pt>
                <c:pt idx="169">
                  <c:v>42401</c:v>
                </c:pt>
                <c:pt idx="170">
                  <c:v>42430</c:v>
                </c:pt>
                <c:pt idx="171">
                  <c:v>42461</c:v>
                </c:pt>
                <c:pt idx="172">
                  <c:v>42491</c:v>
                </c:pt>
                <c:pt idx="173">
                  <c:v>42522</c:v>
                </c:pt>
                <c:pt idx="174">
                  <c:v>42552</c:v>
                </c:pt>
                <c:pt idx="175">
                  <c:v>42583</c:v>
                </c:pt>
                <c:pt idx="176">
                  <c:v>42614</c:v>
                </c:pt>
                <c:pt idx="177">
                  <c:v>42644</c:v>
                </c:pt>
                <c:pt idx="178">
                  <c:v>42675</c:v>
                </c:pt>
                <c:pt idx="179">
                  <c:v>42705</c:v>
                </c:pt>
                <c:pt idx="180">
                  <c:v>42736</c:v>
                </c:pt>
                <c:pt idx="181">
                  <c:v>42767</c:v>
                </c:pt>
                <c:pt idx="182">
                  <c:v>42795</c:v>
                </c:pt>
                <c:pt idx="183">
                  <c:v>42826</c:v>
                </c:pt>
                <c:pt idx="184">
                  <c:v>42856</c:v>
                </c:pt>
                <c:pt idx="185">
                  <c:v>42887</c:v>
                </c:pt>
                <c:pt idx="186">
                  <c:v>42917</c:v>
                </c:pt>
                <c:pt idx="187">
                  <c:v>42948</c:v>
                </c:pt>
                <c:pt idx="188">
                  <c:v>42979</c:v>
                </c:pt>
                <c:pt idx="189">
                  <c:v>43009</c:v>
                </c:pt>
                <c:pt idx="190">
                  <c:v>43040</c:v>
                </c:pt>
                <c:pt idx="191">
                  <c:v>43070</c:v>
                </c:pt>
                <c:pt idx="192">
                  <c:v>43101</c:v>
                </c:pt>
                <c:pt idx="193">
                  <c:v>43132</c:v>
                </c:pt>
                <c:pt idx="194">
                  <c:v>43160</c:v>
                </c:pt>
                <c:pt idx="195">
                  <c:v>43191</c:v>
                </c:pt>
                <c:pt idx="196">
                  <c:v>43221</c:v>
                </c:pt>
                <c:pt idx="197">
                  <c:v>43252</c:v>
                </c:pt>
                <c:pt idx="198">
                  <c:v>43282</c:v>
                </c:pt>
                <c:pt idx="199">
                  <c:v>43313</c:v>
                </c:pt>
                <c:pt idx="200">
                  <c:v>43344</c:v>
                </c:pt>
                <c:pt idx="201">
                  <c:v>43374</c:v>
                </c:pt>
                <c:pt idx="202">
                  <c:v>43405</c:v>
                </c:pt>
                <c:pt idx="203">
                  <c:v>43435</c:v>
                </c:pt>
                <c:pt idx="204">
                  <c:v>43466</c:v>
                </c:pt>
                <c:pt idx="205">
                  <c:v>43497</c:v>
                </c:pt>
                <c:pt idx="206">
                  <c:v>43525</c:v>
                </c:pt>
                <c:pt idx="207">
                  <c:v>43556</c:v>
                </c:pt>
                <c:pt idx="208">
                  <c:v>43586</c:v>
                </c:pt>
                <c:pt idx="209">
                  <c:v>43617</c:v>
                </c:pt>
                <c:pt idx="210">
                  <c:v>43647</c:v>
                </c:pt>
                <c:pt idx="211">
                  <c:v>43678</c:v>
                </c:pt>
                <c:pt idx="212">
                  <c:v>43709</c:v>
                </c:pt>
                <c:pt idx="213">
                  <c:v>43739</c:v>
                </c:pt>
                <c:pt idx="214">
                  <c:v>43770</c:v>
                </c:pt>
                <c:pt idx="215">
                  <c:v>43800</c:v>
                </c:pt>
                <c:pt idx="216">
                  <c:v>43831</c:v>
                </c:pt>
                <c:pt idx="217">
                  <c:v>43862</c:v>
                </c:pt>
                <c:pt idx="218">
                  <c:v>43891</c:v>
                </c:pt>
                <c:pt idx="219">
                  <c:v>43922</c:v>
                </c:pt>
                <c:pt idx="220">
                  <c:v>43952</c:v>
                </c:pt>
                <c:pt idx="221">
                  <c:v>43983</c:v>
                </c:pt>
                <c:pt idx="222">
                  <c:v>44013</c:v>
                </c:pt>
                <c:pt idx="223">
                  <c:v>44044</c:v>
                </c:pt>
                <c:pt idx="224">
                  <c:v>44075</c:v>
                </c:pt>
                <c:pt idx="225">
                  <c:v>44105</c:v>
                </c:pt>
                <c:pt idx="226">
                  <c:v>44136</c:v>
                </c:pt>
                <c:pt idx="227">
                  <c:v>44166</c:v>
                </c:pt>
                <c:pt idx="228">
                  <c:v>44197</c:v>
                </c:pt>
                <c:pt idx="229">
                  <c:v>44228</c:v>
                </c:pt>
                <c:pt idx="230">
                  <c:v>44256</c:v>
                </c:pt>
                <c:pt idx="231">
                  <c:v>44287</c:v>
                </c:pt>
                <c:pt idx="232">
                  <c:v>44317</c:v>
                </c:pt>
                <c:pt idx="233">
                  <c:v>44348</c:v>
                </c:pt>
                <c:pt idx="234">
                  <c:v>44378</c:v>
                </c:pt>
                <c:pt idx="235">
                  <c:v>44409</c:v>
                </c:pt>
                <c:pt idx="236">
                  <c:v>44440</c:v>
                </c:pt>
                <c:pt idx="237">
                  <c:v>44470</c:v>
                </c:pt>
                <c:pt idx="238">
                  <c:v>44501</c:v>
                </c:pt>
                <c:pt idx="239">
                  <c:v>44531</c:v>
                </c:pt>
                <c:pt idx="240">
                  <c:v>44562</c:v>
                </c:pt>
                <c:pt idx="241">
                  <c:v>44593</c:v>
                </c:pt>
                <c:pt idx="242">
                  <c:v>44621</c:v>
                </c:pt>
                <c:pt idx="243">
                  <c:v>44652</c:v>
                </c:pt>
                <c:pt idx="244">
                  <c:v>44682</c:v>
                </c:pt>
                <c:pt idx="245">
                  <c:v>44713</c:v>
                </c:pt>
                <c:pt idx="246">
                  <c:v>44743</c:v>
                </c:pt>
                <c:pt idx="247">
                  <c:v>44774</c:v>
                </c:pt>
                <c:pt idx="248">
                  <c:v>44805</c:v>
                </c:pt>
                <c:pt idx="249">
                  <c:v>44835</c:v>
                </c:pt>
                <c:pt idx="250">
                  <c:v>44866</c:v>
                </c:pt>
                <c:pt idx="251">
                  <c:v>44896</c:v>
                </c:pt>
                <c:pt idx="252">
                  <c:v>44927</c:v>
                </c:pt>
                <c:pt idx="253">
                  <c:v>44958</c:v>
                </c:pt>
                <c:pt idx="254">
                  <c:v>44986</c:v>
                </c:pt>
                <c:pt idx="255">
                  <c:v>45017</c:v>
                </c:pt>
                <c:pt idx="256">
                  <c:v>45047</c:v>
                </c:pt>
                <c:pt idx="257">
                  <c:v>45078</c:v>
                </c:pt>
                <c:pt idx="258">
                  <c:v>45108</c:v>
                </c:pt>
                <c:pt idx="259">
                  <c:v>45139</c:v>
                </c:pt>
                <c:pt idx="260">
                  <c:v>45170</c:v>
                </c:pt>
                <c:pt idx="261">
                  <c:v>45200</c:v>
                </c:pt>
                <c:pt idx="262">
                  <c:v>45231</c:v>
                </c:pt>
                <c:pt idx="263">
                  <c:v>45261</c:v>
                </c:pt>
                <c:pt idx="264">
                  <c:v>45292</c:v>
                </c:pt>
                <c:pt idx="265">
                  <c:v>45323</c:v>
                </c:pt>
                <c:pt idx="266">
                  <c:v>45352</c:v>
                </c:pt>
                <c:pt idx="267">
                  <c:v>45383</c:v>
                </c:pt>
                <c:pt idx="268">
                  <c:v>45413</c:v>
                </c:pt>
                <c:pt idx="269">
                  <c:v>45444</c:v>
                </c:pt>
                <c:pt idx="270">
                  <c:v>45474</c:v>
                </c:pt>
                <c:pt idx="271">
                  <c:v>45505</c:v>
                </c:pt>
                <c:pt idx="272">
                  <c:v>45536</c:v>
                </c:pt>
                <c:pt idx="273">
                  <c:v>45566</c:v>
                </c:pt>
                <c:pt idx="274">
                  <c:v>45597</c:v>
                </c:pt>
                <c:pt idx="275">
                  <c:v>45627</c:v>
                </c:pt>
                <c:pt idx="276">
                  <c:v>45658</c:v>
                </c:pt>
                <c:pt idx="277">
                  <c:v>45689</c:v>
                </c:pt>
                <c:pt idx="278">
                  <c:v>45717</c:v>
                </c:pt>
                <c:pt idx="279">
                  <c:v>45748</c:v>
                </c:pt>
                <c:pt idx="280">
                  <c:v>45778</c:v>
                </c:pt>
                <c:pt idx="281">
                  <c:v>45809</c:v>
                </c:pt>
                <c:pt idx="282">
                  <c:v>45839</c:v>
                </c:pt>
                <c:pt idx="283">
                  <c:v>45870</c:v>
                </c:pt>
                <c:pt idx="284">
                  <c:v>45901</c:v>
                </c:pt>
                <c:pt idx="285">
                  <c:v>45931</c:v>
                </c:pt>
                <c:pt idx="286">
                  <c:v>45962</c:v>
                </c:pt>
                <c:pt idx="287">
                  <c:v>45992</c:v>
                </c:pt>
              </c:numCache>
            </c:numRef>
          </c:cat>
          <c:val>
            <c:numRef>
              <c:f>'Line Charts'!$J$2:$J$289</c:f>
              <c:numCache>
                <c:formatCode>_(* #,##0_);_(* \(#,##0\);_(* "-"??_);_(@_)</c:formatCode>
                <c:ptCount val="288"/>
                <c:pt idx="0">
                  <c:v>289399</c:v>
                </c:pt>
                <c:pt idx="1">
                  <c:v>281626</c:v>
                </c:pt>
                <c:pt idx="2">
                  <c:v>254441</c:v>
                </c:pt>
                <c:pt idx="3">
                  <c:v>231485</c:v>
                </c:pt>
                <c:pt idx="4">
                  <c:v>222797</c:v>
                </c:pt>
                <c:pt idx="5">
                  <c:v>221576</c:v>
                </c:pt>
                <c:pt idx="6">
                  <c:v>243096</c:v>
                </c:pt>
                <c:pt idx="7">
                  <c:v>230545</c:v>
                </c:pt>
                <c:pt idx="8">
                  <c:v>243786</c:v>
                </c:pt>
                <c:pt idx="9">
                  <c:v>217754</c:v>
                </c:pt>
                <c:pt idx="10">
                  <c:v>233697</c:v>
                </c:pt>
                <c:pt idx="11">
                  <c:v>276536</c:v>
                </c:pt>
                <c:pt idx="12">
                  <c:v>317049.3</c:v>
                </c:pt>
                <c:pt idx="13">
                  <c:v>266520.59999999998</c:v>
                </c:pt>
                <c:pt idx="14">
                  <c:v>273329</c:v>
                </c:pt>
                <c:pt idx="15">
                  <c:v>244983</c:v>
                </c:pt>
                <c:pt idx="16">
                  <c:v>220848</c:v>
                </c:pt>
                <c:pt idx="17">
                  <c:v>228183.8</c:v>
                </c:pt>
                <c:pt idx="18">
                  <c:v>248632.17</c:v>
                </c:pt>
                <c:pt idx="19">
                  <c:v>253635.05300000001</c:v>
                </c:pt>
                <c:pt idx="20">
                  <c:v>254363</c:v>
                </c:pt>
                <c:pt idx="21">
                  <c:v>219303.1</c:v>
                </c:pt>
                <c:pt idx="22">
                  <c:v>248640.3</c:v>
                </c:pt>
                <c:pt idx="23">
                  <c:v>268298</c:v>
                </c:pt>
                <c:pt idx="24">
                  <c:v>290845.7</c:v>
                </c:pt>
                <c:pt idx="25">
                  <c:v>278155.7</c:v>
                </c:pt>
                <c:pt idx="26">
                  <c:v>266970</c:v>
                </c:pt>
                <c:pt idx="27">
                  <c:v>247568</c:v>
                </c:pt>
                <c:pt idx="28">
                  <c:v>235093.9</c:v>
                </c:pt>
                <c:pt idx="29">
                  <c:v>232127.9</c:v>
                </c:pt>
                <c:pt idx="30">
                  <c:v>262060.7</c:v>
                </c:pt>
                <c:pt idx="31">
                  <c:v>282876.84000000003</c:v>
                </c:pt>
                <c:pt idx="32">
                  <c:v>259147.78</c:v>
                </c:pt>
                <c:pt idx="33">
                  <c:v>226831.76</c:v>
                </c:pt>
                <c:pt idx="34">
                  <c:v>265962.58500000002</c:v>
                </c:pt>
                <c:pt idx="35">
                  <c:v>299743.25900000002</c:v>
                </c:pt>
                <c:pt idx="36">
                  <c:v>315987.64</c:v>
                </c:pt>
                <c:pt idx="37">
                  <c:v>310807.01799999998</c:v>
                </c:pt>
                <c:pt idx="38">
                  <c:v>291476.03000000003</c:v>
                </c:pt>
                <c:pt idx="39">
                  <c:v>264088.17700000003</c:v>
                </c:pt>
                <c:pt idx="40">
                  <c:v>243476.12700000001</c:v>
                </c:pt>
                <c:pt idx="41">
                  <c:v>239234.261</c:v>
                </c:pt>
                <c:pt idx="42">
                  <c:v>275394.07900000003</c:v>
                </c:pt>
                <c:pt idx="43">
                  <c:v>290894.77500000002</c:v>
                </c:pt>
                <c:pt idx="44">
                  <c:v>272777.47600000002</c:v>
                </c:pt>
                <c:pt idx="45">
                  <c:v>242288.55799999999</c:v>
                </c:pt>
                <c:pt idx="46">
                  <c:v>258949.11499999999</c:v>
                </c:pt>
                <c:pt idx="47">
                  <c:v>302722.88299999997</c:v>
                </c:pt>
                <c:pt idx="48">
                  <c:v>350914.54100000003</c:v>
                </c:pt>
                <c:pt idx="49">
                  <c:v>314962.76799999998</c:v>
                </c:pt>
                <c:pt idx="50">
                  <c:v>293113.87900000002</c:v>
                </c:pt>
                <c:pt idx="51">
                  <c:v>278493.815</c:v>
                </c:pt>
                <c:pt idx="52">
                  <c:v>244500.90599999999</c:v>
                </c:pt>
                <c:pt idx="53">
                  <c:v>241857.79300000001</c:v>
                </c:pt>
                <c:pt idx="54">
                  <c:v>276203.14299999998</c:v>
                </c:pt>
                <c:pt idx="55">
                  <c:v>291118.26500000001</c:v>
                </c:pt>
                <c:pt idx="56">
                  <c:v>278121.25099999999</c:v>
                </c:pt>
                <c:pt idx="57">
                  <c:v>255173.01</c:v>
                </c:pt>
                <c:pt idx="58">
                  <c:v>264723.22899999999</c:v>
                </c:pt>
                <c:pt idx="59">
                  <c:v>310621.68199999997</c:v>
                </c:pt>
                <c:pt idx="60">
                  <c:v>338026.74900000001</c:v>
                </c:pt>
                <c:pt idx="61">
                  <c:v>309977.71500000003</c:v>
                </c:pt>
                <c:pt idx="62">
                  <c:v>313954.43</c:v>
                </c:pt>
                <c:pt idx="63">
                  <c:v>282142</c:v>
                </c:pt>
                <c:pt idx="64">
                  <c:v>245229.035</c:v>
                </c:pt>
                <c:pt idx="65">
                  <c:v>266075.84899999999</c:v>
                </c:pt>
                <c:pt idx="66">
                  <c:v>317545.022</c:v>
                </c:pt>
                <c:pt idx="67">
                  <c:v>304937.29200000002</c:v>
                </c:pt>
                <c:pt idx="68">
                  <c:v>297829.21799999999</c:v>
                </c:pt>
                <c:pt idx="69">
                  <c:v>265248.86499999999</c:v>
                </c:pt>
                <c:pt idx="70">
                  <c:v>274324.87199999997</c:v>
                </c:pt>
                <c:pt idx="71">
                  <c:v>313829</c:v>
                </c:pt>
                <c:pt idx="72">
                  <c:v>334985.13900000002</c:v>
                </c:pt>
                <c:pt idx="73">
                  <c:v>290537.00799999997</c:v>
                </c:pt>
                <c:pt idx="74">
                  <c:v>303300.09499999997</c:v>
                </c:pt>
                <c:pt idx="75">
                  <c:v>267794.71000000002</c:v>
                </c:pt>
                <c:pt idx="76">
                  <c:v>238202.67499999999</c:v>
                </c:pt>
                <c:pt idx="77">
                  <c:v>273831.18300000002</c:v>
                </c:pt>
                <c:pt idx="78">
                  <c:v>313793.87800000003</c:v>
                </c:pt>
                <c:pt idx="79">
                  <c:v>312703.21500000003</c:v>
                </c:pt>
                <c:pt idx="80">
                  <c:v>286799.804</c:v>
                </c:pt>
                <c:pt idx="81">
                  <c:v>244789.098</c:v>
                </c:pt>
                <c:pt idx="82">
                  <c:v>263966.109</c:v>
                </c:pt>
                <c:pt idx="83">
                  <c:v>300658.06599999999</c:v>
                </c:pt>
                <c:pt idx="84">
                  <c:v>325031.32699999999</c:v>
                </c:pt>
                <c:pt idx="85">
                  <c:v>327343.50400000002</c:v>
                </c:pt>
                <c:pt idx="86">
                  <c:v>318219.27100000001</c:v>
                </c:pt>
                <c:pt idx="87">
                  <c:v>284452.11099999998</c:v>
                </c:pt>
                <c:pt idx="88">
                  <c:v>248678.902</c:v>
                </c:pt>
                <c:pt idx="89">
                  <c:v>255846.53099999999</c:v>
                </c:pt>
                <c:pt idx="90">
                  <c:v>276913.71600000001</c:v>
                </c:pt>
                <c:pt idx="91">
                  <c:v>306913.04800000001</c:v>
                </c:pt>
                <c:pt idx="92">
                  <c:v>285958.97600000002</c:v>
                </c:pt>
                <c:pt idx="93">
                  <c:v>253759.712</c:v>
                </c:pt>
                <c:pt idx="94">
                  <c:v>264660.821</c:v>
                </c:pt>
                <c:pt idx="95">
                  <c:v>320475.174</c:v>
                </c:pt>
                <c:pt idx="96">
                  <c:v>349266.82299999997</c:v>
                </c:pt>
                <c:pt idx="97">
                  <c:v>316224.29700000002</c:v>
                </c:pt>
                <c:pt idx="98">
                  <c:v>292242.255</c:v>
                </c:pt>
                <c:pt idx="99">
                  <c:v>267852.66399999999</c:v>
                </c:pt>
                <c:pt idx="100">
                  <c:v>246962.12299999999</c:v>
                </c:pt>
                <c:pt idx="101">
                  <c:v>249678.29500000001</c:v>
                </c:pt>
                <c:pt idx="102">
                  <c:v>290257.45600000001</c:v>
                </c:pt>
                <c:pt idx="103">
                  <c:v>300136.96299999999</c:v>
                </c:pt>
                <c:pt idx="104">
                  <c:v>278111.71500000003</c:v>
                </c:pt>
                <c:pt idx="105">
                  <c:v>256947.60399999999</c:v>
                </c:pt>
                <c:pt idx="106">
                  <c:v>262416.72600000002</c:v>
                </c:pt>
                <c:pt idx="107">
                  <c:v>321803.70899999997</c:v>
                </c:pt>
                <c:pt idx="108">
                  <c:v>361920.614</c:v>
                </c:pt>
                <c:pt idx="109">
                  <c:v>314341.92200000002</c:v>
                </c:pt>
                <c:pt idx="110">
                  <c:v>288765.06599999999</c:v>
                </c:pt>
                <c:pt idx="111">
                  <c:v>274971.625</c:v>
                </c:pt>
                <c:pt idx="112">
                  <c:v>251553.946</c:v>
                </c:pt>
                <c:pt idx="113">
                  <c:v>234180.63399999999</c:v>
                </c:pt>
                <c:pt idx="114">
                  <c:v>276377.88299999997</c:v>
                </c:pt>
                <c:pt idx="115">
                  <c:v>307168.96899999998</c:v>
                </c:pt>
                <c:pt idx="116">
                  <c:v>283826.967</c:v>
                </c:pt>
                <c:pt idx="117">
                  <c:v>256129.95499999999</c:v>
                </c:pt>
                <c:pt idx="118">
                  <c:v>262632.43800000002</c:v>
                </c:pt>
                <c:pt idx="119">
                  <c:v>311071.13799999998</c:v>
                </c:pt>
                <c:pt idx="120">
                  <c:v>347243.81599999999</c:v>
                </c:pt>
                <c:pt idx="121">
                  <c:v>302118.03200000001</c:v>
                </c:pt>
                <c:pt idx="122">
                  <c:v>267575.17499999999</c:v>
                </c:pt>
                <c:pt idx="123">
                  <c:v>264095.451</c:v>
                </c:pt>
                <c:pt idx="124">
                  <c:v>248953.125</c:v>
                </c:pt>
                <c:pt idx="125">
                  <c:v>242129.397</c:v>
                </c:pt>
                <c:pt idx="126">
                  <c:v>314797.86</c:v>
                </c:pt>
                <c:pt idx="127">
                  <c:v>307142.19799999997</c:v>
                </c:pt>
                <c:pt idx="128">
                  <c:v>302896.478</c:v>
                </c:pt>
                <c:pt idx="129">
                  <c:v>259986.81700000001</c:v>
                </c:pt>
                <c:pt idx="130">
                  <c:v>266210.34499999997</c:v>
                </c:pt>
                <c:pt idx="131">
                  <c:v>320750.99900000001</c:v>
                </c:pt>
                <c:pt idx="132">
                  <c:v>337337.07199999999</c:v>
                </c:pt>
                <c:pt idx="133">
                  <c:v>311245.58600000001</c:v>
                </c:pt>
                <c:pt idx="134">
                  <c:v>304875.73800000001</c:v>
                </c:pt>
                <c:pt idx="135">
                  <c:v>290500.84600000002</c:v>
                </c:pt>
                <c:pt idx="136">
                  <c:v>242197.76300000001</c:v>
                </c:pt>
                <c:pt idx="137">
                  <c:v>272297.10200000001</c:v>
                </c:pt>
                <c:pt idx="138">
                  <c:v>296220.098</c:v>
                </c:pt>
                <c:pt idx="139">
                  <c:v>300125.467</c:v>
                </c:pt>
                <c:pt idx="140">
                  <c:v>292203.092</c:v>
                </c:pt>
                <c:pt idx="141">
                  <c:v>258444.32500000001</c:v>
                </c:pt>
                <c:pt idx="142">
                  <c:v>267204.152</c:v>
                </c:pt>
                <c:pt idx="143">
                  <c:v>302494.02899999998</c:v>
                </c:pt>
                <c:pt idx="144">
                  <c:v>341215.147</c:v>
                </c:pt>
                <c:pt idx="145">
                  <c:v>319655.625</c:v>
                </c:pt>
                <c:pt idx="146">
                  <c:v>286436.533</c:v>
                </c:pt>
                <c:pt idx="147">
                  <c:v>275305.31</c:v>
                </c:pt>
                <c:pt idx="148">
                  <c:v>240710.70800000001</c:v>
                </c:pt>
                <c:pt idx="149">
                  <c:v>270025.011</c:v>
                </c:pt>
                <c:pt idx="150">
                  <c:v>308904.34899999999</c:v>
                </c:pt>
                <c:pt idx="151">
                  <c:v>331494.62599999999</c:v>
                </c:pt>
                <c:pt idx="152">
                  <c:v>293119.05900000001</c:v>
                </c:pt>
                <c:pt idx="153">
                  <c:v>265671.24699999997</c:v>
                </c:pt>
                <c:pt idx="154">
                  <c:v>274177.52500000002</c:v>
                </c:pt>
                <c:pt idx="155">
                  <c:v>328095.81800000003</c:v>
                </c:pt>
                <c:pt idx="156">
                  <c:v>354015.94099999999</c:v>
                </c:pt>
                <c:pt idx="157">
                  <c:v>348172.098</c:v>
                </c:pt>
                <c:pt idx="158">
                  <c:v>303491.97200000001</c:v>
                </c:pt>
                <c:pt idx="159">
                  <c:v>290565.13</c:v>
                </c:pt>
                <c:pt idx="160">
                  <c:v>254212.08199999999</c:v>
                </c:pt>
                <c:pt idx="161">
                  <c:v>280839.18699999998</c:v>
                </c:pt>
                <c:pt idx="162">
                  <c:v>309274.522</c:v>
                </c:pt>
                <c:pt idx="163">
                  <c:v>323339.04300000001</c:v>
                </c:pt>
                <c:pt idx="164">
                  <c:v>308051.73100000003</c:v>
                </c:pt>
                <c:pt idx="165">
                  <c:v>245698.9</c:v>
                </c:pt>
                <c:pt idx="166">
                  <c:v>275605.45299999998</c:v>
                </c:pt>
                <c:pt idx="167">
                  <c:v>347794.96600000001</c:v>
                </c:pt>
                <c:pt idx="168">
                  <c:v>400457.16100000002</c:v>
                </c:pt>
                <c:pt idx="169">
                  <c:v>359900.07</c:v>
                </c:pt>
                <c:pt idx="170">
                  <c:v>327478.66399999999</c:v>
                </c:pt>
                <c:pt idx="171">
                  <c:v>302566.50099999999</c:v>
                </c:pt>
                <c:pt idx="172">
                  <c:v>267075.15999999997</c:v>
                </c:pt>
                <c:pt idx="173">
                  <c:v>258434.22700000001</c:v>
                </c:pt>
                <c:pt idx="174">
                  <c:v>303837.00900000002</c:v>
                </c:pt>
                <c:pt idx="175">
                  <c:v>313530.44199999998</c:v>
                </c:pt>
                <c:pt idx="176">
                  <c:v>294405.33899999998</c:v>
                </c:pt>
                <c:pt idx="177">
                  <c:v>259973.5</c:v>
                </c:pt>
                <c:pt idx="178">
                  <c:v>275279.25900000002</c:v>
                </c:pt>
                <c:pt idx="179">
                  <c:v>336567.86700000003</c:v>
                </c:pt>
                <c:pt idx="180">
                  <c:v>378733.09100000001</c:v>
                </c:pt>
                <c:pt idx="181">
                  <c:v>357022.25799999997</c:v>
                </c:pt>
                <c:pt idx="182">
                  <c:v>336302.33199999999</c:v>
                </c:pt>
                <c:pt idx="183">
                  <c:v>312853.44099999999</c:v>
                </c:pt>
                <c:pt idx="184">
                  <c:v>258044.606</c:v>
                </c:pt>
                <c:pt idx="185">
                  <c:v>252794.25700000001</c:v>
                </c:pt>
                <c:pt idx="186">
                  <c:v>298662.90299999999</c:v>
                </c:pt>
                <c:pt idx="187">
                  <c:v>319698.28499999997</c:v>
                </c:pt>
                <c:pt idx="188">
                  <c:v>313671.53399999999</c:v>
                </c:pt>
                <c:pt idx="189">
                  <c:v>272089.53200000001</c:v>
                </c:pt>
                <c:pt idx="190">
                  <c:v>273882.22100000002</c:v>
                </c:pt>
                <c:pt idx="191">
                  <c:v>315904.30700000003</c:v>
                </c:pt>
                <c:pt idx="192">
                  <c:v>343042.25400000002</c:v>
                </c:pt>
                <c:pt idx="193">
                  <c:v>333114.28500000003</c:v>
                </c:pt>
                <c:pt idx="194">
                  <c:v>319385.31199999998</c:v>
                </c:pt>
                <c:pt idx="195">
                  <c:v>297667.12699999998</c:v>
                </c:pt>
                <c:pt idx="196">
                  <c:v>251204.42</c:v>
                </c:pt>
                <c:pt idx="197">
                  <c:v>262312.41499999998</c:v>
                </c:pt>
                <c:pt idx="198">
                  <c:v>307900.62699999998</c:v>
                </c:pt>
                <c:pt idx="199">
                  <c:v>331737.90900000004</c:v>
                </c:pt>
                <c:pt idx="200">
                  <c:v>320582.815</c:v>
                </c:pt>
                <c:pt idx="201">
                  <c:v>268491.34700000001</c:v>
                </c:pt>
                <c:pt idx="202">
                  <c:v>275181.07400000002</c:v>
                </c:pt>
                <c:pt idx="203">
                  <c:v>336859.81900000002</c:v>
                </c:pt>
                <c:pt idx="204">
                  <c:v>365377.50099999999</c:v>
                </c:pt>
                <c:pt idx="205">
                  <c:v>338973.16600000003</c:v>
                </c:pt>
                <c:pt idx="206">
                  <c:v>321303.859</c:v>
                </c:pt>
                <c:pt idx="207">
                  <c:v>292385.234</c:v>
                </c:pt>
                <c:pt idx="208">
                  <c:v>268593.42200000002</c:v>
                </c:pt>
                <c:pt idx="209">
                  <c:v>288375.03000000003</c:v>
                </c:pt>
                <c:pt idx="210">
                  <c:v>297988.79499999998</c:v>
                </c:pt>
                <c:pt idx="211">
                  <c:v>295098.88</c:v>
                </c:pt>
                <c:pt idx="212">
                  <c:v>301000.71999999997</c:v>
                </c:pt>
                <c:pt idx="213">
                  <c:v>253241.68900000001</c:v>
                </c:pt>
                <c:pt idx="214">
                  <c:v>308310.43428599997</c:v>
                </c:pt>
                <c:pt idx="215">
                  <c:v>323161.49583999999</c:v>
                </c:pt>
                <c:pt idx="216">
                  <c:v>417769.42048299999</c:v>
                </c:pt>
                <c:pt idx="217">
                  <c:v>359137.34278599999</c:v>
                </c:pt>
                <c:pt idx="218">
                  <c:v>331340.24115100002</c:v>
                </c:pt>
                <c:pt idx="219">
                  <c:v>302663.245284</c:v>
                </c:pt>
                <c:pt idx="220">
                  <c:v>254090.05992699999</c:v>
                </c:pt>
                <c:pt idx="221">
                  <c:v>272859.14057699998</c:v>
                </c:pt>
                <c:pt idx="222">
                  <c:v>314010.17337099998</c:v>
                </c:pt>
                <c:pt idx="223">
                  <c:v>362615.75111000001</c:v>
                </c:pt>
                <c:pt idx="224">
                  <c:v>322426.61291099997</c:v>
                </c:pt>
                <c:pt idx="225">
                  <c:v>280051.11963700003</c:v>
                </c:pt>
                <c:pt idx="226">
                  <c:v>297094.95735099999</c:v>
                </c:pt>
                <c:pt idx="227">
                  <c:v>359106.02054</c:v>
                </c:pt>
                <c:pt idx="228">
                  <c:v>389647.59985618811</c:v>
                </c:pt>
                <c:pt idx="229">
                  <c:v>356840.13744856208</c:v>
                </c:pt>
                <c:pt idx="230">
                  <c:v>334823.54882132303</c:v>
                </c:pt>
                <c:pt idx="231">
                  <c:v>305379.75362577982</c:v>
                </c:pt>
                <c:pt idx="232">
                  <c:v>261462.49593015941</c:v>
                </c:pt>
                <c:pt idx="233">
                  <c:v>274953.40298348549</c:v>
                </c:pt>
                <c:pt idx="234">
                  <c:v>307117.03266251809</c:v>
                </c:pt>
                <c:pt idx="235">
                  <c:v>333420.5432104785</c:v>
                </c:pt>
                <c:pt idx="236">
                  <c:v>316157.64621127862</c:v>
                </c:pt>
                <c:pt idx="237">
                  <c:v>269159.73413019552</c:v>
                </c:pt>
                <c:pt idx="238">
                  <c:v>296143.92733270972</c:v>
                </c:pt>
                <c:pt idx="239">
                  <c:v>339097.42842223198</c:v>
                </c:pt>
                <c:pt idx="240">
                  <c:v>393030.51127274008</c:v>
                </c:pt>
                <c:pt idx="241">
                  <c:v>360223.04886511422</c:v>
                </c:pt>
                <c:pt idx="242">
                  <c:v>338206.46023787512</c:v>
                </c:pt>
                <c:pt idx="243">
                  <c:v>308762.66504233179</c:v>
                </c:pt>
                <c:pt idx="244">
                  <c:v>264845.40734671138</c:v>
                </c:pt>
                <c:pt idx="245">
                  <c:v>278336.31440003752</c:v>
                </c:pt>
                <c:pt idx="246">
                  <c:v>310499.94407907018</c:v>
                </c:pt>
                <c:pt idx="247">
                  <c:v>336803.45462703053</c:v>
                </c:pt>
                <c:pt idx="248">
                  <c:v>319540.5576278306</c:v>
                </c:pt>
                <c:pt idx="249">
                  <c:v>272542.64554674749</c:v>
                </c:pt>
                <c:pt idx="250">
                  <c:v>299526.83874926169</c:v>
                </c:pt>
                <c:pt idx="251">
                  <c:v>342480.33983878401</c:v>
                </c:pt>
                <c:pt idx="252">
                  <c:v>396413.42268929211</c:v>
                </c:pt>
                <c:pt idx="253">
                  <c:v>363605.96028166619</c:v>
                </c:pt>
                <c:pt idx="254">
                  <c:v>341589.37165442709</c:v>
                </c:pt>
                <c:pt idx="255">
                  <c:v>312145.57645888382</c:v>
                </c:pt>
                <c:pt idx="256">
                  <c:v>268228.31876326352</c:v>
                </c:pt>
                <c:pt idx="257">
                  <c:v>281719.22581658961</c:v>
                </c:pt>
                <c:pt idx="258">
                  <c:v>313882.85549562221</c:v>
                </c:pt>
                <c:pt idx="259">
                  <c:v>340186.36604358262</c:v>
                </c:pt>
                <c:pt idx="260">
                  <c:v>322923.46904438268</c:v>
                </c:pt>
                <c:pt idx="261">
                  <c:v>275925.55696329952</c:v>
                </c:pt>
                <c:pt idx="262">
                  <c:v>302909.75016581372</c:v>
                </c:pt>
                <c:pt idx="263">
                  <c:v>345863.2512553361</c:v>
                </c:pt>
                <c:pt idx="264">
                  <c:v>399796.33410584409</c:v>
                </c:pt>
                <c:pt idx="265">
                  <c:v>366988.87169821822</c:v>
                </c:pt>
                <c:pt idx="266">
                  <c:v>344972.28307097917</c:v>
                </c:pt>
                <c:pt idx="267">
                  <c:v>315528.48787543591</c:v>
                </c:pt>
                <c:pt idx="268">
                  <c:v>271611.23017981549</c:v>
                </c:pt>
                <c:pt idx="269">
                  <c:v>285102.13723314158</c:v>
                </c:pt>
                <c:pt idx="270">
                  <c:v>317265.76691217418</c:v>
                </c:pt>
                <c:pt idx="271">
                  <c:v>343569.27746013459</c:v>
                </c:pt>
                <c:pt idx="272">
                  <c:v>326306.38046093471</c:v>
                </c:pt>
                <c:pt idx="273">
                  <c:v>279308.46837985149</c:v>
                </c:pt>
                <c:pt idx="274">
                  <c:v>306292.66158236569</c:v>
                </c:pt>
                <c:pt idx="275">
                  <c:v>349246.16267188807</c:v>
                </c:pt>
                <c:pt idx="276">
                  <c:v>403179.24552239617</c:v>
                </c:pt>
                <c:pt idx="277">
                  <c:v>370371.78311477031</c:v>
                </c:pt>
                <c:pt idx="278">
                  <c:v>348355.1944875312</c:v>
                </c:pt>
                <c:pt idx="279">
                  <c:v>318911.39929198788</c:v>
                </c:pt>
                <c:pt idx="280">
                  <c:v>274994.14159636752</c:v>
                </c:pt>
                <c:pt idx="281">
                  <c:v>288485.04864969372</c:v>
                </c:pt>
                <c:pt idx="282">
                  <c:v>320648.67832872632</c:v>
                </c:pt>
                <c:pt idx="283">
                  <c:v>346952.18887668662</c:v>
                </c:pt>
                <c:pt idx="284">
                  <c:v>329689.29187748668</c:v>
                </c:pt>
                <c:pt idx="285">
                  <c:v>282691.37979640358</c:v>
                </c:pt>
                <c:pt idx="286">
                  <c:v>309675.57299891778</c:v>
                </c:pt>
                <c:pt idx="287">
                  <c:v>352629.07408844022</c:v>
                </c:pt>
              </c:numCache>
            </c:numRef>
          </c:val>
          <c:smooth val="0"/>
          <c:extLst>
            <c:ext xmlns:c16="http://schemas.microsoft.com/office/drawing/2014/chart" uri="{C3380CC4-5D6E-409C-BE32-E72D297353CC}">
              <c16:uniqueId val="{00000000-B30A-4E5E-A93C-6B42FACB7840}"/>
            </c:ext>
          </c:extLst>
        </c:ser>
        <c:ser>
          <c:idx val="1"/>
          <c:order val="1"/>
          <c:tx>
            <c:strRef>
              <c:f>'Line Charts'!$K$1</c:f>
              <c:strCache>
                <c:ptCount val="1"/>
                <c:pt idx="0">
                  <c:v> Customers </c:v>
                </c:pt>
              </c:strCache>
            </c:strRef>
          </c:tx>
          <c:spPr>
            <a:ln w="28575" cap="rnd">
              <a:solidFill>
                <a:schemeClr val="accent2"/>
              </a:solidFill>
              <a:round/>
            </a:ln>
            <a:effectLst/>
          </c:spPr>
          <c:marker>
            <c:symbol val="none"/>
          </c:marker>
          <c:cat>
            <c:numRef>
              <c:f>'Line Charts'!$I$2:$I$289</c:f>
              <c:numCache>
                <c:formatCode>[$-409]mmm\-yy;@</c:formatCode>
                <c:ptCount val="288"/>
                <c:pt idx="0">
                  <c:v>37257</c:v>
                </c:pt>
                <c:pt idx="1">
                  <c:v>37288</c:v>
                </c:pt>
                <c:pt idx="2">
                  <c:v>37316</c:v>
                </c:pt>
                <c:pt idx="3">
                  <c:v>37347</c:v>
                </c:pt>
                <c:pt idx="4">
                  <c:v>37377</c:v>
                </c:pt>
                <c:pt idx="5">
                  <c:v>37408</c:v>
                </c:pt>
                <c:pt idx="6">
                  <c:v>37438</c:v>
                </c:pt>
                <c:pt idx="7">
                  <c:v>37469</c:v>
                </c:pt>
                <c:pt idx="8">
                  <c:v>37500</c:v>
                </c:pt>
                <c:pt idx="9">
                  <c:v>37530</c:v>
                </c:pt>
                <c:pt idx="10">
                  <c:v>37561</c:v>
                </c:pt>
                <c:pt idx="11">
                  <c:v>37591</c:v>
                </c:pt>
                <c:pt idx="12">
                  <c:v>37622</c:v>
                </c:pt>
                <c:pt idx="13">
                  <c:v>37653</c:v>
                </c:pt>
                <c:pt idx="14">
                  <c:v>37681</c:v>
                </c:pt>
                <c:pt idx="15">
                  <c:v>37712</c:v>
                </c:pt>
                <c:pt idx="16">
                  <c:v>37742</c:v>
                </c:pt>
                <c:pt idx="17">
                  <c:v>37773</c:v>
                </c:pt>
                <c:pt idx="18">
                  <c:v>37803</c:v>
                </c:pt>
                <c:pt idx="19">
                  <c:v>37834</c:v>
                </c:pt>
                <c:pt idx="20">
                  <c:v>37865</c:v>
                </c:pt>
                <c:pt idx="21">
                  <c:v>37895</c:v>
                </c:pt>
                <c:pt idx="22">
                  <c:v>37926</c:v>
                </c:pt>
                <c:pt idx="23">
                  <c:v>37956</c:v>
                </c:pt>
                <c:pt idx="24">
                  <c:v>37987</c:v>
                </c:pt>
                <c:pt idx="25">
                  <c:v>38018</c:v>
                </c:pt>
                <c:pt idx="26">
                  <c:v>38047</c:v>
                </c:pt>
                <c:pt idx="27">
                  <c:v>38078</c:v>
                </c:pt>
                <c:pt idx="28">
                  <c:v>38108</c:v>
                </c:pt>
                <c:pt idx="29">
                  <c:v>38139</c:v>
                </c:pt>
                <c:pt idx="30">
                  <c:v>38169</c:v>
                </c:pt>
                <c:pt idx="31">
                  <c:v>38200</c:v>
                </c:pt>
                <c:pt idx="32">
                  <c:v>38231</c:v>
                </c:pt>
                <c:pt idx="33">
                  <c:v>38261</c:v>
                </c:pt>
                <c:pt idx="34">
                  <c:v>38292</c:v>
                </c:pt>
                <c:pt idx="35">
                  <c:v>38322</c:v>
                </c:pt>
                <c:pt idx="36">
                  <c:v>38353</c:v>
                </c:pt>
                <c:pt idx="37">
                  <c:v>38384</c:v>
                </c:pt>
                <c:pt idx="38">
                  <c:v>38412</c:v>
                </c:pt>
                <c:pt idx="39">
                  <c:v>38443</c:v>
                </c:pt>
                <c:pt idx="40">
                  <c:v>38473</c:v>
                </c:pt>
                <c:pt idx="41">
                  <c:v>38504</c:v>
                </c:pt>
                <c:pt idx="42">
                  <c:v>38534</c:v>
                </c:pt>
                <c:pt idx="43">
                  <c:v>38565</c:v>
                </c:pt>
                <c:pt idx="44">
                  <c:v>38596</c:v>
                </c:pt>
                <c:pt idx="45">
                  <c:v>38626</c:v>
                </c:pt>
                <c:pt idx="46">
                  <c:v>38657</c:v>
                </c:pt>
                <c:pt idx="47">
                  <c:v>38687</c:v>
                </c:pt>
                <c:pt idx="48">
                  <c:v>38718</c:v>
                </c:pt>
                <c:pt idx="49">
                  <c:v>38749</c:v>
                </c:pt>
                <c:pt idx="50">
                  <c:v>38777</c:v>
                </c:pt>
                <c:pt idx="51">
                  <c:v>38808</c:v>
                </c:pt>
                <c:pt idx="52">
                  <c:v>38838</c:v>
                </c:pt>
                <c:pt idx="53">
                  <c:v>38869</c:v>
                </c:pt>
                <c:pt idx="54">
                  <c:v>38899</c:v>
                </c:pt>
                <c:pt idx="55">
                  <c:v>38930</c:v>
                </c:pt>
                <c:pt idx="56">
                  <c:v>38961</c:v>
                </c:pt>
                <c:pt idx="57">
                  <c:v>38991</c:v>
                </c:pt>
                <c:pt idx="58">
                  <c:v>39022</c:v>
                </c:pt>
                <c:pt idx="59">
                  <c:v>39052</c:v>
                </c:pt>
                <c:pt idx="60">
                  <c:v>39083</c:v>
                </c:pt>
                <c:pt idx="61">
                  <c:v>39114</c:v>
                </c:pt>
                <c:pt idx="62">
                  <c:v>39142</c:v>
                </c:pt>
                <c:pt idx="63">
                  <c:v>39173</c:v>
                </c:pt>
                <c:pt idx="64">
                  <c:v>39203</c:v>
                </c:pt>
                <c:pt idx="65">
                  <c:v>39234</c:v>
                </c:pt>
                <c:pt idx="66">
                  <c:v>39264</c:v>
                </c:pt>
                <c:pt idx="67">
                  <c:v>39295</c:v>
                </c:pt>
                <c:pt idx="68">
                  <c:v>39326</c:v>
                </c:pt>
                <c:pt idx="69">
                  <c:v>39356</c:v>
                </c:pt>
                <c:pt idx="70">
                  <c:v>39387</c:v>
                </c:pt>
                <c:pt idx="71">
                  <c:v>39417</c:v>
                </c:pt>
                <c:pt idx="72">
                  <c:v>39448</c:v>
                </c:pt>
                <c:pt idx="73">
                  <c:v>39479</c:v>
                </c:pt>
                <c:pt idx="74">
                  <c:v>39508</c:v>
                </c:pt>
                <c:pt idx="75">
                  <c:v>39539</c:v>
                </c:pt>
                <c:pt idx="76">
                  <c:v>39569</c:v>
                </c:pt>
                <c:pt idx="77">
                  <c:v>39600</c:v>
                </c:pt>
                <c:pt idx="78">
                  <c:v>39630</c:v>
                </c:pt>
                <c:pt idx="79">
                  <c:v>39661</c:v>
                </c:pt>
                <c:pt idx="80">
                  <c:v>39692</c:v>
                </c:pt>
                <c:pt idx="81">
                  <c:v>39722</c:v>
                </c:pt>
                <c:pt idx="82">
                  <c:v>39753</c:v>
                </c:pt>
                <c:pt idx="83">
                  <c:v>39783</c:v>
                </c:pt>
                <c:pt idx="84">
                  <c:v>39814</c:v>
                </c:pt>
                <c:pt idx="85">
                  <c:v>39845</c:v>
                </c:pt>
                <c:pt idx="86">
                  <c:v>39873</c:v>
                </c:pt>
                <c:pt idx="87">
                  <c:v>39904</c:v>
                </c:pt>
                <c:pt idx="88">
                  <c:v>39934</c:v>
                </c:pt>
                <c:pt idx="89">
                  <c:v>39965</c:v>
                </c:pt>
                <c:pt idx="90">
                  <c:v>39995</c:v>
                </c:pt>
                <c:pt idx="91">
                  <c:v>40026</c:v>
                </c:pt>
                <c:pt idx="92">
                  <c:v>40057</c:v>
                </c:pt>
                <c:pt idx="93">
                  <c:v>40087</c:v>
                </c:pt>
                <c:pt idx="94">
                  <c:v>40118</c:v>
                </c:pt>
                <c:pt idx="95">
                  <c:v>40148</c:v>
                </c:pt>
                <c:pt idx="96">
                  <c:v>40179</c:v>
                </c:pt>
                <c:pt idx="97">
                  <c:v>40210</c:v>
                </c:pt>
                <c:pt idx="98">
                  <c:v>40238</c:v>
                </c:pt>
                <c:pt idx="99">
                  <c:v>40269</c:v>
                </c:pt>
                <c:pt idx="100">
                  <c:v>40299</c:v>
                </c:pt>
                <c:pt idx="101">
                  <c:v>40330</c:v>
                </c:pt>
                <c:pt idx="102">
                  <c:v>40360</c:v>
                </c:pt>
                <c:pt idx="103">
                  <c:v>40391</c:v>
                </c:pt>
                <c:pt idx="104">
                  <c:v>40422</c:v>
                </c:pt>
                <c:pt idx="105">
                  <c:v>40452</c:v>
                </c:pt>
                <c:pt idx="106">
                  <c:v>40483</c:v>
                </c:pt>
                <c:pt idx="107">
                  <c:v>40513</c:v>
                </c:pt>
                <c:pt idx="108">
                  <c:v>40544</c:v>
                </c:pt>
                <c:pt idx="109">
                  <c:v>40575</c:v>
                </c:pt>
                <c:pt idx="110">
                  <c:v>40603</c:v>
                </c:pt>
                <c:pt idx="111">
                  <c:v>40634</c:v>
                </c:pt>
                <c:pt idx="112">
                  <c:v>40664</c:v>
                </c:pt>
                <c:pt idx="113">
                  <c:v>40695</c:v>
                </c:pt>
                <c:pt idx="114">
                  <c:v>40725</c:v>
                </c:pt>
                <c:pt idx="115">
                  <c:v>40756</c:v>
                </c:pt>
                <c:pt idx="116">
                  <c:v>40787</c:v>
                </c:pt>
                <c:pt idx="117">
                  <c:v>40817</c:v>
                </c:pt>
                <c:pt idx="118">
                  <c:v>40848</c:v>
                </c:pt>
                <c:pt idx="119">
                  <c:v>40878</c:v>
                </c:pt>
                <c:pt idx="120">
                  <c:v>40909</c:v>
                </c:pt>
                <c:pt idx="121">
                  <c:v>40940</c:v>
                </c:pt>
                <c:pt idx="122">
                  <c:v>40969</c:v>
                </c:pt>
                <c:pt idx="123">
                  <c:v>41000</c:v>
                </c:pt>
                <c:pt idx="124">
                  <c:v>41030</c:v>
                </c:pt>
                <c:pt idx="125">
                  <c:v>41061</c:v>
                </c:pt>
                <c:pt idx="126">
                  <c:v>41091</c:v>
                </c:pt>
                <c:pt idx="127">
                  <c:v>41122</c:v>
                </c:pt>
                <c:pt idx="128">
                  <c:v>41153</c:v>
                </c:pt>
                <c:pt idx="129">
                  <c:v>41183</c:v>
                </c:pt>
                <c:pt idx="130">
                  <c:v>41214</c:v>
                </c:pt>
                <c:pt idx="131">
                  <c:v>41244</c:v>
                </c:pt>
                <c:pt idx="132">
                  <c:v>41275</c:v>
                </c:pt>
                <c:pt idx="133">
                  <c:v>41306</c:v>
                </c:pt>
                <c:pt idx="134">
                  <c:v>41334</c:v>
                </c:pt>
                <c:pt idx="135">
                  <c:v>41365</c:v>
                </c:pt>
                <c:pt idx="136">
                  <c:v>41395</c:v>
                </c:pt>
                <c:pt idx="137">
                  <c:v>41426</c:v>
                </c:pt>
                <c:pt idx="138">
                  <c:v>41456</c:v>
                </c:pt>
                <c:pt idx="139">
                  <c:v>41487</c:v>
                </c:pt>
                <c:pt idx="140">
                  <c:v>41518</c:v>
                </c:pt>
                <c:pt idx="141">
                  <c:v>41548</c:v>
                </c:pt>
                <c:pt idx="142">
                  <c:v>41579</c:v>
                </c:pt>
                <c:pt idx="143">
                  <c:v>41609</c:v>
                </c:pt>
                <c:pt idx="144">
                  <c:v>41640</c:v>
                </c:pt>
                <c:pt idx="145">
                  <c:v>41671</c:v>
                </c:pt>
                <c:pt idx="146">
                  <c:v>41699</c:v>
                </c:pt>
                <c:pt idx="147">
                  <c:v>41730</c:v>
                </c:pt>
                <c:pt idx="148">
                  <c:v>41760</c:v>
                </c:pt>
                <c:pt idx="149">
                  <c:v>41791</c:v>
                </c:pt>
                <c:pt idx="150">
                  <c:v>41821</c:v>
                </c:pt>
                <c:pt idx="151">
                  <c:v>41852</c:v>
                </c:pt>
                <c:pt idx="152">
                  <c:v>41883</c:v>
                </c:pt>
                <c:pt idx="153">
                  <c:v>41913</c:v>
                </c:pt>
                <c:pt idx="154">
                  <c:v>41944</c:v>
                </c:pt>
                <c:pt idx="155">
                  <c:v>41974</c:v>
                </c:pt>
                <c:pt idx="156">
                  <c:v>42005</c:v>
                </c:pt>
                <c:pt idx="157">
                  <c:v>42036</c:v>
                </c:pt>
                <c:pt idx="158">
                  <c:v>42064</c:v>
                </c:pt>
                <c:pt idx="159">
                  <c:v>42095</c:v>
                </c:pt>
                <c:pt idx="160">
                  <c:v>42125</c:v>
                </c:pt>
                <c:pt idx="161">
                  <c:v>42156</c:v>
                </c:pt>
                <c:pt idx="162">
                  <c:v>42186</c:v>
                </c:pt>
                <c:pt idx="163">
                  <c:v>42217</c:v>
                </c:pt>
                <c:pt idx="164">
                  <c:v>42248</c:v>
                </c:pt>
                <c:pt idx="165">
                  <c:v>42278</c:v>
                </c:pt>
                <c:pt idx="166">
                  <c:v>42309</c:v>
                </c:pt>
                <c:pt idx="167">
                  <c:v>42339</c:v>
                </c:pt>
                <c:pt idx="168">
                  <c:v>42370</c:v>
                </c:pt>
                <c:pt idx="169">
                  <c:v>42401</c:v>
                </c:pt>
                <c:pt idx="170">
                  <c:v>42430</c:v>
                </c:pt>
                <c:pt idx="171">
                  <c:v>42461</c:v>
                </c:pt>
                <c:pt idx="172">
                  <c:v>42491</c:v>
                </c:pt>
                <c:pt idx="173">
                  <c:v>42522</c:v>
                </c:pt>
                <c:pt idx="174">
                  <c:v>42552</c:v>
                </c:pt>
                <c:pt idx="175">
                  <c:v>42583</c:v>
                </c:pt>
                <c:pt idx="176">
                  <c:v>42614</c:v>
                </c:pt>
                <c:pt idx="177">
                  <c:v>42644</c:v>
                </c:pt>
                <c:pt idx="178">
                  <c:v>42675</c:v>
                </c:pt>
                <c:pt idx="179">
                  <c:v>42705</c:v>
                </c:pt>
                <c:pt idx="180">
                  <c:v>42736</c:v>
                </c:pt>
                <c:pt idx="181">
                  <c:v>42767</c:v>
                </c:pt>
                <c:pt idx="182">
                  <c:v>42795</c:v>
                </c:pt>
                <c:pt idx="183">
                  <c:v>42826</c:v>
                </c:pt>
                <c:pt idx="184">
                  <c:v>42856</c:v>
                </c:pt>
                <c:pt idx="185">
                  <c:v>42887</c:v>
                </c:pt>
                <c:pt idx="186">
                  <c:v>42917</c:v>
                </c:pt>
                <c:pt idx="187">
                  <c:v>42948</c:v>
                </c:pt>
                <c:pt idx="188">
                  <c:v>42979</c:v>
                </c:pt>
                <c:pt idx="189">
                  <c:v>43009</c:v>
                </c:pt>
                <c:pt idx="190">
                  <c:v>43040</c:v>
                </c:pt>
                <c:pt idx="191">
                  <c:v>43070</c:v>
                </c:pt>
                <c:pt idx="192">
                  <c:v>43101</c:v>
                </c:pt>
                <c:pt idx="193">
                  <c:v>43132</c:v>
                </c:pt>
                <c:pt idx="194">
                  <c:v>43160</c:v>
                </c:pt>
                <c:pt idx="195">
                  <c:v>43191</c:v>
                </c:pt>
                <c:pt idx="196">
                  <c:v>43221</c:v>
                </c:pt>
                <c:pt idx="197">
                  <c:v>43252</c:v>
                </c:pt>
                <c:pt idx="198">
                  <c:v>43282</c:v>
                </c:pt>
                <c:pt idx="199">
                  <c:v>43313</c:v>
                </c:pt>
                <c:pt idx="200">
                  <c:v>43344</c:v>
                </c:pt>
                <c:pt idx="201">
                  <c:v>43374</c:v>
                </c:pt>
                <c:pt idx="202">
                  <c:v>43405</c:v>
                </c:pt>
                <c:pt idx="203">
                  <c:v>43435</c:v>
                </c:pt>
                <c:pt idx="204">
                  <c:v>43466</c:v>
                </c:pt>
                <c:pt idx="205">
                  <c:v>43497</c:v>
                </c:pt>
                <c:pt idx="206">
                  <c:v>43525</c:v>
                </c:pt>
                <c:pt idx="207">
                  <c:v>43556</c:v>
                </c:pt>
                <c:pt idx="208">
                  <c:v>43586</c:v>
                </c:pt>
                <c:pt idx="209">
                  <c:v>43617</c:v>
                </c:pt>
                <c:pt idx="210">
                  <c:v>43647</c:v>
                </c:pt>
                <c:pt idx="211">
                  <c:v>43678</c:v>
                </c:pt>
                <c:pt idx="212">
                  <c:v>43709</c:v>
                </c:pt>
                <c:pt idx="213">
                  <c:v>43739</c:v>
                </c:pt>
                <c:pt idx="214">
                  <c:v>43770</c:v>
                </c:pt>
                <c:pt idx="215">
                  <c:v>43800</c:v>
                </c:pt>
                <c:pt idx="216">
                  <c:v>43831</c:v>
                </c:pt>
                <c:pt idx="217">
                  <c:v>43862</c:v>
                </c:pt>
                <c:pt idx="218">
                  <c:v>43891</c:v>
                </c:pt>
                <c:pt idx="219">
                  <c:v>43922</c:v>
                </c:pt>
                <c:pt idx="220">
                  <c:v>43952</c:v>
                </c:pt>
                <c:pt idx="221">
                  <c:v>43983</c:v>
                </c:pt>
                <c:pt idx="222">
                  <c:v>44013</c:v>
                </c:pt>
                <c:pt idx="223">
                  <c:v>44044</c:v>
                </c:pt>
                <c:pt idx="224">
                  <c:v>44075</c:v>
                </c:pt>
                <c:pt idx="225">
                  <c:v>44105</c:v>
                </c:pt>
                <c:pt idx="226">
                  <c:v>44136</c:v>
                </c:pt>
                <c:pt idx="227">
                  <c:v>44166</c:v>
                </c:pt>
                <c:pt idx="228">
                  <c:v>44197</c:v>
                </c:pt>
                <c:pt idx="229">
                  <c:v>44228</c:v>
                </c:pt>
                <c:pt idx="230">
                  <c:v>44256</c:v>
                </c:pt>
                <c:pt idx="231">
                  <c:v>44287</c:v>
                </c:pt>
                <c:pt idx="232">
                  <c:v>44317</c:v>
                </c:pt>
                <c:pt idx="233">
                  <c:v>44348</c:v>
                </c:pt>
                <c:pt idx="234">
                  <c:v>44378</c:v>
                </c:pt>
                <c:pt idx="235">
                  <c:v>44409</c:v>
                </c:pt>
                <c:pt idx="236">
                  <c:v>44440</c:v>
                </c:pt>
                <c:pt idx="237">
                  <c:v>44470</c:v>
                </c:pt>
                <c:pt idx="238">
                  <c:v>44501</c:v>
                </c:pt>
                <c:pt idx="239">
                  <c:v>44531</c:v>
                </c:pt>
                <c:pt idx="240">
                  <c:v>44562</c:v>
                </c:pt>
                <c:pt idx="241">
                  <c:v>44593</c:v>
                </c:pt>
                <c:pt idx="242">
                  <c:v>44621</c:v>
                </c:pt>
                <c:pt idx="243">
                  <c:v>44652</c:v>
                </c:pt>
                <c:pt idx="244">
                  <c:v>44682</c:v>
                </c:pt>
                <c:pt idx="245">
                  <c:v>44713</c:v>
                </c:pt>
                <c:pt idx="246">
                  <c:v>44743</c:v>
                </c:pt>
                <c:pt idx="247">
                  <c:v>44774</c:v>
                </c:pt>
                <c:pt idx="248">
                  <c:v>44805</c:v>
                </c:pt>
                <c:pt idx="249">
                  <c:v>44835</c:v>
                </c:pt>
                <c:pt idx="250">
                  <c:v>44866</c:v>
                </c:pt>
                <c:pt idx="251">
                  <c:v>44896</c:v>
                </c:pt>
                <c:pt idx="252">
                  <c:v>44927</c:v>
                </c:pt>
                <c:pt idx="253">
                  <c:v>44958</c:v>
                </c:pt>
                <c:pt idx="254">
                  <c:v>44986</c:v>
                </c:pt>
                <c:pt idx="255">
                  <c:v>45017</c:v>
                </c:pt>
                <c:pt idx="256">
                  <c:v>45047</c:v>
                </c:pt>
                <c:pt idx="257">
                  <c:v>45078</c:v>
                </c:pt>
                <c:pt idx="258">
                  <c:v>45108</c:v>
                </c:pt>
                <c:pt idx="259">
                  <c:v>45139</c:v>
                </c:pt>
                <c:pt idx="260">
                  <c:v>45170</c:v>
                </c:pt>
                <c:pt idx="261">
                  <c:v>45200</c:v>
                </c:pt>
                <c:pt idx="262">
                  <c:v>45231</c:v>
                </c:pt>
                <c:pt idx="263">
                  <c:v>45261</c:v>
                </c:pt>
                <c:pt idx="264">
                  <c:v>45292</c:v>
                </c:pt>
                <c:pt idx="265">
                  <c:v>45323</c:v>
                </c:pt>
                <c:pt idx="266">
                  <c:v>45352</c:v>
                </c:pt>
                <c:pt idx="267">
                  <c:v>45383</c:v>
                </c:pt>
                <c:pt idx="268">
                  <c:v>45413</c:v>
                </c:pt>
                <c:pt idx="269">
                  <c:v>45444</c:v>
                </c:pt>
                <c:pt idx="270">
                  <c:v>45474</c:v>
                </c:pt>
                <c:pt idx="271">
                  <c:v>45505</c:v>
                </c:pt>
                <c:pt idx="272">
                  <c:v>45536</c:v>
                </c:pt>
                <c:pt idx="273">
                  <c:v>45566</c:v>
                </c:pt>
                <c:pt idx="274">
                  <c:v>45597</c:v>
                </c:pt>
                <c:pt idx="275">
                  <c:v>45627</c:v>
                </c:pt>
                <c:pt idx="276">
                  <c:v>45658</c:v>
                </c:pt>
                <c:pt idx="277">
                  <c:v>45689</c:v>
                </c:pt>
                <c:pt idx="278">
                  <c:v>45717</c:v>
                </c:pt>
                <c:pt idx="279">
                  <c:v>45748</c:v>
                </c:pt>
                <c:pt idx="280">
                  <c:v>45778</c:v>
                </c:pt>
                <c:pt idx="281">
                  <c:v>45809</c:v>
                </c:pt>
                <c:pt idx="282">
                  <c:v>45839</c:v>
                </c:pt>
                <c:pt idx="283">
                  <c:v>45870</c:v>
                </c:pt>
                <c:pt idx="284">
                  <c:v>45901</c:v>
                </c:pt>
                <c:pt idx="285">
                  <c:v>45931</c:v>
                </c:pt>
                <c:pt idx="286">
                  <c:v>45962</c:v>
                </c:pt>
                <c:pt idx="287">
                  <c:v>45992</c:v>
                </c:pt>
              </c:numCache>
            </c:numRef>
          </c:cat>
          <c:val>
            <c:numRef>
              <c:f>'Line Charts'!$K$2:$K$289</c:f>
              <c:numCache>
                <c:formatCode>_(* #,##0_);_(* \(#,##0\);_(* "-"??_);_(@_)</c:formatCode>
                <c:ptCount val="288"/>
                <c:pt idx="0">
                  <c:v>484845</c:v>
                </c:pt>
                <c:pt idx="1">
                  <c:v>485091</c:v>
                </c:pt>
                <c:pt idx="2">
                  <c:v>485859</c:v>
                </c:pt>
                <c:pt idx="3">
                  <c:v>485989</c:v>
                </c:pt>
                <c:pt idx="4">
                  <c:v>486104</c:v>
                </c:pt>
                <c:pt idx="5">
                  <c:v>486679</c:v>
                </c:pt>
                <c:pt idx="6">
                  <c:v>487486</c:v>
                </c:pt>
                <c:pt idx="7">
                  <c:v>488279</c:v>
                </c:pt>
                <c:pt idx="8">
                  <c:v>488937</c:v>
                </c:pt>
                <c:pt idx="9">
                  <c:v>489571</c:v>
                </c:pt>
                <c:pt idx="10">
                  <c:v>490489</c:v>
                </c:pt>
                <c:pt idx="11">
                  <c:v>491104</c:v>
                </c:pt>
                <c:pt idx="12">
                  <c:v>491609</c:v>
                </c:pt>
                <c:pt idx="13">
                  <c:v>491759</c:v>
                </c:pt>
                <c:pt idx="14">
                  <c:v>491980</c:v>
                </c:pt>
                <c:pt idx="15">
                  <c:v>491970</c:v>
                </c:pt>
                <c:pt idx="16">
                  <c:v>492035</c:v>
                </c:pt>
                <c:pt idx="17">
                  <c:v>492361</c:v>
                </c:pt>
                <c:pt idx="18">
                  <c:v>492760</c:v>
                </c:pt>
                <c:pt idx="19">
                  <c:v>493615</c:v>
                </c:pt>
                <c:pt idx="20">
                  <c:v>494019</c:v>
                </c:pt>
                <c:pt idx="21">
                  <c:v>494783</c:v>
                </c:pt>
                <c:pt idx="22">
                  <c:v>495837</c:v>
                </c:pt>
                <c:pt idx="23">
                  <c:v>496563</c:v>
                </c:pt>
                <c:pt idx="24">
                  <c:v>497278</c:v>
                </c:pt>
                <c:pt idx="25">
                  <c:v>497252</c:v>
                </c:pt>
                <c:pt idx="26">
                  <c:v>498125</c:v>
                </c:pt>
                <c:pt idx="27">
                  <c:v>498343</c:v>
                </c:pt>
                <c:pt idx="28">
                  <c:v>498634</c:v>
                </c:pt>
                <c:pt idx="29">
                  <c:v>499158</c:v>
                </c:pt>
                <c:pt idx="30">
                  <c:v>499855</c:v>
                </c:pt>
                <c:pt idx="31">
                  <c:v>500655</c:v>
                </c:pt>
                <c:pt idx="32">
                  <c:v>501178</c:v>
                </c:pt>
                <c:pt idx="33">
                  <c:v>502262</c:v>
                </c:pt>
                <c:pt idx="34">
                  <c:v>503203</c:v>
                </c:pt>
                <c:pt idx="35">
                  <c:v>503996</c:v>
                </c:pt>
                <c:pt idx="36">
                  <c:v>504696</c:v>
                </c:pt>
                <c:pt idx="37">
                  <c:v>505001</c:v>
                </c:pt>
                <c:pt idx="38">
                  <c:v>505231</c:v>
                </c:pt>
                <c:pt idx="39">
                  <c:v>505524</c:v>
                </c:pt>
                <c:pt idx="40">
                  <c:v>505649</c:v>
                </c:pt>
                <c:pt idx="41">
                  <c:v>505995</c:v>
                </c:pt>
                <c:pt idx="42">
                  <c:v>506780</c:v>
                </c:pt>
                <c:pt idx="43">
                  <c:v>507697</c:v>
                </c:pt>
                <c:pt idx="44">
                  <c:v>508664</c:v>
                </c:pt>
                <c:pt idx="45">
                  <c:v>509355</c:v>
                </c:pt>
                <c:pt idx="46">
                  <c:v>510053</c:v>
                </c:pt>
                <c:pt idx="47">
                  <c:v>511131</c:v>
                </c:pt>
                <c:pt idx="48">
                  <c:v>511891</c:v>
                </c:pt>
                <c:pt idx="49">
                  <c:v>512534</c:v>
                </c:pt>
                <c:pt idx="50">
                  <c:v>512908</c:v>
                </c:pt>
                <c:pt idx="51">
                  <c:v>513314</c:v>
                </c:pt>
                <c:pt idx="52">
                  <c:v>513127</c:v>
                </c:pt>
                <c:pt idx="53">
                  <c:v>513841</c:v>
                </c:pt>
                <c:pt idx="54">
                  <c:v>514548</c:v>
                </c:pt>
                <c:pt idx="55">
                  <c:v>515560</c:v>
                </c:pt>
                <c:pt idx="56">
                  <c:v>516349</c:v>
                </c:pt>
                <c:pt idx="57">
                  <c:v>517217</c:v>
                </c:pt>
                <c:pt idx="58">
                  <c:v>518643</c:v>
                </c:pt>
                <c:pt idx="59">
                  <c:v>519758</c:v>
                </c:pt>
                <c:pt idx="60">
                  <c:v>520541</c:v>
                </c:pt>
                <c:pt idx="61">
                  <c:v>520962</c:v>
                </c:pt>
                <c:pt idx="62">
                  <c:v>521450</c:v>
                </c:pt>
                <c:pt idx="63">
                  <c:v>521439</c:v>
                </c:pt>
                <c:pt idx="64">
                  <c:v>521176</c:v>
                </c:pt>
                <c:pt idx="65">
                  <c:v>521801</c:v>
                </c:pt>
                <c:pt idx="66">
                  <c:v>522178</c:v>
                </c:pt>
                <c:pt idx="67">
                  <c:v>522981</c:v>
                </c:pt>
                <c:pt idx="68">
                  <c:v>523857</c:v>
                </c:pt>
                <c:pt idx="69">
                  <c:v>524564</c:v>
                </c:pt>
                <c:pt idx="70">
                  <c:v>525796</c:v>
                </c:pt>
                <c:pt idx="71">
                  <c:v>526857</c:v>
                </c:pt>
                <c:pt idx="72">
                  <c:v>527559</c:v>
                </c:pt>
                <c:pt idx="73">
                  <c:v>528182</c:v>
                </c:pt>
                <c:pt idx="74">
                  <c:v>528814</c:v>
                </c:pt>
                <c:pt idx="75">
                  <c:v>528936</c:v>
                </c:pt>
                <c:pt idx="76">
                  <c:v>528779</c:v>
                </c:pt>
                <c:pt idx="77">
                  <c:v>529484</c:v>
                </c:pt>
                <c:pt idx="78">
                  <c:v>529796</c:v>
                </c:pt>
                <c:pt idx="79">
                  <c:v>530456</c:v>
                </c:pt>
                <c:pt idx="80">
                  <c:v>531057</c:v>
                </c:pt>
                <c:pt idx="81">
                  <c:v>531829</c:v>
                </c:pt>
                <c:pt idx="82">
                  <c:v>532633</c:v>
                </c:pt>
                <c:pt idx="83">
                  <c:v>533510</c:v>
                </c:pt>
                <c:pt idx="84">
                  <c:v>534350</c:v>
                </c:pt>
                <c:pt idx="85">
                  <c:v>534764</c:v>
                </c:pt>
                <c:pt idx="86">
                  <c:v>534922</c:v>
                </c:pt>
                <c:pt idx="87">
                  <c:v>534773</c:v>
                </c:pt>
                <c:pt idx="88">
                  <c:v>534202</c:v>
                </c:pt>
                <c:pt idx="89">
                  <c:v>534448</c:v>
                </c:pt>
                <c:pt idx="90">
                  <c:v>534731</c:v>
                </c:pt>
                <c:pt idx="91">
                  <c:v>535334</c:v>
                </c:pt>
                <c:pt idx="92">
                  <c:v>535564</c:v>
                </c:pt>
                <c:pt idx="93">
                  <c:v>536042</c:v>
                </c:pt>
                <c:pt idx="94">
                  <c:v>537118</c:v>
                </c:pt>
                <c:pt idx="95">
                  <c:v>537645</c:v>
                </c:pt>
                <c:pt idx="96">
                  <c:v>538026</c:v>
                </c:pt>
                <c:pt idx="97">
                  <c:v>538350</c:v>
                </c:pt>
                <c:pt idx="98">
                  <c:v>538484</c:v>
                </c:pt>
                <c:pt idx="99">
                  <c:v>538503</c:v>
                </c:pt>
                <c:pt idx="100">
                  <c:v>537653</c:v>
                </c:pt>
                <c:pt idx="101">
                  <c:v>537490</c:v>
                </c:pt>
                <c:pt idx="102">
                  <c:v>537667</c:v>
                </c:pt>
                <c:pt idx="103">
                  <c:v>537897</c:v>
                </c:pt>
                <c:pt idx="104">
                  <c:v>537925</c:v>
                </c:pt>
                <c:pt idx="105">
                  <c:v>538152</c:v>
                </c:pt>
                <c:pt idx="106">
                  <c:v>538707</c:v>
                </c:pt>
                <c:pt idx="107">
                  <c:v>538866</c:v>
                </c:pt>
                <c:pt idx="108">
                  <c:v>539197</c:v>
                </c:pt>
                <c:pt idx="109">
                  <c:v>539345</c:v>
                </c:pt>
                <c:pt idx="110">
                  <c:v>539461</c:v>
                </c:pt>
                <c:pt idx="111">
                  <c:v>539468</c:v>
                </c:pt>
                <c:pt idx="112">
                  <c:v>538324</c:v>
                </c:pt>
                <c:pt idx="113">
                  <c:v>538378</c:v>
                </c:pt>
                <c:pt idx="114">
                  <c:v>538533</c:v>
                </c:pt>
                <c:pt idx="115">
                  <c:v>538841</c:v>
                </c:pt>
                <c:pt idx="116">
                  <c:v>539011</c:v>
                </c:pt>
                <c:pt idx="117">
                  <c:v>539325</c:v>
                </c:pt>
                <c:pt idx="118">
                  <c:v>540082</c:v>
                </c:pt>
                <c:pt idx="119">
                  <c:v>540687</c:v>
                </c:pt>
                <c:pt idx="120">
                  <c:v>540991</c:v>
                </c:pt>
                <c:pt idx="121">
                  <c:v>541232</c:v>
                </c:pt>
                <c:pt idx="122">
                  <c:v>541457</c:v>
                </c:pt>
                <c:pt idx="123">
                  <c:v>541635</c:v>
                </c:pt>
                <c:pt idx="124">
                  <c:v>540930</c:v>
                </c:pt>
                <c:pt idx="125">
                  <c:v>541345</c:v>
                </c:pt>
                <c:pt idx="126">
                  <c:v>541461</c:v>
                </c:pt>
                <c:pt idx="127">
                  <c:v>541615</c:v>
                </c:pt>
                <c:pt idx="128">
                  <c:v>541881</c:v>
                </c:pt>
                <c:pt idx="129">
                  <c:v>542229</c:v>
                </c:pt>
                <c:pt idx="130">
                  <c:v>542922</c:v>
                </c:pt>
                <c:pt idx="131">
                  <c:v>543369</c:v>
                </c:pt>
                <c:pt idx="132">
                  <c:v>543572</c:v>
                </c:pt>
                <c:pt idx="133">
                  <c:v>543666</c:v>
                </c:pt>
                <c:pt idx="134">
                  <c:v>543748</c:v>
                </c:pt>
                <c:pt idx="135">
                  <c:v>543527</c:v>
                </c:pt>
                <c:pt idx="136">
                  <c:v>542810</c:v>
                </c:pt>
                <c:pt idx="137">
                  <c:v>542728</c:v>
                </c:pt>
                <c:pt idx="138">
                  <c:v>542826</c:v>
                </c:pt>
                <c:pt idx="139">
                  <c:v>543039</c:v>
                </c:pt>
                <c:pt idx="140">
                  <c:v>543031</c:v>
                </c:pt>
                <c:pt idx="141">
                  <c:v>543023</c:v>
                </c:pt>
                <c:pt idx="142">
                  <c:v>543524</c:v>
                </c:pt>
                <c:pt idx="143">
                  <c:v>543918</c:v>
                </c:pt>
                <c:pt idx="144">
                  <c:v>544316</c:v>
                </c:pt>
                <c:pt idx="145">
                  <c:v>544427</c:v>
                </c:pt>
                <c:pt idx="146">
                  <c:v>544648</c:v>
                </c:pt>
                <c:pt idx="147">
                  <c:v>544448</c:v>
                </c:pt>
                <c:pt idx="148">
                  <c:v>543941</c:v>
                </c:pt>
                <c:pt idx="149">
                  <c:v>544052</c:v>
                </c:pt>
                <c:pt idx="150">
                  <c:v>544106</c:v>
                </c:pt>
                <c:pt idx="151">
                  <c:v>544327</c:v>
                </c:pt>
                <c:pt idx="152">
                  <c:v>544514</c:v>
                </c:pt>
                <c:pt idx="153">
                  <c:v>544680</c:v>
                </c:pt>
                <c:pt idx="154">
                  <c:v>545016</c:v>
                </c:pt>
                <c:pt idx="155">
                  <c:v>545632</c:v>
                </c:pt>
                <c:pt idx="156">
                  <c:v>546018</c:v>
                </c:pt>
                <c:pt idx="157">
                  <c:v>546149</c:v>
                </c:pt>
                <c:pt idx="158">
                  <c:v>546321</c:v>
                </c:pt>
                <c:pt idx="159">
                  <c:v>545965</c:v>
                </c:pt>
                <c:pt idx="160">
                  <c:v>545330</c:v>
                </c:pt>
                <c:pt idx="161">
                  <c:v>545379</c:v>
                </c:pt>
                <c:pt idx="162">
                  <c:v>545785</c:v>
                </c:pt>
                <c:pt idx="163">
                  <c:v>546002</c:v>
                </c:pt>
                <c:pt idx="164">
                  <c:v>546101</c:v>
                </c:pt>
                <c:pt idx="165">
                  <c:v>546515</c:v>
                </c:pt>
                <c:pt idx="166">
                  <c:v>547126</c:v>
                </c:pt>
                <c:pt idx="167">
                  <c:v>547508</c:v>
                </c:pt>
                <c:pt idx="168">
                  <c:v>547724</c:v>
                </c:pt>
                <c:pt idx="169">
                  <c:v>547876</c:v>
                </c:pt>
                <c:pt idx="170">
                  <c:v>548028</c:v>
                </c:pt>
                <c:pt idx="171">
                  <c:v>547969</c:v>
                </c:pt>
                <c:pt idx="172">
                  <c:v>547188</c:v>
                </c:pt>
                <c:pt idx="173">
                  <c:v>547488</c:v>
                </c:pt>
                <c:pt idx="174">
                  <c:v>547780</c:v>
                </c:pt>
                <c:pt idx="175">
                  <c:v>547993</c:v>
                </c:pt>
                <c:pt idx="176">
                  <c:v>548161</c:v>
                </c:pt>
                <c:pt idx="177">
                  <c:v>548731</c:v>
                </c:pt>
                <c:pt idx="178">
                  <c:v>549164</c:v>
                </c:pt>
                <c:pt idx="179">
                  <c:v>549516</c:v>
                </c:pt>
                <c:pt idx="180">
                  <c:v>549746</c:v>
                </c:pt>
                <c:pt idx="181">
                  <c:v>549793</c:v>
                </c:pt>
                <c:pt idx="182">
                  <c:v>550152</c:v>
                </c:pt>
                <c:pt idx="183">
                  <c:v>550146</c:v>
                </c:pt>
                <c:pt idx="184">
                  <c:v>549442</c:v>
                </c:pt>
                <c:pt idx="185">
                  <c:v>549337</c:v>
                </c:pt>
                <c:pt idx="186">
                  <c:v>549666</c:v>
                </c:pt>
                <c:pt idx="187">
                  <c:v>549859</c:v>
                </c:pt>
                <c:pt idx="188">
                  <c:v>550247</c:v>
                </c:pt>
                <c:pt idx="189">
                  <c:v>550514</c:v>
                </c:pt>
                <c:pt idx="190">
                  <c:v>551069</c:v>
                </c:pt>
                <c:pt idx="191">
                  <c:v>551738</c:v>
                </c:pt>
                <c:pt idx="192">
                  <c:v>552321</c:v>
                </c:pt>
                <c:pt idx="193">
                  <c:v>552815</c:v>
                </c:pt>
                <c:pt idx="194">
                  <c:v>553230</c:v>
                </c:pt>
                <c:pt idx="195">
                  <c:v>553446</c:v>
                </c:pt>
                <c:pt idx="196">
                  <c:v>552784</c:v>
                </c:pt>
                <c:pt idx="197">
                  <c:v>552858</c:v>
                </c:pt>
                <c:pt idx="198">
                  <c:v>553154</c:v>
                </c:pt>
                <c:pt idx="199">
                  <c:v>553478</c:v>
                </c:pt>
                <c:pt idx="200">
                  <c:v>553903</c:v>
                </c:pt>
                <c:pt idx="201">
                  <c:v>554336</c:v>
                </c:pt>
                <c:pt idx="202">
                  <c:v>554973</c:v>
                </c:pt>
                <c:pt idx="203">
                  <c:v>555766</c:v>
                </c:pt>
                <c:pt idx="204">
                  <c:v>556354</c:v>
                </c:pt>
                <c:pt idx="205">
                  <c:v>556936</c:v>
                </c:pt>
                <c:pt idx="206">
                  <c:v>557348</c:v>
                </c:pt>
                <c:pt idx="207">
                  <c:v>557591</c:v>
                </c:pt>
                <c:pt idx="208">
                  <c:v>556845</c:v>
                </c:pt>
                <c:pt idx="209">
                  <c:v>557225</c:v>
                </c:pt>
                <c:pt idx="210">
                  <c:v>557380</c:v>
                </c:pt>
                <c:pt idx="211">
                  <c:v>557997</c:v>
                </c:pt>
                <c:pt idx="212">
                  <c:v>558295</c:v>
                </c:pt>
                <c:pt idx="213">
                  <c:v>558527</c:v>
                </c:pt>
                <c:pt idx="214">
                  <c:v>559089</c:v>
                </c:pt>
                <c:pt idx="215">
                  <c:v>559341</c:v>
                </c:pt>
                <c:pt idx="216">
                  <c:v>559031</c:v>
                </c:pt>
                <c:pt idx="217">
                  <c:v>559419</c:v>
                </c:pt>
                <c:pt idx="218">
                  <c:v>560093</c:v>
                </c:pt>
                <c:pt idx="219">
                  <c:v>560491</c:v>
                </c:pt>
                <c:pt idx="220">
                  <c:v>560806</c:v>
                </c:pt>
                <c:pt idx="221">
                  <c:v>561467</c:v>
                </c:pt>
                <c:pt idx="222">
                  <c:v>561429</c:v>
                </c:pt>
                <c:pt idx="223">
                  <c:v>561652</c:v>
                </c:pt>
                <c:pt idx="224">
                  <c:v>561808</c:v>
                </c:pt>
                <c:pt idx="225">
                  <c:v>561467</c:v>
                </c:pt>
                <c:pt idx="226">
                  <c:v>561570</c:v>
                </c:pt>
                <c:pt idx="227">
                  <c:v>561916</c:v>
                </c:pt>
                <c:pt idx="228">
                  <c:v>562254.03070175438</c:v>
                </c:pt>
                <c:pt idx="229">
                  <c:v>562592.06140350876</c:v>
                </c:pt>
                <c:pt idx="230">
                  <c:v>562930.09210526315</c:v>
                </c:pt>
                <c:pt idx="231">
                  <c:v>563268.12280701753</c:v>
                </c:pt>
                <c:pt idx="232">
                  <c:v>563606.15350877191</c:v>
                </c:pt>
                <c:pt idx="233">
                  <c:v>563944.18421052629</c:v>
                </c:pt>
                <c:pt idx="234">
                  <c:v>564282.21491228067</c:v>
                </c:pt>
                <c:pt idx="235">
                  <c:v>564620.24561403506</c:v>
                </c:pt>
                <c:pt idx="236">
                  <c:v>564958.27631578944</c:v>
                </c:pt>
                <c:pt idx="237">
                  <c:v>565296.30701754382</c:v>
                </c:pt>
                <c:pt idx="238">
                  <c:v>565634.3377192982</c:v>
                </c:pt>
                <c:pt idx="239">
                  <c:v>565972.36842105258</c:v>
                </c:pt>
                <c:pt idx="240">
                  <c:v>566310.39912280696</c:v>
                </c:pt>
                <c:pt idx="241">
                  <c:v>566648.42982456135</c:v>
                </c:pt>
                <c:pt idx="242">
                  <c:v>566986.46052631573</c:v>
                </c:pt>
                <c:pt idx="243">
                  <c:v>567324.49122807011</c:v>
                </c:pt>
                <c:pt idx="244">
                  <c:v>567662.52192982449</c:v>
                </c:pt>
                <c:pt idx="245">
                  <c:v>568000.55263157887</c:v>
                </c:pt>
                <c:pt idx="246">
                  <c:v>568338.58333333326</c:v>
                </c:pt>
                <c:pt idx="247">
                  <c:v>568676.61403508764</c:v>
                </c:pt>
                <c:pt idx="248">
                  <c:v>569014.64473684202</c:v>
                </c:pt>
                <c:pt idx="249">
                  <c:v>569352.6754385964</c:v>
                </c:pt>
                <c:pt idx="250">
                  <c:v>569690.70614035078</c:v>
                </c:pt>
                <c:pt idx="251">
                  <c:v>570028.73684210517</c:v>
                </c:pt>
                <c:pt idx="252">
                  <c:v>570366.76754385955</c:v>
                </c:pt>
                <c:pt idx="253">
                  <c:v>570704.79824561393</c:v>
                </c:pt>
                <c:pt idx="254">
                  <c:v>571042.82894736831</c:v>
                </c:pt>
                <c:pt idx="255">
                  <c:v>571380.85964912269</c:v>
                </c:pt>
                <c:pt idx="256">
                  <c:v>571718.89035087707</c:v>
                </c:pt>
                <c:pt idx="257">
                  <c:v>572056.92105263146</c:v>
                </c:pt>
                <c:pt idx="258">
                  <c:v>572394.95175438584</c:v>
                </c:pt>
                <c:pt idx="259">
                  <c:v>572732.98245614022</c:v>
                </c:pt>
                <c:pt idx="260">
                  <c:v>573071.0131578946</c:v>
                </c:pt>
                <c:pt idx="261">
                  <c:v>573409.04385964898</c:v>
                </c:pt>
                <c:pt idx="262">
                  <c:v>573747.07456140337</c:v>
                </c:pt>
                <c:pt idx="263">
                  <c:v>574085.10526315775</c:v>
                </c:pt>
                <c:pt idx="264">
                  <c:v>574423.13596491213</c:v>
                </c:pt>
                <c:pt idx="265">
                  <c:v>574761.16666666651</c:v>
                </c:pt>
                <c:pt idx="266">
                  <c:v>575099.19736842089</c:v>
                </c:pt>
                <c:pt idx="267">
                  <c:v>575437.22807017528</c:v>
                </c:pt>
                <c:pt idx="268">
                  <c:v>575775.25877192966</c:v>
                </c:pt>
                <c:pt idx="269">
                  <c:v>576113.28947368404</c:v>
                </c:pt>
                <c:pt idx="270">
                  <c:v>576451.32017543842</c:v>
                </c:pt>
                <c:pt idx="271">
                  <c:v>576789.3508771928</c:v>
                </c:pt>
                <c:pt idx="272">
                  <c:v>577127.38157894718</c:v>
                </c:pt>
                <c:pt idx="273">
                  <c:v>577465.41228070157</c:v>
                </c:pt>
                <c:pt idx="274">
                  <c:v>577803.44298245595</c:v>
                </c:pt>
                <c:pt idx="275">
                  <c:v>578141.47368421033</c:v>
                </c:pt>
                <c:pt idx="276">
                  <c:v>578479.50438596471</c:v>
                </c:pt>
                <c:pt idx="277">
                  <c:v>578817.53508771909</c:v>
                </c:pt>
                <c:pt idx="278">
                  <c:v>579155.56578947348</c:v>
                </c:pt>
                <c:pt idx="279">
                  <c:v>579493.59649122786</c:v>
                </c:pt>
                <c:pt idx="280">
                  <c:v>579831.62719298224</c:v>
                </c:pt>
                <c:pt idx="281">
                  <c:v>580169.65789473662</c:v>
                </c:pt>
                <c:pt idx="282">
                  <c:v>580507.688596491</c:v>
                </c:pt>
                <c:pt idx="283">
                  <c:v>580845.71929824539</c:v>
                </c:pt>
                <c:pt idx="284">
                  <c:v>581183.74999999977</c:v>
                </c:pt>
                <c:pt idx="285">
                  <c:v>581521.78070175415</c:v>
                </c:pt>
                <c:pt idx="286">
                  <c:v>581859.81140350853</c:v>
                </c:pt>
                <c:pt idx="287">
                  <c:v>582197.84210526291</c:v>
                </c:pt>
              </c:numCache>
            </c:numRef>
          </c:val>
          <c:smooth val="0"/>
          <c:extLst>
            <c:ext xmlns:c16="http://schemas.microsoft.com/office/drawing/2014/chart" uri="{C3380CC4-5D6E-409C-BE32-E72D297353CC}">
              <c16:uniqueId val="{00000001-B30A-4E5E-A93C-6B42FACB7840}"/>
            </c:ext>
          </c:extLst>
        </c:ser>
        <c:dLbls>
          <c:showLegendKey val="0"/>
          <c:showVal val="0"/>
          <c:showCatName val="0"/>
          <c:showSerName val="0"/>
          <c:showPercent val="0"/>
          <c:showBubbleSize val="0"/>
        </c:dLbls>
        <c:smooth val="0"/>
        <c:axId val="2092349856"/>
        <c:axId val="2092348776"/>
      </c:lineChart>
      <c:dateAx>
        <c:axId val="2092349856"/>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348776"/>
        <c:crosses val="autoZero"/>
        <c:auto val="1"/>
        <c:lblOffset val="100"/>
        <c:baseTimeUnit val="months"/>
      </c:dateAx>
      <c:valAx>
        <c:axId val="209234877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3498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Excel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'Line Charts'!$R$1</c:f>
              <c:strCache>
                <c:ptCount val="1"/>
                <c:pt idx="0">
                  <c:v> Billed MWh </c:v>
                </c:pt>
              </c:strCache>
            </c:strRef>
          </c:tx>
          <c:spPr>
            <a:ln w="28575" cap="rnd">
              <a:solidFill>
                <a:schemeClr val="accent1"/>
              </a:solidFill>
              <a:round/>
            </a:ln>
            <a:effectLst/>
          </c:spPr>
          <c:marker>
            <c:symbol val="none"/>
          </c:marker>
          <c:cat>
            <c:numRef>
              <c:f>'Line Charts'!$Q$2:$Q$289</c:f>
              <c:numCache>
                <c:formatCode>[$-409]mmm\-yy;@</c:formatCode>
                <c:ptCount val="288"/>
                <c:pt idx="0">
                  <c:v>37257</c:v>
                </c:pt>
                <c:pt idx="1">
                  <c:v>37288</c:v>
                </c:pt>
                <c:pt idx="2">
                  <c:v>37316</c:v>
                </c:pt>
                <c:pt idx="3">
                  <c:v>37347</c:v>
                </c:pt>
                <c:pt idx="4">
                  <c:v>37377</c:v>
                </c:pt>
                <c:pt idx="5">
                  <c:v>37408</c:v>
                </c:pt>
                <c:pt idx="6">
                  <c:v>37438</c:v>
                </c:pt>
                <c:pt idx="7">
                  <c:v>37469</c:v>
                </c:pt>
                <c:pt idx="8">
                  <c:v>37500</c:v>
                </c:pt>
                <c:pt idx="9">
                  <c:v>37530</c:v>
                </c:pt>
                <c:pt idx="10">
                  <c:v>37561</c:v>
                </c:pt>
                <c:pt idx="11">
                  <c:v>37591</c:v>
                </c:pt>
                <c:pt idx="12">
                  <c:v>37622</c:v>
                </c:pt>
                <c:pt idx="13">
                  <c:v>37653</c:v>
                </c:pt>
                <c:pt idx="14">
                  <c:v>37681</c:v>
                </c:pt>
                <c:pt idx="15">
                  <c:v>37712</c:v>
                </c:pt>
                <c:pt idx="16">
                  <c:v>37742</c:v>
                </c:pt>
                <c:pt idx="17">
                  <c:v>37773</c:v>
                </c:pt>
                <c:pt idx="18">
                  <c:v>37803</c:v>
                </c:pt>
                <c:pt idx="19">
                  <c:v>37834</c:v>
                </c:pt>
                <c:pt idx="20">
                  <c:v>37865</c:v>
                </c:pt>
                <c:pt idx="21">
                  <c:v>37895</c:v>
                </c:pt>
                <c:pt idx="22">
                  <c:v>37926</c:v>
                </c:pt>
                <c:pt idx="23">
                  <c:v>37956</c:v>
                </c:pt>
                <c:pt idx="24">
                  <c:v>37987</c:v>
                </c:pt>
                <c:pt idx="25">
                  <c:v>38018</c:v>
                </c:pt>
                <c:pt idx="26">
                  <c:v>38047</c:v>
                </c:pt>
                <c:pt idx="27">
                  <c:v>38078</c:v>
                </c:pt>
                <c:pt idx="28">
                  <c:v>38108</c:v>
                </c:pt>
                <c:pt idx="29">
                  <c:v>38139</c:v>
                </c:pt>
                <c:pt idx="30">
                  <c:v>38169</c:v>
                </c:pt>
                <c:pt idx="31">
                  <c:v>38200</c:v>
                </c:pt>
                <c:pt idx="32">
                  <c:v>38231</c:v>
                </c:pt>
                <c:pt idx="33">
                  <c:v>38261</c:v>
                </c:pt>
                <c:pt idx="34">
                  <c:v>38292</c:v>
                </c:pt>
                <c:pt idx="35">
                  <c:v>38322</c:v>
                </c:pt>
                <c:pt idx="36">
                  <c:v>38353</c:v>
                </c:pt>
                <c:pt idx="37">
                  <c:v>38384</c:v>
                </c:pt>
                <c:pt idx="38">
                  <c:v>38412</c:v>
                </c:pt>
                <c:pt idx="39">
                  <c:v>38443</c:v>
                </c:pt>
                <c:pt idx="40">
                  <c:v>38473</c:v>
                </c:pt>
                <c:pt idx="41">
                  <c:v>38504</c:v>
                </c:pt>
                <c:pt idx="42">
                  <c:v>38534</c:v>
                </c:pt>
                <c:pt idx="43">
                  <c:v>38565</c:v>
                </c:pt>
                <c:pt idx="44">
                  <c:v>38596</c:v>
                </c:pt>
                <c:pt idx="45">
                  <c:v>38626</c:v>
                </c:pt>
                <c:pt idx="46">
                  <c:v>38657</c:v>
                </c:pt>
                <c:pt idx="47">
                  <c:v>38687</c:v>
                </c:pt>
                <c:pt idx="48">
                  <c:v>38718</c:v>
                </c:pt>
                <c:pt idx="49">
                  <c:v>38749</c:v>
                </c:pt>
                <c:pt idx="50">
                  <c:v>38777</c:v>
                </c:pt>
                <c:pt idx="51">
                  <c:v>38808</c:v>
                </c:pt>
                <c:pt idx="52">
                  <c:v>38838</c:v>
                </c:pt>
                <c:pt idx="53">
                  <c:v>38869</c:v>
                </c:pt>
                <c:pt idx="54">
                  <c:v>38899</c:v>
                </c:pt>
                <c:pt idx="55">
                  <c:v>38930</c:v>
                </c:pt>
                <c:pt idx="56">
                  <c:v>38961</c:v>
                </c:pt>
                <c:pt idx="57">
                  <c:v>38991</c:v>
                </c:pt>
                <c:pt idx="58">
                  <c:v>39022</c:v>
                </c:pt>
                <c:pt idx="59">
                  <c:v>39052</c:v>
                </c:pt>
                <c:pt idx="60">
                  <c:v>39083</c:v>
                </c:pt>
                <c:pt idx="61">
                  <c:v>39114</c:v>
                </c:pt>
                <c:pt idx="62">
                  <c:v>39142</c:v>
                </c:pt>
                <c:pt idx="63">
                  <c:v>39173</c:v>
                </c:pt>
                <c:pt idx="64">
                  <c:v>39203</c:v>
                </c:pt>
                <c:pt idx="65">
                  <c:v>39234</c:v>
                </c:pt>
                <c:pt idx="66">
                  <c:v>39264</c:v>
                </c:pt>
                <c:pt idx="67">
                  <c:v>39295</c:v>
                </c:pt>
                <c:pt idx="68">
                  <c:v>39326</c:v>
                </c:pt>
                <c:pt idx="69">
                  <c:v>39356</c:v>
                </c:pt>
                <c:pt idx="70">
                  <c:v>39387</c:v>
                </c:pt>
                <c:pt idx="71">
                  <c:v>39417</c:v>
                </c:pt>
                <c:pt idx="72">
                  <c:v>39448</c:v>
                </c:pt>
                <c:pt idx="73">
                  <c:v>39479</c:v>
                </c:pt>
                <c:pt idx="74">
                  <c:v>39508</c:v>
                </c:pt>
                <c:pt idx="75">
                  <c:v>39539</c:v>
                </c:pt>
                <c:pt idx="76">
                  <c:v>39569</c:v>
                </c:pt>
                <c:pt idx="77">
                  <c:v>39600</c:v>
                </c:pt>
                <c:pt idx="78">
                  <c:v>39630</c:v>
                </c:pt>
                <c:pt idx="79">
                  <c:v>39661</c:v>
                </c:pt>
                <c:pt idx="80">
                  <c:v>39692</c:v>
                </c:pt>
                <c:pt idx="81">
                  <c:v>39722</c:v>
                </c:pt>
                <c:pt idx="82">
                  <c:v>39753</c:v>
                </c:pt>
                <c:pt idx="83">
                  <c:v>39783</c:v>
                </c:pt>
                <c:pt idx="84">
                  <c:v>39814</c:v>
                </c:pt>
                <c:pt idx="85">
                  <c:v>39845</c:v>
                </c:pt>
                <c:pt idx="86">
                  <c:v>39873</c:v>
                </c:pt>
                <c:pt idx="87">
                  <c:v>39904</c:v>
                </c:pt>
                <c:pt idx="88">
                  <c:v>39934</c:v>
                </c:pt>
                <c:pt idx="89">
                  <c:v>39965</c:v>
                </c:pt>
                <c:pt idx="90">
                  <c:v>39995</c:v>
                </c:pt>
                <c:pt idx="91">
                  <c:v>40026</c:v>
                </c:pt>
                <c:pt idx="92">
                  <c:v>40057</c:v>
                </c:pt>
                <c:pt idx="93">
                  <c:v>40087</c:v>
                </c:pt>
                <c:pt idx="94">
                  <c:v>40118</c:v>
                </c:pt>
                <c:pt idx="95">
                  <c:v>40148</c:v>
                </c:pt>
                <c:pt idx="96">
                  <c:v>40179</c:v>
                </c:pt>
                <c:pt idx="97">
                  <c:v>40210</c:v>
                </c:pt>
                <c:pt idx="98">
                  <c:v>40238</c:v>
                </c:pt>
                <c:pt idx="99">
                  <c:v>40269</c:v>
                </c:pt>
                <c:pt idx="100">
                  <c:v>40299</c:v>
                </c:pt>
                <c:pt idx="101">
                  <c:v>40330</c:v>
                </c:pt>
                <c:pt idx="102">
                  <c:v>40360</c:v>
                </c:pt>
                <c:pt idx="103">
                  <c:v>40391</c:v>
                </c:pt>
                <c:pt idx="104">
                  <c:v>40422</c:v>
                </c:pt>
                <c:pt idx="105">
                  <c:v>40452</c:v>
                </c:pt>
                <c:pt idx="106">
                  <c:v>40483</c:v>
                </c:pt>
                <c:pt idx="107">
                  <c:v>40513</c:v>
                </c:pt>
                <c:pt idx="108">
                  <c:v>40544</c:v>
                </c:pt>
                <c:pt idx="109">
                  <c:v>40575</c:v>
                </c:pt>
                <c:pt idx="110">
                  <c:v>40603</c:v>
                </c:pt>
                <c:pt idx="111">
                  <c:v>40634</c:v>
                </c:pt>
                <c:pt idx="112">
                  <c:v>40664</c:v>
                </c:pt>
                <c:pt idx="113">
                  <c:v>40695</c:v>
                </c:pt>
                <c:pt idx="114">
                  <c:v>40725</c:v>
                </c:pt>
                <c:pt idx="115">
                  <c:v>40756</c:v>
                </c:pt>
                <c:pt idx="116">
                  <c:v>40787</c:v>
                </c:pt>
                <c:pt idx="117">
                  <c:v>40817</c:v>
                </c:pt>
                <c:pt idx="118">
                  <c:v>40848</c:v>
                </c:pt>
                <c:pt idx="119">
                  <c:v>40878</c:v>
                </c:pt>
                <c:pt idx="120">
                  <c:v>40909</c:v>
                </c:pt>
                <c:pt idx="121">
                  <c:v>40940</c:v>
                </c:pt>
                <c:pt idx="122">
                  <c:v>40969</c:v>
                </c:pt>
                <c:pt idx="123">
                  <c:v>41000</c:v>
                </c:pt>
                <c:pt idx="124">
                  <c:v>41030</c:v>
                </c:pt>
                <c:pt idx="125">
                  <c:v>41061</c:v>
                </c:pt>
                <c:pt idx="126">
                  <c:v>41091</c:v>
                </c:pt>
                <c:pt idx="127">
                  <c:v>41122</c:v>
                </c:pt>
                <c:pt idx="128">
                  <c:v>41153</c:v>
                </c:pt>
                <c:pt idx="129">
                  <c:v>41183</c:v>
                </c:pt>
                <c:pt idx="130">
                  <c:v>41214</c:v>
                </c:pt>
                <c:pt idx="131">
                  <c:v>41244</c:v>
                </c:pt>
                <c:pt idx="132">
                  <c:v>41275</c:v>
                </c:pt>
                <c:pt idx="133">
                  <c:v>41306</c:v>
                </c:pt>
                <c:pt idx="134">
                  <c:v>41334</c:v>
                </c:pt>
                <c:pt idx="135">
                  <c:v>41365</c:v>
                </c:pt>
                <c:pt idx="136">
                  <c:v>41395</c:v>
                </c:pt>
                <c:pt idx="137">
                  <c:v>41426</c:v>
                </c:pt>
                <c:pt idx="138">
                  <c:v>41456</c:v>
                </c:pt>
                <c:pt idx="139">
                  <c:v>41487</c:v>
                </c:pt>
                <c:pt idx="140">
                  <c:v>41518</c:v>
                </c:pt>
                <c:pt idx="141">
                  <c:v>41548</c:v>
                </c:pt>
                <c:pt idx="142">
                  <c:v>41579</c:v>
                </c:pt>
                <c:pt idx="143">
                  <c:v>41609</c:v>
                </c:pt>
                <c:pt idx="144">
                  <c:v>41640</c:v>
                </c:pt>
                <c:pt idx="145">
                  <c:v>41671</c:v>
                </c:pt>
                <c:pt idx="146">
                  <c:v>41699</c:v>
                </c:pt>
                <c:pt idx="147">
                  <c:v>41730</c:v>
                </c:pt>
                <c:pt idx="148">
                  <c:v>41760</c:v>
                </c:pt>
                <c:pt idx="149">
                  <c:v>41791</c:v>
                </c:pt>
                <c:pt idx="150">
                  <c:v>41821</c:v>
                </c:pt>
                <c:pt idx="151">
                  <c:v>41852</c:v>
                </c:pt>
                <c:pt idx="152">
                  <c:v>41883</c:v>
                </c:pt>
                <c:pt idx="153">
                  <c:v>41913</c:v>
                </c:pt>
                <c:pt idx="154">
                  <c:v>41944</c:v>
                </c:pt>
                <c:pt idx="155">
                  <c:v>41974</c:v>
                </c:pt>
                <c:pt idx="156">
                  <c:v>42005</c:v>
                </c:pt>
                <c:pt idx="157">
                  <c:v>42036</c:v>
                </c:pt>
                <c:pt idx="158">
                  <c:v>42064</c:v>
                </c:pt>
                <c:pt idx="159">
                  <c:v>42095</c:v>
                </c:pt>
                <c:pt idx="160">
                  <c:v>42125</c:v>
                </c:pt>
                <c:pt idx="161">
                  <c:v>42156</c:v>
                </c:pt>
                <c:pt idx="162">
                  <c:v>42186</c:v>
                </c:pt>
                <c:pt idx="163">
                  <c:v>42217</c:v>
                </c:pt>
                <c:pt idx="164">
                  <c:v>42248</c:v>
                </c:pt>
                <c:pt idx="165">
                  <c:v>42278</c:v>
                </c:pt>
                <c:pt idx="166">
                  <c:v>42309</c:v>
                </c:pt>
                <c:pt idx="167">
                  <c:v>42339</c:v>
                </c:pt>
                <c:pt idx="168">
                  <c:v>42370</c:v>
                </c:pt>
                <c:pt idx="169">
                  <c:v>42401</c:v>
                </c:pt>
                <c:pt idx="170">
                  <c:v>42430</c:v>
                </c:pt>
                <c:pt idx="171">
                  <c:v>42461</c:v>
                </c:pt>
                <c:pt idx="172">
                  <c:v>42491</c:v>
                </c:pt>
                <c:pt idx="173">
                  <c:v>42522</c:v>
                </c:pt>
                <c:pt idx="174">
                  <c:v>42552</c:v>
                </c:pt>
                <c:pt idx="175">
                  <c:v>42583</c:v>
                </c:pt>
                <c:pt idx="176">
                  <c:v>42614</c:v>
                </c:pt>
                <c:pt idx="177">
                  <c:v>42644</c:v>
                </c:pt>
                <c:pt idx="178">
                  <c:v>42675</c:v>
                </c:pt>
                <c:pt idx="179">
                  <c:v>42705</c:v>
                </c:pt>
                <c:pt idx="180">
                  <c:v>42736</c:v>
                </c:pt>
                <c:pt idx="181">
                  <c:v>42767</c:v>
                </c:pt>
                <c:pt idx="182">
                  <c:v>42795</c:v>
                </c:pt>
                <c:pt idx="183">
                  <c:v>42826</c:v>
                </c:pt>
                <c:pt idx="184">
                  <c:v>42856</c:v>
                </c:pt>
                <c:pt idx="185">
                  <c:v>42887</c:v>
                </c:pt>
                <c:pt idx="186">
                  <c:v>42917</c:v>
                </c:pt>
                <c:pt idx="187">
                  <c:v>42948</c:v>
                </c:pt>
                <c:pt idx="188">
                  <c:v>42979</c:v>
                </c:pt>
                <c:pt idx="189">
                  <c:v>43009</c:v>
                </c:pt>
                <c:pt idx="190">
                  <c:v>43040</c:v>
                </c:pt>
                <c:pt idx="191">
                  <c:v>43070</c:v>
                </c:pt>
                <c:pt idx="192">
                  <c:v>43101</c:v>
                </c:pt>
                <c:pt idx="193">
                  <c:v>43132</c:v>
                </c:pt>
                <c:pt idx="194">
                  <c:v>43160</c:v>
                </c:pt>
                <c:pt idx="195">
                  <c:v>43191</c:v>
                </c:pt>
                <c:pt idx="196">
                  <c:v>43221</c:v>
                </c:pt>
                <c:pt idx="197">
                  <c:v>43252</c:v>
                </c:pt>
                <c:pt idx="198">
                  <c:v>43282</c:v>
                </c:pt>
                <c:pt idx="199">
                  <c:v>43313</c:v>
                </c:pt>
                <c:pt idx="200">
                  <c:v>43344</c:v>
                </c:pt>
                <c:pt idx="201">
                  <c:v>43374</c:v>
                </c:pt>
                <c:pt idx="202">
                  <c:v>43405</c:v>
                </c:pt>
                <c:pt idx="203">
                  <c:v>43435</c:v>
                </c:pt>
                <c:pt idx="204">
                  <c:v>43466</c:v>
                </c:pt>
                <c:pt idx="205">
                  <c:v>43497</c:v>
                </c:pt>
                <c:pt idx="206">
                  <c:v>43525</c:v>
                </c:pt>
                <c:pt idx="207">
                  <c:v>43556</c:v>
                </c:pt>
                <c:pt idx="208">
                  <c:v>43586</c:v>
                </c:pt>
                <c:pt idx="209">
                  <c:v>43617</c:v>
                </c:pt>
                <c:pt idx="210">
                  <c:v>43647</c:v>
                </c:pt>
                <c:pt idx="211">
                  <c:v>43678</c:v>
                </c:pt>
                <c:pt idx="212">
                  <c:v>43709</c:v>
                </c:pt>
                <c:pt idx="213">
                  <c:v>43739</c:v>
                </c:pt>
                <c:pt idx="214">
                  <c:v>43770</c:v>
                </c:pt>
                <c:pt idx="215">
                  <c:v>43800</c:v>
                </c:pt>
                <c:pt idx="216">
                  <c:v>43831</c:v>
                </c:pt>
                <c:pt idx="217">
                  <c:v>43862</c:v>
                </c:pt>
                <c:pt idx="218">
                  <c:v>43891</c:v>
                </c:pt>
                <c:pt idx="219">
                  <c:v>43922</c:v>
                </c:pt>
                <c:pt idx="220">
                  <c:v>43952</c:v>
                </c:pt>
                <c:pt idx="221">
                  <c:v>43983</c:v>
                </c:pt>
                <c:pt idx="222">
                  <c:v>44013</c:v>
                </c:pt>
                <c:pt idx="223">
                  <c:v>44044</c:v>
                </c:pt>
                <c:pt idx="224">
                  <c:v>44075</c:v>
                </c:pt>
                <c:pt idx="225">
                  <c:v>44105</c:v>
                </c:pt>
                <c:pt idx="226">
                  <c:v>44136</c:v>
                </c:pt>
                <c:pt idx="227">
                  <c:v>44166</c:v>
                </c:pt>
                <c:pt idx="228">
                  <c:v>44197</c:v>
                </c:pt>
                <c:pt idx="229">
                  <c:v>44228</c:v>
                </c:pt>
                <c:pt idx="230">
                  <c:v>44256</c:v>
                </c:pt>
                <c:pt idx="231">
                  <c:v>44287</c:v>
                </c:pt>
                <c:pt idx="232">
                  <c:v>44317</c:v>
                </c:pt>
                <c:pt idx="233">
                  <c:v>44348</c:v>
                </c:pt>
                <c:pt idx="234">
                  <c:v>44378</c:v>
                </c:pt>
                <c:pt idx="235">
                  <c:v>44409</c:v>
                </c:pt>
                <c:pt idx="236">
                  <c:v>44440</c:v>
                </c:pt>
                <c:pt idx="237">
                  <c:v>44470</c:v>
                </c:pt>
                <c:pt idx="238">
                  <c:v>44501</c:v>
                </c:pt>
                <c:pt idx="239">
                  <c:v>44531</c:v>
                </c:pt>
                <c:pt idx="240">
                  <c:v>44562</c:v>
                </c:pt>
                <c:pt idx="241">
                  <c:v>44593</c:v>
                </c:pt>
                <c:pt idx="242">
                  <c:v>44621</c:v>
                </c:pt>
                <c:pt idx="243">
                  <c:v>44652</c:v>
                </c:pt>
                <c:pt idx="244">
                  <c:v>44682</c:v>
                </c:pt>
                <c:pt idx="245">
                  <c:v>44713</c:v>
                </c:pt>
                <c:pt idx="246">
                  <c:v>44743</c:v>
                </c:pt>
                <c:pt idx="247">
                  <c:v>44774</c:v>
                </c:pt>
                <c:pt idx="248">
                  <c:v>44805</c:v>
                </c:pt>
                <c:pt idx="249">
                  <c:v>44835</c:v>
                </c:pt>
                <c:pt idx="250">
                  <c:v>44866</c:v>
                </c:pt>
                <c:pt idx="251">
                  <c:v>44896</c:v>
                </c:pt>
                <c:pt idx="252">
                  <c:v>44927</c:v>
                </c:pt>
                <c:pt idx="253">
                  <c:v>44958</c:v>
                </c:pt>
                <c:pt idx="254">
                  <c:v>44986</c:v>
                </c:pt>
                <c:pt idx="255">
                  <c:v>45017</c:v>
                </c:pt>
                <c:pt idx="256">
                  <c:v>45047</c:v>
                </c:pt>
                <c:pt idx="257">
                  <c:v>45078</c:v>
                </c:pt>
                <c:pt idx="258">
                  <c:v>45108</c:v>
                </c:pt>
                <c:pt idx="259">
                  <c:v>45139</c:v>
                </c:pt>
                <c:pt idx="260">
                  <c:v>45170</c:v>
                </c:pt>
                <c:pt idx="261">
                  <c:v>45200</c:v>
                </c:pt>
                <c:pt idx="262">
                  <c:v>45231</c:v>
                </c:pt>
                <c:pt idx="263">
                  <c:v>45261</c:v>
                </c:pt>
                <c:pt idx="264">
                  <c:v>45292</c:v>
                </c:pt>
                <c:pt idx="265">
                  <c:v>45323</c:v>
                </c:pt>
                <c:pt idx="266">
                  <c:v>45352</c:v>
                </c:pt>
                <c:pt idx="267">
                  <c:v>45383</c:v>
                </c:pt>
                <c:pt idx="268">
                  <c:v>45413</c:v>
                </c:pt>
                <c:pt idx="269">
                  <c:v>45444</c:v>
                </c:pt>
                <c:pt idx="270">
                  <c:v>45474</c:v>
                </c:pt>
                <c:pt idx="271">
                  <c:v>45505</c:v>
                </c:pt>
                <c:pt idx="272">
                  <c:v>45536</c:v>
                </c:pt>
                <c:pt idx="273">
                  <c:v>45566</c:v>
                </c:pt>
                <c:pt idx="274">
                  <c:v>45597</c:v>
                </c:pt>
                <c:pt idx="275">
                  <c:v>45627</c:v>
                </c:pt>
                <c:pt idx="276">
                  <c:v>45658</c:v>
                </c:pt>
                <c:pt idx="277">
                  <c:v>45689</c:v>
                </c:pt>
                <c:pt idx="278">
                  <c:v>45717</c:v>
                </c:pt>
                <c:pt idx="279">
                  <c:v>45748</c:v>
                </c:pt>
                <c:pt idx="280">
                  <c:v>45778</c:v>
                </c:pt>
                <c:pt idx="281">
                  <c:v>45809</c:v>
                </c:pt>
                <c:pt idx="282">
                  <c:v>45839</c:v>
                </c:pt>
                <c:pt idx="283">
                  <c:v>45870</c:v>
                </c:pt>
                <c:pt idx="284">
                  <c:v>45901</c:v>
                </c:pt>
                <c:pt idx="285">
                  <c:v>45931</c:v>
                </c:pt>
                <c:pt idx="286">
                  <c:v>45962</c:v>
                </c:pt>
                <c:pt idx="287">
                  <c:v>45992</c:v>
                </c:pt>
              </c:numCache>
            </c:numRef>
          </c:cat>
          <c:val>
            <c:numRef>
              <c:f>'Line Charts'!$R$2:$R$289</c:f>
              <c:numCache>
                <c:formatCode>_(* #,##0_);_(* \(#,##0\);_(* "-"??_);_(@_)</c:formatCode>
                <c:ptCount val="288"/>
                <c:pt idx="0">
                  <c:v>289399</c:v>
                </c:pt>
                <c:pt idx="1">
                  <c:v>281626</c:v>
                </c:pt>
                <c:pt idx="2">
                  <c:v>254441</c:v>
                </c:pt>
                <c:pt idx="3">
                  <c:v>231485</c:v>
                </c:pt>
                <c:pt idx="4">
                  <c:v>222797</c:v>
                </c:pt>
                <c:pt idx="5">
                  <c:v>221576</c:v>
                </c:pt>
                <c:pt idx="6">
                  <c:v>243096</c:v>
                </c:pt>
                <c:pt idx="7">
                  <c:v>230545</c:v>
                </c:pt>
                <c:pt idx="8">
                  <c:v>243786</c:v>
                </c:pt>
                <c:pt idx="9">
                  <c:v>217754</c:v>
                </c:pt>
                <c:pt idx="10">
                  <c:v>233697</c:v>
                </c:pt>
                <c:pt idx="11">
                  <c:v>276536</c:v>
                </c:pt>
                <c:pt idx="12">
                  <c:v>317049.3</c:v>
                </c:pt>
                <c:pt idx="13">
                  <c:v>266520.59999999998</c:v>
                </c:pt>
                <c:pt idx="14">
                  <c:v>273329</c:v>
                </c:pt>
                <c:pt idx="15">
                  <c:v>244983</c:v>
                </c:pt>
                <c:pt idx="16">
                  <c:v>220848</c:v>
                </c:pt>
                <c:pt idx="17">
                  <c:v>228183.8</c:v>
                </c:pt>
                <c:pt idx="18">
                  <c:v>248632.17</c:v>
                </c:pt>
                <c:pt idx="19">
                  <c:v>253635.05300000001</c:v>
                </c:pt>
                <c:pt idx="20">
                  <c:v>254363</c:v>
                </c:pt>
                <c:pt idx="21">
                  <c:v>219303.1</c:v>
                </c:pt>
                <c:pt idx="22">
                  <c:v>248640.3</c:v>
                </c:pt>
                <c:pt idx="23">
                  <c:v>268298</c:v>
                </c:pt>
                <c:pt idx="24">
                  <c:v>290845.7</c:v>
                </c:pt>
                <c:pt idx="25">
                  <c:v>278155.7</c:v>
                </c:pt>
                <c:pt idx="26">
                  <c:v>266970</c:v>
                </c:pt>
                <c:pt idx="27">
                  <c:v>247568</c:v>
                </c:pt>
                <c:pt idx="28">
                  <c:v>235093.9</c:v>
                </c:pt>
                <c:pt idx="29">
                  <c:v>232127.9</c:v>
                </c:pt>
                <c:pt idx="30">
                  <c:v>262060.7</c:v>
                </c:pt>
                <c:pt idx="31">
                  <c:v>282876.84000000003</c:v>
                </c:pt>
                <c:pt idx="32">
                  <c:v>259147.78</c:v>
                </c:pt>
                <c:pt idx="33">
                  <c:v>226831.76</c:v>
                </c:pt>
                <c:pt idx="34">
                  <c:v>265962.58500000002</c:v>
                </c:pt>
                <c:pt idx="35">
                  <c:v>299743.25900000002</c:v>
                </c:pt>
                <c:pt idx="36">
                  <c:v>315987.64</c:v>
                </c:pt>
                <c:pt idx="37">
                  <c:v>310807.01799999998</c:v>
                </c:pt>
                <c:pt idx="38">
                  <c:v>291476.03000000003</c:v>
                </c:pt>
                <c:pt idx="39">
                  <c:v>264088.17700000003</c:v>
                </c:pt>
                <c:pt idx="40">
                  <c:v>243476.12700000001</c:v>
                </c:pt>
                <c:pt idx="41">
                  <c:v>239234.261</c:v>
                </c:pt>
                <c:pt idx="42">
                  <c:v>275394.07900000003</c:v>
                </c:pt>
                <c:pt idx="43">
                  <c:v>290894.77500000002</c:v>
                </c:pt>
                <c:pt idx="44">
                  <c:v>272777.47600000002</c:v>
                </c:pt>
                <c:pt idx="45">
                  <c:v>242288.55799999999</c:v>
                </c:pt>
                <c:pt idx="46">
                  <c:v>258949.11499999999</c:v>
                </c:pt>
                <c:pt idx="47">
                  <c:v>302722.88299999997</c:v>
                </c:pt>
                <c:pt idx="48">
                  <c:v>350914.54100000003</c:v>
                </c:pt>
                <c:pt idx="49">
                  <c:v>314962.76799999998</c:v>
                </c:pt>
                <c:pt idx="50">
                  <c:v>293113.87900000002</c:v>
                </c:pt>
                <c:pt idx="51">
                  <c:v>278493.815</c:v>
                </c:pt>
                <c:pt idx="52">
                  <c:v>244500.90599999999</c:v>
                </c:pt>
                <c:pt idx="53">
                  <c:v>241857.79300000001</c:v>
                </c:pt>
                <c:pt idx="54">
                  <c:v>276203.14299999998</c:v>
                </c:pt>
                <c:pt idx="55">
                  <c:v>291118.26500000001</c:v>
                </c:pt>
                <c:pt idx="56">
                  <c:v>278121.25099999999</c:v>
                </c:pt>
                <c:pt idx="57">
                  <c:v>255173.01</c:v>
                </c:pt>
                <c:pt idx="58">
                  <c:v>264723.22899999999</c:v>
                </c:pt>
                <c:pt idx="59">
                  <c:v>310621.68199999997</c:v>
                </c:pt>
                <c:pt idx="60">
                  <c:v>338026.74900000001</c:v>
                </c:pt>
                <c:pt idx="61">
                  <c:v>309977.71500000003</c:v>
                </c:pt>
                <c:pt idx="62">
                  <c:v>313954.43</c:v>
                </c:pt>
                <c:pt idx="63">
                  <c:v>282142</c:v>
                </c:pt>
                <c:pt idx="64">
                  <c:v>245229.035</c:v>
                </c:pt>
                <c:pt idx="65">
                  <c:v>266075.84899999999</c:v>
                </c:pt>
                <c:pt idx="66">
                  <c:v>317545.022</c:v>
                </c:pt>
                <c:pt idx="67">
                  <c:v>304937.29200000002</c:v>
                </c:pt>
                <c:pt idx="68">
                  <c:v>297829.21799999999</c:v>
                </c:pt>
                <c:pt idx="69">
                  <c:v>265248.86499999999</c:v>
                </c:pt>
                <c:pt idx="70">
                  <c:v>274324.87199999997</c:v>
                </c:pt>
                <c:pt idx="71">
                  <c:v>313829</c:v>
                </c:pt>
                <c:pt idx="72">
                  <c:v>334985.13900000002</c:v>
                </c:pt>
                <c:pt idx="73">
                  <c:v>290537.00799999997</c:v>
                </c:pt>
                <c:pt idx="74">
                  <c:v>303300.09499999997</c:v>
                </c:pt>
                <c:pt idx="75">
                  <c:v>267794.71000000002</c:v>
                </c:pt>
                <c:pt idx="76">
                  <c:v>238202.67499999999</c:v>
                </c:pt>
                <c:pt idx="77">
                  <c:v>273831.18300000002</c:v>
                </c:pt>
                <c:pt idx="78">
                  <c:v>313793.87800000003</c:v>
                </c:pt>
                <c:pt idx="79">
                  <c:v>312703.21500000003</c:v>
                </c:pt>
                <c:pt idx="80">
                  <c:v>286799.804</c:v>
                </c:pt>
                <c:pt idx="81">
                  <c:v>244789.098</c:v>
                </c:pt>
                <c:pt idx="82">
                  <c:v>263966.109</c:v>
                </c:pt>
                <c:pt idx="83">
                  <c:v>300658.06599999999</c:v>
                </c:pt>
                <c:pt idx="84">
                  <c:v>325031.32699999999</c:v>
                </c:pt>
                <c:pt idx="85">
                  <c:v>327343.50400000002</c:v>
                </c:pt>
                <c:pt idx="86">
                  <c:v>318219.27100000001</c:v>
                </c:pt>
                <c:pt idx="87">
                  <c:v>284452.11099999998</c:v>
                </c:pt>
                <c:pt idx="88">
                  <c:v>248678.902</c:v>
                </c:pt>
                <c:pt idx="89">
                  <c:v>255846.53099999999</c:v>
                </c:pt>
                <c:pt idx="90">
                  <c:v>276913.71600000001</c:v>
                </c:pt>
                <c:pt idx="91">
                  <c:v>306913.04800000001</c:v>
                </c:pt>
                <c:pt idx="92">
                  <c:v>285958.97600000002</c:v>
                </c:pt>
                <c:pt idx="93">
                  <c:v>253759.712</c:v>
                </c:pt>
                <c:pt idx="94">
                  <c:v>264660.821</c:v>
                </c:pt>
                <c:pt idx="95">
                  <c:v>320475.174</c:v>
                </c:pt>
                <c:pt idx="96">
                  <c:v>349266.82299999997</c:v>
                </c:pt>
                <c:pt idx="97">
                  <c:v>316224.29700000002</c:v>
                </c:pt>
                <c:pt idx="98">
                  <c:v>292242.255</c:v>
                </c:pt>
                <c:pt idx="99">
                  <c:v>267852.66399999999</c:v>
                </c:pt>
                <c:pt idx="100">
                  <c:v>246962.12299999999</c:v>
                </c:pt>
                <c:pt idx="101">
                  <c:v>249678.29500000001</c:v>
                </c:pt>
                <c:pt idx="102">
                  <c:v>290257.45600000001</c:v>
                </c:pt>
                <c:pt idx="103">
                  <c:v>300136.96299999999</c:v>
                </c:pt>
                <c:pt idx="104">
                  <c:v>278111.71500000003</c:v>
                </c:pt>
                <c:pt idx="105">
                  <c:v>256947.60399999999</c:v>
                </c:pt>
                <c:pt idx="106">
                  <c:v>262416.72600000002</c:v>
                </c:pt>
                <c:pt idx="107">
                  <c:v>321803.70899999997</c:v>
                </c:pt>
                <c:pt idx="108">
                  <c:v>361920.614</c:v>
                </c:pt>
                <c:pt idx="109">
                  <c:v>314341.92200000002</c:v>
                </c:pt>
                <c:pt idx="110">
                  <c:v>288765.06599999999</c:v>
                </c:pt>
                <c:pt idx="111">
                  <c:v>274971.625</c:v>
                </c:pt>
                <c:pt idx="112">
                  <c:v>251553.946</c:v>
                </c:pt>
                <c:pt idx="113">
                  <c:v>234180.63399999999</c:v>
                </c:pt>
                <c:pt idx="114">
                  <c:v>276377.88299999997</c:v>
                </c:pt>
                <c:pt idx="115">
                  <c:v>307168.96899999998</c:v>
                </c:pt>
                <c:pt idx="116">
                  <c:v>283826.967</c:v>
                </c:pt>
                <c:pt idx="117">
                  <c:v>256129.95499999999</c:v>
                </c:pt>
                <c:pt idx="118">
                  <c:v>262632.43800000002</c:v>
                </c:pt>
                <c:pt idx="119">
                  <c:v>311071.13799999998</c:v>
                </c:pt>
                <c:pt idx="120">
                  <c:v>347243.81599999999</c:v>
                </c:pt>
                <c:pt idx="121">
                  <c:v>302118.03200000001</c:v>
                </c:pt>
                <c:pt idx="122">
                  <c:v>267575.17499999999</c:v>
                </c:pt>
                <c:pt idx="123">
                  <c:v>264095.451</c:v>
                </c:pt>
                <c:pt idx="124">
                  <c:v>248953.125</c:v>
                </c:pt>
                <c:pt idx="125">
                  <c:v>242129.397</c:v>
                </c:pt>
                <c:pt idx="126">
                  <c:v>314797.86</c:v>
                </c:pt>
                <c:pt idx="127">
                  <c:v>307142.19799999997</c:v>
                </c:pt>
                <c:pt idx="128">
                  <c:v>302896.478</c:v>
                </c:pt>
                <c:pt idx="129">
                  <c:v>259986.81700000001</c:v>
                </c:pt>
                <c:pt idx="130">
                  <c:v>266210.34499999997</c:v>
                </c:pt>
                <c:pt idx="131">
                  <c:v>320750.99900000001</c:v>
                </c:pt>
                <c:pt idx="132">
                  <c:v>337337.07199999999</c:v>
                </c:pt>
                <c:pt idx="133">
                  <c:v>311245.58600000001</c:v>
                </c:pt>
                <c:pt idx="134">
                  <c:v>304875.73800000001</c:v>
                </c:pt>
                <c:pt idx="135">
                  <c:v>290500.84600000002</c:v>
                </c:pt>
                <c:pt idx="136">
                  <c:v>242197.76300000001</c:v>
                </c:pt>
                <c:pt idx="137">
                  <c:v>272297.10200000001</c:v>
                </c:pt>
                <c:pt idx="138">
                  <c:v>296220.098</c:v>
                </c:pt>
                <c:pt idx="139">
                  <c:v>300125.467</c:v>
                </c:pt>
                <c:pt idx="140">
                  <c:v>292203.092</c:v>
                </c:pt>
                <c:pt idx="141">
                  <c:v>258444.32500000001</c:v>
                </c:pt>
                <c:pt idx="142">
                  <c:v>267204.152</c:v>
                </c:pt>
                <c:pt idx="143">
                  <c:v>302494.02899999998</c:v>
                </c:pt>
                <c:pt idx="144">
                  <c:v>341215.147</c:v>
                </c:pt>
                <c:pt idx="145">
                  <c:v>319655.625</c:v>
                </c:pt>
                <c:pt idx="146">
                  <c:v>286436.533</c:v>
                </c:pt>
                <c:pt idx="147">
                  <c:v>275305.31</c:v>
                </c:pt>
                <c:pt idx="148">
                  <c:v>240710.70800000001</c:v>
                </c:pt>
                <c:pt idx="149">
                  <c:v>270025.011</c:v>
                </c:pt>
                <c:pt idx="150">
                  <c:v>308904.34899999999</c:v>
                </c:pt>
                <c:pt idx="151">
                  <c:v>331494.62599999999</c:v>
                </c:pt>
                <c:pt idx="152">
                  <c:v>293119.05900000001</c:v>
                </c:pt>
                <c:pt idx="153">
                  <c:v>265671.24699999997</c:v>
                </c:pt>
                <c:pt idx="154">
                  <c:v>274177.52500000002</c:v>
                </c:pt>
                <c:pt idx="155">
                  <c:v>328095.81800000003</c:v>
                </c:pt>
                <c:pt idx="156">
                  <c:v>354015.94099999999</c:v>
                </c:pt>
                <c:pt idx="157">
                  <c:v>348172.098</c:v>
                </c:pt>
                <c:pt idx="158">
                  <c:v>303491.97200000001</c:v>
                </c:pt>
                <c:pt idx="159">
                  <c:v>290565.13</c:v>
                </c:pt>
                <c:pt idx="160">
                  <c:v>254212.08199999999</c:v>
                </c:pt>
                <c:pt idx="161">
                  <c:v>280839.18699999998</c:v>
                </c:pt>
                <c:pt idx="162">
                  <c:v>309274.522</c:v>
                </c:pt>
                <c:pt idx="163">
                  <c:v>323339.04300000001</c:v>
                </c:pt>
                <c:pt idx="164">
                  <c:v>308051.73100000003</c:v>
                </c:pt>
                <c:pt idx="165">
                  <c:v>245698.9</c:v>
                </c:pt>
                <c:pt idx="166">
                  <c:v>275605.45299999998</c:v>
                </c:pt>
                <c:pt idx="167">
                  <c:v>347794.96600000001</c:v>
                </c:pt>
                <c:pt idx="168">
                  <c:v>400457.16100000002</c:v>
                </c:pt>
                <c:pt idx="169">
                  <c:v>359900.07</c:v>
                </c:pt>
                <c:pt idx="170">
                  <c:v>327478.66399999999</c:v>
                </c:pt>
                <c:pt idx="171">
                  <c:v>302566.50099999999</c:v>
                </c:pt>
                <c:pt idx="172">
                  <c:v>267075.15999999997</c:v>
                </c:pt>
                <c:pt idx="173">
                  <c:v>258434.22700000001</c:v>
                </c:pt>
                <c:pt idx="174">
                  <c:v>303837.00900000002</c:v>
                </c:pt>
                <c:pt idx="175">
                  <c:v>313530.44199999998</c:v>
                </c:pt>
                <c:pt idx="176">
                  <c:v>294405.33899999998</c:v>
                </c:pt>
                <c:pt idx="177">
                  <c:v>259973.5</c:v>
                </c:pt>
                <c:pt idx="178">
                  <c:v>275279.25900000002</c:v>
                </c:pt>
                <c:pt idx="179">
                  <c:v>336567.86700000003</c:v>
                </c:pt>
                <c:pt idx="180">
                  <c:v>378733.09100000001</c:v>
                </c:pt>
                <c:pt idx="181">
                  <c:v>357022.25799999997</c:v>
                </c:pt>
                <c:pt idx="182">
                  <c:v>336302.33199999999</c:v>
                </c:pt>
                <c:pt idx="183">
                  <c:v>312853.44099999999</c:v>
                </c:pt>
                <c:pt idx="184">
                  <c:v>258044.606</c:v>
                </c:pt>
                <c:pt idx="185">
                  <c:v>252794.25700000001</c:v>
                </c:pt>
                <c:pt idx="186">
                  <c:v>298662.90299999999</c:v>
                </c:pt>
                <c:pt idx="187">
                  <c:v>319698.28499999997</c:v>
                </c:pt>
                <c:pt idx="188">
                  <c:v>313671.53399999999</c:v>
                </c:pt>
                <c:pt idx="189">
                  <c:v>272089.53200000001</c:v>
                </c:pt>
                <c:pt idx="190">
                  <c:v>273882.22100000002</c:v>
                </c:pt>
                <c:pt idx="191">
                  <c:v>315904.30700000003</c:v>
                </c:pt>
                <c:pt idx="192">
                  <c:v>343042.25400000002</c:v>
                </c:pt>
                <c:pt idx="193">
                  <c:v>333114.28500000003</c:v>
                </c:pt>
                <c:pt idx="194">
                  <c:v>319385.31199999998</c:v>
                </c:pt>
                <c:pt idx="195">
                  <c:v>297667.12699999998</c:v>
                </c:pt>
                <c:pt idx="196">
                  <c:v>251204.42</c:v>
                </c:pt>
                <c:pt idx="197">
                  <c:v>262312.41499999998</c:v>
                </c:pt>
                <c:pt idx="198">
                  <c:v>307900.62699999998</c:v>
                </c:pt>
                <c:pt idx="199">
                  <c:v>331737.90900000004</c:v>
                </c:pt>
                <c:pt idx="200">
                  <c:v>320582.815</c:v>
                </c:pt>
                <c:pt idx="201">
                  <c:v>268491.34700000001</c:v>
                </c:pt>
                <c:pt idx="202">
                  <c:v>275181.07400000002</c:v>
                </c:pt>
                <c:pt idx="203">
                  <c:v>336859.81900000002</c:v>
                </c:pt>
                <c:pt idx="204">
                  <c:v>365377.50099999999</c:v>
                </c:pt>
                <c:pt idx="205">
                  <c:v>338973.16600000003</c:v>
                </c:pt>
                <c:pt idx="206">
                  <c:v>321303.859</c:v>
                </c:pt>
                <c:pt idx="207">
                  <c:v>292385.234</c:v>
                </c:pt>
                <c:pt idx="208">
                  <c:v>268593.42200000002</c:v>
                </c:pt>
                <c:pt idx="209">
                  <c:v>288375.03000000003</c:v>
                </c:pt>
                <c:pt idx="210">
                  <c:v>297988.79499999998</c:v>
                </c:pt>
                <c:pt idx="211">
                  <c:v>295098.88</c:v>
                </c:pt>
                <c:pt idx="212">
                  <c:v>301000.71999999997</c:v>
                </c:pt>
                <c:pt idx="213">
                  <c:v>253241.68900000001</c:v>
                </c:pt>
                <c:pt idx="214">
                  <c:v>308310.43428599997</c:v>
                </c:pt>
                <c:pt idx="215">
                  <c:v>323161.49583999999</c:v>
                </c:pt>
                <c:pt idx="216">
                  <c:v>417769.42048299999</c:v>
                </c:pt>
                <c:pt idx="217">
                  <c:v>359137.34278599999</c:v>
                </c:pt>
                <c:pt idx="218">
                  <c:v>331340.24115100002</c:v>
                </c:pt>
                <c:pt idx="219">
                  <c:v>302663.245284</c:v>
                </c:pt>
                <c:pt idx="220">
                  <c:v>254090.05992699999</c:v>
                </c:pt>
                <c:pt idx="221">
                  <c:v>272859.14057699998</c:v>
                </c:pt>
                <c:pt idx="222">
                  <c:v>314010.17337099998</c:v>
                </c:pt>
                <c:pt idx="223">
                  <c:v>362615.75111000001</c:v>
                </c:pt>
                <c:pt idx="224">
                  <c:v>322426.61291099997</c:v>
                </c:pt>
                <c:pt idx="225">
                  <c:v>280051.11963700003</c:v>
                </c:pt>
                <c:pt idx="226">
                  <c:v>297094.95735099999</c:v>
                </c:pt>
                <c:pt idx="227">
                  <c:v>359106.02054</c:v>
                </c:pt>
                <c:pt idx="228">
                  <c:v>407384.46457511856</c:v>
                </c:pt>
                <c:pt idx="229">
                  <c:v>357614.4263052945</c:v>
                </c:pt>
                <c:pt idx="230">
                  <c:v>334486.41439798329</c:v>
                </c:pt>
                <c:pt idx="231">
                  <c:v>308437.10749877413</c:v>
                </c:pt>
                <c:pt idx="232">
                  <c:v>260261.63692744743</c:v>
                </c:pt>
                <c:pt idx="233">
                  <c:v>271789.38364671706</c:v>
                </c:pt>
                <c:pt idx="234">
                  <c:v>307466.76927063405</c:v>
                </c:pt>
                <c:pt idx="235">
                  <c:v>356511.19749220891</c:v>
                </c:pt>
                <c:pt idx="236">
                  <c:v>324299.26900681993</c:v>
                </c:pt>
                <c:pt idx="237">
                  <c:v>285136.62443224562</c:v>
                </c:pt>
                <c:pt idx="238">
                  <c:v>287884.68367077067</c:v>
                </c:pt>
                <c:pt idx="239">
                  <c:v>318167.05711064459</c:v>
                </c:pt>
                <c:pt idx="240">
                  <c:v>410502.70108947449</c:v>
                </c:pt>
                <c:pt idx="241">
                  <c:v>360732.66281965037</c:v>
                </c:pt>
                <c:pt idx="242">
                  <c:v>337604.65091233922</c:v>
                </c:pt>
                <c:pt idx="243">
                  <c:v>311555.34401313</c:v>
                </c:pt>
                <c:pt idx="244">
                  <c:v>263379.87344180339</c:v>
                </c:pt>
                <c:pt idx="245">
                  <c:v>274907.62016107293</c:v>
                </c:pt>
                <c:pt idx="246">
                  <c:v>310585.00578498997</c:v>
                </c:pt>
                <c:pt idx="247">
                  <c:v>359629.43400656484</c:v>
                </c:pt>
                <c:pt idx="248">
                  <c:v>327417.50552117586</c:v>
                </c:pt>
                <c:pt idx="249">
                  <c:v>288254.86094660155</c:v>
                </c:pt>
                <c:pt idx="250">
                  <c:v>291002.92018512654</c:v>
                </c:pt>
                <c:pt idx="251">
                  <c:v>321285.29362500052</c:v>
                </c:pt>
                <c:pt idx="252">
                  <c:v>413620.93760383036</c:v>
                </c:pt>
                <c:pt idx="253">
                  <c:v>363850.8993340063</c:v>
                </c:pt>
                <c:pt idx="254">
                  <c:v>340722.88742669509</c:v>
                </c:pt>
                <c:pt idx="255">
                  <c:v>314673.58052748593</c:v>
                </c:pt>
                <c:pt idx="256">
                  <c:v>266498.10995615926</c:v>
                </c:pt>
                <c:pt idx="257">
                  <c:v>278025.85667542886</c:v>
                </c:pt>
                <c:pt idx="258">
                  <c:v>313703.2422993459</c:v>
                </c:pt>
                <c:pt idx="259">
                  <c:v>362747.67052092071</c:v>
                </c:pt>
                <c:pt idx="260">
                  <c:v>330535.74203553179</c:v>
                </c:pt>
                <c:pt idx="261">
                  <c:v>291373.09746095742</c:v>
                </c:pt>
                <c:pt idx="262">
                  <c:v>294121.15669948247</c:v>
                </c:pt>
                <c:pt idx="263">
                  <c:v>324403.53013935639</c:v>
                </c:pt>
                <c:pt idx="264">
                  <c:v>416739.17411818629</c:v>
                </c:pt>
                <c:pt idx="265">
                  <c:v>366969.13584836223</c:v>
                </c:pt>
                <c:pt idx="266">
                  <c:v>343841.12394105102</c:v>
                </c:pt>
                <c:pt idx="267">
                  <c:v>317791.81704184186</c:v>
                </c:pt>
                <c:pt idx="268">
                  <c:v>269616.34647051513</c:v>
                </c:pt>
                <c:pt idx="269">
                  <c:v>281144.09318978479</c:v>
                </c:pt>
                <c:pt idx="270">
                  <c:v>316821.47881370177</c:v>
                </c:pt>
                <c:pt idx="271">
                  <c:v>365865.90703527664</c:v>
                </c:pt>
                <c:pt idx="272">
                  <c:v>333653.97854988766</c:v>
                </c:pt>
                <c:pt idx="273">
                  <c:v>294491.33397531335</c:v>
                </c:pt>
                <c:pt idx="274">
                  <c:v>297239.3932138384</c:v>
                </c:pt>
                <c:pt idx="275">
                  <c:v>327521.76665371232</c:v>
                </c:pt>
                <c:pt idx="276">
                  <c:v>419857.41063254222</c:v>
                </c:pt>
                <c:pt idx="277">
                  <c:v>370087.3723627181</c:v>
                </c:pt>
                <c:pt idx="278">
                  <c:v>346959.36045540695</c:v>
                </c:pt>
                <c:pt idx="279">
                  <c:v>320910.05355619773</c:v>
                </c:pt>
                <c:pt idx="280">
                  <c:v>272734.58298487111</c:v>
                </c:pt>
                <c:pt idx="281">
                  <c:v>284262.32970414066</c:v>
                </c:pt>
                <c:pt idx="282">
                  <c:v>319939.7153280577</c:v>
                </c:pt>
                <c:pt idx="283">
                  <c:v>368984.14354963257</c:v>
                </c:pt>
                <c:pt idx="284">
                  <c:v>336772.21506424359</c:v>
                </c:pt>
                <c:pt idx="285">
                  <c:v>297609.57048966928</c:v>
                </c:pt>
                <c:pt idx="286">
                  <c:v>300357.62972819427</c:v>
                </c:pt>
                <c:pt idx="287">
                  <c:v>330640.00316806824</c:v>
                </c:pt>
              </c:numCache>
            </c:numRef>
          </c:val>
          <c:smooth val="0"/>
          <c:extLst>
            <c:ext xmlns:c16="http://schemas.microsoft.com/office/drawing/2014/chart" uri="{C3380CC4-5D6E-409C-BE32-E72D297353CC}">
              <c16:uniqueId val="{00000000-F9AC-4464-A259-3CC0027FC55B}"/>
            </c:ext>
          </c:extLst>
        </c:ser>
        <c:ser>
          <c:idx val="1"/>
          <c:order val="1"/>
          <c:tx>
            <c:strRef>
              <c:f>'Line Charts'!$S$1</c:f>
              <c:strCache>
                <c:ptCount val="1"/>
                <c:pt idx="0">
                  <c:v> Customers </c:v>
                </c:pt>
              </c:strCache>
            </c:strRef>
          </c:tx>
          <c:spPr>
            <a:ln w="28575" cap="rnd">
              <a:solidFill>
                <a:schemeClr val="accent2"/>
              </a:solidFill>
              <a:round/>
            </a:ln>
            <a:effectLst/>
          </c:spPr>
          <c:marker>
            <c:symbol val="none"/>
          </c:marker>
          <c:cat>
            <c:numRef>
              <c:f>'Line Charts'!$Q$2:$Q$289</c:f>
              <c:numCache>
                <c:formatCode>[$-409]mmm\-yy;@</c:formatCode>
                <c:ptCount val="288"/>
                <c:pt idx="0">
                  <c:v>37257</c:v>
                </c:pt>
                <c:pt idx="1">
                  <c:v>37288</c:v>
                </c:pt>
                <c:pt idx="2">
                  <c:v>37316</c:v>
                </c:pt>
                <c:pt idx="3">
                  <c:v>37347</c:v>
                </c:pt>
                <c:pt idx="4">
                  <c:v>37377</c:v>
                </c:pt>
                <c:pt idx="5">
                  <c:v>37408</c:v>
                </c:pt>
                <c:pt idx="6">
                  <c:v>37438</c:v>
                </c:pt>
                <c:pt idx="7">
                  <c:v>37469</c:v>
                </c:pt>
                <c:pt idx="8">
                  <c:v>37500</c:v>
                </c:pt>
                <c:pt idx="9">
                  <c:v>37530</c:v>
                </c:pt>
                <c:pt idx="10">
                  <c:v>37561</c:v>
                </c:pt>
                <c:pt idx="11">
                  <c:v>37591</c:v>
                </c:pt>
                <c:pt idx="12">
                  <c:v>37622</c:v>
                </c:pt>
                <c:pt idx="13">
                  <c:v>37653</c:v>
                </c:pt>
                <c:pt idx="14">
                  <c:v>37681</c:v>
                </c:pt>
                <c:pt idx="15">
                  <c:v>37712</c:v>
                </c:pt>
                <c:pt idx="16">
                  <c:v>37742</c:v>
                </c:pt>
                <c:pt idx="17">
                  <c:v>37773</c:v>
                </c:pt>
                <c:pt idx="18">
                  <c:v>37803</c:v>
                </c:pt>
                <c:pt idx="19">
                  <c:v>37834</c:v>
                </c:pt>
                <c:pt idx="20">
                  <c:v>37865</c:v>
                </c:pt>
                <c:pt idx="21">
                  <c:v>37895</c:v>
                </c:pt>
                <c:pt idx="22">
                  <c:v>37926</c:v>
                </c:pt>
                <c:pt idx="23">
                  <c:v>37956</c:v>
                </c:pt>
                <c:pt idx="24">
                  <c:v>37987</c:v>
                </c:pt>
                <c:pt idx="25">
                  <c:v>38018</c:v>
                </c:pt>
                <c:pt idx="26">
                  <c:v>38047</c:v>
                </c:pt>
                <c:pt idx="27">
                  <c:v>38078</c:v>
                </c:pt>
                <c:pt idx="28">
                  <c:v>38108</c:v>
                </c:pt>
                <c:pt idx="29">
                  <c:v>38139</c:v>
                </c:pt>
                <c:pt idx="30">
                  <c:v>38169</c:v>
                </c:pt>
                <c:pt idx="31">
                  <c:v>38200</c:v>
                </c:pt>
                <c:pt idx="32">
                  <c:v>38231</c:v>
                </c:pt>
                <c:pt idx="33">
                  <c:v>38261</c:v>
                </c:pt>
                <c:pt idx="34">
                  <c:v>38292</c:v>
                </c:pt>
                <c:pt idx="35">
                  <c:v>38322</c:v>
                </c:pt>
                <c:pt idx="36">
                  <c:v>38353</c:v>
                </c:pt>
                <c:pt idx="37">
                  <c:v>38384</c:v>
                </c:pt>
                <c:pt idx="38">
                  <c:v>38412</c:v>
                </c:pt>
                <c:pt idx="39">
                  <c:v>38443</c:v>
                </c:pt>
                <c:pt idx="40">
                  <c:v>38473</c:v>
                </c:pt>
                <c:pt idx="41">
                  <c:v>38504</c:v>
                </c:pt>
                <c:pt idx="42">
                  <c:v>38534</c:v>
                </c:pt>
                <c:pt idx="43">
                  <c:v>38565</c:v>
                </c:pt>
                <c:pt idx="44">
                  <c:v>38596</c:v>
                </c:pt>
                <c:pt idx="45">
                  <c:v>38626</c:v>
                </c:pt>
                <c:pt idx="46">
                  <c:v>38657</c:v>
                </c:pt>
                <c:pt idx="47">
                  <c:v>38687</c:v>
                </c:pt>
                <c:pt idx="48">
                  <c:v>38718</c:v>
                </c:pt>
                <c:pt idx="49">
                  <c:v>38749</c:v>
                </c:pt>
                <c:pt idx="50">
                  <c:v>38777</c:v>
                </c:pt>
                <c:pt idx="51">
                  <c:v>38808</c:v>
                </c:pt>
                <c:pt idx="52">
                  <c:v>38838</c:v>
                </c:pt>
                <c:pt idx="53">
                  <c:v>38869</c:v>
                </c:pt>
                <c:pt idx="54">
                  <c:v>38899</c:v>
                </c:pt>
                <c:pt idx="55">
                  <c:v>38930</c:v>
                </c:pt>
                <c:pt idx="56">
                  <c:v>38961</c:v>
                </c:pt>
                <c:pt idx="57">
                  <c:v>38991</c:v>
                </c:pt>
                <c:pt idx="58">
                  <c:v>39022</c:v>
                </c:pt>
                <c:pt idx="59">
                  <c:v>39052</c:v>
                </c:pt>
                <c:pt idx="60">
                  <c:v>39083</c:v>
                </c:pt>
                <c:pt idx="61">
                  <c:v>39114</c:v>
                </c:pt>
                <c:pt idx="62">
                  <c:v>39142</c:v>
                </c:pt>
                <c:pt idx="63">
                  <c:v>39173</c:v>
                </c:pt>
                <c:pt idx="64">
                  <c:v>39203</c:v>
                </c:pt>
                <c:pt idx="65">
                  <c:v>39234</c:v>
                </c:pt>
                <c:pt idx="66">
                  <c:v>39264</c:v>
                </c:pt>
                <c:pt idx="67">
                  <c:v>39295</c:v>
                </c:pt>
                <c:pt idx="68">
                  <c:v>39326</c:v>
                </c:pt>
                <c:pt idx="69">
                  <c:v>39356</c:v>
                </c:pt>
                <c:pt idx="70">
                  <c:v>39387</c:v>
                </c:pt>
                <c:pt idx="71">
                  <c:v>39417</c:v>
                </c:pt>
                <c:pt idx="72">
                  <c:v>39448</c:v>
                </c:pt>
                <c:pt idx="73">
                  <c:v>39479</c:v>
                </c:pt>
                <c:pt idx="74">
                  <c:v>39508</c:v>
                </c:pt>
                <c:pt idx="75">
                  <c:v>39539</c:v>
                </c:pt>
                <c:pt idx="76">
                  <c:v>39569</c:v>
                </c:pt>
                <c:pt idx="77">
                  <c:v>39600</c:v>
                </c:pt>
                <c:pt idx="78">
                  <c:v>39630</c:v>
                </c:pt>
                <c:pt idx="79">
                  <c:v>39661</c:v>
                </c:pt>
                <c:pt idx="80">
                  <c:v>39692</c:v>
                </c:pt>
                <c:pt idx="81">
                  <c:v>39722</c:v>
                </c:pt>
                <c:pt idx="82">
                  <c:v>39753</c:v>
                </c:pt>
                <c:pt idx="83">
                  <c:v>39783</c:v>
                </c:pt>
                <c:pt idx="84">
                  <c:v>39814</c:v>
                </c:pt>
                <c:pt idx="85">
                  <c:v>39845</c:v>
                </c:pt>
                <c:pt idx="86">
                  <c:v>39873</c:v>
                </c:pt>
                <c:pt idx="87">
                  <c:v>39904</c:v>
                </c:pt>
                <c:pt idx="88">
                  <c:v>39934</c:v>
                </c:pt>
                <c:pt idx="89">
                  <c:v>39965</c:v>
                </c:pt>
                <c:pt idx="90">
                  <c:v>39995</c:v>
                </c:pt>
                <c:pt idx="91">
                  <c:v>40026</c:v>
                </c:pt>
                <c:pt idx="92">
                  <c:v>40057</c:v>
                </c:pt>
                <c:pt idx="93">
                  <c:v>40087</c:v>
                </c:pt>
                <c:pt idx="94">
                  <c:v>40118</c:v>
                </c:pt>
                <c:pt idx="95">
                  <c:v>40148</c:v>
                </c:pt>
                <c:pt idx="96">
                  <c:v>40179</c:v>
                </c:pt>
                <c:pt idx="97">
                  <c:v>40210</c:v>
                </c:pt>
                <c:pt idx="98">
                  <c:v>40238</c:v>
                </c:pt>
                <c:pt idx="99">
                  <c:v>40269</c:v>
                </c:pt>
                <c:pt idx="100">
                  <c:v>40299</c:v>
                </c:pt>
                <c:pt idx="101">
                  <c:v>40330</c:v>
                </c:pt>
                <c:pt idx="102">
                  <c:v>40360</c:v>
                </c:pt>
                <c:pt idx="103">
                  <c:v>40391</c:v>
                </c:pt>
                <c:pt idx="104">
                  <c:v>40422</c:v>
                </c:pt>
                <c:pt idx="105">
                  <c:v>40452</c:v>
                </c:pt>
                <c:pt idx="106">
                  <c:v>40483</c:v>
                </c:pt>
                <c:pt idx="107">
                  <c:v>40513</c:v>
                </c:pt>
                <c:pt idx="108">
                  <c:v>40544</c:v>
                </c:pt>
                <c:pt idx="109">
                  <c:v>40575</c:v>
                </c:pt>
                <c:pt idx="110">
                  <c:v>40603</c:v>
                </c:pt>
                <c:pt idx="111">
                  <c:v>40634</c:v>
                </c:pt>
                <c:pt idx="112">
                  <c:v>40664</c:v>
                </c:pt>
                <c:pt idx="113">
                  <c:v>40695</c:v>
                </c:pt>
                <c:pt idx="114">
                  <c:v>40725</c:v>
                </c:pt>
                <c:pt idx="115">
                  <c:v>40756</c:v>
                </c:pt>
                <c:pt idx="116">
                  <c:v>40787</c:v>
                </c:pt>
                <c:pt idx="117">
                  <c:v>40817</c:v>
                </c:pt>
                <c:pt idx="118">
                  <c:v>40848</c:v>
                </c:pt>
                <c:pt idx="119">
                  <c:v>40878</c:v>
                </c:pt>
                <c:pt idx="120">
                  <c:v>40909</c:v>
                </c:pt>
                <c:pt idx="121">
                  <c:v>40940</c:v>
                </c:pt>
                <c:pt idx="122">
                  <c:v>40969</c:v>
                </c:pt>
                <c:pt idx="123">
                  <c:v>41000</c:v>
                </c:pt>
                <c:pt idx="124">
                  <c:v>41030</c:v>
                </c:pt>
                <c:pt idx="125">
                  <c:v>41061</c:v>
                </c:pt>
                <c:pt idx="126">
                  <c:v>41091</c:v>
                </c:pt>
                <c:pt idx="127">
                  <c:v>41122</c:v>
                </c:pt>
                <c:pt idx="128">
                  <c:v>41153</c:v>
                </c:pt>
                <c:pt idx="129">
                  <c:v>41183</c:v>
                </c:pt>
                <c:pt idx="130">
                  <c:v>41214</c:v>
                </c:pt>
                <c:pt idx="131">
                  <c:v>41244</c:v>
                </c:pt>
                <c:pt idx="132">
                  <c:v>41275</c:v>
                </c:pt>
                <c:pt idx="133">
                  <c:v>41306</c:v>
                </c:pt>
                <c:pt idx="134">
                  <c:v>41334</c:v>
                </c:pt>
                <c:pt idx="135">
                  <c:v>41365</c:v>
                </c:pt>
                <c:pt idx="136">
                  <c:v>41395</c:v>
                </c:pt>
                <c:pt idx="137">
                  <c:v>41426</c:v>
                </c:pt>
                <c:pt idx="138">
                  <c:v>41456</c:v>
                </c:pt>
                <c:pt idx="139">
                  <c:v>41487</c:v>
                </c:pt>
                <c:pt idx="140">
                  <c:v>41518</c:v>
                </c:pt>
                <c:pt idx="141">
                  <c:v>41548</c:v>
                </c:pt>
                <c:pt idx="142">
                  <c:v>41579</c:v>
                </c:pt>
                <c:pt idx="143">
                  <c:v>41609</c:v>
                </c:pt>
                <c:pt idx="144">
                  <c:v>41640</c:v>
                </c:pt>
                <c:pt idx="145">
                  <c:v>41671</c:v>
                </c:pt>
                <c:pt idx="146">
                  <c:v>41699</c:v>
                </c:pt>
                <c:pt idx="147">
                  <c:v>41730</c:v>
                </c:pt>
                <c:pt idx="148">
                  <c:v>41760</c:v>
                </c:pt>
                <c:pt idx="149">
                  <c:v>41791</c:v>
                </c:pt>
                <c:pt idx="150">
                  <c:v>41821</c:v>
                </c:pt>
                <c:pt idx="151">
                  <c:v>41852</c:v>
                </c:pt>
                <c:pt idx="152">
                  <c:v>41883</c:v>
                </c:pt>
                <c:pt idx="153">
                  <c:v>41913</c:v>
                </c:pt>
                <c:pt idx="154">
                  <c:v>41944</c:v>
                </c:pt>
                <c:pt idx="155">
                  <c:v>41974</c:v>
                </c:pt>
                <c:pt idx="156">
                  <c:v>42005</c:v>
                </c:pt>
                <c:pt idx="157">
                  <c:v>42036</c:v>
                </c:pt>
                <c:pt idx="158">
                  <c:v>42064</c:v>
                </c:pt>
                <c:pt idx="159">
                  <c:v>42095</c:v>
                </c:pt>
                <c:pt idx="160">
                  <c:v>42125</c:v>
                </c:pt>
                <c:pt idx="161">
                  <c:v>42156</c:v>
                </c:pt>
                <c:pt idx="162">
                  <c:v>42186</c:v>
                </c:pt>
                <c:pt idx="163">
                  <c:v>42217</c:v>
                </c:pt>
                <c:pt idx="164">
                  <c:v>42248</c:v>
                </c:pt>
                <c:pt idx="165">
                  <c:v>42278</c:v>
                </c:pt>
                <c:pt idx="166">
                  <c:v>42309</c:v>
                </c:pt>
                <c:pt idx="167">
                  <c:v>42339</c:v>
                </c:pt>
                <c:pt idx="168">
                  <c:v>42370</c:v>
                </c:pt>
                <c:pt idx="169">
                  <c:v>42401</c:v>
                </c:pt>
                <c:pt idx="170">
                  <c:v>42430</c:v>
                </c:pt>
                <c:pt idx="171">
                  <c:v>42461</c:v>
                </c:pt>
                <c:pt idx="172">
                  <c:v>42491</c:v>
                </c:pt>
                <c:pt idx="173">
                  <c:v>42522</c:v>
                </c:pt>
                <c:pt idx="174">
                  <c:v>42552</c:v>
                </c:pt>
                <c:pt idx="175">
                  <c:v>42583</c:v>
                </c:pt>
                <c:pt idx="176">
                  <c:v>42614</c:v>
                </c:pt>
                <c:pt idx="177">
                  <c:v>42644</c:v>
                </c:pt>
                <c:pt idx="178">
                  <c:v>42675</c:v>
                </c:pt>
                <c:pt idx="179">
                  <c:v>42705</c:v>
                </c:pt>
                <c:pt idx="180">
                  <c:v>42736</c:v>
                </c:pt>
                <c:pt idx="181">
                  <c:v>42767</c:v>
                </c:pt>
                <c:pt idx="182">
                  <c:v>42795</c:v>
                </c:pt>
                <c:pt idx="183">
                  <c:v>42826</c:v>
                </c:pt>
                <c:pt idx="184">
                  <c:v>42856</c:v>
                </c:pt>
                <c:pt idx="185">
                  <c:v>42887</c:v>
                </c:pt>
                <c:pt idx="186">
                  <c:v>42917</c:v>
                </c:pt>
                <c:pt idx="187">
                  <c:v>42948</c:v>
                </c:pt>
                <c:pt idx="188">
                  <c:v>42979</c:v>
                </c:pt>
                <c:pt idx="189">
                  <c:v>43009</c:v>
                </c:pt>
                <c:pt idx="190">
                  <c:v>43040</c:v>
                </c:pt>
                <c:pt idx="191">
                  <c:v>43070</c:v>
                </c:pt>
                <c:pt idx="192">
                  <c:v>43101</c:v>
                </c:pt>
                <c:pt idx="193">
                  <c:v>43132</c:v>
                </c:pt>
                <c:pt idx="194">
                  <c:v>43160</c:v>
                </c:pt>
                <c:pt idx="195">
                  <c:v>43191</c:v>
                </c:pt>
                <c:pt idx="196">
                  <c:v>43221</c:v>
                </c:pt>
                <c:pt idx="197">
                  <c:v>43252</c:v>
                </c:pt>
                <c:pt idx="198">
                  <c:v>43282</c:v>
                </c:pt>
                <c:pt idx="199">
                  <c:v>43313</c:v>
                </c:pt>
                <c:pt idx="200">
                  <c:v>43344</c:v>
                </c:pt>
                <c:pt idx="201">
                  <c:v>43374</c:v>
                </c:pt>
                <c:pt idx="202">
                  <c:v>43405</c:v>
                </c:pt>
                <c:pt idx="203">
                  <c:v>43435</c:v>
                </c:pt>
                <c:pt idx="204">
                  <c:v>43466</c:v>
                </c:pt>
                <c:pt idx="205">
                  <c:v>43497</c:v>
                </c:pt>
                <c:pt idx="206">
                  <c:v>43525</c:v>
                </c:pt>
                <c:pt idx="207">
                  <c:v>43556</c:v>
                </c:pt>
                <c:pt idx="208">
                  <c:v>43586</c:v>
                </c:pt>
                <c:pt idx="209">
                  <c:v>43617</c:v>
                </c:pt>
                <c:pt idx="210">
                  <c:v>43647</c:v>
                </c:pt>
                <c:pt idx="211">
                  <c:v>43678</c:v>
                </c:pt>
                <c:pt idx="212">
                  <c:v>43709</c:v>
                </c:pt>
                <c:pt idx="213">
                  <c:v>43739</c:v>
                </c:pt>
                <c:pt idx="214">
                  <c:v>43770</c:v>
                </c:pt>
                <c:pt idx="215">
                  <c:v>43800</c:v>
                </c:pt>
                <c:pt idx="216">
                  <c:v>43831</c:v>
                </c:pt>
                <c:pt idx="217">
                  <c:v>43862</c:v>
                </c:pt>
                <c:pt idx="218">
                  <c:v>43891</c:v>
                </c:pt>
                <c:pt idx="219">
                  <c:v>43922</c:v>
                </c:pt>
                <c:pt idx="220">
                  <c:v>43952</c:v>
                </c:pt>
                <c:pt idx="221">
                  <c:v>43983</c:v>
                </c:pt>
                <c:pt idx="222">
                  <c:v>44013</c:v>
                </c:pt>
                <c:pt idx="223">
                  <c:v>44044</c:v>
                </c:pt>
                <c:pt idx="224">
                  <c:v>44075</c:v>
                </c:pt>
                <c:pt idx="225">
                  <c:v>44105</c:v>
                </c:pt>
                <c:pt idx="226">
                  <c:v>44136</c:v>
                </c:pt>
                <c:pt idx="227">
                  <c:v>44166</c:v>
                </c:pt>
                <c:pt idx="228">
                  <c:v>44197</c:v>
                </c:pt>
                <c:pt idx="229">
                  <c:v>44228</c:v>
                </c:pt>
                <c:pt idx="230">
                  <c:v>44256</c:v>
                </c:pt>
                <c:pt idx="231">
                  <c:v>44287</c:v>
                </c:pt>
                <c:pt idx="232">
                  <c:v>44317</c:v>
                </c:pt>
                <c:pt idx="233">
                  <c:v>44348</c:v>
                </c:pt>
                <c:pt idx="234">
                  <c:v>44378</c:v>
                </c:pt>
                <c:pt idx="235">
                  <c:v>44409</c:v>
                </c:pt>
                <c:pt idx="236">
                  <c:v>44440</c:v>
                </c:pt>
                <c:pt idx="237">
                  <c:v>44470</c:v>
                </c:pt>
                <c:pt idx="238">
                  <c:v>44501</c:v>
                </c:pt>
                <c:pt idx="239">
                  <c:v>44531</c:v>
                </c:pt>
                <c:pt idx="240">
                  <c:v>44562</c:v>
                </c:pt>
                <c:pt idx="241">
                  <c:v>44593</c:v>
                </c:pt>
                <c:pt idx="242">
                  <c:v>44621</c:v>
                </c:pt>
                <c:pt idx="243">
                  <c:v>44652</c:v>
                </c:pt>
                <c:pt idx="244">
                  <c:v>44682</c:v>
                </c:pt>
                <c:pt idx="245">
                  <c:v>44713</c:v>
                </c:pt>
                <c:pt idx="246">
                  <c:v>44743</c:v>
                </c:pt>
                <c:pt idx="247">
                  <c:v>44774</c:v>
                </c:pt>
                <c:pt idx="248">
                  <c:v>44805</c:v>
                </c:pt>
                <c:pt idx="249">
                  <c:v>44835</c:v>
                </c:pt>
                <c:pt idx="250">
                  <c:v>44866</c:v>
                </c:pt>
                <c:pt idx="251">
                  <c:v>44896</c:v>
                </c:pt>
                <c:pt idx="252">
                  <c:v>44927</c:v>
                </c:pt>
                <c:pt idx="253">
                  <c:v>44958</c:v>
                </c:pt>
                <c:pt idx="254">
                  <c:v>44986</c:v>
                </c:pt>
                <c:pt idx="255">
                  <c:v>45017</c:v>
                </c:pt>
                <c:pt idx="256">
                  <c:v>45047</c:v>
                </c:pt>
                <c:pt idx="257">
                  <c:v>45078</c:v>
                </c:pt>
                <c:pt idx="258">
                  <c:v>45108</c:v>
                </c:pt>
                <c:pt idx="259">
                  <c:v>45139</c:v>
                </c:pt>
                <c:pt idx="260">
                  <c:v>45170</c:v>
                </c:pt>
                <c:pt idx="261">
                  <c:v>45200</c:v>
                </c:pt>
                <c:pt idx="262">
                  <c:v>45231</c:v>
                </c:pt>
                <c:pt idx="263">
                  <c:v>45261</c:v>
                </c:pt>
                <c:pt idx="264">
                  <c:v>45292</c:v>
                </c:pt>
                <c:pt idx="265">
                  <c:v>45323</c:v>
                </c:pt>
                <c:pt idx="266">
                  <c:v>45352</c:v>
                </c:pt>
                <c:pt idx="267">
                  <c:v>45383</c:v>
                </c:pt>
                <c:pt idx="268">
                  <c:v>45413</c:v>
                </c:pt>
                <c:pt idx="269">
                  <c:v>45444</c:v>
                </c:pt>
                <c:pt idx="270">
                  <c:v>45474</c:v>
                </c:pt>
                <c:pt idx="271">
                  <c:v>45505</c:v>
                </c:pt>
                <c:pt idx="272">
                  <c:v>45536</c:v>
                </c:pt>
                <c:pt idx="273">
                  <c:v>45566</c:v>
                </c:pt>
                <c:pt idx="274">
                  <c:v>45597</c:v>
                </c:pt>
                <c:pt idx="275">
                  <c:v>45627</c:v>
                </c:pt>
                <c:pt idx="276">
                  <c:v>45658</c:v>
                </c:pt>
                <c:pt idx="277">
                  <c:v>45689</c:v>
                </c:pt>
                <c:pt idx="278">
                  <c:v>45717</c:v>
                </c:pt>
                <c:pt idx="279">
                  <c:v>45748</c:v>
                </c:pt>
                <c:pt idx="280">
                  <c:v>45778</c:v>
                </c:pt>
                <c:pt idx="281">
                  <c:v>45809</c:v>
                </c:pt>
                <c:pt idx="282">
                  <c:v>45839</c:v>
                </c:pt>
                <c:pt idx="283">
                  <c:v>45870</c:v>
                </c:pt>
                <c:pt idx="284">
                  <c:v>45901</c:v>
                </c:pt>
                <c:pt idx="285">
                  <c:v>45931</c:v>
                </c:pt>
                <c:pt idx="286">
                  <c:v>45962</c:v>
                </c:pt>
                <c:pt idx="287">
                  <c:v>45992</c:v>
                </c:pt>
              </c:numCache>
            </c:numRef>
          </c:cat>
          <c:val>
            <c:numRef>
              <c:f>'Line Charts'!$S$2:$S$289</c:f>
              <c:numCache>
                <c:formatCode>_(* #,##0_);_(* \(#,##0\);_(* "-"??_);_(@_)</c:formatCode>
                <c:ptCount val="288"/>
                <c:pt idx="0">
                  <c:v>484845</c:v>
                </c:pt>
                <c:pt idx="1">
                  <c:v>485091</c:v>
                </c:pt>
                <c:pt idx="2">
                  <c:v>485859</c:v>
                </c:pt>
                <c:pt idx="3">
                  <c:v>485989</c:v>
                </c:pt>
                <c:pt idx="4">
                  <c:v>486104</c:v>
                </c:pt>
                <c:pt idx="5">
                  <c:v>486679</c:v>
                </c:pt>
                <c:pt idx="6">
                  <c:v>487486</c:v>
                </c:pt>
                <c:pt idx="7">
                  <c:v>488279</c:v>
                </c:pt>
                <c:pt idx="8">
                  <c:v>488937</c:v>
                </c:pt>
                <c:pt idx="9">
                  <c:v>489571</c:v>
                </c:pt>
                <c:pt idx="10">
                  <c:v>490489</c:v>
                </c:pt>
                <c:pt idx="11">
                  <c:v>491104</c:v>
                </c:pt>
                <c:pt idx="12">
                  <c:v>491609</c:v>
                </c:pt>
                <c:pt idx="13">
                  <c:v>491759</c:v>
                </c:pt>
                <c:pt idx="14">
                  <c:v>491980</c:v>
                </c:pt>
                <c:pt idx="15">
                  <c:v>491970</c:v>
                </c:pt>
                <c:pt idx="16">
                  <c:v>492035</c:v>
                </c:pt>
                <c:pt idx="17">
                  <c:v>492361</c:v>
                </c:pt>
                <c:pt idx="18">
                  <c:v>492760</c:v>
                </c:pt>
                <c:pt idx="19">
                  <c:v>493615</c:v>
                </c:pt>
                <c:pt idx="20">
                  <c:v>494019</c:v>
                </c:pt>
                <c:pt idx="21">
                  <c:v>494783</c:v>
                </c:pt>
                <c:pt idx="22">
                  <c:v>495837</c:v>
                </c:pt>
                <c:pt idx="23">
                  <c:v>496563</c:v>
                </c:pt>
                <c:pt idx="24">
                  <c:v>497278</c:v>
                </c:pt>
                <c:pt idx="25">
                  <c:v>497252</c:v>
                </c:pt>
                <c:pt idx="26">
                  <c:v>498125</c:v>
                </c:pt>
                <c:pt idx="27">
                  <c:v>498343</c:v>
                </c:pt>
                <c:pt idx="28">
                  <c:v>498634</c:v>
                </c:pt>
                <c:pt idx="29">
                  <c:v>499158</c:v>
                </c:pt>
                <c:pt idx="30">
                  <c:v>499855</c:v>
                </c:pt>
                <c:pt idx="31">
                  <c:v>500655</c:v>
                </c:pt>
                <c:pt idx="32">
                  <c:v>501178</c:v>
                </c:pt>
                <c:pt idx="33">
                  <c:v>502262</c:v>
                </c:pt>
                <c:pt idx="34">
                  <c:v>503203</c:v>
                </c:pt>
                <c:pt idx="35">
                  <c:v>503996</c:v>
                </c:pt>
                <c:pt idx="36">
                  <c:v>504696</c:v>
                </c:pt>
                <c:pt idx="37">
                  <c:v>505001</c:v>
                </c:pt>
                <c:pt idx="38">
                  <c:v>505231</c:v>
                </c:pt>
                <c:pt idx="39">
                  <c:v>505524</c:v>
                </c:pt>
                <c:pt idx="40">
                  <c:v>505649</c:v>
                </c:pt>
                <c:pt idx="41">
                  <c:v>505995</c:v>
                </c:pt>
                <c:pt idx="42">
                  <c:v>506780</c:v>
                </c:pt>
                <c:pt idx="43">
                  <c:v>507697</c:v>
                </c:pt>
                <c:pt idx="44">
                  <c:v>508664</c:v>
                </c:pt>
                <c:pt idx="45">
                  <c:v>509355</c:v>
                </c:pt>
                <c:pt idx="46">
                  <c:v>510053</c:v>
                </c:pt>
                <c:pt idx="47">
                  <c:v>511131</c:v>
                </c:pt>
                <c:pt idx="48">
                  <c:v>511891</c:v>
                </c:pt>
                <c:pt idx="49">
                  <c:v>512534</c:v>
                </c:pt>
                <c:pt idx="50">
                  <c:v>512908</c:v>
                </c:pt>
                <c:pt idx="51">
                  <c:v>513314</c:v>
                </c:pt>
                <c:pt idx="52">
                  <c:v>513127</c:v>
                </c:pt>
                <c:pt idx="53">
                  <c:v>513841</c:v>
                </c:pt>
                <c:pt idx="54">
                  <c:v>514548</c:v>
                </c:pt>
                <c:pt idx="55">
                  <c:v>515560</c:v>
                </c:pt>
                <c:pt idx="56">
                  <c:v>516349</c:v>
                </c:pt>
                <c:pt idx="57">
                  <c:v>517217</c:v>
                </c:pt>
                <c:pt idx="58">
                  <c:v>518643</c:v>
                </c:pt>
                <c:pt idx="59">
                  <c:v>519758</c:v>
                </c:pt>
                <c:pt idx="60">
                  <c:v>520541</c:v>
                </c:pt>
                <c:pt idx="61">
                  <c:v>520962</c:v>
                </c:pt>
                <c:pt idx="62">
                  <c:v>521450</c:v>
                </c:pt>
                <c:pt idx="63">
                  <c:v>521439</c:v>
                </c:pt>
                <c:pt idx="64">
                  <c:v>521176</c:v>
                </c:pt>
                <c:pt idx="65">
                  <c:v>521801</c:v>
                </c:pt>
                <c:pt idx="66">
                  <c:v>522178</c:v>
                </c:pt>
                <c:pt idx="67">
                  <c:v>522981</c:v>
                </c:pt>
                <c:pt idx="68">
                  <c:v>523857</c:v>
                </c:pt>
                <c:pt idx="69">
                  <c:v>524564</c:v>
                </c:pt>
                <c:pt idx="70">
                  <c:v>525796</c:v>
                </c:pt>
                <c:pt idx="71">
                  <c:v>526857</c:v>
                </c:pt>
                <c:pt idx="72">
                  <c:v>527559</c:v>
                </c:pt>
                <c:pt idx="73">
                  <c:v>528182</c:v>
                </c:pt>
                <c:pt idx="74">
                  <c:v>528814</c:v>
                </c:pt>
                <c:pt idx="75">
                  <c:v>528936</c:v>
                </c:pt>
                <c:pt idx="76">
                  <c:v>528779</c:v>
                </c:pt>
                <c:pt idx="77">
                  <c:v>529484</c:v>
                </c:pt>
                <c:pt idx="78">
                  <c:v>529796</c:v>
                </c:pt>
                <c:pt idx="79">
                  <c:v>530456</c:v>
                </c:pt>
                <c:pt idx="80">
                  <c:v>531057</c:v>
                </c:pt>
                <c:pt idx="81">
                  <c:v>531829</c:v>
                </c:pt>
                <c:pt idx="82">
                  <c:v>532633</c:v>
                </c:pt>
                <c:pt idx="83">
                  <c:v>533510</c:v>
                </c:pt>
                <c:pt idx="84">
                  <c:v>534350</c:v>
                </c:pt>
                <c:pt idx="85">
                  <c:v>534764</c:v>
                </c:pt>
                <c:pt idx="86">
                  <c:v>534922</c:v>
                </c:pt>
                <c:pt idx="87">
                  <c:v>534773</c:v>
                </c:pt>
                <c:pt idx="88">
                  <c:v>534202</c:v>
                </c:pt>
                <c:pt idx="89">
                  <c:v>534448</c:v>
                </c:pt>
                <c:pt idx="90">
                  <c:v>534731</c:v>
                </c:pt>
                <c:pt idx="91">
                  <c:v>535334</c:v>
                </c:pt>
                <c:pt idx="92">
                  <c:v>535564</c:v>
                </c:pt>
                <c:pt idx="93">
                  <c:v>536042</c:v>
                </c:pt>
                <c:pt idx="94">
                  <c:v>537118</c:v>
                </c:pt>
                <c:pt idx="95">
                  <c:v>537645</c:v>
                </c:pt>
                <c:pt idx="96">
                  <c:v>538026</c:v>
                </c:pt>
                <c:pt idx="97">
                  <c:v>538350</c:v>
                </c:pt>
                <c:pt idx="98">
                  <c:v>538484</c:v>
                </c:pt>
                <c:pt idx="99">
                  <c:v>538503</c:v>
                </c:pt>
                <c:pt idx="100">
                  <c:v>537653</c:v>
                </c:pt>
                <c:pt idx="101">
                  <c:v>537490</c:v>
                </c:pt>
                <c:pt idx="102">
                  <c:v>537667</c:v>
                </c:pt>
                <c:pt idx="103">
                  <c:v>537897</c:v>
                </c:pt>
                <c:pt idx="104">
                  <c:v>537925</c:v>
                </c:pt>
                <c:pt idx="105">
                  <c:v>538152</c:v>
                </c:pt>
                <c:pt idx="106">
                  <c:v>538707</c:v>
                </c:pt>
                <c:pt idx="107">
                  <c:v>538866</c:v>
                </c:pt>
                <c:pt idx="108">
                  <c:v>539197</c:v>
                </c:pt>
                <c:pt idx="109">
                  <c:v>539345</c:v>
                </c:pt>
                <c:pt idx="110">
                  <c:v>539461</c:v>
                </c:pt>
                <c:pt idx="111">
                  <c:v>539468</c:v>
                </c:pt>
                <c:pt idx="112">
                  <c:v>538324</c:v>
                </c:pt>
                <c:pt idx="113">
                  <c:v>538378</c:v>
                </c:pt>
                <c:pt idx="114">
                  <c:v>538533</c:v>
                </c:pt>
                <c:pt idx="115">
                  <c:v>538841</c:v>
                </c:pt>
                <c:pt idx="116">
                  <c:v>539011</c:v>
                </c:pt>
                <c:pt idx="117">
                  <c:v>539325</c:v>
                </c:pt>
                <c:pt idx="118">
                  <c:v>540082</c:v>
                </c:pt>
                <c:pt idx="119">
                  <c:v>540687</c:v>
                </c:pt>
                <c:pt idx="120">
                  <c:v>540991</c:v>
                </c:pt>
                <c:pt idx="121">
                  <c:v>541232</c:v>
                </c:pt>
                <c:pt idx="122">
                  <c:v>541457</c:v>
                </c:pt>
                <c:pt idx="123">
                  <c:v>541635</c:v>
                </c:pt>
                <c:pt idx="124">
                  <c:v>540930</c:v>
                </c:pt>
                <c:pt idx="125">
                  <c:v>541345</c:v>
                </c:pt>
                <c:pt idx="126">
                  <c:v>541461</c:v>
                </c:pt>
                <c:pt idx="127">
                  <c:v>541615</c:v>
                </c:pt>
                <c:pt idx="128">
                  <c:v>541881</c:v>
                </c:pt>
                <c:pt idx="129">
                  <c:v>542229</c:v>
                </c:pt>
                <c:pt idx="130">
                  <c:v>542922</c:v>
                </c:pt>
                <c:pt idx="131">
                  <c:v>543369</c:v>
                </c:pt>
                <c:pt idx="132">
                  <c:v>543572</c:v>
                </c:pt>
                <c:pt idx="133">
                  <c:v>543666</c:v>
                </c:pt>
                <c:pt idx="134">
                  <c:v>543748</c:v>
                </c:pt>
                <c:pt idx="135">
                  <c:v>543527</c:v>
                </c:pt>
                <c:pt idx="136">
                  <c:v>542810</c:v>
                </c:pt>
                <c:pt idx="137">
                  <c:v>542728</c:v>
                </c:pt>
                <c:pt idx="138">
                  <c:v>542826</c:v>
                </c:pt>
                <c:pt idx="139">
                  <c:v>543039</c:v>
                </c:pt>
                <c:pt idx="140">
                  <c:v>543031</c:v>
                </c:pt>
                <c:pt idx="141">
                  <c:v>543023</c:v>
                </c:pt>
                <c:pt idx="142">
                  <c:v>543524</c:v>
                </c:pt>
                <c:pt idx="143">
                  <c:v>543918</c:v>
                </c:pt>
                <c:pt idx="144">
                  <c:v>544316</c:v>
                </c:pt>
                <c:pt idx="145">
                  <c:v>544427</c:v>
                </c:pt>
                <c:pt idx="146">
                  <c:v>544648</c:v>
                </c:pt>
                <c:pt idx="147">
                  <c:v>544448</c:v>
                </c:pt>
                <c:pt idx="148">
                  <c:v>543941</c:v>
                </c:pt>
                <c:pt idx="149">
                  <c:v>544052</c:v>
                </c:pt>
                <c:pt idx="150">
                  <c:v>544106</c:v>
                </c:pt>
                <c:pt idx="151">
                  <c:v>544327</c:v>
                </c:pt>
                <c:pt idx="152">
                  <c:v>544514</c:v>
                </c:pt>
                <c:pt idx="153">
                  <c:v>544680</c:v>
                </c:pt>
                <c:pt idx="154">
                  <c:v>545016</c:v>
                </c:pt>
                <c:pt idx="155">
                  <c:v>545632</c:v>
                </c:pt>
                <c:pt idx="156">
                  <c:v>546018</c:v>
                </c:pt>
                <c:pt idx="157">
                  <c:v>546149</c:v>
                </c:pt>
                <c:pt idx="158">
                  <c:v>546321</c:v>
                </c:pt>
                <c:pt idx="159">
                  <c:v>545965</c:v>
                </c:pt>
                <c:pt idx="160">
                  <c:v>545330</c:v>
                </c:pt>
                <c:pt idx="161">
                  <c:v>545379</c:v>
                </c:pt>
                <c:pt idx="162">
                  <c:v>545785</c:v>
                </c:pt>
                <c:pt idx="163">
                  <c:v>546002</c:v>
                </c:pt>
                <c:pt idx="164">
                  <c:v>546101</c:v>
                </c:pt>
                <c:pt idx="165">
                  <c:v>546515</c:v>
                </c:pt>
                <c:pt idx="166">
                  <c:v>547126</c:v>
                </c:pt>
                <c:pt idx="167">
                  <c:v>547508</c:v>
                </c:pt>
                <c:pt idx="168">
                  <c:v>547724</c:v>
                </c:pt>
                <c:pt idx="169">
                  <c:v>547876</c:v>
                </c:pt>
                <c:pt idx="170">
                  <c:v>548028</c:v>
                </c:pt>
                <c:pt idx="171">
                  <c:v>547969</c:v>
                </c:pt>
                <c:pt idx="172">
                  <c:v>547188</c:v>
                </c:pt>
                <c:pt idx="173">
                  <c:v>547488</c:v>
                </c:pt>
                <c:pt idx="174">
                  <c:v>547780</c:v>
                </c:pt>
                <c:pt idx="175">
                  <c:v>547993</c:v>
                </c:pt>
                <c:pt idx="176">
                  <c:v>548161</c:v>
                </c:pt>
                <c:pt idx="177">
                  <c:v>548731</c:v>
                </c:pt>
                <c:pt idx="178">
                  <c:v>549164</c:v>
                </c:pt>
                <c:pt idx="179">
                  <c:v>549516</c:v>
                </c:pt>
                <c:pt idx="180">
                  <c:v>549746</c:v>
                </c:pt>
                <c:pt idx="181">
                  <c:v>549793</c:v>
                </c:pt>
                <c:pt idx="182">
                  <c:v>550152</c:v>
                </c:pt>
                <c:pt idx="183">
                  <c:v>550146</c:v>
                </c:pt>
                <c:pt idx="184">
                  <c:v>549442</c:v>
                </c:pt>
                <c:pt idx="185">
                  <c:v>549337</c:v>
                </c:pt>
                <c:pt idx="186">
                  <c:v>549666</c:v>
                </c:pt>
                <c:pt idx="187">
                  <c:v>549859</c:v>
                </c:pt>
                <c:pt idx="188">
                  <c:v>550247</c:v>
                </c:pt>
                <c:pt idx="189">
                  <c:v>550514</c:v>
                </c:pt>
                <c:pt idx="190">
                  <c:v>551069</c:v>
                </c:pt>
                <c:pt idx="191">
                  <c:v>551738</c:v>
                </c:pt>
                <c:pt idx="192">
                  <c:v>552321</c:v>
                </c:pt>
                <c:pt idx="193">
                  <c:v>552815</c:v>
                </c:pt>
                <c:pt idx="194">
                  <c:v>553230</c:v>
                </c:pt>
                <c:pt idx="195">
                  <c:v>553446</c:v>
                </c:pt>
                <c:pt idx="196">
                  <c:v>552784</c:v>
                </c:pt>
                <c:pt idx="197">
                  <c:v>552858</c:v>
                </c:pt>
                <c:pt idx="198">
                  <c:v>553154</c:v>
                </c:pt>
                <c:pt idx="199">
                  <c:v>553478</c:v>
                </c:pt>
                <c:pt idx="200">
                  <c:v>553903</c:v>
                </c:pt>
                <c:pt idx="201">
                  <c:v>554336</c:v>
                </c:pt>
                <c:pt idx="202">
                  <c:v>554973</c:v>
                </c:pt>
                <c:pt idx="203">
                  <c:v>555766</c:v>
                </c:pt>
                <c:pt idx="204">
                  <c:v>556354</c:v>
                </c:pt>
                <c:pt idx="205">
                  <c:v>556936</c:v>
                </c:pt>
                <c:pt idx="206">
                  <c:v>557348</c:v>
                </c:pt>
                <c:pt idx="207">
                  <c:v>557591</c:v>
                </c:pt>
                <c:pt idx="208">
                  <c:v>556845</c:v>
                </c:pt>
                <c:pt idx="209">
                  <c:v>557225</c:v>
                </c:pt>
                <c:pt idx="210">
                  <c:v>557380</c:v>
                </c:pt>
                <c:pt idx="211">
                  <c:v>557997</c:v>
                </c:pt>
                <c:pt idx="212">
                  <c:v>558295</c:v>
                </c:pt>
                <c:pt idx="213">
                  <c:v>558527</c:v>
                </c:pt>
                <c:pt idx="214">
                  <c:v>559089</c:v>
                </c:pt>
                <c:pt idx="215">
                  <c:v>559341</c:v>
                </c:pt>
                <c:pt idx="216">
                  <c:v>559031</c:v>
                </c:pt>
                <c:pt idx="217">
                  <c:v>559419</c:v>
                </c:pt>
                <c:pt idx="218">
                  <c:v>560093</c:v>
                </c:pt>
                <c:pt idx="219">
                  <c:v>560491</c:v>
                </c:pt>
                <c:pt idx="220">
                  <c:v>560806</c:v>
                </c:pt>
                <c:pt idx="221">
                  <c:v>561467</c:v>
                </c:pt>
                <c:pt idx="222">
                  <c:v>561429</c:v>
                </c:pt>
                <c:pt idx="223">
                  <c:v>561652</c:v>
                </c:pt>
                <c:pt idx="224">
                  <c:v>561808</c:v>
                </c:pt>
                <c:pt idx="225">
                  <c:v>561467</c:v>
                </c:pt>
                <c:pt idx="226">
                  <c:v>561570</c:v>
                </c:pt>
                <c:pt idx="227">
                  <c:v>561916</c:v>
                </c:pt>
                <c:pt idx="228">
                  <c:v>562254.03070175438</c:v>
                </c:pt>
                <c:pt idx="229">
                  <c:v>562592.06140350876</c:v>
                </c:pt>
                <c:pt idx="230">
                  <c:v>562930.09210526315</c:v>
                </c:pt>
                <c:pt idx="231">
                  <c:v>563268.12280701753</c:v>
                </c:pt>
                <c:pt idx="232">
                  <c:v>563606.15350877191</c:v>
                </c:pt>
                <c:pt idx="233">
                  <c:v>563944.18421052629</c:v>
                </c:pt>
                <c:pt idx="234">
                  <c:v>564282.21491228067</c:v>
                </c:pt>
                <c:pt idx="235">
                  <c:v>564620.24561403506</c:v>
                </c:pt>
                <c:pt idx="236">
                  <c:v>564958.27631578944</c:v>
                </c:pt>
                <c:pt idx="237">
                  <c:v>565296.30701754382</c:v>
                </c:pt>
                <c:pt idx="238">
                  <c:v>565634.3377192982</c:v>
                </c:pt>
                <c:pt idx="239">
                  <c:v>565972.36842105258</c:v>
                </c:pt>
                <c:pt idx="240">
                  <c:v>566310.39912280696</c:v>
                </c:pt>
                <c:pt idx="241">
                  <c:v>566648.42982456135</c:v>
                </c:pt>
                <c:pt idx="242">
                  <c:v>566986.46052631573</c:v>
                </c:pt>
                <c:pt idx="243">
                  <c:v>567324.49122807011</c:v>
                </c:pt>
                <c:pt idx="244">
                  <c:v>567662.52192982449</c:v>
                </c:pt>
                <c:pt idx="245">
                  <c:v>568000.55263157887</c:v>
                </c:pt>
                <c:pt idx="246">
                  <c:v>568338.58333333326</c:v>
                </c:pt>
                <c:pt idx="247">
                  <c:v>568676.61403508764</c:v>
                </c:pt>
                <c:pt idx="248">
                  <c:v>569014.64473684202</c:v>
                </c:pt>
                <c:pt idx="249">
                  <c:v>569352.6754385964</c:v>
                </c:pt>
                <c:pt idx="250">
                  <c:v>569690.70614035078</c:v>
                </c:pt>
                <c:pt idx="251">
                  <c:v>570028.73684210517</c:v>
                </c:pt>
                <c:pt idx="252">
                  <c:v>570366.76754385955</c:v>
                </c:pt>
                <c:pt idx="253">
                  <c:v>570704.79824561393</c:v>
                </c:pt>
                <c:pt idx="254">
                  <c:v>571042.82894736831</c:v>
                </c:pt>
                <c:pt idx="255">
                  <c:v>571380.85964912269</c:v>
                </c:pt>
                <c:pt idx="256">
                  <c:v>571718.89035087707</c:v>
                </c:pt>
                <c:pt idx="257">
                  <c:v>572056.92105263146</c:v>
                </c:pt>
                <c:pt idx="258">
                  <c:v>572394.95175438584</c:v>
                </c:pt>
                <c:pt idx="259">
                  <c:v>572732.98245614022</c:v>
                </c:pt>
                <c:pt idx="260">
                  <c:v>573071.0131578946</c:v>
                </c:pt>
                <c:pt idx="261">
                  <c:v>573409.04385964898</c:v>
                </c:pt>
                <c:pt idx="262">
                  <c:v>573747.07456140337</c:v>
                </c:pt>
                <c:pt idx="263">
                  <c:v>574085.10526315775</c:v>
                </c:pt>
                <c:pt idx="264">
                  <c:v>574423.13596491213</c:v>
                </c:pt>
                <c:pt idx="265">
                  <c:v>574761.16666666651</c:v>
                </c:pt>
                <c:pt idx="266">
                  <c:v>575099.19736842089</c:v>
                </c:pt>
                <c:pt idx="267">
                  <c:v>575437.22807017528</c:v>
                </c:pt>
                <c:pt idx="268">
                  <c:v>575775.25877192966</c:v>
                </c:pt>
                <c:pt idx="269">
                  <c:v>576113.28947368404</c:v>
                </c:pt>
                <c:pt idx="270">
                  <c:v>576451.32017543842</c:v>
                </c:pt>
                <c:pt idx="271">
                  <c:v>576789.3508771928</c:v>
                </c:pt>
                <c:pt idx="272">
                  <c:v>577127.38157894718</c:v>
                </c:pt>
                <c:pt idx="273">
                  <c:v>577465.41228070157</c:v>
                </c:pt>
                <c:pt idx="274">
                  <c:v>577803.44298245595</c:v>
                </c:pt>
                <c:pt idx="275">
                  <c:v>578141.47368421033</c:v>
                </c:pt>
                <c:pt idx="276">
                  <c:v>578479.50438596471</c:v>
                </c:pt>
                <c:pt idx="277">
                  <c:v>578817.53508771909</c:v>
                </c:pt>
                <c:pt idx="278">
                  <c:v>579155.56578947348</c:v>
                </c:pt>
                <c:pt idx="279">
                  <c:v>579493.59649122786</c:v>
                </c:pt>
                <c:pt idx="280">
                  <c:v>579831.62719298224</c:v>
                </c:pt>
                <c:pt idx="281">
                  <c:v>580169.65789473662</c:v>
                </c:pt>
                <c:pt idx="282">
                  <c:v>580507.688596491</c:v>
                </c:pt>
                <c:pt idx="283">
                  <c:v>580845.71929824539</c:v>
                </c:pt>
                <c:pt idx="284">
                  <c:v>581183.74999999977</c:v>
                </c:pt>
                <c:pt idx="285">
                  <c:v>581521.78070175415</c:v>
                </c:pt>
                <c:pt idx="286">
                  <c:v>581859.81140350853</c:v>
                </c:pt>
                <c:pt idx="287">
                  <c:v>582197.84210526291</c:v>
                </c:pt>
              </c:numCache>
            </c:numRef>
          </c:val>
          <c:smooth val="0"/>
          <c:extLst>
            <c:ext xmlns:c16="http://schemas.microsoft.com/office/drawing/2014/chart" uri="{C3380CC4-5D6E-409C-BE32-E72D297353CC}">
              <c16:uniqueId val="{00000001-F9AC-4464-A259-3CC0027FC55B}"/>
            </c:ext>
          </c:extLst>
        </c:ser>
        <c:dLbls>
          <c:showLegendKey val="0"/>
          <c:showVal val="0"/>
          <c:showCatName val="0"/>
          <c:showSerName val="0"/>
          <c:showPercent val="0"/>
          <c:showBubbleSize val="0"/>
        </c:dLbls>
        <c:smooth val="0"/>
        <c:axId val="904021056"/>
        <c:axId val="904018536"/>
      </c:lineChart>
      <c:dateAx>
        <c:axId val="904021056"/>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018536"/>
        <c:crosses val="autoZero"/>
        <c:auto val="1"/>
        <c:lblOffset val="100"/>
        <c:baseTimeUnit val="months"/>
      </c:dateAx>
      <c:valAx>
        <c:axId val="90401853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021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476250</xdr:colOff>
      <xdr:row>1</xdr:row>
      <xdr:rowOff>0</xdr:rowOff>
    </xdr:from>
    <xdr:to>
      <xdr:col>19</xdr:col>
      <xdr:colOff>409575</xdr:colOff>
      <xdr:row>38</xdr:row>
      <xdr:rowOff>19050</xdr:rowOff>
    </xdr:to>
    <xdr:graphicFrame macro="">
      <xdr:nvGraphicFramePr>
        <xdr:cNvPr id="2" name="Chart 1">
          <a:extLst>
            <a:ext uri="{FF2B5EF4-FFF2-40B4-BE49-F238E27FC236}">
              <a16:creationId xmlns:a16="http://schemas.microsoft.com/office/drawing/2014/main" id="{9D94781B-1D47-F7AD-71D6-A3C0BF175B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32</xdr:col>
      <xdr:colOff>514349</xdr:colOff>
      <xdr:row>1</xdr:row>
      <xdr:rowOff>38100</xdr:rowOff>
    </xdr:from>
    <xdr:to>
      <xdr:col>44</xdr:col>
      <xdr:colOff>38100</xdr:colOff>
      <xdr:row>20</xdr:row>
      <xdr:rowOff>85725</xdr:rowOff>
    </xdr:to>
    <xdr:graphicFrame macro="">
      <xdr:nvGraphicFramePr>
        <xdr:cNvPr id="2" name="Chart 1">
          <a:extLst>
            <a:ext uri="{FF2B5EF4-FFF2-40B4-BE49-F238E27FC236}">
              <a16:creationId xmlns:a16="http://schemas.microsoft.com/office/drawing/2014/main" id="{F795F74D-6F67-7A3F-6BF7-FC8C642ED5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215900</xdr:colOff>
      <xdr:row>1</xdr:row>
      <xdr:rowOff>47625</xdr:rowOff>
    </xdr:from>
    <xdr:to>
      <xdr:col>32</xdr:col>
      <xdr:colOff>482600</xdr:colOff>
      <xdr:row>20</xdr:row>
      <xdr:rowOff>82551</xdr:rowOff>
    </xdr:to>
    <xdr:graphicFrame macro="">
      <xdr:nvGraphicFramePr>
        <xdr:cNvPr id="3" name="Chart 2">
          <a:extLst>
            <a:ext uri="{FF2B5EF4-FFF2-40B4-BE49-F238E27FC236}">
              <a16:creationId xmlns:a16="http://schemas.microsoft.com/office/drawing/2014/main" id="{002D8666-FBA9-2534-932B-6D0BB42EA5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32</xdr:col>
      <xdr:colOff>517524</xdr:colOff>
      <xdr:row>20</xdr:row>
      <xdr:rowOff>104775</xdr:rowOff>
    </xdr:from>
    <xdr:to>
      <xdr:col>44</xdr:col>
      <xdr:colOff>123824</xdr:colOff>
      <xdr:row>41</xdr:row>
      <xdr:rowOff>114300</xdr:rowOff>
    </xdr:to>
    <xdr:graphicFrame macro="">
      <xdr:nvGraphicFramePr>
        <xdr:cNvPr id="4" name="Chart 3">
          <a:extLst>
            <a:ext uri="{FF2B5EF4-FFF2-40B4-BE49-F238E27FC236}">
              <a16:creationId xmlns:a16="http://schemas.microsoft.com/office/drawing/2014/main" id="{4FBF0903-43CA-15A1-F155-8A0C199920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32</xdr:col>
      <xdr:colOff>512760</xdr:colOff>
      <xdr:row>41</xdr:row>
      <xdr:rowOff>142874</xdr:rowOff>
    </xdr:from>
    <xdr:to>
      <xdr:col>44</xdr:col>
      <xdr:colOff>50799</xdr:colOff>
      <xdr:row>62</xdr:row>
      <xdr:rowOff>139700</xdr:rowOff>
    </xdr:to>
    <xdr:graphicFrame macro="">
      <xdr:nvGraphicFramePr>
        <xdr:cNvPr id="5" name="Chart 4">
          <a:extLst>
            <a:ext uri="{FF2B5EF4-FFF2-40B4-BE49-F238E27FC236}">
              <a16:creationId xmlns:a16="http://schemas.microsoft.com/office/drawing/2014/main" id="{6CAC8BBB-BFFA-6CE9-CDB8-CE894AA45B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219075</xdr:colOff>
      <xdr:row>20</xdr:row>
      <xdr:rowOff>130175</xdr:rowOff>
    </xdr:from>
    <xdr:to>
      <xdr:col>32</xdr:col>
      <xdr:colOff>495300</xdr:colOff>
      <xdr:row>40</xdr:row>
      <xdr:rowOff>76200</xdr:rowOff>
    </xdr:to>
    <xdr:graphicFrame macro="">
      <xdr:nvGraphicFramePr>
        <xdr:cNvPr id="6" name="Chart 5">
          <a:extLst>
            <a:ext uri="{FF2B5EF4-FFF2-40B4-BE49-F238E27FC236}">
              <a16:creationId xmlns:a16="http://schemas.microsoft.com/office/drawing/2014/main" id="{D91A7FE0-EBC5-CD48-0269-88E63F3628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TORI MARCURIO, MATEUS" refreshedDate="45603.718833333332" createdVersion="8" refreshedVersion="8" minRefreshableVersion="3" recordCount="288" xr:uid="{3D78A813-C1F0-4114-90BD-2E8BC1173CC8}">
  <cacheSource type="worksheet">
    <worksheetSource ref="A1:H289" sheet="Data"/>
  </cacheSource>
  <cacheFields count="10">
    <cacheField name="Date" numFmtId="167">
      <sharedItems containsSemiMixedTypes="0" containsNonDate="0" containsDate="1" containsString="0" minDate="2002-01-01T00:00:00" maxDate="2025-12-02T00:00:00" count="288">
        <d v="2002-01-01T00:00:00"/>
        <d v="2002-02-01T00:00:00"/>
        <d v="2002-03-01T00:00:00"/>
        <d v="2002-04-01T00:00:00"/>
        <d v="2002-05-01T00:00:00"/>
        <d v="2002-06-01T00:00:00"/>
        <d v="2002-07-01T00:00:00"/>
        <d v="2002-08-01T00:00:00"/>
        <d v="2002-09-01T00:00:00"/>
        <d v="2002-10-01T00:00:00"/>
        <d v="2002-11-01T00:00:00"/>
        <d v="2002-12-01T00:00:00"/>
        <d v="2003-01-01T00:00:00"/>
        <d v="2003-02-01T00:00:00"/>
        <d v="2003-03-01T00:00:00"/>
        <d v="2003-04-01T00:00:00"/>
        <d v="2003-05-01T00:00:00"/>
        <d v="2003-06-01T00:00:00"/>
        <d v="2003-07-01T00:00:00"/>
        <d v="2003-08-01T00:00:00"/>
        <d v="2003-09-01T00:00:00"/>
        <d v="2003-10-01T00:00:00"/>
        <d v="2003-11-01T00:00:00"/>
        <d v="2003-12-01T00:00:00"/>
        <d v="2004-01-01T00:00:00"/>
        <d v="2004-02-01T00:00:00"/>
        <d v="2004-03-01T00:00:00"/>
        <d v="2004-04-01T00:00:00"/>
        <d v="2004-05-01T00:00:00"/>
        <d v="2004-06-01T00:00:00"/>
        <d v="2004-07-01T00:00:00"/>
        <d v="2004-08-01T00:00:00"/>
        <d v="2004-09-01T00:00:00"/>
        <d v="2004-10-01T00:00:00"/>
        <d v="2004-11-01T00:00:00"/>
        <d v="2004-12-01T00:00:00"/>
        <d v="2005-01-01T00:00:00"/>
        <d v="2005-02-01T00:00:00"/>
        <d v="2005-03-01T00:00:00"/>
        <d v="2005-04-01T00:00:00"/>
        <d v="2005-05-01T00:00:00"/>
        <d v="2005-06-01T00:00:00"/>
        <d v="2005-07-01T00:00:00"/>
        <d v="2005-08-01T00:00:00"/>
        <d v="2005-09-01T00:00:00"/>
        <d v="2005-10-01T00:00:00"/>
        <d v="2005-11-01T00:00:00"/>
        <d v="2005-12-01T00:00:00"/>
        <d v="2006-01-01T00:00:00"/>
        <d v="2006-02-01T00:00:00"/>
        <d v="2006-03-01T00:00:00"/>
        <d v="2006-04-01T00:00:00"/>
        <d v="2006-05-01T00:00:00"/>
        <d v="2006-06-01T00:00:00"/>
        <d v="2006-07-01T00:00:00"/>
        <d v="2006-08-01T00:00:00"/>
        <d v="2006-09-01T00:00:00"/>
        <d v="2006-10-01T00:00:00"/>
        <d v="2006-11-01T00:00:00"/>
        <d v="2006-12-01T00:00:00"/>
        <d v="2007-01-01T00:00:00"/>
        <d v="2007-02-01T00:00:00"/>
        <d v="2007-03-01T00:00:00"/>
        <d v="2007-04-01T00:00:00"/>
        <d v="2007-05-01T00:00:00"/>
        <d v="2007-06-01T00:00:00"/>
        <d v="2007-07-01T00:00:00"/>
        <d v="2007-08-01T00:00:00"/>
        <d v="2007-09-01T00:00:00"/>
        <d v="2007-10-01T00:00:00"/>
        <d v="2007-11-01T00:00:00"/>
        <d v="2007-12-01T00:00:00"/>
        <d v="2008-01-01T00:00:00"/>
        <d v="2008-02-01T00:00:00"/>
        <d v="2008-03-01T00:00:00"/>
        <d v="2008-04-01T00:00:00"/>
        <d v="2008-05-01T00:00:00"/>
        <d v="2008-06-01T00:00:00"/>
        <d v="2008-07-01T00:00:00"/>
        <d v="2008-08-01T00:00:00"/>
        <d v="2008-09-01T00:00:00"/>
        <d v="2008-10-01T00:00:00"/>
        <d v="2008-11-01T00:00:00"/>
        <d v="2008-12-01T00:00:00"/>
        <d v="2009-01-01T00:00:00"/>
        <d v="2009-02-01T00:00:00"/>
        <d v="2009-03-01T00:00:00"/>
        <d v="2009-04-01T00:00:00"/>
        <d v="2009-05-01T00:00:00"/>
        <d v="2009-06-01T00:00:00"/>
        <d v="2009-07-01T00:00:00"/>
        <d v="2009-08-01T00:00:00"/>
        <d v="2009-09-01T00:00:00"/>
        <d v="2009-10-01T00:00:00"/>
        <d v="2009-11-01T00:00:00"/>
        <d v="2009-12-01T00:00:00"/>
        <d v="2010-01-01T00:00:00"/>
        <d v="2010-02-01T00:00:00"/>
        <d v="2010-03-01T00:00:00"/>
        <d v="2010-04-01T00:00:00"/>
        <d v="2010-05-01T00:00:00"/>
        <d v="2010-06-01T00:00:00"/>
        <d v="2010-07-01T00:00:00"/>
        <d v="2010-08-01T00:00:00"/>
        <d v="2010-09-01T00:00:00"/>
        <d v="2010-10-01T00:00:00"/>
        <d v="2010-11-01T00:00:00"/>
        <d v="2010-12-01T00:00:00"/>
        <d v="2011-01-01T00:00:00"/>
        <d v="2011-02-01T00:00:00"/>
        <d v="2011-03-01T00:00:00"/>
        <d v="2011-04-01T00:00:00"/>
        <d v="2011-05-01T00:00:00"/>
        <d v="2011-06-01T00:00:00"/>
        <d v="2011-07-01T00:00:00"/>
        <d v="2011-08-01T00:00:00"/>
        <d v="2011-09-01T00:00:00"/>
        <d v="2011-10-01T00:00:00"/>
        <d v="2011-11-01T00:00:00"/>
        <d v="2011-12-01T00:00:00"/>
        <d v="2012-01-01T00:00:00"/>
        <d v="2012-02-01T00:00:00"/>
        <d v="2012-03-01T00:00:00"/>
        <d v="2012-04-01T00:00:00"/>
        <d v="2012-05-01T00:00:00"/>
        <d v="2012-06-01T00:00:00"/>
        <d v="2012-07-01T00:00:00"/>
        <d v="2012-08-01T00:00:00"/>
        <d v="2012-09-01T00:00:00"/>
        <d v="2012-10-01T00:00:00"/>
        <d v="2012-11-01T00:00:00"/>
        <d v="2012-12-01T00:00:00"/>
        <d v="2013-01-01T00:00:00"/>
        <d v="2013-02-01T00:00:00"/>
        <d v="2013-03-01T00:00:00"/>
        <d v="2013-04-01T00:00:00"/>
        <d v="2013-05-01T00:00:00"/>
        <d v="2013-06-01T00:00:00"/>
        <d v="2013-07-01T00:00:00"/>
        <d v="2013-08-01T00:00:00"/>
        <d v="2013-09-01T00:00:00"/>
        <d v="2013-10-01T00:00:00"/>
        <d v="2013-11-01T00:00:00"/>
        <d v="2013-12-01T00:00:00"/>
        <d v="2014-01-01T00:00:00"/>
        <d v="2014-02-01T00:00:00"/>
        <d v="2014-03-01T00:00:00"/>
        <d v="2014-04-01T00:00:00"/>
        <d v="2014-05-01T00:00:00"/>
        <d v="2014-06-01T00:00:00"/>
        <d v="2014-07-01T00:00:00"/>
        <d v="2014-08-01T00:00:00"/>
        <d v="2014-09-01T00:00:00"/>
        <d v="2014-10-01T00:00:00"/>
        <d v="2014-11-01T00:00:00"/>
        <d v="2014-12-01T00:00:00"/>
        <d v="2015-01-01T00:00:00"/>
        <d v="2015-02-01T00:00:00"/>
        <d v="2015-03-01T00:00:00"/>
        <d v="2015-04-01T00:00:00"/>
        <d v="2015-05-01T00:00:00"/>
        <d v="2015-06-01T00:00:00"/>
        <d v="2015-07-01T00:00:00"/>
        <d v="2015-08-01T00:00:00"/>
        <d v="2015-09-01T00:00:00"/>
        <d v="2015-10-01T00:00:00"/>
        <d v="2015-11-01T00:00:00"/>
        <d v="2015-12-01T00:00:00"/>
        <d v="2016-01-01T00:00:00"/>
        <d v="2016-02-01T00:00:00"/>
        <d v="2016-03-01T00:00:00"/>
        <d v="2016-04-01T00:00:00"/>
        <d v="2016-05-01T00:00:00"/>
        <d v="2016-06-01T00:00:00"/>
        <d v="2016-07-01T00:00:00"/>
        <d v="2016-08-01T00:00:00"/>
        <d v="2016-09-01T00:00:00"/>
        <d v="2016-10-01T00:00:00"/>
        <d v="2016-11-01T00:00:00"/>
        <d v="2016-12-01T00:00:00"/>
        <d v="2017-01-01T00:00:00"/>
        <d v="2017-02-01T00:00:00"/>
        <d v="2017-03-01T00:00:00"/>
        <d v="2017-04-01T00:00:00"/>
        <d v="2017-05-01T00:00:00"/>
        <d v="2017-06-01T00:00:00"/>
        <d v="2017-07-01T00:00:00"/>
        <d v="2017-08-01T00:00:00"/>
        <d v="2017-09-01T00:00:00"/>
        <d v="2017-10-01T00:00:00"/>
        <d v="2017-11-01T00:00:00"/>
        <d v="2017-12-01T00:00:00"/>
        <d v="2018-01-01T00:00:00"/>
        <d v="2018-02-01T00:00:00"/>
        <d v="2018-03-01T00:00:00"/>
        <d v="2018-04-01T00:00:00"/>
        <d v="2018-05-01T00:00:00"/>
        <d v="2018-06-01T00:00:00"/>
        <d v="2018-07-01T00:00:00"/>
        <d v="2018-08-01T00:00:00"/>
        <d v="2018-09-01T00:00:00"/>
        <d v="2018-10-01T00:00:00"/>
        <d v="2018-11-01T00:00:00"/>
        <d v="2018-12-01T00:00:00"/>
        <d v="2019-01-01T00:00:00"/>
        <d v="2019-02-01T00:00:00"/>
        <d v="2019-03-01T00:00:00"/>
        <d v="2019-04-01T00:00:00"/>
        <d v="2019-05-01T00:00:00"/>
        <d v="2019-06-01T00:00:00"/>
        <d v="2019-07-01T00:00:00"/>
        <d v="2019-08-01T00:00:00"/>
        <d v="2019-09-01T00:00:00"/>
        <d v="2019-10-01T00:00:00"/>
        <d v="2019-11-01T00:00:00"/>
        <d v="2019-12-01T00:00:00"/>
        <d v="2020-01-01T00:00:00"/>
        <d v="2020-02-01T00:00:00"/>
        <d v="2020-03-01T00:00:00"/>
        <d v="2020-04-01T00:00:00"/>
        <d v="2020-05-01T00:00:00"/>
        <d v="2020-06-01T00:00:00"/>
        <d v="2020-07-01T00:00:00"/>
        <d v="2020-08-01T00:00:00"/>
        <d v="2020-09-01T00:00:00"/>
        <d v="2020-10-01T00:00:00"/>
        <d v="2020-11-01T00:00:00"/>
        <d v="2020-12-01T00:00:00"/>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d v="2025-01-01T00:00:00"/>
        <d v="2025-02-01T00:00:00"/>
        <d v="2025-03-01T00:00:00"/>
        <d v="2025-04-01T00:00:00"/>
        <d v="2025-05-01T00:00:00"/>
        <d v="2025-06-01T00:00:00"/>
        <d v="2025-07-01T00:00:00"/>
        <d v="2025-08-01T00:00:00"/>
        <d v="2025-09-01T00:00:00"/>
        <d v="2025-10-01T00:00:00"/>
        <d v="2025-11-01T00:00:00"/>
        <d v="2025-12-01T00:00:00"/>
      </sharedItems>
      <fieldGroup par="9" base="0">
        <rangePr groupBy="months" startDate="2002-01-01T00:00:00" endDate="2025-12-02T00:00:00"/>
        <groupItems count="14">
          <s v="&lt;1/1/2002"/>
          <s v="Jan"/>
          <s v="Feb"/>
          <s v="Mar"/>
          <s v="Apr"/>
          <s v="May"/>
          <s v="Jun"/>
          <s v="Jul"/>
          <s v="Aug"/>
          <s v="Sep"/>
          <s v="Oct"/>
          <s v="Nov"/>
          <s v="Dec"/>
          <s v="&gt;12/2/2025"/>
        </groupItems>
      </fieldGroup>
    </cacheField>
    <cacheField name="Billed MWh" numFmtId="164">
      <sharedItems containsSemiMixedTypes="0" containsString="0" containsNumber="1" minValue="217754" maxValue="417769.42048299999"/>
    </cacheField>
    <cacheField name="Customers" numFmtId="164">
      <sharedItems containsSemiMixedTypes="0" containsString="0" containsNumber="1" minValue="484845" maxValue="582197.84210526291"/>
    </cacheField>
    <cacheField name="HDD" numFmtId="1">
      <sharedItems containsMixedTypes="1" containsNumber="1" minValue="0" maxValue="1540"/>
    </cacheField>
    <cacheField name="CDD" numFmtId="1">
      <sharedItems containsMixedTypes="1" containsNumber="1" minValue="0" maxValue="247"/>
    </cacheField>
    <cacheField name="Price" numFmtId="165">
      <sharedItems containsSemiMixedTypes="0" containsString="0" containsNumber="1" minValue="0.12887746097290892" maxValue="0.16487756261898043"/>
    </cacheField>
    <cacheField name="Income" numFmtId="166">
      <sharedItems containsSemiMixedTypes="0" containsString="0" containsNumber="1" minValue="29976.932289588913" maxValue="45221.073831775138"/>
    </cacheField>
    <cacheField name="Households" numFmtId="164">
      <sharedItems containsSemiMixedTypes="0" containsString="0" containsNumber="1" minValue="518120.33333333331" maxValue="578483"/>
    </cacheField>
    <cacheField name="Quarters" numFmtId="0" databaseField="0">
      <fieldGroup base="0">
        <rangePr groupBy="quarters" startDate="2002-01-01T00:00:00" endDate="2025-12-02T00:00:00"/>
        <groupItems count="6">
          <s v="&lt;1/1/2002"/>
          <s v="Qtr1"/>
          <s v="Qtr2"/>
          <s v="Qtr3"/>
          <s v="Qtr4"/>
          <s v="&gt;12/2/2025"/>
        </groupItems>
      </fieldGroup>
    </cacheField>
    <cacheField name="Years" numFmtId="0" databaseField="0">
      <fieldGroup base="0">
        <rangePr groupBy="years" startDate="2002-01-01T00:00:00" endDate="2025-12-02T00:00:00"/>
        <groupItems count="26">
          <s v="&lt;1/1/2002"/>
          <s v="2002"/>
          <s v="2003"/>
          <s v="2004"/>
          <s v="2005"/>
          <s v="2006"/>
          <s v="2007"/>
          <s v="2008"/>
          <s v="2009"/>
          <s v="2010"/>
          <s v="2011"/>
          <s v="2012"/>
          <s v="2013"/>
          <s v="2014"/>
          <s v="2015"/>
          <s v="2016"/>
          <s v="2017"/>
          <s v="2018"/>
          <s v="2019"/>
          <s v="2020"/>
          <s v="2021"/>
          <s v="2022"/>
          <s v="2023"/>
          <s v="2024"/>
          <s v="2025"/>
          <s v="&gt;12/2/2025"/>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8">
  <r>
    <x v="0"/>
    <n v="289399"/>
    <n v="484845"/>
    <n v="1341"/>
    <n v="0"/>
    <n v="0.16487756261898043"/>
    <n v="29976.932289588913"/>
    <n v="518120.33333333331"/>
  </r>
  <r>
    <x v="1"/>
    <n v="281626"/>
    <n v="485091"/>
    <n v="1087.5"/>
    <n v="0"/>
    <n v="0.16385049854961165"/>
    <n v="30205.761401510779"/>
    <n v="518275"/>
  </r>
  <r>
    <x v="2"/>
    <n v="254441"/>
    <n v="485859"/>
    <n v="838"/>
    <n v="0"/>
    <n v="0.15510922120670304"/>
    <n v="30341.398220901927"/>
    <n v="518752.99999999994"/>
  </r>
  <r>
    <x v="3"/>
    <n v="231485"/>
    <n v="485989"/>
    <n v="645"/>
    <n v="0"/>
    <n v="0.1473078416748381"/>
    <n v="30477.035040293078"/>
    <n v="519231"/>
  </r>
  <r>
    <x v="4"/>
    <n v="222797"/>
    <n v="486104"/>
    <n v="361"/>
    <n v="1"/>
    <n v="0.14683450613931584"/>
    <n v="30612.671859684233"/>
    <n v="519708.99999999994"/>
  </r>
  <r>
    <x v="5"/>
    <n v="221576"/>
    <n v="486679"/>
    <n v="112"/>
    <n v="74"/>
    <n v="0.14606011295549029"/>
    <n v="30690.584873780732"/>
    <n v="520187.99999999988"/>
  </r>
  <r>
    <x v="6"/>
    <n v="243096"/>
    <n v="487486"/>
    <n v="11"/>
    <n v="81"/>
    <n v="0.14536154918423594"/>
    <n v="30768.497887877234"/>
    <n v="520666.99999999994"/>
  </r>
  <r>
    <x v="7"/>
    <n v="230545"/>
    <n v="488279"/>
    <n v="18"/>
    <n v="97"/>
    <n v="0.14519386708307055"/>
    <n v="30846.410901973741"/>
    <n v="521145.99999999994"/>
  </r>
  <r>
    <x v="8"/>
    <n v="243786"/>
    <n v="488937"/>
    <n v="184"/>
    <n v="37"/>
    <n v="0.14539332865244933"/>
    <n v="30892.507792517637"/>
    <n v="521626.66666666657"/>
  </r>
  <r>
    <x v="9"/>
    <n v="217754"/>
    <n v="489571"/>
    <n v="491"/>
    <n v="1"/>
    <n v="0.14620002657166034"/>
    <n v="30938.604683061538"/>
    <n v="522107.33333333326"/>
  </r>
  <r>
    <x v="10"/>
    <n v="233697"/>
    <n v="490489"/>
    <n v="729"/>
    <n v="0"/>
    <n v="0.14622872779373716"/>
    <n v="30984.701573605442"/>
    <n v="522587.99999999994"/>
  </r>
  <r>
    <x v="11"/>
    <n v="276536"/>
    <n v="491104"/>
    <n v="1247"/>
    <n v="0"/>
    <n v="0.14563172064926069"/>
    <n v="31131.000585132104"/>
    <n v="523069.66666666651"/>
  </r>
  <r>
    <x v="12"/>
    <n v="317049.3"/>
    <n v="491609"/>
    <n v="1371"/>
    <n v="0"/>
    <n v="0.14495425225564501"/>
    <n v="31277.299596658773"/>
    <n v="523551.33333333331"/>
  </r>
  <r>
    <x v="13"/>
    <n v="266520.59999999998"/>
    <n v="491759"/>
    <n v="1136"/>
    <n v="0"/>
    <n v="0.14521660093771729"/>
    <n v="31423.598608185443"/>
    <n v="524033"/>
  </r>
  <r>
    <x v="14"/>
    <n v="273329"/>
    <n v="491980"/>
    <n v="1067"/>
    <n v="0"/>
    <n v="0.14483574568726634"/>
    <n v="31488.483277616313"/>
    <n v="524516"/>
  </r>
  <r>
    <x v="15"/>
    <n v="244983"/>
    <n v="491970"/>
    <n v="643"/>
    <n v="0"/>
    <n v="0.14482356986407635"/>
    <n v="31553.367947047183"/>
    <n v="524999"/>
  </r>
  <r>
    <x v="16"/>
    <n v="220848"/>
    <n v="492035"/>
    <n v="330"/>
    <n v="23"/>
    <n v="0.14451497671069119"/>
    <n v="31618.252616478061"/>
    <n v="525482"/>
  </r>
  <r>
    <x v="17"/>
    <n v="228183.8"/>
    <n v="492361"/>
    <n v="57"/>
    <n v="127"/>
    <n v="0.14376508270949898"/>
    <n v="31849.57005866665"/>
    <n v="525966.33333333326"/>
  </r>
  <r>
    <x v="18"/>
    <n v="248632.17"/>
    <n v="492760"/>
    <n v="32"/>
    <n v="85"/>
    <n v="0.14417165094119005"/>
    <n v="32080.887500855239"/>
    <n v="526450.66666666663"/>
  </r>
  <r>
    <x v="19"/>
    <n v="253635.05300000001"/>
    <n v="493615"/>
    <n v="15"/>
    <n v="161"/>
    <n v="0.14486519748245766"/>
    <n v="32312.204943043831"/>
    <n v="526935"/>
  </r>
  <r>
    <x v="20"/>
    <n v="254363"/>
    <n v="494019"/>
    <n v="140"/>
    <n v="25"/>
    <n v="0.14464603237036439"/>
    <n v="32298.557600553482"/>
    <n v="527420.33333333326"/>
  </r>
  <r>
    <x v="21"/>
    <n v="219303.1"/>
    <n v="494783"/>
    <n v="456"/>
    <n v="3"/>
    <n v="0.14504161931901818"/>
    <n v="32284.91025806313"/>
    <n v="527905.66666666651"/>
  </r>
  <r>
    <x v="22"/>
    <n v="248640.3"/>
    <n v="495837"/>
    <n v="702"/>
    <n v="0"/>
    <n v="0.14498398074312505"/>
    <n v="32271.262915572785"/>
    <n v="528391"/>
  </r>
  <r>
    <x v="23"/>
    <n v="268298"/>
    <n v="496563"/>
    <n v="928"/>
    <n v="0"/>
    <n v="0.14492763039166875"/>
    <n v="32516.002297583356"/>
    <n v="528877.66666666663"/>
  </r>
  <r>
    <x v="24"/>
    <n v="290845.7"/>
    <n v="497278"/>
    <n v="1066"/>
    <n v="0"/>
    <n v="0.14456511731634761"/>
    <n v="32760.741679593928"/>
    <n v="529364.33333333337"/>
  </r>
  <r>
    <x v="25"/>
    <n v="278155.7"/>
    <n v="497252"/>
    <n v="1006"/>
    <n v="0"/>
    <n v="0.14461275436456628"/>
    <n v="33005.481061604507"/>
    <n v="529851"/>
  </r>
  <r>
    <x v="26"/>
    <n v="266970"/>
    <n v="498125"/>
    <n v="927"/>
    <n v="0"/>
    <n v="0.14643508540244468"/>
    <n v="33073.781321535484"/>
    <n v="530339.33333333337"/>
  </r>
  <r>
    <x v="27"/>
    <n v="247568"/>
    <n v="498343"/>
    <n v="609"/>
    <n v="0"/>
    <n v="0.14795815743892532"/>
    <n v="33142.081581466467"/>
    <n v="530827.66666666674"/>
  </r>
  <r>
    <x v="28"/>
    <n v="235093.9"/>
    <n v="498634"/>
    <n v="386"/>
    <n v="0"/>
    <n v="0.14758718105684474"/>
    <n v="33210.381841397459"/>
    <n v="531316"/>
  </r>
  <r>
    <x v="29"/>
    <n v="232127.9"/>
    <n v="499158"/>
    <n v="149"/>
    <n v="49"/>
    <n v="0.147016748790612"/>
    <n v="33260.918838689402"/>
    <n v="531805.33333333337"/>
  </r>
  <r>
    <x v="30"/>
    <n v="262060.7"/>
    <n v="499855"/>
    <n v="23"/>
    <n v="169"/>
    <n v="0.14523754453233687"/>
    <n v="33311.455835981353"/>
    <n v="532294.66666666663"/>
  </r>
  <r>
    <x v="31"/>
    <n v="282876.84000000003"/>
    <n v="500655"/>
    <n v="21"/>
    <n v="183"/>
    <n v="0.14394920496405592"/>
    <n v="33361.992833273296"/>
    <n v="532784"/>
  </r>
  <r>
    <x v="32"/>
    <n v="259147.78"/>
    <n v="501178"/>
    <n v="103"/>
    <n v="55"/>
    <n v="0.14377813615828583"/>
    <n v="33440.899059256102"/>
    <n v="533274.66666666674"/>
  </r>
  <r>
    <x v="33"/>
    <n v="226831.76"/>
    <n v="502262"/>
    <n v="563"/>
    <n v="14"/>
    <n v="0.14401147967571376"/>
    <n v="33519.805285238901"/>
    <n v="533765.33333333326"/>
  </r>
  <r>
    <x v="34"/>
    <n v="265962.58500000002"/>
    <n v="503203"/>
    <n v="830"/>
    <n v="0"/>
    <n v="0.14370398961820005"/>
    <n v="33598.711511221707"/>
    <n v="534256"/>
  </r>
  <r>
    <x v="35"/>
    <n v="299743.25900000002"/>
    <n v="503996"/>
    <n v="1158"/>
    <n v="0"/>
    <n v="0.14337944438714967"/>
    <n v="33738.335581633357"/>
    <n v="534747.66666666663"/>
  </r>
  <r>
    <x v="36"/>
    <n v="315987.64"/>
    <n v="504696"/>
    <n v="1501"/>
    <n v="0"/>
    <n v="0.14300086545974869"/>
    <n v="33877.959652045014"/>
    <n v="535239.33333333337"/>
  </r>
  <r>
    <x v="37"/>
    <n v="310807.01799999998"/>
    <n v="505001"/>
    <n v="1246"/>
    <n v="0"/>
    <n v="0.14275426361981572"/>
    <n v="34017.583722456664"/>
    <n v="535731"/>
  </r>
  <r>
    <x v="38"/>
    <n v="291476.03000000003"/>
    <n v="505231"/>
    <n v="1028"/>
    <n v="0"/>
    <n v="0.14275276029006295"/>
    <n v="34165.20983660144"/>
    <n v="536224.33333333337"/>
  </r>
  <r>
    <x v="39"/>
    <n v="264088.17700000003"/>
    <n v="505524"/>
    <n v="717"/>
    <n v="0"/>
    <n v="0.14281467543139378"/>
    <n v="34312.835950746216"/>
    <n v="536717.66666666663"/>
  </r>
  <r>
    <x v="40"/>
    <n v="243476.12700000001"/>
    <n v="505649"/>
    <n v="391"/>
    <n v="0"/>
    <n v="0.14258729391124789"/>
    <n v="34460.462064890999"/>
    <n v="537211"/>
  </r>
  <r>
    <x v="41"/>
    <n v="239234.261"/>
    <n v="505995"/>
    <n v="114"/>
    <n v="56"/>
    <n v="0.14198720595648917"/>
    <n v="34651.978866124453"/>
    <n v="537705.66666666674"/>
  </r>
  <r>
    <x v="42"/>
    <n v="275394.07900000003"/>
    <n v="506780"/>
    <n v="9"/>
    <n v="149"/>
    <n v="0.13858354575376516"/>
    <n v="34843.495667357907"/>
    <n v="538200.33333333337"/>
  </r>
  <r>
    <x v="43"/>
    <n v="290894.77500000002"/>
    <n v="507697"/>
    <n v="22"/>
    <n v="149"/>
    <n v="0.13562909633691217"/>
    <n v="35035.012468591362"/>
    <n v="538695"/>
  </r>
  <r>
    <x v="44"/>
    <n v="272777.47600000002"/>
    <n v="508664"/>
    <n v="110"/>
    <n v="9"/>
    <n v="0.13551564477268258"/>
    <n v="35190.809592800273"/>
    <n v="539190.66666666663"/>
  </r>
  <r>
    <x v="45"/>
    <n v="242288.55799999999"/>
    <n v="509355"/>
    <n v="521"/>
    <n v="0"/>
    <n v="0.13583481354074678"/>
    <n v="35346.606717009185"/>
    <n v="539686.33333333337"/>
  </r>
  <r>
    <x v="46"/>
    <n v="258949.11499999999"/>
    <n v="510053"/>
    <n v="719"/>
    <n v="0"/>
    <n v="0.13565660996273723"/>
    <n v="35502.403841218103"/>
    <n v="540182"/>
  </r>
  <r>
    <x v="47"/>
    <n v="302722.88299999997"/>
    <n v="511131"/>
    <n v="1088"/>
    <n v="0"/>
    <n v="0.13500525128331434"/>
    <n v="35518.599642761968"/>
    <n v="540679"/>
  </r>
  <r>
    <x v="48"/>
    <n v="350914.54100000003"/>
    <n v="511891"/>
    <n v="1540"/>
    <n v="0"/>
    <n v="0.13421048030250149"/>
    <n v="35534.795444305841"/>
    <n v="541175.99999999988"/>
  </r>
  <r>
    <x v="49"/>
    <n v="314962.76799999998"/>
    <n v="512534"/>
    <n v="1097"/>
    <n v="0"/>
    <n v="0.13411179793577038"/>
    <n v="35550.991245849713"/>
    <n v="541673"/>
  </r>
  <r>
    <x v="50"/>
    <n v="293113.87900000002"/>
    <n v="512908"/>
    <n v="930"/>
    <n v="0"/>
    <n v="0.13402244536533126"/>
    <n v="35624.645046285383"/>
    <n v="542171.66666666663"/>
  </r>
  <r>
    <x v="51"/>
    <n v="278493.815"/>
    <n v="513314"/>
    <n v="609"/>
    <n v="0"/>
    <n v="0.13380840397844937"/>
    <n v="35698.298846721053"/>
    <n v="542670.33333333326"/>
  </r>
  <r>
    <x v="52"/>
    <n v="244500.90599999999"/>
    <n v="513127"/>
    <n v="329"/>
    <n v="1"/>
    <n v="0.13361791073956214"/>
    <n v="35771.95264715673"/>
    <n v="543169"/>
  </r>
  <r>
    <x v="53"/>
    <n v="241857.79300000001"/>
    <n v="513841"/>
    <n v="159"/>
    <n v="31"/>
    <n v="0.13301943118636547"/>
    <n v="35768.223123033065"/>
    <n v="543668.66666666674"/>
  </r>
  <r>
    <x v="54"/>
    <n v="276203.14299999998"/>
    <n v="514548"/>
    <n v="15"/>
    <n v="80"/>
    <n v="0.13145926645304484"/>
    <n v="35764.493598909394"/>
    <n v="544168.33333333326"/>
  </r>
  <r>
    <x v="55"/>
    <n v="291118.26500000001"/>
    <n v="515560"/>
    <n v="20"/>
    <n v="114"/>
    <n v="0.13032601594925797"/>
    <n v="35760.764074785737"/>
    <n v="544668"/>
  </r>
  <r>
    <x v="56"/>
    <n v="278121.25099999999"/>
    <n v="516349"/>
    <n v="131"/>
    <n v="16"/>
    <n v="0.13010313340560969"/>
    <n v="35850.215282315919"/>
    <n v="545169"/>
  </r>
  <r>
    <x v="57"/>
    <n v="255173.01"/>
    <n v="517217"/>
    <n v="470"/>
    <n v="0"/>
    <n v="0.13019176882266861"/>
    <n v="35939.666489846109"/>
    <n v="545670.00000000012"/>
  </r>
  <r>
    <x v="58"/>
    <n v="264723.22899999999"/>
    <n v="518643"/>
    <n v="776"/>
    <n v="0"/>
    <n v="0.1300785520703191"/>
    <n v="36029.117697376299"/>
    <n v="546171"/>
  </r>
  <r>
    <x v="59"/>
    <n v="310621.68199999997"/>
    <n v="519758"/>
    <n v="1140"/>
    <n v="0"/>
    <n v="0.12943314361156824"/>
    <n v="35655.309554926862"/>
    <n v="546673.33333333337"/>
  </r>
  <r>
    <x v="60"/>
    <n v="338026.74900000001"/>
    <n v="520541"/>
    <n v="1410"/>
    <n v="0"/>
    <n v="0.12908959223571884"/>
    <n v="35281.501412477424"/>
    <n v="547175.66666666663"/>
  </r>
  <r>
    <x v="61"/>
    <n v="309977.71500000003"/>
    <n v="520962"/>
    <n v="1099"/>
    <n v="0"/>
    <n v="0.12887746097290892"/>
    <n v="34907.693270027994"/>
    <n v="547678"/>
  </r>
  <r>
    <x v="62"/>
    <n v="313954.43"/>
    <n v="521450"/>
    <n v="1074"/>
    <n v="0"/>
    <n v="0.13832415837676895"/>
    <n v="34985.613154381426"/>
    <n v="548181.66666666663"/>
  </r>
  <r>
    <x v="63"/>
    <n v="282142"/>
    <n v="521439"/>
    <n v="595"/>
    <n v="0"/>
    <n v="0.14770512708255995"/>
    <n v="35063.533038734866"/>
    <n v="548685.33333333337"/>
  </r>
  <r>
    <x v="64"/>
    <n v="245229.035"/>
    <n v="521176"/>
    <n v="477"/>
    <n v="1"/>
    <n v="0.14768245555647899"/>
    <n v="35141.452923088298"/>
    <n v="549189"/>
  </r>
  <r>
    <x v="65"/>
    <n v="266075.84899999999"/>
    <n v="521801"/>
    <n v="100"/>
    <n v="97"/>
    <n v="0.14663536277533057"/>
    <n v="35169.999593612083"/>
    <n v="549812.66666666663"/>
  </r>
  <r>
    <x v="66"/>
    <n v="317545.022"/>
    <n v="522178"/>
    <n v="17"/>
    <n v="159"/>
    <n v="0.14646810420362325"/>
    <n v="35198.546264135861"/>
    <n v="550436.33333333337"/>
  </r>
  <r>
    <x v="67"/>
    <n v="304937.29200000002"/>
    <n v="522981"/>
    <n v="8"/>
    <n v="174"/>
    <n v="0.1469742014283868"/>
    <n v="35227.092934659646"/>
    <n v="551060"/>
  </r>
  <r>
    <x v="68"/>
    <n v="297829.21799999999"/>
    <n v="523857"/>
    <n v="85"/>
    <n v="52"/>
    <n v="0.14664402873798196"/>
    <n v="35385.667204297468"/>
    <n v="551685.99999999988"/>
  </r>
  <r>
    <x v="69"/>
    <n v="265248.86499999999"/>
    <n v="524564"/>
    <n v="454"/>
    <n v="2"/>
    <n v="0.14678327984313108"/>
    <n v="35544.241473935297"/>
    <n v="552311.99999999988"/>
  </r>
  <r>
    <x v="70"/>
    <n v="274324.87199999997"/>
    <n v="525796"/>
    <n v="723"/>
    <n v="0"/>
    <n v="0.14655562738778105"/>
    <n v="35702.815743573119"/>
    <n v="552938"/>
  </r>
  <r>
    <x v="71"/>
    <n v="313829"/>
    <n v="526857"/>
    <n v="1146"/>
    <n v="0"/>
    <n v="0.14592856420916528"/>
    <n v="35872.939979228875"/>
    <n v="553565.66666666663"/>
  </r>
  <r>
    <x v="72"/>
    <n v="334985.13900000002"/>
    <n v="527559"/>
    <n v="1068"/>
    <n v="0"/>
    <n v="0.14536127533016757"/>
    <n v="36043.064214884638"/>
    <n v="554193.33333333337"/>
  </r>
  <r>
    <x v="73"/>
    <n v="290537.00799999997"/>
    <n v="528182"/>
    <n v="1088"/>
    <n v="0"/>
    <n v="0.14553123607657661"/>
    <n v="36213.188450540394"/>
    <n v="554821"/>
  </r>
  <r>
    <x v="74"/>
    <n v="303300.09499999997"/>
    <n v="528814"/>
    <n v="937"/>
    <n v="0"/>
    <n v="0.15171005244770891"/>
    <n v="36209.545578304162"/>
    <n v="555451"/>
  </r>
  <r>
    <x v="75"/>
    <n v="267794.71000000002"/>
    <n v="528936"/>
    <n v="575"/>
    <n v="0"/>
    <n v="0.15827188951390542"/>
    <n v="36205.902706067929"/>
    <n v="556081"/>
  </r>
  <r>
    <x v="76"/>
    <n v="238202.67499999999"/>
    <n v="528779"/>
    <n v="324"/>
    <n v="9"/>
    <n v="0.15820744850943191"/>
    <n v="36202.259833831697"/>
    <n v="556711"/>
  </r>
  <r>
    <x v="77"/>
    <n v="273831.18300000002"/>
    <n v="529484"/>
    <n v="64"/>
    <n v="73"/>
    <n v="0.15696396794552464"/>
    <n v="36158.185531357747"/>
    <n v="556459.00000000012"/>
  </r>
  <r>
    <x v="78"/>
    <n v="313793.87800000003"/>
    <n v="529796"/>
    <n v="0"/>
    <n v="224"/>
    <n v="0.15806466989705234"/>
    <n v="36114.111228883798"/>
    <n v="556207"/>
  </r>
  <r>
    <x v="79"/>
    <n v="312703.21500000003"/>
    <n v="530456"/>
    <n v="43"/>
    <n v="110"/>
    <n v="0.15942162979833033"/>
    <n v="36070.036926409848"/>
    <n v="555955"/>
  </r>
  <r>
    <x v="80"/>
    <n v="286799.804"/>
    <n v="531057"/>
    <n v="149"/>
    <n v="16"/>
    <n v="0.15949668526471975"/>
    <n v="36140.86777136111"/>
    <n v="555703.66666666663"/>
  </r>
  <r>
    <x v="81"/>
    <n v="244789.098"/>
    <n v="531829"/>
    <n v="491"/>
    <n v="0"/>
    <n v="0.16011783071084401"/>
    <n v="36211.698616312366"/>
    <n v="555452.33333333337"/>
  </r>
  <r>
    <x v="82"/>
    <n v="263966.109"/>
    <n v="532633"/>
    <n v="630"/>
    <n v="0"/>
    <n v="0.15988090850267311"/>
    <n v="36282.529461263628"/>
    <n v="555201"/>
  </r>
  <r>
    <x v="83"/>
    <n v="300658.06599999999"/>
    <n v="533510"/>
    <n v="940"/>
    <n v="0"/>
    <n v="0.15894925549448416"/>
    <n v="36365.117530726013"/>
    <n v="554949.66666666663"/>
  </r>
  <r>
    <x v="84"/>
    <n v="325031.32699999999"/>
    <n v="534350"/>
    <n v="1206"/>
    <n v="0"/>
    <n v="0.15806792102188214"/>
    <n v="36447.705600188405"/>
    <n v="554698.33333333326"/>
  </r>
  <r>
    <x v="85"/>
    <n v="327343.50400000002"/>
    <n v="534764"/>
    <n v="1276"/>
    <n v="0"/>
    <n v="0.15748762966143429"/>
    <n v="36530.293669650797"/>
    <n v="554447"/>
  </r>
  <r>
    <x v="86"/>
    <n v="318219.27100000001"/>
    <n v="534922"/>
    <n v="1012"/>
    <n v="0"/>
    <n v="0.15904885588866474"/>
    <n v="36563.926395131719"/>
    <n v="554195.66666666663"/>
  </r>
  <r>
    <x v="87"/>
    <n v="284452.11099999998"/>
    <n v="534773"/>
    <n v="689"/>
    <n v="0"/>
    <n v="0.16071309651583351"/>
    <n v="36597.559120612648"/>
    <n v="553944.33333333326"/>
  </r>
  <r>
    <x v="88"/>
    <n v="248678.902"/>
    <n v="534202"/>
    <n v="295"/>
    <n v="22"/>
    <n v="0.16083389577414584"/>
    <n v="36631.191846093578"/>
    <n v="553693"/>
  </r>
  <r>
    <x v="89"/>
    <n v="255846.53099999999"/>
    <n v="534448"/>
    <n v="101"/>
    <n v="66"/>
    <n v="0.16017325374345667"/>
    <n v="36652.879355661658"/>
    <n v="553670"/>
  </r>
  <r>
    <x v="90"/>
    <n v="276913.71600000001"/>
    <n v="534731"/>
    <n v="17"/>
    <n v="119"/>
    <n v="0.1591756943365511"/>
    <n v="36674.566865229739"/>
    <n v="553646.99999999988"/>
  </r>
  <r>
    <x v="91"/>
    <n v="306913.04800000001"/>
    <n v="535334"/>
    <n v="38"/>
    <n v="133"/>
    <n v="0.15832134256021568"/>
    <n v="36696.25437479782"/>
    <n v="553624"/>
  </r>
  <r>
    <x v="92"/>
    <n v="285958.97600000002"/>
    <n v="535564"/>
    <n v="147"/>
    <n v="53"/>
    <n v="0.15831124070653191"/>
    <n v="36645.118708355876"/>
    <n v="553601"/>
  </r>
  <r>
    <x v="93"/>
    <n v="253759.712"/>
    <n v="536042"/>
    <n v="348"/>
    <n v="4"/>
    <n v="0.15873091923496344"/>
    <n v="36593.983041913933"/>
    <n v="553578"/>
  </r>
  <r>
    <x v="94"/>
    <n v="264660.821"/>
    <n v="537118"/>
    <n v="814"/>
    <n v="0"/>
    <n v="0.15860094539425262"/>
    <n v="36542.847375471989"/>
    <n v="553555"/>
  </r>
  <r>
    <x v="95"/>
    <n v="320475.174"/>
    <n v="537645"/>
    <n v="1219"/>
    <n v="0"/>
    <n v="0.15771632937816915"/>
    <n v="36595.236423202514"/>
    <n v="553531.66666666663"/>
  </r>
  <r>
    <x v="96"/>
    <n v="349266.82299999997"/>
    <n v="538026"/>
    <n v="1184"/>
    <n v="0"/>
    <n v="0.15714873835617182"/>
    <n v="36647.625470933046"/>
    <n v="553508.33333333337"/>
  </r>
  <r>
    <x v="97"/>
    <n v="316224.29700000002"/>
    <n v="538350"/>
    <n v="1077"/>
    <n v="0"/>
    <n v="0.15725552605625409"/>
    <n v="36700.014518663578"/>
    <n v="553485"/>
  </r>
  <r>
    <x v="98"/>
    <n v="292242.255"/>
    <n v="538484"/>
    <n v="1015"/>
    <n v="0"/>
    <n v="0.16030156393865666"/>
    <n v="36959.111113284132"/>
    <n v="553462"/>
  </r>
  <r>
    <x v="99"/>
    <n v="267852.66399999999"/>
    <n v="538503"/>
    <n v="598"/>
    <n v="0"/>
    <n v="0.16302163048310675"/>
    <n v="37218.207707904694"/>
    <n v="553439.00000000012"/>
  </r>
  <r>
    <x v="100"/>
    <n v="246962.12299999999"/>
    <n v="537653"/>
    <n v="331"/>
    <n v="4"/>
    <n v="0.16308083824136702"/>
    <n v="37477.304302525255"/>
    <n v="553416"/>
  </r>
  <r>
    <x v="101"/>
    <n v="249678.29500000001"/>
    <n v="537490"/>
    <n v="60"/>
    <n v="48"/>
    <n v="0.16235827250029211"/>
    <n v="37206.600847314243"/>
    <n v="553739.33333333337"/>
  </r>
  <r>
    <x v="102"/>
    <n v="290257.45600000001"/>
    <n v="537667"/>
    <n v="0"/>
    <n v="183"/>
    <n v="0.16096298683987931"/>
    <n v="36935.89739210323"/>
    <n v="554062.66666666663"/>
  </r>
  <r>
    <x v="103"/>
    <n v="300136.96299999999"/>
    <n v="537897"/>
    <n v="23"/>
    <n v="67"/>
    <n v="0.1603099814455638"/>
    <n v="36665.193936892225"/>
    <n v="554386"/>
  </r>
  <r>
    <x v="104"/>
    <n v="278111.71500000003"/>
    <n v="537925"/>
    <n v="162"/>
    <n v="29"/>
    <n v="0.1606173315610841"/>
    <n v="36827.159404681843"/>
    <n v="554709.66666666663"/>
  </r>
  <r>
    <x v="105"/>
    <n v="256947.60399999999"/>
    <n v="538152"/>
    <n v="495"/>
    <n v="0"/>
    <n v="0.16118164701052698"/>
    <n v="36989.124872471468"/>
    <n v="555033.33333333326"/>
  </r>
  <r>
    <x v="106"/>
    <n v="262416.72600000002"/>
    <n v="538707"/>
    <n v="764"/>
    <n v="0"/>
    <n v="0.16118186420721162"/>
    <n v="37151.090340261086"/>
    <n v="555357"/>
  </r>
  <r>
    <x v="107"/>
    <n v="321803.70899999997"/>
    <n v="538866"/>
    <n v="1105"/>
    <n v="0"/>
    <n v="0.15995654361010064"/>
    <n v="37133.72773985505"/>
    <n v="555681.33333333326"/>
  </r>
  <r>
    <x v="108"/>
    <n v="361920.614"/>
    <n v="539197"/>
    <n v="1464"/>
    <n v="0"/>
    <n v="0.15924274763564705"/>
    <n v="37116.365139449015"/>
    <n v="556005.66666666663"/>
  </r>
  <r>
    <x v="109"/>
    <n v="314341.92200000002"/>
    <n v="539345"/>
    <n v="1087"/>
    <n v="0"/>
    <n v="0.15990078870280511"/>
    <n v="37099.00253904298"/>
    <n v="556330"/>
  </r>
  <r>
    <x v="110"/>
    <n v="288765.06599999999"/>
    <n v="539461"/>
    <n v="986"/>
    <n v="0"/>
    <n v="0.15518961453574928"/>
    <n v="37348.06888882842"/>
    <n v="556654.66666666663"/>
  </r>
  <r>
    <x v="111"/>
    <n v="274971.625"/>
    <n v="539468"/>
    <n v="544"/>
    <n v="4"/>
    <n v="0.15045714357647913"/>
    <n v="37597.135238613861"/>
    <n v="556979.33333333326"/>
  </r>
  <r>
    <x v="112"/>
    <n v="251553.946"/>
    <n v="538324"/>
    <n v="315"/>
    <n v="15"/>
    <n v="0.15098133883813689"/>
    <n v="37846.201588399308"/>
    <n v="557304"/>
  </r>
  <r>
    <x v="113"/>
    <n v="234180.63399999999"/>
    <n v="538378"/>
    <n v="120"/>
    <n v="7"/>
    <n v="0.15123552372437785"/>
    <n v="37786.37337843424"/>
    <n v="557231"/>
  </r>
  <r>
    <x v="114"/>
    <n v="276377.88299999997"/>
    <n v="538533"/>
    <n v="41"/>
    <n v="86"/>
    <n v="0.15170702092763957"/>
    <n v="37726.54516846918"/>
    <n v="557157.99999999988"/>
  </r>
  <r>
    <x v="115"/>
    <n v="307168.96899999998"/>
    <n v="538841"/>
    <n v="27"/>
    <n v="178"/>
    <n v="0.15278233423242668"/>
    <n v="37666.716958504119"/>
    <n v="557085"/>
  </r>
  <r>
    <x v="116"/>
    <n v="283826.967"/>
    <n v="539011"/>
    <n v="183"/>
    <n v="32"/>
    <n v="0.1530718055140162"/>
    <n v="37681.243402907436"/>
    <n v="557075.33333333337"/>
  </r>
  <r>
    <x v="117"/>
    <n v="256129.95499999999"/>
    <n v="539325"/>
    <n v="557"/>
    <n v="0"/>
    <n v="0.15371105224502069"/>
    <n v="37695.769847310759"/>
    <n v="557065.66666666663"/>
  </r>
  <r>
    <x v="118"/>
    <n v="262632.43800000002"/>
    <n v="540082"/>
    <n v="651"/>
    <n v="0"/>
    <n v="0.15368454562174758"/>
    <n v="37710.296291714083"/>
    <n v="557056"/>
  </r>
  <r>
    <x v="119"/>
    <n v="311071.13799999998"/>
    <n v="540687"/>
    <n v="1101"/>
    <n v="0"/>
    <n v="0.15256266037858579"/>
    <n v="37719.220820945753"/>
    <n v="557110.33333333326"/>
  </r>
  <r>
    <x v="120"/>
    <n v="347243.81599999999"/>
    <n v="540991"/>
    <n v="1234"/>
    <n v="0"/>
    <n v="0.15179886360191694"/>
    <n v="37728.145350177423"/>
    <n v="557164.66666666663"/>
  </r>
  <r>
    <x v="121"/>
    <n v="302118.03200000001"/>
    <n v="541232"/>
    <n v="953"/>
    <n v="0"/>
    <n v="0.15247234979800889"/>
    <n v="37737.0698794091"/>
    <n v="557219"/>
  </r>
  <r>
    <x v="122"/>
    <n v="267575.17499999999"/>
    <n v="541457"/>
    <n v="773"/>
    <n v="0"/>
    <n v="0.15363626459104909"/>
    <n v="37858.136101015487"/>
    <n v="557399.33333333326"/>
  </r>
  <r>
    <x v="123"/>
    <n v="264095.451"/>
    <n v="541635"/>
    <n v="478"/>
    <n v="0"/>
    <n v="0.15389455050152548"/>
    <n v="37979.202322621873"/>
    <n v="557579.66666666663"/>
  </r>
  <r>
    <x v="124"/>
    <n v="248953.125"/>
    <n v="540930"/>
    <n v="236"/>
    <n v="22"/>
    <n v="0.15388784295761126"/>
    <n v="38100.26854422826"/>
    <n v="557760"/>
  </r>
  <r>
    <x v="125"/>
    <n v="242129.397"/>
    <n v="541345"/>
    <n v="78"/>
    <n v="73"/>
    <n v="0.1535749681025203"/>
    <n v="38144.436995345182"/>
    <n v="558313.66666666663"/>
  </r>
  <r>
    <x v="126"/>
    <n v="314797.86"/>
    <n v="541461"/>
    <n v="9"/>
    <n v="240"/>
    <n v="0.15238485692215281"/>
    <n v="38188.605446462112"/>
    <n v="558867.33333333337"/>
  </r>
  <r>
    <x v="127"/>
    <n v="307142.19799999997"/>
    <n v="541615"/>
    <n v="8"/>
    <n v="152"/>
    <n v="0.15303160820033246"/>
    <n v="38232.773897579042"/>
    <n v="559421"/>
  </r>
  <r>
    <x v="128"/>
    <n v="302896.478"/>
    <n v="541881"/>
    <n v="112"/>
    <n v="72"/>
    <n v="0.15283145470875245"/>
    <n v="38103.597606026276"/>
    <n v="559975"/>
  </r>
  <r>
    <x v="129"/>
    <n v="259986.81700000001"/>
    <n v="542229"/>
    <n v="481"/>
    <n v="0"/>
    <n v="0.15359767933446075"/>
    <n v="37974.421314473511"/>
    <n v="560529"/>
  </r>
  <r>
    <x v="130"/>
    <n v="266210.34499999997"/>
    <n v="542922"/>
    <n v="736"/>
    <n v="0"/>
    <n v="0.15345955890888094"/>
    <n v="37845.245022920746"/>
    <n v="561083"/>
  </r>
  <r>
    <x v="131"/>
    <n v="320750.99900000001"/>
    <n v="543369"/>
    <n v="1103"/>
    <n v="0"/>
    <n v="0.15227070973887322"/>
    <n v="37965.934933957658"/>
    <n v="561637"/>
  </r>
  <r>
    <x v="132"/>
    <n v="337337.07199999999"/>
    <n v="543572"/>
    <n v="1341"/>
    <n v="0"/>
    <n v="0.15182704024562088"/>
    <n v="38086.624844994563"/>
    <n v="562190.99999999988"/>
  </r>
  <r>
    <x v="133"/>
    <n v="311245.58600000001"/>
    <n v="543666"/>
    <n v="1153"/>
    <n v="0"/>
    <n v="0.15205661040701415"/>
    <n v="38207.314756031476"/>
    <n v="562745"/>
  </r>
  <r>
    <x v="134"/>
    <n v="304875.73800000001"/>
    <n v="543748"/>
    <n v="974"/>
    <n v="0"/>
    <n v="0.14920089359696515"/>
    <n v="38082.541290870329"/>
    <n v="563298.66666666663"/>
  </r>
  <r>
    <x v="135"/>
    <n v="290500.84600000002"/>
    <n v="543527"/>
    <n v="599"/>
    <n v="0"/>
    <n v="0.14645470352378759"/>
    <n v="37957.76782570919"/>
    <n v="563852.33333333326"/>
  </r>
  <r>
    <x v="136"/>
    <n v="242197.76300000001"/>
    <n v="542810"/>
    <n v="327"/>
    <n v="11"/>
    <n v="0.14714378131590414"/>
    <n v="37832.994360548058"/>
    <n v="564406"/>
  </r>
  <r>
    <x v="137"/>
    <n v="272297.10200000001"/>
    <n v="542728"/>
    <n v="105"/>
    <n v="43"/>
    <n v="0.14577170514435228"/>
    <n v="37839.423049627912"/>
    <n v="564613.66666666663"/>
  </r>
  <r>
    <x v="138"/>
    <n v="296220.098"/>
    <n v="542826"/>
    <n v="0"/>
    <n v="247"/>
    <n v="0.14516061244775488"/>
    <n v="37845.851738707774"/>
    <n v="564821.33333333326"/>
  </r>
  <r>
    <x v="139"/>
    <n v="300125.467"/>
    <n v="543039"/>
    <n v="3"/>
    <n v="103"/>
    <n v="0.1450384167364957"/>
    <n v="37852.280427787635"/>
    <n v="565029"/>
  </r>
  <r>
    <x v="140"/>
    <n v="292203.092"/>
    <n v="543031"/>
    <n v="102"/>
    <n v="45"/>
    <n v="0.14513716917467187"/>
    <n v="37877.244429419254"/>
    <n v="565236.66666666663"/>
  </r>
  <r>
    <x v="141"/>
    <n v="258444.32500000001"/>
    <n v="543023"/>
    <n v="419"/>
    <n v="5"/>
    <n v="0.1458918115759433"/>
    <n v="37902.208431050873"/>
    <n v="565444.33333333337"/>
  </r>
  <r>
    <x v="142"/>
    <n v="267204.152"/>
    <n v="543524"/>
    <n v="600"/>
    <n v="0"/>
    <n v="0.1458526934885557"/>
    <n v="37927.172432682491"/>
    <n v="565652"/>
  </r>
  <r>
    <x v="143"/>
    <n v="302494.02899999998"/>
    <n v="543918"/>
    <n v="971"/>
    <n v="0"/>
    <n v="0.14494798777009479"/>
    <n v="37866.603885709847"/>
    <n v="565859.66666666674"/>
  </r>
  <r>
    <x v="144"/>
    <n v="341215.147"/>
    <n v="544316"/>
    <n v="1174"/>
    <n v="0"/>
    <n v="0.14391446667722188"/>
    <n v="37806.035338737194"/>
    <n v="566067.33333333326"/>
  </r>
  <r>
    <x v="145"/>
    <n v="319655.625"/>
    <n v="544427"/>
    <n v="993"/>
    <n v="0"/>
    <n v="0.14385175793788177"/>
    <n v="37745.466791764549"/>
    <n v="566275"/>
  </r>
  <r>
    <x v="146"/>
    <n v="286436.533"/>
    <n v="544648"/>
    <n v="732"/>
    <n v="0"/>
    <n v="0.13902241709489507"/>
    <n v="37824.235321684027"/>
    <n v="566482.66666666663"/>
  </r>
  <r>
    <x v="147"/>
    <n v="275305.31"/>
    <n v="544448"/>
    <n v="536"/>
    <n v="0"/>
    <n v="0.13471843735002589"/>
    <n v="37903.003851603498"/>
    <n v="566690.33333333337"/>
  </r>
  <r>
    <x v="148"/>
    <n v="240710.70800000001"/>
    <n v="543941"/>
    <n v="264"/>
    <n v="10"/>
    <n v="0.13524845627929585"/>
    <n v="37981.772381522977"/>
    <n v="566898"/>
  </r>
  <r>
    <x v="149"/>
    <n v="270025.011"/>
    <n v="544052"/>
    <n v="116"/>
    <n v="70"/>
    <n v="0.13372924149369197"/>
    <n v="37860.712544023096"/>
    <n v="566323"/>
  </r>
  <r>
    <x v="150"/>
    <n v="308904.34899999999"/>
    <n v="544106"/>
    <n v="0"/>
    <n v="202"/>
    <n v="0.13517712057301692"/>
    <n v="37739.652706523222"/>
    <n v="565748"/>
  </r>
  <r>
    <x v="151"/>
    <n v="331494.62599999999"/>
    <n v="544327"/>
    <n v="0"/>
    <n v="188"/>
    <n v="0.13692783064405406"/>
    <n v="37618.592869023341"/>
    <n v="565173"/>
  </r>
  <r>
    <x v="152"/>
    <n v="293119.05900000001"/>
    <n v="544514"/>
    <n v="166"/>
    <n v="21"/>
    <n v="0.13741844503886549"/>
    <n v="37705.508729560766"/>
    <n v="564598"/>
  </r>
  <r>
    <x v="153"/>
    <n v="265671.24699999997"/>
    <n v="544680"/>
    <n v="369"/>
    <n v="0"/>
    <n v="0.13802343025119601"/>
    <n v="37792.424590098199"/>
    <n v="564022.99999999988"/>
  </r>
  <r>
    <x v="154"/>
    <n v="274177.52500000002"/>
    <n v="545016"/>
    <n v="802"/>
    <n v="0"/>
    <n v="0.13790469030646463"/>
    <n v="37879.340450635631"/>
    <n v="563448"/>
  </r>
  <r>
    <x v="155"/>
    <n v="328095.81800000003"/>
    <n v="545632"/>
    <n v="1013"/>
    <n v="0"/>
    <n v="0.13680066380583222"/>
    <n v="37484.755382159725"/>
    <n v="562872.99999999988"/>
  </r>
  <r>
    <x v="156"/>
    <n v="354015.94099999999"/>
    <n v="546018"/>
    <n v="1221"/>
    <n v="0"/>
    <n v="0.13608061972037122"/>
    <n v="37090.170313683826"/>
    <n v="562298"/>
  </r>
  <r>
    <x v="157"/>
    <n v="348172.098"/>
    <n v="546149"/>
    <n v="1028"/>
    <n v="0"/>
    <n v="0.13603682967352149"/>
    <n v="36695.585245207927"/>
    <n v="561723"/>
  </r>
  <r>
    <x v="158"/>
    <n v="303491.97200000001"/>
    <n v="546321"/>
    <n v="928"/>
    <n v="0"/>
    <n v="0.13480067931005232"/>
    <n v="36723.904122704138"/>
    <n v="561147.99999999988"/>
  </r>
  <r>
    <x v="159"/>
    <n v="290565.13"/>
    <n v="545965"/>
    <n v="618"/>
    <n v="0"/>
    <n v="0.13276764470302138"/>
    <n v="36752.223000200349"/>
    <n v="560573"/>
  </r>
  <r>
    <x v="160"/>
    <n v="254212.08199999999"/>
    <n v="545330"/>
    <n v="347"/>
    <n v="15"/>
    <n v="0.13354350846981433"/>
    <n v="36780.541877696567"/>
    <n v="559998"/>
  </r>
  <r>
    <x v="161"/>
    <n v="280839.18699999998"/>
    <n v="545379"/>
    <n v="81"/>
    <n v="83"/>
    <n v="0.13237350269617087"/>
    <n v="36839.290885501265"/>
    <n v="560177.66666666674"/>
  </r>
  <r>
    <x v="162"/>
    <n v="309274.522"/>
    <n v="545785"/>
    <n v="7"/>
    <n v="217"/>
    <n v="0.13272772490412701"/>
    <n v="36898.03989330597"/>
    <n v="560357.33333333337"/>
  </r>
  <r>
    <x v="163"/>
    <n v="323339.04300000001"/>
    <n v="546002"/>
    <n v="11"/>
    <n v="102"/>
    <n v="0.13353459778721516"/>
    <n v="36956.788901110674"/>
    <n v="560537"/>
  </r>
  <r>
    <x v="164"/>
    <n v="308051.73100000003"/>
    <n v="546101"/>
    <n v="186"/>
    <n v="37"/>
    <n v="0.13378292779885098"/>
    <n v="37016.035202946325"/>
    <n v="560716.66666666674"/>
  </r>
  <r>
    <x v="165"/>
    <n v="245698.9"/>
    <n v="546515"/>
    <n v="428"/>
    <n v="0"/>
    <n v="0.13504866705605409"/>
    <n v="37075.281504781975"/>
    <n v="560896.33333333337"/>
  </r>
  <r>
    <x v="166"/>
    <n v="275605.45299999998"/>
    <n v="547126"/>
    <n v="819"/>
    <n v="0"/>
    <n v="0.1346817783817128"/>
    <n v="37134.527806617632"/>
    <n v="561076"/>
  </r>
  <r>
    <x v="167"/>
    <n v="347794.96600000001"/>
    <n v="547508"/>
    <n v="1251"/>
    <n v="0"/>
    <n v="0.13366784537931528"/>
    <n v="37203.893959764493"/>
    <n v="561255.66666666663"/>
  </r>
  <r>
    <x v="168"/>
    <n v="400457.16100000002"/>
    <n v="547724"/>
    <n v="1342"/>
    <n v="0"/>
    <n v="0.13461428430632821"/>
    <n v="37273.260112911361"/>
    <n v="561435.33333333337"/>
  </r>
  <r>
    <x v="169"/>
    <n v="359900.07"/>
    <n v="547876"/>
    <n v="1195"/>
    <n v="0"/>
    <n v="0.13519895961195041"/>
    <n v="37342.626266058236"/>
    <n v="561615"/>
  </r>
  <r>
    <x v="170"/>
    <n v="327478.66399999999"/>
    <n v="548028"/>
    <n v="1170"/>
    <n v="0"/>
    <n v="0.13850602826678424"/>
    <n v="37518.741960545063"/>
    <n v="561794.33333333326"/>
  </r>
  <r>
    <x v="171"/>
    <n v="302566.50099999999"/>
    <n v="547969"/>
    <n v="642"/>
    <n v="0"/>
    <n v="0.14050738453969219"/>
    <n v="37694.857655031898"/>
    <n v="561973.66666666663"/>
  </r>
  <r>
    <x v="172"/>
    <n v="267075.15999999997"/>
    <n v="547188"/>
    <n v="310"/>
    <n v="0"/>
    <n v="0.14065348617626988"/>
    <n v="37870.973349518725"/>
    <n v="562153"/>
  </r>
  <r>
    <x v="173"/>
    <n v="258434.22700000001"/>
    <n v="547488"/>
    <n v="77"/>
    <n v="56"/>
    <n v="0.1403298326247375"/>
    <n v="37951.634411763407"/>
    <n v="561768.66666666663"/>
  </r>
  <r>
    <x v="174"/>
    <n v="303837.00900000002"/>
    <n v="547780"/>
    <n v="0"/>
    <n v="159"/>
    <n v="0.13904930266971177"/>
    <n v="38032.29547400809"/>
    <n v="561384.33333333326"/>
  </r>
  <r>
    <x v="175"/>
    <n v="313530.44199999998"/>
    <n v="547993"/>
    <n v="24"/>
    <n v="83"/>
    <n v="0.13883453176876279"/>
    <n v="38112.956536252779"/>
    <n v="561000"/>
  </r>
  <r>
    <x v="176"/>
    <n v="294405.33899999998"/>
    <n v="548161"/>
    <n v="186"/>
    <n v="45"/>
    <n v="0.1406493575616167"/>
    <n v="38335.745003863209"/>
    <n v="560615.33333333326"/>
  </r>
  <r>
    <x v="177"/>
    <n v="259973.5"/>
    <n v="548731"/>
    <n v="324"/>
    <n v="8"/>
    <n v="0.14445290592507068"/>
    <n v="38558.533471473631"/>
    <n v="560230.66666666663"/>
  </r>
  <r>
    <x v="178"/>
    <n v="275279.25900000002"/>
    <n v="549164"/>
    <n v="777"/>
    <n v="0"/>
    <n v="0.14414917470470806"/>
    <n v="38781.32193908406"/>
    <n v="559846"/>
  </r>
  <r>
    <x v="179"/>
    <n v="336567.86700000003"/>
    <n v="549516"/>
    <n v="961"/>
    <n v="0"/>
    <n v="0.14331231642881018"/>
    <n v="38680.104976067982"/>
    <n v="559461.33333333326"/>
  </r>
  <r>
    <x v="180"/>
    <n v="378733.09100000001"/>
    <n v="549746"/>
    <n v="1355"/>
    <n v="0"/>
    <n v="0.14470983491283271"/>
    <n v="38578.888013051903"/>
    <n v="559076.66666666663"/>
  </r>
  <r>
    <x v="181"/>
    <n v="357022.25799999997"/>
    <n v="549793"/>
    <n v="1427"/>
    <n v="0"/>
    <n v="0.1468249071743272"/>
    <n v="38477.671050035824"/>
    <n v="558692"/>
  </r>
  <r>
    <x v="182"/>
    <n v="336302.33199999999"/>
    <n v="550152"/>
    <n v="1070"/>
    <n v="0"/>
    <n v="0.14325930509460474"/>
    <n v="38613.598542035674"/>
    <n v="558307.33333333326"/>
  </r>
  <r>
    <x v="183"/>
    <n v="312853.44099999999"/>
    <n v="550146"/>
    <n v="602"/>
    <n v="0"/>
    <n v="0.13982708927260318"/>
    <n v="38749.526034035523"/>
    <n v="557922.66666666663"/>
  </r>
  <r>
    <x v="184"/>
    <n v="258044.606"/>
    <n v="549442"/>
    <n v="206"/>
    <n v="40"/>
    <n v="0.14172518761162614"/>
    <n v="38885.453526035373"/>
    <n v="557538"/>
  </r>
  <r>
    <x v="185"/>
    <n v="252794.25700000001"/>
    <n v="549337"/>
    <n v="144"/>
    <n v="43"/>
    <n v="0.14188661164001096"/>
    <n v="38944.478471332521"/>
    <n v="557623.66666666663"/>
  </r>
  <r>
    <x v="186"/>
    <n v="298662.90299999999"/>
    <n v="549666"/>
    <n v="10"/>
    <n v="143"/>
    <n v="0.13946865854465554"/>
    <n v="39003.503416629668"/>
    <n v="557709.33333333326"/>
  </r>
  <r>
    <x v="187"/>
    <n v="319698.28499999997"/>
    <n v="549859"/>
    <n v="0"/>
    <n v="169"/>
    <n v="0.13861156328102472"/>
    <n v="39062.528361926823"/>
    <n v="557795"/>
  </r>
  <r>
    <x v="188"/>
    <n v="313671.53399999999"/>
    <n v="550247"/>
    <n v="81"/>
    <n v="97"/>
    <n v="0.13867055483954532"/>
    <n v="39233.110461629723"/>
    <n v="557880.66666666663"/>
  </r>
  <r>
    <x v="189"/>
    <n v="272089.53200000001"/>
    <n v="550514"/>
    <n v="488"/>
    <n v="0"/>
    <n v="0.14028398909186196"/>
    <n v="39403.692561332624"/>
    <n v="557966.33333333326"/>
  </r>
  <r>
    <x v="190"/>
    <n v="273882.22100000002"/>
    <n v="551069"/>
    <n v="667"/>
    <n v="0"/>
    <n v="0.14025442937352764"/>
    <n v="39574.274661035532"/>
    <n v="558052"/>
  </r>
  <r>
    <x v="191"/>
    <n v="315904.30700000003"/>
    <n v="551738"/>
    <n v="831"/>
    <n v="0"/>
    <n v="0.13796581179794737"/>
    <n v="39613.676844713744"/>
    <n v="558137.33333333337"/>
  </r>
  <r>
    <x v="192"/>
    <n v="343042.25400000002"/>
    <n v="552321"/>
    <n v="1170"/>
    <n v="0"/>
    <n v="0.13648782135334603"/>
    <n v="39653.079028391963"/>
    <n v="558222.66666666663"/>
  </r>
  <r>
    <x v="193"/>
    <n v="333114.28500000003"/>
    <n v="552815"/>
    <n v="1044"/>
    <n v="0"/>
    <n v="0.13642473292939292"/>
    <n v="39692.481212070183"/>
    <n v="558308"/>
  </r>
  <r>
    <x v="194"/>
    <n v="319385.31199999998"/>
    <n v="553230"/>
    <n v="836"/>
    <n v="0"/>
    <n v="0.13623714020998656"/>
    <n v="39799.565260106334"/>
    <n v="558393.66666666663"/>
  </r>
  <r>
    <x v="195"/>
    <n v="297667.12699999998"/>
    <n v="553446"/>
    <n v="665"/>
    <n v="0"/>
    <n v="0.13626577768822365"/>
    <n v="39906.649308142485"/>
    <n v="558479.33333333337"/>
  </r>
  <r>
    <x v="196"/>
    <n v="251204.42"/>
    <n v="552784"/>
    <n v="327"/>
    <n v="16"/>
    <n v="0.13868122164669733"/>
    <n v="40013.733356178644"/>
    <n v="558565"/>
  </r>
  <r>
    <x v="197"/>
    <n v="262312.41499999998"/>
    <n v="552858"/>
    <n v="66"/>
    <n v="32"/>
    <n v="0.13784730713280194"/>
    <n v="39990.464640650418"/>
    <n v="558783"/>
  </r>
  <r>
    <x v="198"/>
    <n v="307900.62699999998"/>
    <n v="553154"/>
    <n v="13"/>
    <n v="216"/>
    <n v="0.13753762191604268"/>
    <n v="39967.1959251222"/>
    <n v="559001"/>
  </r>
  <r>
    <x v="199"/>
    <n v="331737.90900000004"/>
    <n v="553478"/>
    <n v="1"/>
    <n v="221"/>
    <n v="0.13888332861398567"/>
    <n v="39943.927209593974"/>
    <n v="559219"/>
  </r>
  <r>
    <x v="200"/>
    <n v="320582.815"/>
    <n v="553903"/>
    <n v="97"/>
    <n v="68"/>
    <n v="0.13882408617035258"/>
    <n v="39854.039530412083"/>
    <n v="559437.33333333326"/>
  </r>
  <r>
    <x v="201"/>
    <n v="268491.34700000001"/>
    <n v="554336"/>
    <n v="445"/>
    <n v="0"/>
    <n v="0.14124547624216927"/>
    <n v="39764.151851230192"/>
    <n v="559655.66666666663"/>
  </r>
  <r>
    <x v="202"/>
    <n v="275181.07400000002"/>
    <n v="554973"/>
    <n v="696"/>
    <n v="0"/>
    <n v="0.14062305908233944"/>
    <n v="39674.264172048301"/>
    <n v="559874"/>
  </r>
  <r>
    <x v="203"/>
    <n v="336859.81900000002"/>
    <n v="555766"/>
    <n v="1135"/>
    <n v="0"/>
    <n v="0.1371532254947764"/>
    <n v="39822.11170094306"/>
    <n v="560092.33333333326"/>
  </r>
  <r>
    <x v="204"/>
    <n v="365377.50099999999"/>
    <n v="556354"/>
    <n v="1158"/>
    <n v="0"/>
    <n v="0.1360891757214899"/>
    <n v="39969.959229837827"/>
    <n v="560310.66666666663"/>
  </r>
  <r>
    <x v="205"/>
    <n v="338973.16600000003"/>
    <n v="556936"/>
    <n v="1057"/>
    <n v="0"/>
    <n v="0.13739454375955704"/>
    <n v="40117.806758732593"/>
    <n v="560529"/>
  </r>
  <r>
    <x v="206"/>
    <n v="321303.859"/>
    <n v="557348"/>
    <n v="1114"/>
    <n v="0"/>
    <n v="0.13796344623509402"/>
    <n v="40111.945135647606"/>
    <n v="560747.33333333326"/>
  </r>
  <r>
    <x v="207"/>
    <n v="292385.234"/>
    <n v="557591"/>
    <n v="543"/>
    <n v="2"/>
    <n v="0.13921784989898395"/>
    <n v="40106.083512562618"/>
    <n v="560965.66666666663"/>
  </r>
  <r>
    <x v="208"/>
    <n v="268593.42200000002"/>
    <n v="556845"/>
    <n v="384"/>
    <n v="15"/>
    <n v="0.14070383762905117"/>
    <n v="40100.221889477631"/>
    <n v="561184"/>
  </r>
  <r>
    <x v="209"/>
    <n v="288375.03000000003"/>
    <n v="557225"/>
    <n v="85"/>
    <n v="92"/>
    <n v="0.13894469480940214"/>
    <n v="40174.70206764224"/>
    <n v="561201"/>
  </r>
  <r>
    <x v="210"/>
    <n v="297988.79499999998"/>
    <n v="557380"/>
    <s v=" 13"/>
    <s v=" 144"/>
    <n v="0.13772518567709766"/>
    <n v="40249.182245806864"/>
    <n v="561218"/>
  </r>
  <r>
    <x v="211"/>
    <n v="295098.88"/>
    <n v="557997"/>
    <s v=" 20"/>
    <s v=" 111"/>
    <n v="0.13721620424050621"/>
    <n v="40323.66242397148"/>
    <n v="561235"/>
  </r>
  <r>
    <x v="212"/>
    <n v="301000.71999999997"/>
    <n v="558295"/>
    <n v="68"/>
    <n v="65"/>
    <n v="0.13677922873850795"/>
    <n v="40356.822455741407"/>
    <n v="561419.66666666663"/>
  </r>
  <r>
    <x v="213"/>
    <n v="253241.68900000001"/>
    <n v="558527"/>
    <n v="271"/>
    <n v="4"/>
    <n v="0.13887344376964872"/>
    <n v="40389.982487511341"/>
    <n v="561604.33333333326"/>
  </r>
  <r>
    <x v="214"/>
    <n v="308310.43428599997"/>
    <n v="559089"/>
    <n v="793"/>
    <n v="0"/>
    <n v="0.13887344376964872"/>
    <n v="40423.142519281268"/>
    <n v="561789"/>
  </r>
  <r>
    <x v="215"/>
    <n v="323161.49583999999"/>
    <n v="559341"/>
    <n v="1283"/>
    <n v="0"/>
    <n v="0.13887344376964872"/>
    <n v="40518.865966773257"/>
    <n v="562036.33333333326"/>
  </r>
  <r>
    <x v="216"/>
    <n v="417769.42048299999"/>
    <n v="559031"/>
    <n v="1327"/>
    <n v="0"/>
    <n v="0.14227475401274567"/>
    <n v="40614.589414265254"/>
    <n v="562283.66666666663"/>
  </r>
  <r>
    <x v="217"/>
    <n v="359137.34278599999"/>
    <n v="559419"/>
    <n v="929"/>
    <n v="0"/>
    <n v="0.14204720228837056"/>
    <n v="40710.312861757251"/>
    <n v="562531"/>
  </r>
  <r>
    <x v="218"/>
    <n v="331340.24115100002"/>
    <n v="560093"/>
    <n v="956"/>
    <n v="0"/>
    <n v="0.14182041838643189"/>
    <n v="40795.443934868075"/>
    <n v="562778"/>
  </r>
  <r>
    <x v="219"/>
    <n v="302663.245284"/>
    <n v="560491"/>
    <n v="690"/>
    <n v="0"/>
    <n v="0.14159435746892005"/>
    <n v="40880.5750079789"/>
    <n v="563025"/>
  </r>
  <r>
    <x v="220"/>
    <n v="254090.05992699999"/>
    <n v="560806"/>
    <n v="248"/>
    <n v="15"/>
    <n v="0.14136901608403835"/>
    <n v="40965.706081089724"/>
    <n v="563272"/>
  </r>
  <r>
    <x v="221"/>
    <n v="272859.14057699998"/>
    <n v="561467"/>
    <n v="95"/>
    <n v="55"/>
    <n v="0.14110446612641447"/>
    <n v="41000.697403582919"/>
    <n v="563503"/>
  </r>
  <r>
    <x v="222"/>
    <n v="314010.17337099998"/>
    <n v="561429"/>
    <n v="2"/>
    <n v="192"/>
    <n v="0.14366907348910329"/>
    <n v="41035.688726076129"/>
    <n v="563734"/>
  </r>
  <r>
    <x v="223"/>
    <n v="362615.75111000001"/>
    <n v="561652"/>
    <n v="4"/>
    <n v="234"/>
    <n v="0.14340122181936307"/>
    <n v="41070.680048569331"/>
    <n v="563965"/>
  </r>
  <r>
    <x v="224"/>
    <n v="322426.61291099997"/>
    <n v="561808"/>
    <n v="119"/>
    <n v="83"/>
    <n v="0.14312291742447431"/>
    <n v="41170.378038325201"/>
    <n v="564179.33333333326"/>
  </r>
  <r>
    <x v="225"/>
    <n v="280051.11963700003"/>
    <n v="561467"/>
    <n v="530"/>
    <n v="6"/>
    <n v="0.14284569116978063"/>
    <n v="41270.076028081079"/>
    <n v="564393.66666666663"/>
  </r>
  <r>
    <x v="226"/>
    <n v="297094.95735099999"/>
    <n v="561570"/>
    <n v="878"/>
    <n v="0"/>
    <n v="0.14256953680238527"/>
    <n v="41369.774017836964"/>
    <n v="564608"/>
  </r>
  <r>
    <x v="227"/>
    <n v="359106.02054"/>
    <n v="561916"/>
    <n v="1087"/>
    <n v="0"/>
    <n v="0.14226265534185509"/>
    <n v="41499.091146212537"/>
    <n v="564801.99999999988"/>
  </r>
  <r>
    <x v="228"/>
    <n v="390688.02002671658"/>
    <n v="562254.03070175438"/>
    <n v="1279.5999999999999"/>
    <n v="0"/>
    <n v="0.14227475401274567"/>
    <n v="41628.408274588102"/>
    <n v="564996"/>
  </r>
  <r>
    <x v="229"/>
    <n v="357622.59063855221"/>
    <n v="562592.06140350876"/>
    <n v="1100.2"/>
    <n v="0"/>
    <n v="0.14204720228837056"/>
    <n v="41757.725402963682"/>
    <n v="565190"/>
  </r>
  <r>
    <x v="230"/>
    <n v="335395.35044237028"/>
    <n v="562930.09210526315"/>
    <n v="967.13333333333333"/>
    <n v="0"/>
    <n v="0.14182041838643189"/>
    <n v="41825.773977143137"/>
    <n v="565361.66666666663"/>
  </r>
  <r>
    <x v="231"/>
    <n v="305894.86707224243"/>
    <n v="563268.12280701753"/>
    <n v="598.86666666666667"/>
    <n v="0.4"/>
    <n v="0.14159435746892005"/>
    <n v="41893.822551322592"/>
    <n v="565533.33333333326"/>
  </r>
  <r>
    <x v="232"/>
    <n v="261206.06271005861"/>
    <n v="563606.15350877191"/>
    <n v="314.66666666666669"/>
    <n v="13.066666666666666"/>
    <n v="0.14136901608403835"/>
    <n v="41961.871125502053"/>
    <n v="565705"/>
  </r>
  <r>
    <x v="233"/>
    <n v="274498.13166846777"/>
    <n v="563944.18421052629"/>
    <n v="95"/>
    <n v="55"/>
    <n v="0.14110446612641447"/>
    <n v="42023.413603605506"/>
    <n v="565872.33333333326"/>
  </r>
  <r>
    <x v="234"/>
    <n v="306130.70031352318"/>
    <n v="564282.21491228067"/>
    <n v="2"/>
    <n v="192"/>
    <n v="0.14366907348910329"/>
    <n v="42084.956081708959"/>
    <n v="566039.66666666651"/>
  </r>
  <r>
    <x v="235"/>
    <n v="331591.6800850709"/>
    <n v="564620.24561403506"/>
    <n v="4"/>
    <n v="234"/>
    <n v="0.14340122181936307"/>
    <n v="42146.498559812411"/>
    <n v="566207"/>
  </r>
  <r>
    <x v="236"/>
    <n v="315038.60502107569"/>
    <n v="564958.27631578944"/>
    <n v="119"/>
    <n v="83"/>
    <n v="0.14312291742447431"/>
    <n v="42201.006107623769"/>
    <n v="566373.66666666663"/>
  </r>
  <r>
    <x v="237"/>
    <n v="266357.0357937853"/>
    <n v="565296.30701754382"/>
    <n v="530"/>
    <n v="6"/>
    <n v="0.14284569116978063"/>
    <n v="42255.513655435127"/>
    <n v="566540.33333333337"/>
  </r>
  <r>
    <x v="238"/>
    <n v="292210.6945432722"/>
    <n v="565634.3377192982"/>
    <n v="878"/>
    <n v="0"/>
    <n v="0.14256953680238527"/>
    <n v="42310.021203246484"/>
    <n v="566707"/>
  </r>
  <r>
    <x v="239"/>
    <n v="338599.74811362941"/>
    <n v="565972.36842105258"/>
    <n v="1087"/>
    <n v="0"/>
    <n v="0.14226265534185509"/>
    <n v="42398.818656246171"/>
    <n v="566894.66666666663"/>
  </r>
  <r>
    <x v="240"/>
    <n v="394034.78177048173"/>
    <n v="566310.39912280696"/>
    <n v="1279.5999999999999"/>
    <n v="0"/>
    <n v="0.14227475401274567"/>
    <n v="42487.616109245857"/>
    <n v="567082.33333333326"/>
  </r>
  <r>
    <x v="241"/>
    <n v="360969.35238231719"/>
    <n v="566648.42982456135"/>
    <n v="1100.2"/>
    <n v="0"/>
    <n v="0.14204720228837056"/>
    <n v="42576.413562245543"/>
    <n v="567270"/>
  </r>
  <r>
    <x v="242"/>
    <n v="338742.11218613537"/>
    <n v="566986.46052631573"/>
    <n v="967.13333333333333"/>
    <n v="0"/>
    <n v="0.14182041838643189"/>
    <n v="42646.965706538162"/>
    <n v="567483"/>
  </r>
  <r>
    <x v="243"/>
    <n v="309241.62881600752"/>
    <n v="567324.49122807011"/>
    <n v="598.86666666666667"/>
    <n v="0.4"/>
    <n v="0.14159435746892005"/>
    <n v="42717.51785083078"/>
    <n v="567695.99999999988"/>
  </r>
  <r>
    <x v="244"/>
    <n v="264552.82445382368"/>
    <n v="567662.52192982449"/>
    <n v="314.66666666666669"/>
    <n v="13.066666666666666"/>
    <n v="0.14136901608403835"/>
    <n v="42788.069995123398"/>
    <n v="567909"/>
  </r>
  <r>
    <x v="245"/>
    <n v="277844.89341223292"/>
    <n v="568000.55263157887"/>
    <n v="95"/>
    <n v="55"/>
    <n v="0.14110446612641447"/>
    <n v="42828.706071953246"/>
    <n v="568150.33333333326"/>
  </r>
  <r>
    <x v="246"/>
    <n v="309477.46205728839"/>
    <n v="568338.58333333326"/>
    <n v="2"/>
    <n v="192"/>
    <n v="0.14366907348910329"/>
    <n v="42869.3421487831"/>
    <n v="568391.66666666663"/>
  </r>
  <r>
    <x v="247"/>
    <n v="334938.44182883599"/>
    <n v="568676.61403508764"/>
    <n v="4"/>
    <n v="234"/>
    <n v="0.14340122181936307"/>
    <n v="42909.978225612955"/>
    <n v="568633"/>
  </r>
  <r>
    <x v="248"/>
    <n v="318385.36676484079"/>
    <n v="569014.64473684202"/>
    <n v="119"/>
    <n v="83"/>
    <n v="0.14312291742447431"/>
    <n v="42965.476463581632"/>
    <n v="568890.33333333326"/>
  </r>
  <r>
    <x v="249"/>
    <n v="269703.79753755039"/>
    <n v="569352.6754385964"/>
    <n v="530"/>
    <n v="6"/>
    <n v="0.14284569116978063"/>
    <n v="43020.974701550309"/>
    <n v="569147.66666666663"/>
  </r>
  <r>
    <x v="250"/>
    <n v="295557.45628703729"/>
    <n v="569690.70614035078"/>
    <n v="878"/>
    <n v="0"/>
    <n v="0.14256953680238527"/>
    <n v="43076.472939518993"/>
    <n v="569405"/>
  </r>
  <r>
    <x v="251"/>
    <n v="341946.5098573945"/>
    <n v="570028.73684210517"/>
    <n v="1087"/>
    <n v="0"/>
    <n v="0.14226265534185509"/>
    <n v="43158.734267393243"/>
    <n v="569649.33333333326"/>
  </r>
  <r>
    <x v="252"/>
    <n v="397381.54351424688"/>
    <n v="570366.76754385955"/>
    <n v="1279.5999999999999"/>
    <n v="0"/>
    <n v="0.14227475401274567"/>
    <n v="43240.995595267494"/>
    <n v="569893.66666666663"/>
  </r>
  <r>
    <x v="253"/>
    <n v="364316.11412608228"/>
    <n v="570704.79824561393"/>
    <n v="1100.2"/>
    <n v="0"/>
    <n v="0.14204720228837056"/>
    <n v="43323.256923141751"/>
    <n v="570138"/>
  </r>
  <r>
    <x v="254"/>
    <n v="342088.87392990052"/>
    <n v="571042.82894736831"/>
    <n v="967.13333333333333"/>
    <n v="0"/>
    <n v="0.14182041838643189"/>
    <n v="43379.486037169474"/>
    <n v="570387.99999999988"/>
  </r>
  <r>
    <x v="255"/>
    <n v="312588.39055977273"/>
    <n v="571380.85964912269"/>
    <n v="598.86666666666667"/>
    <n v="0.4"/>
    <n v="0.14159435746892005"/>
    <n v="43435.715151197197"/>
    <n v="570637.99999999988"/>
  </r>
  <r>
    <x v="256"/>
    <n v="267899.58619758883"/>
    <n v="571718.89035087707"/>
    <n v="314.66666666666669"/>
    <n v="13.066666666666666"/>
    <n v="0.14136901608403835"/>
    <n v="43491.944265224927"/>
    <n v="570888"/>
  </r>
  <r>
    <x v="257"/>
    <n v="281191.65515599801"/>
    <n v="572056.92105263146"/>
    <n v="95"/>
    <n v="55"/>
    <n v="0.14110446612641447"/>
    <n v="43541.566925901541"/>
    <n v="571135.66666666651"/>
  </r>
  <r>
    <x v="258"/>
    <n v="312824.22380105348"/>
    <n v="572394.95175438584"/>
    <n v="2"/>
    <n v="192"/>
    <n v="0.14366907348910329"/>
    <n v="43591.189586578163"/>
    <n v="571383.33333333326"/>
  </r>
  <r>
    <x v="259"/>
    <n v="338285.20357260108"/>
    <n v="572732.98245614022"/>
    <n v="4"/>
    <n v="234"/>
    <n v="0.14340122181936307"/>
    <n v="43640.812247254784"/>
    <n v="571631"/>
  </r>
  <r>
    <x v="260"/>
    <n v="321732.12850860588"/>
    <n v="573071.0131578946"/>
    <n v="119"/>
    <n v="83"/>
    <n v="0.14312291742447431"/>
    <n v="43692.03020286141"/>
    <n v="571878.99999999988"/>
  </r>
  <r>
    <x v="261"/>
    <n v="273050.55928131548"/>
    <n v="573409.04385964898"/>
    <n v="530"/>
    <n v="6"/>
    <n v="0.14284569116978063"/>
    <n v="43743.248158468043"/>
    <n v="572127"/>
  </r>
  <r>
    <x v="262"/>
    <n v="298904.21803080238"/>
    <n v="573747.07456140337"/>
    <n v="878"/>
    <n v="0"/>
    <n v="0.14256953680238527"/>
    <n v="43794.466114074676"/>
    <n v="572375"/>
  </r>
  <r>
    <x v="263"/>
    <n v="345293.27160115959"/>
    <n v="574085.10526315775"/>
    <n v="1087"/>
    <n v="0"/>
    <n v="0.14226265534185509"/>
    <n v="43871.370911783953"/>
    <n v="572608.33333333337"/>
  </r>
  <r>
    <x v="264"/>
    <n v="400728.30525801203"/>
    <n v="574423.13596491213"/>
    <n v="1279.5999999999999"/>
    <n v="0"/>
    <n v="0.14227475401274567"/>
    <n v="43948.275709493231"/>
    <n v="572841.66666666674"/>
  </r>
  <r>
    <x v="265"/>
    <n v="367662.87586984743"/>
    <n v="574761.16666666651"/>
    <n v="1100.2"/>
    <n v="0"/>
    <n v="0.14204720228837056"/>
    <n v="44025.180507202509"/>
    <n v="573075"/>
  </r>
  <r>
    <x v="266"/>
    <n v="345435.63567366567"/>
    <n v="575099.19736842089"/>
    <n v="967.13333333333333"/>
    <n v="0"/>
    <n v="0.14182041838643189"/>
    <n v="44076.340627347316"/>
    <n v="573324.33333333337"/>
  </r>
  <r>
    <x v="267"/>
    <n v="315935.15230353782"/>
    <n v="575437.22807017528"/>
    <n v="598.86666666666667"/>
    <n v="0.4"/>
    <n v="0.14159435746892005"/>
    <n v="44127.500747492122"/>
    <n v="573573.66666666663"/>
  </r>
  <r>
    <x v="268"/>
    <n v="271246.34794135392"/>
    <n v="575775.25877192966"/>
    <n v="314.66666666666669"/>
    <n v="13.066666666666666"/>
    <n v="0.14136901608403835"/>
    <n v="44178.660867636929"/>
    <n v="573823"/>
  </r>
  <r>
    <x v="269"/>
    <n v="284538.41689976311"/>
    <n v="576113.28947368404"/>
    <n v="95"/>
    <n v="55"/>
    <n v="0.14110446612641447"/>
    <n v="44228.889679940032"/>
    <n v="574079.66666666663"/>
  </r>
  <r>
    <x v="270"/>
    <n v="316170.98554481863"/>
    <n v="576451.32017543842"/>
    <n v="2"/>
    <n v="192"/>
    <n v="0.14366907348910329"/>
    <n v="44279.118492243142"/>
    <n v="574336.33333333326"/>
  </r>
  <r>
    <x v="271"/>
    <n v="341631.96531636617"/>
    <n v="576789.3508771928"/>
    <n v="4"/>
    <n v="234"/>
    <n v="0.14340122181936307"/>
    <n v="44329.347304546245"/>
    <n v="574593"/>
  </r>
  <r>
    <x v="272"/>
    <n v="325078.89025237103"/>
    <n v="577127.38157894718"/>
    <n v="119"/>
    <n v="83"/>
    <n v="0.14312291742447431"/>
    <n v="44378.414145589588"/>
    <n v="574853.66666666663"/>
  </r>
  <r>
    <x v="273"/>
    <n v="276397.32102508057"/>
    <n v="577465.41228070157"/>
    <n v="530"/>
    <n v="6"/>
    <n v="0.14284569116978063"/>
    <n v="44427.480986632938"/>
    <n v="575114.33333333337"/>
  </r>
  <r>
    <x v="274"/>
    <n v="302250.97977456747"/>
    <n v="577803.44298245595"/>
    <n v="878"/>
    <n v="0"/>
    <n v="0.14256953680238527"/>
    <n v="44476.547827676288"/>
    <n v="575375"/>
  </r>
  <r>
    <x v="275"/>
    <n v="348640.03334492468"/>
    <n v="578141.47368421033"/>
    <n v="1087"/>
    <n v="0"/>
    <n v="0.14226265534185509"/>
    <n v="44563.067339401736"/>
    <n v="575636.33333333337"/>
  </r>
  <r>
    <x v="276"/>
    <n v="404075.06700177712"/>
    <n v="578479.50438596471"/>
    <n v="1279.5999999999999"/>
    <n v="0"/>
    <n v="0.14227475401274567"/>
    <n v="44649.586851127184"/>
    <n v="575897.66666666663"/>
  </r>
  <r>
    <x v="277"/>
    <n v="371009.63761361252"/>
    <n v="578817.53508771909"/>
    <n v="1100.2"/>
    <n v="0"/>
    <n v="0.14204720228837056"/>
    <n v="44736.106362852632"/>
    <n v="576159"/>
  </r>
  <r>
    <x v="278"/>
    <n v="348782.39741743082"/>
    <n v="579155.56578947348"/>
    <n v="967.13333333333333"/>
    <n v="0"/>
    <n v="0.14182041838643189"/>
    <n v="44786.810094529166"/>
    <n v="576425.99999999988"/>
  </r>
  <r>
    <x v="279"/>
    <n v="319281.91404730291"/>
    <n v="579493.59649122786"/>
    <n v="598.86666666666667"/>
    <n v="0.4"/>
    <n v="0.14159435746892005"/>
    <n v="44837.513826205701"/>
    <n v="576693"/>
  </r>
  <r>
    <x v="280"/>
    <n v="274593.10968511901"/>
    <n v="579831.62719298224"/>
    <n v="314.66666666666669"/>
    <n v="13.066666666666666"/>
    <n v="0.14136901608403835"/>
    <n v="44888.217557882243"/>
    <n v="576960"/>
  </r>
  <r>
    <x v="281"/>
    <n v="287885.1786435282"/>
    <n v="580169.65789473662"/>
    <n v="95"/>
    <n v="55"/>
    <n v="0.14110446612641447"/>
    <n v="44944.65304815775"/>
    <n v="577217.66666666663"/>
  </r>
  <r>
    <x v="282"/>
    <n v="319517.74728858372"/>
    <n v="580507.688596491"/>
    <n v="2"/>
    <n v="192"/>
    <n v="0.14366907348910329"/>
    <n v="45001.088538433265"/>
    <n v="577475.33333333326"/>
  </r>
  <r>
    <x v="283"/>
    <n v="344978.72706013132"/>
    <n v="580845.71929824539"/>
    <n v="4"/>
    <n v="234"/>
    <n v="0.14340122181936307"/>
    <n v="45057.52402870878"/>
    <n v="577733"/>
  </r>
  <r>
    <x v="284"/>
    <n v="328425.65199613612"/>
    <n v="581183.74999999977"/>
    <n v="119"/>
    <n v="83"/>
    <n v="0.14312291742447431"/>
    <n v="45112.040629730895"/>
    <n v="577983"/>
  </r>
  <r>
    <x v="285"/>
    <n v="279744.08276884572"/>
    <n v="581521.78070175415"/>
    <n v="530"/>
    <n v="6"/>
    <n v="0.14284569116978063"/>
    <n v="45166.557230753016"/>
    <n v="578233"/>
  </r>
  <r>
    <x v="286"/>
    <n v="305597.74151833262"/>
    <n v="581859.81140350853"/>
    <n v="878"/>
    <n v="0"/>
    <n v="0.14256953680238527"/>
    <n v="45221.073831775138"/>
    <n v="578483"/>
  </r>
  <r>
    <x v="287"/>
    <n v="351986.79508868977"/>
    <n v="582197.84210526291"/>
    <n v="1087"/>
    <n v="0"/>
    <n v="0.14226265534185509"/>
    <n v="45221.073831775138"/>
    <n v="57848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97D750-7083-4DDB-AA1E-4CB921CC7C1E}"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C410" firstHeaderRow="0" firstDataRow="1" firstDataCol="1"/>
  <pivotFields count="10">
    <pivotField axis="axisRow" numFmtId="167" showAll="0">
      <items count="15">
        <item x="0"/>
        <item x="1"/>
        <item x="2"/>
        <item x="3"/>
        <item x="4"/>
        <item x="5"/>
        <item x="6"/>
        <item x="7"/>
        <item x="8"/>
        <item x="9"/>
        <item x="10"/>
        <item x="11"/>
        <item x="12"/>
        <item x="13"/>
        <item t="default"/>
      </items>
    </pivotField>
    <pivotField dataField="1" showAll="0"/>
    <pivotField dataField="1" showAll="0"/>
    <pivotField showAll="0"/>
    <pivotField showAll="0"/>
    <pivotField numFmtId="165" showAll="0"/>
    <pivotField numFmtId="166" showAll="0"/>
    <pivotField numFmtId="164" showAll="0"/>
    <pivotField axis="axisRow" showAll="0">
      <items count="7">
        <item x="0"/>
        <item x="1"/>
        <item x="2"/>
        <item x="3"/>
        <item x="4"/>
        <item x="5"/>
        <item t="default"/>
      </items>
    </pivotField>
    <pivotField axis="axisRow"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3">
    <field x="9"/>
    <field x="8"/>
    <field x="0"/>
  </rowFields>
  <rowItems count="409">
    <i>
      <x v="1"/>
    </i>
    <i r="1">
      <x v="1"/>
    </i>
    <i r="2">
      <x v="1"/>
    </i>
    <i r="2">
      <x v="2"/>
    </i>
    <i r="2">
      <x v="3"/>
    </i>
    <i r="1">
      <x v="2"/>
    </i>
    <i r="2">
      <x v="4"/>
    </i>
    <i r="2">
      <x v="5"/>
    </i>
    <i r="2">
      <x v="6"/>
    </i>
    <i r="1">
      <x v="3"/>
    </i>
    <i r="2">
      <x v="7"/>
    </i>
    <i r="2">
      <x v="8"/>
    </i>
    <i r="2">
      <x v="9"/>
    </i>
    <i r="1">
      <x v="4"/>
    </i>
    <i r="2">
      <x v="10"/>
    </i>
    <i r="2">
      <x v="11"/>
    </i>
    <i r="2">
      <x v="12"/>
    </i>
    <i>
      <x v="2"/>
    </i>
    <i r="1">
      <x v="1"/>
    </i>
    <i r="2">
      <x v="1"/>
    </i>
    <i r="2">
      <x v="2"/>
    </i>
    <i r="2">
      <x v="3"/>
    </i>
    <i r="1">
      <x v="2"/>
    </i>
    <i r="2">
      <x v="4"/>
    </i>
    <i r="2">
      <x v="5"/>
    </i>
    <i r="2">
      <x v="6"/>
    </i>
    <i r="1">
      <x v="3"/>
    </i>
    <i r="2">
      <x v="7"/>
    </i>
    <i r="2">
      <x v="8"/>
    </i>
    <i r="2">
      <x v="9"/>
    </i>
    <i r="1">
      <x v="4"/>
    </i>
    <i r="2">
      <x v="10"/>
    </i>
    <i r="2">
      <x v="11"/>
    </i>
    <i r="2">
      <x v="12"/>
    </i>
    <i>
      <x v="3"/>
    </i>
    <i r="1">
      <x v="1"/>
    </i>
    <i r="2">
      <x v="1"/>
    </i>
    <i r="2">
      <x v="2"/>
    </i>
    <i r="2">
      <x v="3"/>
    </i>
    <i r="1">
      <x v="2"/>
    </i>
    <i r="2">
      <x v="4"/>
    </i>
    <i r="2">
      <x v="5"/>
    </i>
    <i r="2">
      <x v="6"/>
    </i>
    <i r="1">
      <x v="3"/>
    </i>
    <i r="2">
      <x v="7"/>
    </i>
    <i r="2">
      <x v="8"/>
    </i>
    <i r="2">
      <x v="9"/>
    </i>
    <i r="1">
      <x v="4"/>
    </i>
    <i r="2">
      <x v="10"/>
    </i>
    <i r="2">
      <x v="11"/>
    </i>
    <i r="2">
      <x v="12"/>
    </i>
    <i>
      <x v="4"/>
    </i>
    <i r="1">
      <x v="1"/>
    </i>
    <i r="2">
      <x v="1"/>
    </i>
    <i r="2">
      <x v="2"/>
    </i>
    <i r="2">
      <x v="3"/>
    </i>
    <i r="1">
      <x v="2"/>
    </i>
    <i r="2">
      <x v="4"/>
    </i>
    <i r="2">
      <x v="5"/>
    </i>
    <i r="2">
      <x v="6"/>
    </i>
    <i r="1">
      <x v="3"/>
    </i>
    <i r="2">
      <x v="7"/>
    </i>
    <i r="2">
      <x v="8"/>
    </i>
    <i r="2">
      <x v="9"/>
    </i>
    <i r="1">
      <x v="4"/>
    </i>
    <i r="2">
      <x v="10"/>
    </i>
    <i r="2">
      <x v="11"/>
    </i>
    <i r="2">
      <x v="12"/>
    </i>
    <i>
      <x v="5"/>
    </i>
    <i r="1">
      <x v="1"/>
    </i>
    <i r="2">
      <x v="1"/>
    </i>
    <i r="2">
      <x v="2"/>
    </i>
    <i r="2">
      <x v="3"/>
    </i>
    <i r="1">
      <x v="2"/>
    </i>
    <i r="2">
      <x v="4"/>
    </i>
    <i r="2">
      <x v="5"/>
    </i>
    <i r="2">
      <x v="6"/>
    </i>
    <i r="1">
      <x v="3"/>
    </i>
    <i r="2">
      <x v="7"/>
    </i>
    <i r="2">
      <x v="8"/>
    </i>
    <i r="2">
      <x v="9"/>
    </i>
    <i r="1">
      <x v="4"/>
    </i>
    <i r="2">
      <x v="10"/>
    </i>
    <i r="2">
      <x v="11"/>
    </i>
    <i r="2">
      <x v="12"/>
    </i>
    <i>
      <x v="6"/>
    </i>
    <i r="1">
      <x v="1"/>
    </i>
    <i r="2">
      <x v="1"/>
    </i>
    <i r="2">
      <x v="2"/>
    </i>
    <i r="2">
      <x v="3"/>
    </i>
    <i r="1">
      <x v="2"/>
    </i>
    <i r="2">
      <x v="4"/>
    </i>
    <i r="2">
      <x v="5"/>
    </i>
    <i r="2">
      <x v="6"/>
    </i>
    <i r="1">
      <x v="3"/>
    </i>
    <i r="2">
      <x v="7"/>
    </i>
    <i r="2">
      <x v="8"/>
    </i>
    <i r="2">
      <x v="9"/>
    </i>
    <i r="1">
      <x v="4"/>
    </i>
    <i r="2">
      <x v="10"/>
    </i>
    <i r="2">
      <x v="11"/>
    </i>
    <i r="2">
      <x v="12"/>
    </i>
    <i>
      <x v="7"/>
    </i>
    <i r="1">
      <x v="1"/>
    </i>
    <i r="2">
      <x v="1"/>
    </i>
    <i r="2">
      <x v="2"/>
    </i>
    <i r="2">
      <x v="3"/>
    </i>
    <i r="1">
      <x v="2"/>
    </i>
    <i r="2">
      <x v="4"/>
    </i>
    <i r="2">
      <x v="5"/>
    </i>
    <i r="2">
      <x v="6"/>
    </i>
    <i r="1">
      <x v="3"/>
    </i>
    <i r="2">
      <x v="7"/>
    </i>
    <i r="2">
      <x v="8"/>
    </i>
    <i r="2">
      <x v="9"/>
    </i>
    <i r="1">
      <x v="4"/>
    </i>
    <i r="2">
      <x v="10"/>
    </i>
    <i r="2">
      <x v="11"/>
    </i>
    <i r="2">
      <x v="12"/>
    </i>
    <i>
      <x v="8"/>
    </i>
    <i r="1">
      <x v="1"/>
    </i>
    <i r="2">
      <x v="1"/>
    </i>
    <i r="2">
      <x v="2"/>
    </i>
    <i r="2">
      <x v="3"/>
    </i>
    <i r="1">
      <x v="2"/>
    </i>
    <i r="2">
      <x v="4"/>
    </i>
    <i r="2">
      <x v="5"/>
    </i>
    <i r="2">
      <x v="6"/>
    </i>
    <i r="1">
      <x v="3"/>
    </i>
    <i r="2">
      <x v="7"/>
    </i>
    <i r="2">
      <x v="8"/>
    </i>
    <i r="2">
      <x v="9"/>
    </i>
    <i r="1">
      <x v="4"/>
    </i>
    <i r="2">
      <x v="10"/>
    </i>
    <i r="2">
      <x v="11"/>
    </i>
    <i r="2">
      <x v="12"/>
    </i>
    <i>
      <x v="9"/>
    </i>
    <i r="1">
      <x v="1"/>
    </i>
    <i r="2">
      <x v="1"/>
    </i>
    <i r="2">
      <x v="2"/>
    </i>
    <i r="2">
      <x v="3"/>
    </i>
    <i r="1">
      <x v="2"/>
    </i>
    <i r="2">
      <x v="4"/>
    </i>
    <i r="2">
      <x v="5"/>
    </i>
    <i r="2">
      <x v="6"/>
    </i>
    <i r="1">
      <x v="3"/>
    </i>
    <i r="2">
      <x v="7"/>
    </i>
    <i r="2">
      <x v="8"/>
    </i>
    <i r="2">
      <x v="9"/>
    </i>
    <i r="1">
      <x v="4"/>
    </i>
    <i r="2">
      <x v="10"/>
    </i>
    <i r="2">
      <x v="11"/>
    </i>
    <i r="2">
      <x v="12"/>
    </i>
    <i>
      <x v="10"/>
    </i>
    <i r="1">
      <x v="1"/>
    </i>
    <i r="2">
      <x v="1"/>
    </i>
    <i r="2">
      <x v="2"/>
    </i>
    <i r="2">
      <x v="3"/>
    </i>
    <i r="1">
      <x v="2"/>
    </i>
    <i r="2">
      <x v="4"/>
    </i>
    <i r="2">
      <x v="5"/>
    </i>
    <i r="2">
      <x v="6"/>
    </i>
    <i r="1">
      <x v="3"/>
    </i>
    <i r="2">
      <x v="7"/>
    </i>
    <i r="2">
      <x v="8"/>
    </i>
    <i r="2">
      <x v="9"/>
    </i>
    <i r="1">
      <x v="4"/>
    </i>
    <i r="2">
      <x v="10"/>
    </i>
    <i r="2">
      <x v="11"/>
    </i>
    <i r="2">
      <x v="12"/>
    </i>
    <i>
      <x v="11"/>
    </i>
    <i r="1">
      <x v="1"/>
    </i>
    <i r="2">
      <x v="1"/>
    </i>
    <i r="2">
      <x v="2"/>
    </i>
    <i r="2">
      <x v="3"/>
    </i>
    <i r="1">
      <x v="2"/>
    </i>
    <i r="2">
      <x v="4"/>
    </i>
    <i r="2">
      <x v="5"/>
    </i>
    <i r="2">
      <x v="6"/>
    </i>
    <i r="1">
      <x v="3"/>
    </i>
    <i r="2">
      <x v="7"/>
    </i>
    <i r="2">
      <x v="8"/>
    </i>
    <i r="2">
      <x v="9"/>
    </i>
    <i r="1">
      <x v="4"/>
    </i>
    <i r="2">
      <x v="10"/>
    </i>
    <i r="2">
      <x v="11"/>
    </i>
    <i r="2">
      <x v="12"/>
    </i>
    <i>
      <x v="12"/>
    </i>
    <i r="1">
      <x v="1"/>
    </i>
    <i r="2">
      <x v="1"/>
    </i>
    <i r="2">
      <x v="2"/>
    </i>
    <i r="2">
      <x v="3"/>
    </i>
    <i r="1">
      <x v="2"/>
    </i>
    <i r="2">
      <x v="4"/>
    </i>
    <i r="2">
      <x v="5"/>
    </i>
    <i r="2">
      <x v="6"/>
    </i>
    <i r="1">
      <x v="3"/>
    </i>
    <i r="2">
      <x v="7"/>
    </i>
    <i r="2">
      <x v="8"/>
    </i>
    <i r="2">
      <x v="9"/>
    </i>
    <i r="1">
      <x v="4"/>
    </i>
    <i r="2">
      <x v="10"/>
    </i>
    <i r="2">
      <x v="11"/>
    </i>
    <i r="2">
      <x v="12"/>
    </i>
    <i>
      <x v="13"/>
    </i>
    <i r="1">
      <x v="1"/>
    </i>
    <i r="2">
      <x v="1"/>
    </i>
    <i r="2">
      <x v="2"/>
    </i>
    <i r="2">
      <x v="3"/>
    </i>
    <i r="1">
      <x v="2"/>
    </i>
    <i r="2">
      <x v="4"/>
    </i>
    <i r="2">
      <x v="5"/>
    </i>
    <i r="2">
      <x v="6"/>
    </i>
    <i r="1">
      <x v="3"/>
    </i>
    <i r="2">
      <x v="7"/>
    </i>
    <i r="2">
      <x v="8"/>
    </i>
    <i r="2">
      <x v="9"/>
    </i>
    <i r="1">
      <x v="4"/>
    </i>
    <i r="2">
      <x v="10"/>
    </i>
    <i r="2">
      <x v="11"/>
    </i>
    <i r="2">
      <x v="12"/>
    </i>
    <i>
      <x v="14"/>
    </i>
    <i r="1">
      <x v="1"/>
    </i>
    <i r="2">
      <x v="1"/>
    </i>
    <i r="2">
      <x v="2"/>
    </i>
    <i r="2">
      <x v="3"/>
    </i>
    <i r="1">
      <x v="2"/>
    </i>
    <i r="2">
      <x v="4"/>
    </i>
    <i r="2">
      <x v="5"/>
    </i>
    <i r="2">
      <x v="6"/>
    </i>
    <i r="1">
      <x v="3"/>
    </i>
    <i r="2">
      <x v="7"/>
    </i>
    <i r="2">
      <x v="8"/>
    </i>
    <i r="2">
      <x v="9"/>
    </i>
    <i r="1">
      <x v="4"/>
    </i>
    <i r="2">
      <x v="10"/>
    </i>
    <i r="2">
      <x v="11"/>
    </i>
    <i r="2">
      <x v="12"/>
    </i>
    <i>
      <x v="15"/>
    </i>
    <i r="1">
      <x v="1"/>
    </i>
    <i r="2">
      <x v="1"/>
    </i>
    <i r="2">
      <x v="2"/>
    </i>
    <i r="2">
      <x v="3"/>
    </i>
    <i r="1">
      <x v="2"/>
    </i>
    <i r="2">
      <x v="4"/>
    </i>
    <i r="2">
      <x v="5"/>
    </i>
    <i r="2">
      <x v="6"/>
    </i>
    <i r="1">
      <x v="3"/>
    </i>
    <i r="2">
      <x v="7"/>
    </i>
    <i r="2">
      <x v="8"/>
    </i>
    <i r="2">
      <x v="9"/>
    </i>
    <i r="1">
      <x v="4"/>
    </i>
    <i r="2">
      <x v="10"/>
    </i>
    <i r="2">
      <x v="11"/>
    </i>
    <i r="2">
      <x v="12"/>
    </i>
    <i>
      <x v="16"/>
    </i>
    <i r="1">
      <x v="1"/>
    </i>
    <i r="2">
      <x v="1"/>
    </i>
    <i r="2">
      <x v="2"/>
    </i>
    <i r="2">
      <x v="3"/>
    </i>
    <i r="1">
      <x v="2"/>
    </i>
    <i r="2">
      <x v="4"/>
    </i>
    <i r="2">
      <x v="5"/>
    </i>
    <i r="2">
      <x v="6"/>
    </i>
    <i r="1">
      <x v="3"/>
    </i>
    <i r="2">
      <x v="7"/>
    </i>
    <i r="2">
      <x v="8"/>
    </i>
    <i r="2">
      <x v="9"/>
    </i>
    <i r="1">
      <x v="4"/>
    </i>
    <i r="2">
      <x v="10"/>
    </i>
    <i r="2">
      <x v="11"/>
    </i>
    <i r="2">
      <x v="12"/>
    </i>
    <i>
      <x v="17"/>
    </i>
    <i r="1">
      <x v="1"/>
    </i>
    <i r="2">
      <x v="1"/>
    </i>
    <i r="2">
      <x v="2"/>
    </i>
    <i r="2">
      <x v="3"/>
    </i>
    <i r="1">
      <x v="2"/>
    </i>
    <i r="2">
      <x v="4"/>
    </i>
    <i r="2">
      <x v="5"/>
    </i>
    <i r="2">
      <x v="6"/>
    </i>
    <i r="1">
      <x v="3"/>
    </i>
    <i r="2">
      <x v="7"/>
    </i>
    <i r="2">
      <x v="8"/>
    </i>
    <i r="2">
      <x v="9"/>
    </i>
    <i r="1">
      <x v="4"/>
    </i>
    <i r="2">
      <x v="10"/>
    </i>
    <i r="2">
      <x v="11"/>
    </i>
    <i r="2">
      <x v="12"/>
    </i>
    <i>
      <x v="18"/>
    </i>
    <i r="1">
      <x v="1"/>
    </i>
    <i r="2">
      <x v="1"/>
    </i>
    <i r="2">
      <x v="2"/>
    </i>
    <i r="2">
      <x v="3"/>
    </i>
    <i r="1">
      <x v="2"/>
    </i>
    <i r="2">
      <x v="4"/>
    </i>
    <i r="2">
      <x v="5"/>
    </i>
    <i r="2">
      <x v="6"/>
    </i>
    <i r="1">
      <x v="3"/>
    </i>
    <i r="2">
      <x v="7"/>
    </i>
    <i r="2">
      <x v="8"/>
    </i>
    <i r="2">
      <x v="9"/>
    </i>
    <i r="1">
      <x v="4"/>
    </i>
    <i r="2">
      <x v="10"/>
    </i>
    <i r="2">
      <x v="11"/>
    </i>
    <i r="2">
      <x v="12"/>
    </i>
    <i>
      <x v="19"/>
    </i>
    <i r="1">
      <x v="1"/>
    </i>
    <i r="2">
      <x v="1"/>
    </i>
    <i r="2">
      <x v="2"/>
    </i>
    <i r="2">
      <x v="3"/>
    </i>
    <i r="1">
      <x v="2"/>
    </i>
    <i r="2">
      <x v="4"/>
    </i>
    <i r="2">
      <x v="5"/>
    </i>
    <i r="2">
      <x v="6"/>
    </i>
    <i r="1">
      <x v="3"/>
    </i>
    <i r="2">
      <x v="7"/>
    </i>
    <i r="2">
      <x v="8"/>
    </i>
    <i r="2">
      <x v="9"/>
    </i>
    <i r="1">
      <x v="4"/>
    </i>
    <i r="2">
      <x v="10"/>
    </i>
    <i r="2">
      <x v="11"/>
    </i>
    <i r="2">
      <x v="12"/>
    </i>
    <i>
      <x v="20"/>
    </i>
    <i r="1">
      <x v="1"/>
    </i>
    <i r="2">
      <x v="1"/>
    </i>
    <i r="2">
      <x v="2"/>
    </i>
    <i r="2">
      <x v="3"/>
    </i>
    <i r="1">
      <x v="2"/>
    </i>
    <i r="2">
      <x v="4"/>
    </i>
    <i r="2">
      <x v="5"/>
    </i>
    <i r="2">
      <x v="6"/>
    </i>
    <i r="1">
      <x v="3"/>
    </i>
    <i r="2">
      <x v="7"/>
    </i>
    <i r="2">
      <x v="8"/>
    </i>
    <i r="2">
      <x v="9"/>
    </i>
    <i r="1">
      <x v="4"/>
    </i>
    <i r="2">
      <x v="10"/>
    </i>
    <i r="2">
      <x v="11"/>
    </i>
    <i r="2">
      <x v="12"/>
    </i>
    <i>
      <x v="21"/>
    </i>
    <i r="1">
      <x v="1"/>
    </i>
    <i r="2">
      <x v="1"/>
    </i>
    <i r="2">
      <x v="2"/>
    </i>
    <i r="2">
      <x v="3"/>
    </i>
    <i r="1">
      <x v="2"/>
    </i>
    <i r="2">
      <x v="4"/>
    </i>
    <i r="2">
      <x v="5"/>
    </i>
    <i r="2">
      <x v="6"/>
    </i>
    <i r="1">
      <x v="3"/>
    </i>
    <i r="2">
      <x v="7"/>
    </i>
    <i r="2">
      <x v="8"/>
    </i>
    <i r="2">
      <x v="9"/>
    </i>
    <i r="1">
      <x v="4"/>
    </i>
    <i r="2">
      <x v="10"/>
    </i>
    <i r="2">
      <x v="11"/>
    </i>
    <i r="2">
      <x v="12"/>
    </i>
    <i>
      <x v="22"/>
    </i>
    <i r="1">
      <x v="1"/>
    </i>
    <i r="2">
      <x v="1"/>
    </i>
    <i r="2">
      <x v="2"/>
    </i>
    <i r="2">
      <x v="3"/>
    </i>
    <i r="1">
      <x v="2"/>
    </i>
    <i r="2">
      <x v="4"/>
    </i>
    <i r="2">
      <x v="5"/>
    </i>
    <i r="2">
      <x v="6"/>
    </i>
    <i r="1">
      <x v="3"/>
    </i>
    <i r="2">
      <x v="7"/>
    </i>
    <i r="2">
      <x v="8"/>
    </i>
    <i r="2">
      <x v="9"/>
    </i>
    <i r="1">
      <x v="4"/>
    </i>
    <i r="2">
      <x v="10"/>
    </i>
    <i r="2">
      <x v="11"/>
    </i>
    <i r="2">
      <x v="12"/>
    </i>
    <i>
      <x v="23"/>
    </i>
    <i r="1">
      <x v="1"/>
    </i>
    <i r="2">
      <x v="1"/>
    </i>
    <i r="2">
      <x v="2"/>
    </i>
    <i r="2">
      <x v="3"/>
    </i>
    <i r="1">
      <x v="2"/>
    </i>
    <i r="2">
      <x v="4"/>
    </i>
    <i r="2">
      <x v="5"/>
    </i>
    <i r="2">
      <x v="6"/>
    </i>
    <i r="1">
      <x v="3"/>
    </i>
    <i r="2">
      <x v="7"/>
    </i>
    <i r="2">
      <x v="8"/>
    </i>
    <i r="2">
      <x v="9"/>
    </i>
    <i r="1">
      <x v="4"/>
    </i>
    <i r="2">
      <x v="10"/>
    </i>
    <i r="2">
      <x v="11"/>
    </i>
    <i r="2">
      <x v="12"/>
    </i>
    <i>
      <x v="24"/>
    </i>
    <i r="1">
      <x v="1"/>
    </i>
    <i r="2">
      <x v="1"/>
    </i>
    <i r="2">
      <x v="2"/>
    </i>
    <i r="2">
      <x v="3"/>
    </i>
    <i r="1">
      <x v="2"/>
    </i>
    <i r="2">
      <x v="4"/>
    </i>
    <i r="2">
      <x v="5"/>
    </i>
    <i r="2">
      <x v="6"/>
    </i>
    <i r="1">
      <x v="3"/>
    </i>
    <i r="2">
      <x v="7"/>
    </i>
    <i r="2">
      <x v="8"/>
    </i>
    <i r="2">
      <x v="9"/>
    </i>
    <i r="1">
      <x v="4"/>
    </i>
    <i r="2">
      <x v="10"/>
    </i>
    <i r="2">
      <x v="11"/>
    </i>
    <i r="2">
      <x v="12"/>
    </i>
    <i t="grand">
      <x/>
    </i>
  </rowItems>
  <colFields count="1">
    <field x="-2"/>
  </colFields>
  <colItems count="2">
    <i>
      <x/>
    </i>
    <i i="1">
      <x v="1"/>
    </i>
  </colItems>
  <dataFields count="2">
    <dataField name="Sum of Billed MWh" fld="1" baseField="0" baseItem="0"/>
    <dataField name="Sum of Customers" fld="2"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AC45D-6E3D-4692-97B1-268044306C95}">
  <dimension ref="B2:N36"/>
  <sheetViews>
    <sheetView workbookViewId="0">
      <selection activeCell="E31" sqref="E31"/>
    </sheetView>
  </sheetViews>
  <sheetFormatPr defaultRowHeight="12.5" x14ac:dyDescent="0.25"/>
  <cols>
    <col min="3" max="3" width="10.54296875" customWidth="1"/>
  </cols>
  <sheetData>
    <row r="2" spans="2:5" x14ac:dyDescent="0.25">
      <c r="B2" t="s">
        <v>261</v>
      </c>
    </row>
    <row r="3" spans="2:5" x14ac:dyDescent="0.25">
      <c r="B3" t="s">
        <v>260</v>
      </c>
    </row>
    <row r="4" spans="2:5" x14ac:dyDescent="0.25">
      <c r="B4" t="s">
        <v>259</v>
      </c>
    </row>
    <row r="6" spans="2:5" ht="13" x14ac:dyDescent="0.3">
      <c r="B6" s="59" t="s">
        <v>258</v>
      </c>
    </row>
    <row r="7" spans="2:5" ht="13" x14ac:dyDescent="0.3">
      <c r="B7" s="59" t="s">
        <v>257</v>
      </c>
    </row>
    <row r="8" spans="2:5" ht="13" x14ac:dyDescent="0.3">
      <c r="B8" s="59"/>
    </row>
    <row r="9" spans="2:5" ht="13" x14ac:dyDescent="0.3">
      <c r="B9" s="58" t="s">
        <v>256</v>
      </c>
    </row>
    <row r="10" spans="2:5" s="53" customFormat="1" ht="13" x14ac:dyDescent="0.3">
      <c r="C10" s="56"/>
    </row>
    <row r="11" spans="2:5" s="53" customFormat="1" ht="13" x14ac:dyDescent="0.3">
      <c r="B11" s="57" t="s">
        <v>255</v>
      </c>
      <c r="C11"/>
      <c r="D11"/>
      <c r="E11"/>
    </row>
    <row r="12" spans="2:5" s="53" customFormat="1" x14ac:dyDescent="0.25">
      <c r="B12" t="s">
        <v>254</v>
      </c>
      <c r="C12"/>
      <c r="D12"/>
      <c r="E12"/>
    </row>
    <row r="13" spans="2:5" s="53" customFormat="1" x14ac:dyDescent="0.25">
      <c r="B13"/>
      <c r="C13" t="s">
        <v>253</v>
      </c>
      <c r="D13"/>
      <c r="E13"/>
    </row>
    <row r="14" spans="2:5" s="53" customFormat="1" x14ac:dyDescent="0.25">
      <c r="B14"/>
      <c r="C14" t="s">
        <v>252</v>
      </c>
      <c r="D14"/>
      <c r="E14"/>
    </row>
    <row r="15" spans="2:5" s="53" customFormat="1" x14ac:dyDescent="0.25">
      <c r="B15"/>
      <c r="C15"/>
      <c r="D15"/>
      <c r="E15"/>
    </row>
    <row r="16" spans="2:5" s="53" customFormat="1" ht="13" x14ac:dyDescent="0.3">
      <c r="B16" s="57"/>
      <c r="C16" s="56"/>
    </row>
    <row r="17" spans="2:14" s="53" customFormat="1" ht="13" x14ac:dyDescent="0.3">
      <c r="B17" s="57" t="s">
        <v>251</v>
      </c>
      <c r="C17" s="56"/>
    </row>
    <row r="18" spans="2:14" x14ac:dyDescent="0.25">
      <c r="B18" t="s">
        <v>250</v>
      </c>
    </row>
    <row r="19" spans="2:14" x14ac:dyDescent="0.25">
      <c r="E19" s="55" t="s">
        <v>7</v>
      </c>
      <c r="F19" s="55" t="s">
        <v>8</v>
      </c>
      <c r="G19" s="54"/>
      <c r="H19" s="54"/>
      <c r="I19" s="54"/>
      <c r="J19" s="54"/>
      <c r="K19" s="54"/>
      <c r="L19" s="54"/>
      <c r="M19" s="54"/>
      <c r="N19" s="54"/>
    </row>
    <row r="20" spans="2:14" x14ac:dyDescent="0.25">
      <c r="D20" s="53" t="s">
        <v>16</v>
      </c>
      <c r="E20" s="1">
        <v>1279.5999999999999</v>
      </c>
      <c r="F20" s="1">
        <v>0</v>
      </c>
      <c r="G20" s="2"/>
      <c r="H20" s="2"/>
      <c r="I20" s="2"/>
      <c r="J20" s="2"/>
      <c r="K20" s="2"/>
      <c r="L20" s="2"/>
      <c r="M20" s="2"/>
      <c r="N20" s="2"/>
    </row>
    <row r="21" spans="2:14" x14ac:dyDescent="0.25">
      <c r="D21" s="53" t="s">
        <v>17</v>
      </c>
      <c r="E21" s="1">
        <v>1100.2</v>
      </c>
      <c r="F21" s="1">
        <v>0</v>
      </c>
      <c r="G21" s="2"/>
      <c r="H21" s="2"/>
      <c r="I21" s="2"/>
      <c r="J21" s="2"/>
      <c r="K21" s="2"/>
      <c r="L21" s="2"/>
      <c r="M21" s="2"/>
      <c r="N21" s="2"/>
    </row>
    <row r="22" spans="2:14" x14ac:dyDescent="0.25">
      <c r="D22" s="53" t="s">
        <v>18</v>
      </c>
      <c r="E22" s="1">
        <v>967.13333333333333</v>
      </c>
      <c r="F22" s="1">
        <v>0</v>
      </c>
      <c r="G22" s="21"/>
      <c r="H22" s="21"/>
      <c r="I22" s="21"/>
      <c r="J22" s="21"/>
      <c r="K22" s="21"/>
      <c r="L22" s="21"/>
      <c r="M22" s="21"/>
      <c r="N22" s="21"/>
    </row>
    <row r="23" spans="2:14" x14ac:dyDescent="0.25">
      <c r="D23" s="53" t="s">
        <v>20</v>
      </c>
      <c r="E23" s="1">
        <v>598.86666666666667</v>
      </c>
      <c r="F23" s="1">
        <v>0.4</v>
      </c>
    </row>
    <row r="24" spans="2:14" x14ac:dyDescent="0.25">
      <c r="D24" s="53" t="s">
        <v>21</v>
      </c>
      <c r="E24" s="1">
        <v>314.66666666666669</v>
      </c>
      <c r="F24" s="1">
        <v>13.066666666666666</v>
      </c>
    </row>
    <row r="25" spans="2:14" x14ac:dyDescent="0.25">
      <c r="D25" s="53" t="s">
        <v>22</v>
      </c>
      <c r="E25" s="1">
        <v>95</v>
      </c>
      <c r="F25" s="1">
        <v>55</v>
      </c>
    </row>
    <row r="26" spans="2:14" x14ac:dyDescent="0.25">
      <c r="D26" s="53" t="s">
        <v>24</v>
      </c>
      <c r="E26" s="1">
        <v>2</v>
      </c>
      <c r="F26" s="1">
        <v>192</v>
      </c>
    </row>
    <row r="27" spans="2:14" x14ac:dyDescent="0.25">
      <c r="D27" s="53" t="s">
        <v>25</v>
      </c>
      <c r="E27" s="1">
        <v>4</v>
      </c>
      <c r="F27" s="1">
        <v>234</v>
      </c>
    </row>
    <row r="28" spans="2:14" x14ac:dyDescent="0.25">
      <c r="D28" s="53" t="s">
        <v>26</v>
      </c>
      <c r="E28" s="1">
        <v>119</v>
      </c>
      <c r="F28" s="1">
        <v>83</v>
      </c>
    </row>
    <row r="29" spans="2:14" x14ac:dyDescent="0.25">
      <c r="D29" s="53" t="s">
        <v>28</v>
      </c>
      <c r="E29" s="1">
        <v>530</v>
      </c>
      <c r="F29" s="1">
        <v>6</v>
      </c>
    </row>
    <row r="30" spans="2:14" x14ac:dyDescent="0.25">
      <c r="D30" s="53" t="s">
        <v>29</v>
      </c>
      <c r="E30" s="1">
        <v>878</v>
      </c>
      <c r="F30" s="1">
        <v>0</v>
      </c>
    </row>
    <row r="31" spans="2:14" x14ac:dyDescent="0.25">
      <c r="D31" s="53" t="s">
        <v>30</v>
      </c>
      <c r="E31" s="1">
        <v>1087</v>
      </c>
      <c r="F31" s="1">
        <v>0</v>
      </c>
    </row>
    <row r="32" spans="2:14" x14ac:dyDescent="0.25">
      <c r="D32" s="53"/>
      <c r="E32" s="1"/>
      <c r="F32" s="1"/>
    </row>
    <row r="33" spans="2:4" x14ac:dyDescent="0.25">
      <c r="B33" t="s">
        <v>249</v>
      </c>
      <c r="C33" s="1"/>
      <c r="D33" s="1"/>
    </row>
    <row r="34" spans="2:4" x14ac:dyDescent="0.25">
      <c r="C34" s="1"/>
      <c r="D34" s="1"/>
    </row>
    <row r="35" spans="2:4" x14ac:dyDescent="0.25">
      <c r="C35" s="1"/>
      <c r="D35" s="1"/>
    </row>
    <row r="36" spans="2:4" x14ac:dyDescent="0.25">
      <c r="C36" s="1"/>
      <c r="D36" s="1"/>
    </row>
  </sheetData>
  <pageMargins left="0.7" right="0.7" top="0.75" bottom="0.75" header="0.3" footer="0.3"/>
  <pageSetup orientation="portrait" r:id="rId1"/>
  <headerFooter>
    <oddFooter>&amp;C&amp;1#&amp;"Calibri"&amp;12&amp;K008000Internal Use</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91"/>
  <sheetViews>
    <sheetView zoomScale="80" zoomScaleNormal="80" workbookViewId="0">
      <pane xSplit="1" ySplit="1" topLeftCell="B196" activePane="bottomRight" state="frozen"/>
      <selection pane="topRight" activeCell="B1" sqref="B1"/>
      <selection pane="bottomLeft" activeCell="A2" sqref="A2"/>
      <selection pane="bottomRight" activeCell="K230" sqref="K230:L230"/>
    </sheetView>
  </sheetViews>
  <sheetFormatPr defaultRowHeight="14" x14ac:dyDescent="0.3"/>
  <cols>
    <col min="1" max="1" width="9.1796875" style="8"/>
    <col min="2" max="2" width="13.54296875" style="5" customWidth="1"/>
    <col min="3" max="3" width="13.26953125" style="5" customWidth="1"/>
    <col min="4" max="5" width="9.1796875" style="1"/>
    <col min="6" max="6" width="9.1796875" style="3"/>
    <col min="7" max="7" width="12.1796875" style="4" bestFit="1" customWidth="1"/>
    <col min="8" max="8" width="11.26953125" bestFit="1" customWidth="1"/>
    <col min="9" max="9" width="11.7265625" bestFit="1" customWidth="1"/>
    <col min="10" max="10" width="9.08984375" bestFit="1" customWidth="1"/>
    <col min="11" max="11" width="18.90625" bestFit="1" customWidth="1"/>
    <col min="12" max="12" width="9.08984375" bestFit="1" customWidth="1"/>
    <col min="13" max="13" width="8.7265625" style="28"/>
  </cols>
  <sheetData>
    <row r="1" spans="1:13" x14ac:dyDescent="0.3">
      <c r="A1" s="7" t="s">
        <v>0</v>
      </c>
      <c r="B1" s="5" t="s">
        <v>2</v>
      </c>
      <c r="C1" s="5" t="s">
        <v>1</v>
      </c>
      <c r="D1" s="1" t="s">
        <v>7</v>
      </c>
      <c r="E1" s="1" t="s">
        <v>8</v>
      </c>
      <c r="F1" s="3" t="s">
        <v>9</v>
      </c>
      <c r="G1" s="4" t="s">
        <v>10</v>
      </c>
      <c r="H1" t="s">
        <v>11</v>
      </c>
      <c r="J1" t="s">
        <v>57</v>
      </c>
      <c r="K1" t="s">
        <v>56</v>
      </c>
    </row>
    <row r="2" spans="1:13" ht="14.5" x14ac:dyDescent="0.3">
      <c r="A2" s="8">
        <v>37257</v>
      </c>
      <c r="B2" s="5">
        <v>289399</v>
      </c>
      <c r="C2" s="5">
        <v>484845</v>
      </c>
      <c r="D2" s="1">
        <v>1341</v>
      </c>
      <c r="E2" s="1">
        <v>0</v>
      </c>
      <c r="F2" s="3">
        <v>0.16487756261898043</v>
      </c>
      <c r="G2" s="4">
        <v>29976.932289588913</v>
      </c>
      <c r="H2" s="2">
        <v>518120.33333333331</v>
      </c>
      <c r="J2" s="21">
        <f>AVERAGE(B2:B13)</f>
        <v>245561.5</v>
      </c>
      <c r="K2" s="21">
        <f>B2-J2</f>
        <v>43837.5</v>
      </c>
      <c r="M2" s="29" t="s">
        <v>82</v>
      </c>
    </row>
    <row r="3" spans="1:13" ht="14.5" x14ac:dyDescent="0.3">
      <c r="A3" s="8">
        <v>37288</v>
      </c>
      <c r="B3" s="5">
        <v>281626</v>
      </c>
      <c r="C3" s="5">
        <v>485091</v>
      </c>
      <c r="D3" s="1">
        <v>1087.5</v>
      </c>
      <c r="E3" s="1">
        <v>0</v>
      </c>
      <c r="F3" s="3">
        <v>0.16385049854961165</v>
      </c>
      <c r="G3" s="4">
        <v>30205.761401510779</v>
      </c>
      <c r="H3" s="2">
        <v>518275</v>
      </c>
      <c r="J3" s="21">
        <f t="shared" ref="J3:J66" si="0">AVERAGE(B3:B14)</f>
        <v>247865.69166666665</v>
      </c>
      <c r="K3" s="21">
        <f t="shared" ref="K3:K66" si="1">B3-J3</f>
        <v>33760.308333333349</v>
      </c>
      <c r="M3" s="30" t="s">
        <v>118</v>
      </c>
    </row>
    <row r="4" spans="1:13" ht="14.5" x14ac:dyDescent="0.3">
      <c r="A4" s="8">
        <v>37316</v>
      </c>
      <c r="B4" s="5">
        <v>254441</v>
      </c>
      <c r="C4" s="5">
        <v>485859</v>
      </c>
      <c r="D4" s="1">
        <v>838</v>
      </c>
      <c r="E4" s="1">
        <v>0</v>
      </c>
      <c r="F4" s="3">
        <v>0.15510922120670304</v>
      </c>
      <c r="G4" s="4">
        <v>30341.398220901927</v>
      </c>
      <c r="H4" s="2">
        <v>518752.99999999994</v>
      </c>
      <c r="J4" s="21">
        <f t="shared" si="0"/>
        <v>246606.90833333333</v>
      </c>
      <c r="K4" s="21">
        <f t="shared" si="1"/>
        <v>7834.0916666666744</v>
      </c>
      <c r="M4" s="31"/>
    </row>
    <row r="5" spans="1:13" ht="14.5" x14ac:dyDescent="0.3">
      <c r="A5" s="8">
        <v>37347</v>
      </c>
      <c r="B5" s="5">
        <v>231485</v>
      </c>
      <c r="C5" s="5">
        <v>485989</v>
      </c>
      <c r="D5" s="1">
        <v>645</v>
      </c>
      <c r="E5" s="1">
        <v>0</v>
      </c>
      <c r="F5" s="3">
        <v>0.1473078416748381</v>
      </c>
      <c r="G5" s="4">
        <v>30477.035040293078</v>
      </c>
      <c r="H5" s="2">
        <v>519231</v>
      </c>
      <c r="J5" s="21">
        <f t="shared" si="0"/>
        <v>248180.90833333333</v>
      </c>
      <c r="K5" s="21">
        <f t="shared" si="1"/>
        <v>-16695.908333333326</v>
      </c>
      <c r="M5" s="32" t="s">
        <v>83</v>
      </c>
    </row>
    <row r="6" spans="1:13" ht="14.5" x14ac:dyDescent="0.3">
      <c r="A6" s="8">
        <v>37377</v>
      </c>
      <c r="B6" s="5">
        <v>222797</v>
      </c>
      <c r="C6" s="5">
        <v>486104</v>
      </c>
      <c r="D6" s="1">
        <v>361</v>
      </c>
      <c r="E6" s="1">
        <v>1</v>
      </c>
      <c r="F6" s="3">
        <v>0.14683450613931584</v>
      </c>
      <c r="G6" s="4">
        <v>30612.671859684233</v>
      </c>
      <c r="H6" s="2">
        <v>519708.99999999994</v>
      </c>
      <c r="J6" s="21">
        <f t="shared" si="0"/>
        <v>249305.74166666667</v>
      </c>
      <c r="K6" s="21">
        <f t="shared" si="1"/>
        <v>-26508.741666666669</v>
      </c>
      <c r="M6" s="32" t="s">
        <v>84</v>
      </c>
    </row>
    <row r="7" spans="1:13" ht="14.5" x14ac:dyDescent="0.3">
      <c r="A7" s="8">
        <v>37408</v>
      </c>
      <c r="B7" s="5">
        <v>221576</v>
      </c>
      <c r="C7" s="5">
        <v>486679</v>
      </c>
      <c r="D7" s="1">
        <v>112</v>
      </c>
      <c r="E7" s="1">
        <v>74</v>
      </c>
      <c r="F7" s="3">
        <v>0.14606011295549029</v>
      </c>
      <c r="G7" s="4">
        <v>30690.584873780732</v>
      </c>
      <c r="H7" s="2">
        <v>520187.99999999988</v>
      </c>
      <c r="J7" s="21">
        <f t="shared" si="0"/>
        <v>249143.32499999998</v>
      </c>
      <c r="K7" s="21">
        <f t="shared" si="1"/>
        <v>-27567.324999999983</v>
      </c>
      <c r="M7" s="30" t="s">
        <v>119</v>
      </c>
    </row>
    <row r="8" spans="1:13" ht="14.5" x14ac:dyDescent="0.3">
      <c r="A8" s="8">
        <v>37438</v>
      </c>
      <c r="B8" s="5">
        <v>243096</v>
      </c>
      <c r="C8" s="5">
        <v>487486</v>
      </c>
      <c r="D8" s="1">
        <v>11</v>
      </c>
      <c r="E8" s="1">
        <v>81</v>
      </c>
      <c r="F8" s="3">
        <v>0.14536154918423594</v>
      </c>
      <c r="G8" s="4">
        <v>30768.497887877234</v>
      </c>
      <c r="H8" s="2">
        <v>520666.99999999994</v>
      </c>
      <c r="J8" s="21">
        <f t="shared" si="0"/>
        <v>249693.97499999998</v>
      </c>
      <c r="K8" s="21">
        <f t="shared" si="1"/>
        <v>-6597.9749999999767</v>
      </c>
      <c r="M8" s="31"/>
    </row>
    <row r="9" spans="1:13" ht="14.5" x14ac:dyDescent="0.3">
      <c r="A9" s="8">
        <v>37469</v>
      </c>
      <c r="B9" s="5">
        <v>230545</v>
      </c>
      <c r="C9" s="5">
        <v>488279</v>
      </c>
      <c r="D9" s="1">
        <v>18</v>
      </c>
      <c r="E9" s="1">
        <v>97</v>
      </c>
      <c r="F9" s="3">
        <v>0.14519386708307055</v>
      </c>
      <c r="G9" s="4">
        <v>30846.410901973741</v>
      </c>
      <c r="H9" s="2">
        <v>521145.99999999994</v>
      </c>
      <c r="J9" s="21">
        <f t="shared" si="0"/>
        <v>250155.32249999998</v>
      </c>
      <c r="K9" s="21">
        <f t="shared" si="1"/>
        <v>-19610.32249999998</v>
      </c>
      <c r="M9" s="32" t="s">
        <v>85</v>
      </c>
    </row>
    <row r="10" spans="1:13" ht="14.5" x14ac:dyDescent="0.3">
      <c r="A10" s="8">
        <v>37500</v>
      </c>
      <c r="B10" s="5">
        <v>243786</v>
      </c>
      <c r="C10" s="5">
        <v>488937</v>
      </c>
      <c r="D10" s="1">
        <v>184</v>
      </c>
      <c r="E10" s="1">
        <v>37</v>
      </c>
      <c r="F10" s="3">
        <v>0.14539332865244933</v>
      </c>
      <c r="G10" s="4">
        <v>30892.507792517637</v>
      </c>
      <c r="H10" s="2">
        <v>521626.66666666657</v>
      </c>
      <c r="J10" s="21">
        <f t="shared" si="0"/>
        <v>252079.4935833333</v>
      </c>
      <c r="K10" s="21">
        <f t="shared" si="1"/>
        <v>-8293.4935833333002</v>
      </c>
      <c r="M10" s="30" t="s">
        <v>120</v>
      </c>
    </row>
    <row r="11" spans="1:13" ht="14.5" x14ac:dyDescent="0.3">
      <c r="A11" s="8">
        <v>37530</v>
      </c>
      <c r="B11" s="5">
        <v>217754</v>
      </c>
      <c r="C11" s="5">
        <v>489571</v>
      </c>
      <c r="D11" s="1">
        <v>491</v>
      </c>
      <c r="E11" s="1">
        <v>1</v>
      </c>
      <c r="F11" s="3">
        <v>0.14620002657166034</v>
      </c>
      <c r="G11" s="4">
        <v>30938.604683061538</v>
      </c>
      <c r="H11" s="2">
        <v>522107.33333333326</v>
      </c>
      <c r="J11" s="21">
        <f t="shared" si="0"/>
        <v>252960.91024999996</v>
      </c>
      <c r="K11" s="21">
        <f t="shared" si="1"/>
        <v>-35206.910249999957</v>
      </c>
      <c r="M11" s="31"/>
    </row>
    <row r="12" spans="1:13" ht="14.5" x14ac:dyDescent="0.3">
      <c r="A12" s="8">
        <v>37561</v>
      </c>
      <c r="B12" s="5">
        <v>233697</v>
      </c>
      <c r="C12" s="5">
        <v>490489</v>
      </c>
      <c r="D12" s="1">
        <v>729</v>
      </c>
      <c r="E12" s="1">
        <v>0</v>
      </c>
      <c r="F12" s="3">
        <v>0.14622872779373716</v>
      </c>
      <c r="G12" s="4">
        <v>30984.701573605442</v>
      </c>
      <c r="H12" s="2">
        <v>522587.99999999994</v>
      </c>
      <c r="J12" s="21">
        <f t="shared" si="0"/>
        <v>253090.00191666666</v>
      </c>
      <c r="K12" s="21">
        <f t="shared" si="1"/>
        <v>-19393.001916666661</v>
      </c>
      <c r="M12" s="32" t="s">
        <v>86</v>
      </c>
    </row>
    <row r="13" spans="1:13" ht="14.5" x14ac:dyDescent="0.3">
      <c r="A13" s="8">
        <v>37591</v>
      </c>
      <c r="B13" s="5">
        <v>276536</v>
      </c>
      <c r="C13" s="5">
        <v>491104</v>
      </c>
      <c r="D13" s="1">
        <v>1247</v>
      </c>
      <c r="E13" s="1">
        <v>0</v>
      </c>
      <c r="F13" s="3">
        <v>0.14563172064926069</v>
      </c>
      <c r="G13" s="4">
        <v>31131.000585132104</v>
      </c>
      <c r="H13" s="2">
        <v>523069.66666666651</v>
      </c>
      <c r="J13" s="21">
        <f t="shared" si="0"/>
        <v>254335.27691666665</v>
      </c>
      <c r="K13" s="21">
        <f t="shared" si="1"/>
        <v>22200.723083333345</v>
      </c>
      <c r="M13" s="30" t="s">
        <v>121</v>
      </c>
    </row>
    <row r="14" spans="1:13" ht="14.5" x14ac:dyDescent="0.3">
      <c r="A14" s="8">
        <v>37622</v>
      </c>
      <c r="B14" s="5">
        <v>317049.3</v>
      </c>
      <c r="C14" s="5">
        <v>491609</v>
      </c>
      <c r="D14" s="1">
        <v>1371</v>
      </c>
      <c r="E14" s="1">
        <v>0</v>
      </c>
      <c r="F14" s="3">
        <v>0.14495425225564501</v>
      </c>
      <c r="G14" s="4">
        <v>31277.299596658773</v>
      </c>
      <c r="H14" s="2">
        <v>523551.33333333331</v>
      </c>
      <c r="J14" s="21">
        <f t="shared" si="0"/>
        <v>253648.77691666665</v>
      </c>
      <c r="K14" s="21">
        <f t="shared" si="1"/>
        <v>63400.523083333333</v>
      </c>
      <c r="M14" s="31"/>
    </row>
    <row r="15" spans="1:13" ht="14.5" x14ac:dyDescent="0.3">
      <c r="A15" s="8">
        <v>37653</v>
      </c>
      <c r="B15" s="5">
        <v>266520.59999999998</v>
      </c>
      <c r="C15" s="5">
        <v>491759</v>
      </c>
      <c r="D15" s="1">
        <v>1136</v>
      </c>
      <c r="E15" s="1">
        <v>0</v>
      </c>
      <c r="F15" s="3">
        <v>0.14521660093771729</v>
      </c>
      <c r="G15" s="4">
        <v>31423.598608185443</v>
      </c>
      <c r="H15" s="2">
        <v>524033</v>
      </c>
      <c r="J15" s="21">
        <f t="shared" si="0"/>
        <v>251465.14358333332</v>
      </c>
      <c r="K15" s="21">
        <f t="shared" si="1"/>
        <v>15055.456416666653</v>
      </c>
      <c r="M15" s="32" t="s">
        <v>87</v>
      </c>
    </row>
    <row r="16" spans="1:13" ht="14.5" x14ac:dyDescent="0.3">
      <c r="A16" s="8">
        <v>37681</v>
      </c>
      <c r="B16" s="5">
        <v>273329</v>
      </c>
      <c r="C16" s="5">
        <v>491980</v>
      </c>
      <c r="D16" s="1">
        <v>1067</v>
      </c>
      <c r="E16" s="1">
        <v>0</v>
      </c>
      <c r="F16" s="3">
        <v>0.14483574568726634</v>
      </c>
      <c r="G16" s="4">
        <v>31488.483277616313</v>
      </c>
      <c r="H16" s="2">
        <v>524516</v>
      </c>
      <c r="J16" s="21">
        <f t="shared" si="0"/>
        <v>252434.73525000003</v>
      </c>
      <c r="K16" s="21">
        <f t="shared" si="1"/>
        <v>20894.264749999973</v>
      </c>
      <c r="M16" s="32" t="s">
        <v>88</v>
      </c>
    </row>
    <row r="17" spans="1:13" ht="14.5" x14ac:dyDescent="0.3">
      <c r="A17" s="8">
        <v>37712</v>
      </c>
      <c r="B17" s="5">
        <v>244983</v>
      </c>
      <c r="C17" s="5">
        <v>491970</v>
      </c>
      <c r="D17" s="1">
        <v>643</v>
      </c>
      <c r="E17" s="1">
        <v>0</v>
      </c>
      <c r="F17" s="3">
        <v>0.14482356986407635</v>
      </c>
      <c r="G17" s="4">
        <v>31553.367947047183</v>
      </c>
      <c r="H17" s="2">
        <v>524999</v>
      </c>
      <c r="J17" s="21">
        <f t="shared" si="0"/>
        <v>251904.8185833334</v>
      </c>
      <c r="K17" s="21">
        <f t="shared" si="1"/>
        <v>-6921.8185833333991</v>
      </c>
      <c r="M17" s="29" t="s">
        <v>89</v>
      </c>
    </row>
    <row r="18" spans="1:13" ht="14.5" x14ac:dyDescent="0.3">
      <c r="A18" s="8">
        <v>37742</v>
      </c>
      <c r="B18" s="5">
        <v>220848</v>
      </c>
      <c r="C18" s="5">
        <v>492035</v>
      </c>
      <c r="D18" s="1">
        <v>330</v>
      </c>
      <c r="E18" s="1">
        <v>23</v>
      </c>
      <c r="F18" s="3">
        <v>0.14451497671069119</v>
      </c>
      <c r="G18" s="4">
        <v>31618.252616478061</v>
      </c>
      <c r="H18" s="2">
        <v>525482</v>
      </c>
      <c r="J18" s="21">
        <f t="shared" si="0"/>
        <v>252120.23525000003</v>
      </c>
      <c r="K18" s="21">
        <f t="shared" si="1"/>
        <v>-31272.235250000027</v>
      </c>
      <c r="M18" s="30" t="s">
        <v>90</v>
      </c>
    </row>
    <row r="19" spans="1:13" ht="14.5" x14ac:dyDescent="0.3">
      <c r="A19" s="8">
        <v>37773</v>
      </c>
      <c r="B19" s="5">
        <v>228183.8</v>
      </c>
      <c r="C19" s="5">
        <v>492361</v>
      </c>
      <c r="D19" s="1">
        <v>57</v>
      </c>
      <c r="E19" s="1">
        <v>127</v>
      </c>
      <c r="F19" s="3">
        <v>0.14376508270949898</v>
      </c>
      <c r="G19" s="4">
        <v>31849.57005866665</v>
      </c>
      <c r="H19" s="2">
        <v>525966.33333333326</v>
      </c>
      <c r="J19" s="21">
        <f t="shared" si="0"/>
        <v>253307.39358333335</v>
      </c>
      <c r="K19" s="21">
        <f t="shared" si="1"/>
        <v>-25123.593583333364</v>
      </c>
      <c r="M19" s="31" t="s">
        <v>91</v>
      </c>
    </row>
    <row r="20" spans="1:13" ht="14.5" x14ac:dyDescent="0.3">
      <c r="A20" s="8">
        <v>37803</v>
      </c>
      <c r="B20" s="5">
        <v>248632.17</v>
      </c>
      <c r="C20" s="5">
        <v>492760</v>
      </c>
      <c r="D20" s="1">
        <v>32</v>
      </c>
      <c r="E20" s="1">
        <v>85</v>
      </c>
      <c r="F20" s="3">
        <v>0.14417165094119005</v>
      </c>
      <c r="G20" s="4">
        <v>32080.887500855239</v>
      </c>
      <c r="H20" s="2">
        <v>526450.66666666663</v>
      </c>
      <c r="J20" s="21">
        <f t="shared" si="0"/>
        <v>253636.06858333331</v>
      </c>
      <c r="K20" s="21">
        <f t="shared" si="1"/>
        <v>-5003.898583333299</v>
      </c>
      <c r="M20" s="30" t="s">
        <v>92</v>
      </c>
    </row>
    <row r="21" spans="1:13" ht="14.5" x14ac:dyDescent="0.3">
      <c r="A21" s="8">
        <v>37834</v>
      </c>
      <c r="B21" s="5">
        <v>253635.05300000001</v>
      </c>
      <c r="C21" s="5">
        <v>493615</v>
      </c>
      <c r="D21" s="1">
        <v>15</v>
      </c>
      <c r="E21" s="1">
        <v>161</v>
      </c>
      <c r="F21" s="3">
        <v>0.14486519748245766</v>
      </c>
      <c r="G21" s="4">
        <v>32312.204943043831</v>
      </c>
      <c r="H21" s="2">
        <v>526935</v>
      </c>
      <c r="J21" s="21">
        <f t="shared" si="0"/>
        <v>254755.11275</v>
      </c>
      <c r="K21" s="21">
        <f t="shared" si="1"/>
        <v>-1120.0597499999858</v>
      </c>
      <c r="M21" s="30" t="s">
        <v>122</v>
      </c>
    </row>
    <row r="22" spans="1:13" ht="14.5" x14ac:dyDescent="0.3">
      <c r="A22" s="8">
        <v>37865</v>
      </c>
      <c r="B22" s="5">
        <v>254363</v>
      </c>
      <c r="C22" s="5">
        <v>494019</v>
      </c>
      <c r="D22" s="1">
        <v>140</v>
      </c>
      <c r="E22" s="1">
        <v>25</v>
      </c>
      <c r="F22" s="3">
        <v>0.14464603237036439</v>
      </c>
      <c r="G22" s="4">
        <v>32298.557600553482</v>
      </c>
      <c r="H22" s="2">
        <v>527420.33333333326</v>
      </c>
      <c r="J22" s="21">
        <f t="shared" si="0"/>
        <v>257191.92833333332</v>
      </c>
      <c r="K22" s="21">
        <f t="shared" si="1"/>
        <v>-2828.9283333333151</v>
      </c>
      <c r="M22" s="31"/>
    </row>
    <row r="23" spans="1:13" ht="14.5" x14ac:dyDescent="0.3">
      <c r="A23" s="8">
        <v>37895</v>
      </c>
      <c r="B23" s="5">
        <v>219303.1</v>
      </c>
      <c r="C23" s="5">
        <v>494783</v>
      </c>
      <c r="D23" s="1">
        <v>456</v>
      </c>
      <c r="E23" s="1">
        <v>3</v>
      </c>
      <c r="F23" s="3">
        <v>0.14504161931901818</v>
      </c>
      <c r="G23" s="4">
        <v>32284.91025806313</v>
      </c>
      <c r="H23" s="2">
        <v>527905.66666666651</v>
      </c>
      <c r="J23" s="21">
        <f t="shared" si="0"/>
        <v>257590.66</v>
      </c>
      <c r="K23" s="21">
        <f t="shared" si="1"/>
        <v>-38287.56</v>
      </c>
      <c r="M23" s="32" t="s">
        <v>93</v>
      </c>
    </row>
    <row r="24" spans="1:13" ht="16.5" x14ac:dyDescent="0.3">
      <c r="A24" s="8">
        <v>37926</v>
      </c>
      <c r="B24" s="5">
        <v>248640.3</v>
      </c>
      <c r="C24" s="5">
        <v>495837</v>
      </c>
      <c r="D24" s="1">
        <v>702</v>
      </c>
      <c r="E24" s="1">
        <v>0</v>
      </c>
      <c r="F24" s="3">
        <v>0.14498398074312505</v>
      </c>
      <c r="G24" s="4">
        <v>32271.262915572785</v>
      </c>
      <c r="H24" s="2">
        <v>528391</v>
      </c>
      <c r="J24" s="21">
        <f t="shared" si="0"/>
        <v>258218.04833333325</v>
      </c>
      <c r="K24" s="21">
        <f t="shared" si="1"/>
        <v>-9577.7483333332639</v>
      </c>
      <c r="M24" s="32" t="s">
        <v>123</v>
      </c>
    </row>
    <row r="25" spans="1:13" ht="14.5" x14ac:dyDescent="0.3">
      <c r="A25" s="8">
        <v>37956</v>
      </c>
      <c r="B25" s="5">
        <v>268298</v>
      </c>
      <c r="C25" s="5">
        <v>496563</v>
      </c>
      <c r="D25" s="1">
        <v>928</v>
      </c>
      <c r="E25" s="1">
        <v>0</v>
      </c>
      <c r="F25" s="3">
        <v>0.14492763039166875</v>
      </c>
      <c r="G25" s="4">
        <v>32516.002297583356</v>
      </c>
      <c r="H25" s="2">
        <v>528877.66666666663</v>
      </c>
      <c r="J25" s="21">
        <f t="shared" si="0"/>
        <v>259661.57208333327</v>
      </c>
      <c r="K25" s="21">
        <f t="shared" si="1"/>
        <v>8636.4279166667257</v>
      </c>
      <c r="M25" s="30" t="s">
        <v>124</v>
      </c>
    </row>
    <row r="26" spans="1:13" ht="14.5" x14ac:dyDescent="0.3">
      <c r="A26" s="8">
        <v>37987</v>
      </c>
      <c r="B26" s="5">
        <v>290845.7</v>
      </c>
      <c r="C26" s="5">
        <v>497278</v>
      </c>
      <c r="D26" s="1">
        <v>1066</v>
      </c>
      <c r="E26" s="1">
        <v>0</v>
      </c>
      <c r="F26" s="3">
        <v>0.14456511731634761</v>
      </c>
      <c r="G26" s="4">
        <v>32760.741679593928</v>
      </c>
      <c r="H26" s="2">
        <v>529364.33333333337</v>
      </c>
      <c r="J26" s="21">
        <f t="shared" si="0"/>
        <v>262282.01033333328</v>
      </c>
      <c r="K26" s="21">
        <f t="shared" si="1"/>
        <v>28563.689666666731</v>
      </c>
      <c r="M26" s="31"/>
    </row>
    <row r="27" spans="1:13" ht="14.5" x14ac:dyDescent="0.3">
      <c r="A27" s="8">
        <v>38018</v>
      </c>
      <c r="B27" s="5">
        <v>278155.7</v>
      </c>
      <c r="C27" s="5">
        <v>497252</v>
      </c>
      <c r="D27" s="1">
        <v>1006</v>
      </c>
      <c r="E27" s="1">
        <v>0</v>
      </c>
      <c r="F27" s="3">
        <v>0.14461275436456628</v>
      </c>
      <c r="G27" s="4">
        <v>33005.481061604507</v>
      </c>
      <c r="H27" s="2">
        <v>529851</v>
      </c>
      <c r="J27" s="21">
        <f t="shared" si="0"/>
        <v>264377.17200000002</v>
      </c>
      <c r="K27" s="21">
        <f t="shared" si="1"/>
        <v>13778.527999999991</v>
      </c>
      <c r="M27" s="32" t="s">
        <v>94</v>
      </c>
    </row>
    <row r="28" spans="1:13" ht="16.5" x14ac:dyDescent="0.3">
      <c r="A28" s="8">
        <v>38047</v>
      </c>
      <c r="B28" s="5">
        <v>266970</v>
      </c>
      <c r="C28" s="5">
        <v>498125</v>
      </c>
      <c r="D28" s="1">
        <v>927</v>
      </c>
      <c r="E28" s="1">
        <v>0</v>
      </c>
      <c r="F28" s="3">
        <v>0.14643508540244468</v>
      </c>
      <c r="G28" s="4">
        <v>33073.781321535484</v>
      </c>
      <c r="H28" s="2">
        <v>530339.33333333337</v>
      </c>
      <c r="J28" s="21">
        <f t="shared" si="0"/>
        <v>267098.11516666674</v>
      </c>
      <c r="K28" s="21">
        <f t="shared" si="1"/>
        <v>-128.11516666674288</v>
      </c>
      <c r="M28" s="32" t="s">
        <v>125</v>
      </c>
    </row>
    <row r="29" spans="1:13" ht="14.5" x14ac:dyDescent="0.3">
      <c r="A29" s="8">
        <v>38078</v>
      </c>
      <c r="B29" s="5">
        <v>247568</v>
      </c>
      <c r="C29" s="5">
        <v>498343</v>
      </c>
      <c r="D29" s="1">
        <v>609</v>
      </c>
      <c r="E29" s="1">
        <v>0</v>
      </c>
      <c r="F29" s="3">
        <v>0.14795815743892532</v>
      </c>
      <c r="G29" s="4">
        <v>33142.081581466467</v>
      </c>
      <c r="H29" s="2">
        <v>530827.66666666674</v>
      </c>
      <c r="J29" s="21">
        <f t="shared" si="0"/>
        <v>269140.28433333337</v>
      </c>
      <c r="K29" s="21">
        <f t="shared" si="1"/>
        <v>-21572.284333333373</v>
      </c>
      <c r="M29" s="30" t="s">
        <v>95</v>
      </c>
    </row>
    <row r="30" spans="1:13" ht="14.5" x14ac:dyDescent="0.3">
      <c r="A30" s="8">
        <v>38108</v>
      </c>
      <c r="B30" s="5">
        <v>235093.9</v>
      </c>
      <c r="C30" s="5">
        <v>498634</v>
      </c>
      <c r="D30" s="1">
        <v>386</v>
      </c>
      <c r="E30" s="1">
        <v>0</v>
      </c>
      <c r="F30" s="3">
        <v>0.14758718105684474</v>
      </c>
      <c r="G30" s="4">
        <v>33210.381841397459</v>
      </c>
      <c r="H30" s="2">
        <v>531316</v>
      </c>
      <c r="J30" s="21">
        <f t="shared" si="0"/>
        <v>270516.96575000003</v>
      </c>
      <c r="K30" s="21">
        <f t="shared" si="1"/>
        <v>-35423.065750000038</v>
      </c>
      <c r="M30" s="30" t="s">
        <v>126</v>
      </c>
    </row>
    <row r="31" spans="1:13" ht="14.5" x14ac:dyDescent="0.3">
      <c r="A31" s="8">
        <v>38139</v>
      </c>
      <c r="B31" s="5">
        <v>232127.9</v>
      </c>
      <c r="C31" s="5">
        <v>499158</v>
      </c>
      <c r="D31" s="1">
        <v>149</v>
      </c>
      <c r="E31" s="1">
        <v>49</v>
      </c>
      <c r="F31" s="3">
        <v>0.147016748790612</v>
      </c>
      <c r="G31" s="4">
        <v>33260.918838689402</v>
      </c>
      <c r="H31" s="2">
        <v>531805.33333333337</v>
      </c>
      <c r="J31" s="21">
        <f t="shared" si="0"/>
        <v>271215.48466666666</v>
      </c>
      <c r="K31" s="21">
        <f t="shared" si="1"/>
        <v>-39087.584666666662</v>
      </c>
      <c r="M31" s="31"/>
    </row>
    <row r="32" spans="1:13" ht="16.5" x14ac:dyDescent="0.3">
      <c r="A32" s="8">
        <v>38169</v>
      </c>
      <c r="B32" s="5">
        <v>262060.7</v>
      </c>
      <c r="C32" s="5">
        <v>499855</v>
      </c>
      <c r="D32" s="1">
        <v>23</v>
      </c>
      <c r="E32" s="1">
        <v>169</v>
      </c>
      <c r="F32" s="3">
        <v>0.14523754453233687</v>
      </c>
      <c r="G32" s="4">
        <v>33311.455835981353</v>
      </c>
      <c r="H32" s="2">
        <v>532294.66666666663</v>
      </c>
      <c r="J32" s="21">
        <f t="shared" si="0"/>
        <v>271807.68141666672</v>
      </c>
      <c r="K32" s="21">
        <f t="shared" si="1"/>
        <v>-9746.9814166667056</v>
      </c>
      <c r="M32" s="32" t="s">
        <v>127</v>
      </c>
    </row>
    <row r="33" spans="1:13" ht="14.5" x14ac:dyDescent="0.3">
      <c r="A33" s="8">
        <v>38200</v>
      </c>
      <c r="B33" s="5">
        <v>282876.84000000003</v>
      </c>
      <c r="C33" s="5">
        <v>500655</v>
      </c>
      <c r="D33" s="1">
        <v>21</v>
      </c>
      <c r="E33" s="1">
        <v>183</v>
      </c>
      <c r="F33" s="3">
        <v>0.14394920496405592</v>
      </c>
      <c r="G33" s="4">
        <v>33361.992833273296</v>
      </c>
      <c r="H33" s="2">
        <v>532784</v>
      </c>
      <c r="J33" s="21">
        <f t="shared" si="0"/>
        <v>272918.7963333333</v>
      </c>
      <c r="K33" s="21">
        <f t="shared" si="1"/>
        <v>9958.0436666667229</v>
      </c>
      <c r="M33" s="32" t="s">
        <v>96</v>
      </c>
    </row>
    <row r="34" spans="1:13" ht="16.5" x14ac:dyDescent="0.3">
      <c r="A34" s="8">
        <v>38231</v>
      </c>
      <c r="B34" s="5">
        <v>259147.78</v>
      </c>
      <c r="C34" s="5">
        <v>501178</v>
      </c>
      <c r="D34" s="1">
        <v>103</v>
      </c>
      <c r="E34" s="1">
        <v>55</v>
      </c>
      <c r="F34" s="3">
        <v>0.14377813615828583</v>
      </c>
      <c r="G34" s="4">
        <v>33440.899059256102</v>
      </c>
      <c r="H34" s="2">
        <v>533274.66666666674</v>
      </c>
      <c r="J34" s="21">
        <f t="shared" si="0"/>
        <v>273586.95758333331</v>
      </c>
      <c r="K34" s="21">
        <f t="shared" si="1"/>
        <v>-14439.177583333309</v>
      </c>
      <c r="M34" s="32" t="s">
        <v>128</v>
      </c>
    </row>
    <row r="35" spans="1:13" ht="16.5" x14ac:dyDescent="0.3">
      <c r="A35" s="8">
        <v>38261</v>
      </c>
      <c r="B35" s="5">
        <v>226831.76</v>
      </c>
      <c r="C35" s="5">
        <v>502262</v>
      </c>
      <c r="D35" s="1">
        <v>563</v>
      </c>
      <c r="E35" s="1">
        <v>14</v>
      </c>
      <c r="F35" s="3">
        <v>0.14401147967571376</v>
      </c>
      <c r="G35" s="4">
        <v>33519.805285238901</v>
      </c>
      <c r="H35" s="2">
        <v>533765.33333333326</v>
      </c>
      <c r="J35" s="21">
        <f t="shared" si="0"/>
        <v>274722.76558333333</v>
      </c>
      <c r="K35" s="21">
        <f t="shared" si="1"/>
        <v>-47891.005583333317</v>
      </c>
      <c r="M35" s="32" t="s">
        <v>129</v>
      </c>
    </row>
    <row r="36" spans="1:13" ht="14.5" x14ac:dyDescent="0.3">
      <c r="A36" s="8">
        <v>38292</v>
      </c>
      <c r="B36" s="5">
        <v>265962.58500000002</v>
      </c>
      <c r="C36" s="5">
        <v>503203</v>
      </c>
      <c r="D36" s="1">
        <v>830</v>
      </c>
      <c r="E36" s="1">
        <v>0</v>
      </c>
      <c r="F36" s="3">
        <v>0.14370398961820005</v>
      </c>
      <c r="G36" s="4">
        <v>33598.711511221707</v>
      </c>
      <c r="H36" s="2">
        <v>534256</v>
      </c>
      <c r="J36" s="21">
        <f t="shared" si="0"/>
        <v>276010.83208333334</v>
      </c>
      <c r="K36" s="21">
        <f t="shared" si="1"/>
        <v>-10048.247083333321</v>
      </c>
      <c r="M36" s="30" t="s">
        <v>130</v>
      </c>
    </row>
    <row r="37" spans="1:13" ht="14.5" x14ac:dyDescent="0.3">
      <c r="A37" s="8">
        <v>38322</v>
      </c>
      <c r="B37" s="5">
        <v>299743.25900000002</v>
      </c>
      <c r="C37" s="5">
        <v>503996</v>
      </c>
      <c r="D37" s="1">
        <v>1158</v>
      </c>
      <c r="E37" s="1">
        <v>0</v>
      </c>
      <c r="F37" s="3">
        <v>0.14337944438714967</v>
      </c>
      <c r="G37" s="4">
        <v>33738.335581633357</v>
      </c>
      <c r="H37" s="2">
        <v>534747.66666666663</v>
      </c>
      <c r="J37" s="21">
        <f t="shared" si="0"/>
        <v>275426.37625000003</v>
      </c>
      <c r="K37" s="21">
        <f t="shared" si="1"/>
        <v>24316.88274999999</v>
      </c>
      <c r="M37" s="31"/>
    </row>
    <row r="38" spans="1:13" ht="14.5" x14ac:dyDescent="0.3">
      <c r="A38" s="8">
        <v>38353</v>
      </c>
      <c r="B38" s="5">
        <v>315987.64</v>
      </c>
      <c r="C38" s="5">
        <v>504696</v>
      </c>
      <c r="D38" s="1">
        <v>1501</v>
      </c>
      <c r="E38" s="1">
        <v>0</v>
      </c>
      <c r="F38" s="3">
        <v>0.14300086545974869</v>
      </c>
      <c r="G38" s="4">
        <v>33877.959652045014</v>
      </c>
      <c r="H38" s="2">
        <v>535239.33333333337</v>
      </c>
      <c r="J38" s="21">
        <f t="shared" si="0"/>
        <v>275674.67825000006</v>
      </c>
      <c r="K38" s="21">
        <f t="shared" si="1"/>
        <v>40312.961749999959</v>
      </c>
      <c r="M38" s="32" t="s">
        <v>97</v>
      </c>
    </row>
    <row r="39" spans="1:13" ht="14.5" x14ac:dyDescent="0.3">
      <c r="A39" s="8">
        <v>38384</v>
      </c>
      <c r="B39" s="5">
        <v>310807.01799999998</v>
      </c>
      <c r="C39" s="5">
        <v>505001</v>
      </c>
      <c r="D39" s="1">
        <v>1246</v>
      </c>
      <c r="E39" s="1">
        <v>0</v>
      </c>
      <c r="F39" s="3">
        <v>0.14275426361981572</v>
      </c>
      <c r="G39" s="4">
        <v>34017.583722456664</v>
      </c>
      <c r="H39" s="2">
        <v>535731</v>
      </c>
      <c r="J39" s="21">
        <f t="shared" si="0"/>
        <v>278585.25333333336</v>
      </c>
      <c r="K39" s="21">
        <f t="shared" si="1"/>
        <v>32221.764666666626</v>
      </c>
      <c r="M39" s="30" t="s">
        <v>98</v>
      </c>
    </row>
    <row r="40" spans="1:13" ht="14.5" x14ac:dyDescent="0.3">
      <c r="A40" s="8">
        <v>38412</v>
      </c>
      <c r="B40" s="5">
        <v>291476.03000000003</v>
      </c>
      <c r="C40" s="5">
        <v>505231</v>
      </c>
      <c r="D40" s="1">
        <v>1028</v>
      </c>
      <c r="E40" s="1">
        <v>0</v>
      </c>
      <c r="F40" s="3">
        <v>0.14275276029006295</v>
      </c>
      <c r="G40" s="4">
        <v>34165.20983660144</v>
      </c>
      <c r="H40" s="2">
        <v>536224.33333333337</v>
      </c>
      <c r="J40" s="21">
        <f t="shared" si="0"/>
        <v>278931.56583333336</v>
      </c>
      <c r="K40" s="21">
        <f t="shared" si="1"/>
        <v>12544.464166666672</v>
      </c>
      <c r="M40" s="30" t="s">
        <v>131</v>
      </c>
    </row>
    <row r="41" spans="1:13" ht="14.5" x14ac:dyDescent="0.3">
      <c r="A41" s="8">
        <v>38443</v>
      </c>
      <c r="B41" s="5">
        <v>264088.17700000003</v>
      </c>
      <c r="C41" s="5">
        <v>505524</v>
      </c>
      <c r="D41" s="1">
        <v>717</v>
      </c>
      <c r="E41" s="1">
        <v>0</v>
      </c>
      <c r="F41" s="3">
        <v>0.14281467543139378</v>
      </c>
      <c r="G41" s="4">
        <v>34312.835950746216</v>
      </c>
      <c r="H41" s="2">
        <v>536717.66666666663</v>
      </c>
      <c r="J41" s="21">
        <f t="shared" si="0"/>
        <v>279068.05325000006</v>
      </c>
      <c r="K41" s="21">
        <f t="shared" si="1"/>
        <v>-14979.87625000003</v>
      </c>
      <c r="M41" s="31"/>
    </row>
    <row r="42" spans="1:13" ht="16.5" x14ac:dyDescent="0.3">
      <c r="A42" s="8">
        <v>38473</v>
      </c>
      <c r="B42" s="5">
        <v>243476.12700000001</v>
      </c>
      <c r="C42" s="5">
        <v>505649</v>
      </c>
      <c r="D42" s="1">
        <v>391</v>
      </c>
      <c r="E42" s="1">
        <v>0</v>
      </c>
      <c r="F42" s="3">
        <v>0.14258729391124789</v>
      </c>
      <c r="G42" s="4">
        <v>34460.462064890999</v>
      </c>
      <c r="H42" s="2">
        <v>537211</v>
      </c>
      <c r="J42" s="21">
        <f t="shared" si="0"/>
        <v>280268.52308333339</v>
      </c>
      <c r="K42" s="21">
        <f t="shared" si="1"/>
        <v>-36792.396083333384</v>
      </c>
      <c r="M42" s="32" t="s">
        <v>132</v>
      </c>
    </row>
    <row r="43" spans="1:13" ht="14.5" x14ac:dyDescent="0.3">
      <c r="A43" s="8">
        <v>38504</v>
      </c>
      <c r="B43" s="5">
        <v>239234.261</v>
      </c>
      <c r="C43" s="5">
        <v>505995</v>
      </c>
      <c r="D43" s="1">
        <v>114</v>
      </c>
      <c r="E43" s="1">
        <v>56</v>
      </c>
      <c r="F43" s="3">
        <v>0.14198720595648917</v>
      </c>
      <c r="G43" s="4">
        <v>34651.978866124453</v>
      </c>
      <c r="H43" s="2">
        <v>537705.66666666674</v>
      </c>
      <c r="J43" s="21">
        <f t="shared" si="0"/>
        <v>280353.92133333336</v>
      </c>
      <c r="K43" s="21">
        <f t="shared" si="1"/>
        <v>-41119.660333333362</v>
      </c>
      <c r="M43" s="32" t="s">
        <v>99</v>
      </c>
    </row>
    <row r="44" spans="1:13" ht="14.5" x14ac:dyDescent="0.3">
      <c r="A44" s="8">
        <v>38534</v>
      </c>
      <c r="B44" s="5">
        <v>275394.07900000003</v>
      </c>
      <c r="C44" s="5">
        <v>506780</v>
      </c>
      <c r="D44" s="1">
        <v>9</v>
      </c>
      <c r="E44" s="1">
        <v>149</v>
      </c>
      <c r="F44" s="3">
        <v>0.13858354575376516</v>
      </c>
      <c r="G44" s="4">
        <v>34843.495667357907</v>
      </c>
      <c r="H44" s="2">
        <v>538200.33333333337</v>
      </c>
      <c r="J44" s="21">
        <f t="shared" si="0"/>
        <v>280572.549</v>
      </c>
      <c r="K44" s="21">
        <f t="shared" si="1"/>
        <v>-5178.4699999999721</v>
      </c>
      <c r="M44" s="30" t="s">
        <v>133</v>
      </c>
    </row>
    <row r="45" spans="1:13" ht="14.5" x14ac:dyDescent="0.3">
      <c r="A45" s="8">
        <v>38565</v>
      </c>
      <c r="B45" s="5">
        <v>290894.77500000002</v>
      </c>
      <c r="C45" s="5">
        <v>507697</v>
      </c>
      <c r="D45" s="1">
        <v>22</v>
      </c>
      <c r="E45" s="1">
        <v>149</v>
      </c>
      <c r="F45" s="3">
        <v>0.13562909633691217</v>
      </c>
      <c r="G45" s="4">
        <v>35035.012468591362</v>
      </c>
      <c r="H45" s="2">
        <v>538695</v>
      </c>
      <c r="J45" s="21">
        <f t="shared" si="0"/>
        <v>280639.97100000002</v>
      </c>
      <c r="K45" s="21">
        <f t="shared" si="1"/>
        <v>10254.804000000004</v>
      </c>
      <c r="M45" s="31"/>
    </row>
    <row r="46" spans="1:13" ht="14.5" x14ac:dyDescent="0.3">
      <c r="A46" s="8">
        <v>38596</v>
      </c>
      <c r="B46" s="5">
        <v>272777.47600000002</v>
      </c>
      <c r="C46" s="5">
        <v>508664</v>
      </c>
      <c r="D46" s="1">
        <v>110</v>
      </c>
      <c r="E46" s="1">
        <v>9</v>
      </c>
      <c r="F46" s="3">
        <v>0.13551564477268258</v>
      </c>
      <c r="G46" s="4">
        <v>35190.809592800273</v>
      </c>
      <c r="H46" s="2">
        <v>539190.66666666663</v>
      </c>
      <c r="J46" s="21">
        <f t="shared" si="0"/>
        <v>280658.59516666667</v>
      </c>
      <c r="K46" s="21">
        <f t="shared" si="1"/>
        <v>-7881.1191666666418</v>
      </c>
      <c r="M46" s="32" t="s">
        <v>100</v>
      </c>
    </row>
    <row r="47" spans="1:13" ht="16.5" x14ac:dyDescent="0.3">
      <c r="A47" s="8">
        <v>38626</v>
      </c>
      <c r="B47" s="5">
        <v>242288.55799999999</v>
      </c>
      <c r="C47" s="5">
        <v>509355</v>
      </c>
      <c r="D47" s="1">
        <v>521</v>
      </c>
      <c r="E47" s="1">
        <v>0</v>
      </c>
      <c r="F47" s="3">
        <v>0.13583481354074678</v>
      </c>
      <c r="G47" s="4">
        <v>35346.606717009185</v>
      </c>
      <c r="H47" s="2">
        <v>539686.33333333337</v>
      </c>
      <c r="J47" s="21">
        <f t="shared" si="0"/>
        <v>281103.90975000005</v>
      </c>
      <c r="K47" s="21">
        <f t="shared" si="1"/>
        <v>-38815.35175000006</v>
      </c>
      <c r="M47" s="32" t="s">
        <v>134</v>
      </c>
    </row>
    <row r="48" spans="1:13" ht="14.5" x14ac:dyDescent="0.3">
      <c r="A48" s="8">
        <v>38657</v>
      </c>
      <c r="B48" s="5">
        <v>258949.11499999999</v>
      </c>
      <c r="C48" s="5">
        <v>510053</v>
      </c>
      <c r="D48" s="1">
        <v>719</v>
      </c>
      <c r="E48" s="1">
        <v>0</v>
      </c>
      <c r="F48" s="3">
        <v>0.13565660996273723</v>
      </c>
      <c r="G48" s="4">
        <v>35502.403841218103</v>
      </c>
      <c r="H48" s="2">
        <v>540182</v>
      </c>
      <c r="J48" s="21">
        <f t="shared" si="0"/>
        <v>282177.61408333335</v>
      </c>
      <c r="K48" s="21">
        <f t="shared" si="1"/>
        <v>-23228.499083333358</v>
      </c>
      <c r="M48" s="30" t="s">
        <v>135</v>
      </c>
    </row>
    <row r="49" spans="1:13" ht="14.5" x14ac:dyDescent="0.3">
      <c r="A49" s="8">
        <v>38687</v>
      </c>
      <c r="B49" s="5">
        <v>302722.88299999997</v>
      </c>
      <c r="C49" s="5">
        <v>511131</v>
      </c>
      <c r="D49" s="1">
        <v>1088</v>
      </c>
      <c r="E49" s="1">
        <v>0</v>
      </c>
      <c r="F49" s="3">
        <v>0.13500525128331434</v>
      </c>
      <c r="G49" s="4">
        <v>35518.599642761968</v>
      </c>
      <c r="H49" s="2">
        <v>540679</v>
      </c>
      <c r="J49" s="21">
        <f t="shared" si="0"/>
        <v>282658.79025000002</v>
      </c>
      <c r="K49" s="21">
        <f t="shared" si="1"/>
        <v>20064.092749999953</v>
      </c>
      <c r="M49" s="31"/>
    </row>
    <row r="50" spans="1:13" ht="14.5" x14ac:dyDescent="0.3">
      <c r="A50" s="8">
        <v>38718</v>
      </c>
      <c r="B50" s="5">
        <v>350914.54100000003</v>
      </c>
      <c r="C50" s="5">
        <v>511891</v>
      </c>
      <c r="D50" s="1">
        <v>1540</v>
      </c>
      <c r="E50" s="1">
        <v>0</v>
      </c>
      <c r="F50" s="3">
        <v>0.13421048030250149</v>
      </c>
      <c r="G50" s="4">
        <v>35534.795444305841</v>
      </c>
      <c r="H50" s="2">
        <v>541175.99999999988</v>
      </c>
      <c r="J50" s="21">
        <f t="shared" si="0"/>
        <v>283317.02350000001</v>
      </c>
      <c r="K50" s="21">
        <f t="shared" si="1"/>
        <v>67597.517500000016</v>
      </c>
      <c r="M50" s="32" t="s">
        <v>101</v>
      </c>
    </row>
    <row r="51" spans="1:13" ht="16.5" x14ac:dyDescent="0.3">
      <c r="A51" s="8">
        <v>38749</v>
      </c>
      <c r="B51" s="5">
        <v>314962.76799999998</v>
      </c>
      <c r="C51" s="5">
        <v>512534</v>
      </c>
      <c r="D51" s="1">
        <v>1097</v>
      </c>
      <c r="E51" s="1">
        <v>0</v>
      </c>
      <c r="F51" s="3">
        <v>0.13411179793577038</v>
      </c>
      <c r="G51" s="4">
        <v>35550.991245849713</v>
      </c>
      <c r="H51" s="2">
        <v>541673</v>
      </c>
      <c r="J51" s="21">
        <f t="shared" si="0"/>
        <v>282243.04083333333</v>
      </c>
      <c r="K51" s="21">
        <f t="shared" si="1"/>
        <v>32719.727166666649</v>
      </c>
      <c r="M51" s="32" t="s">
        <v>136</v>
      </c>
    </row>
    <row r="52" spans="1:13" ht="14.5" x14ac:dyDescent="0.3">
      <c r="A52" s="8">
        <v>38777</v>
      </c>
      <c r="B52" s="5">
        <v>293113.87900000002</v>
      </c>
      <c r="C52" s="5">
        <v>512908</v>
      </c>
      <c r="D52" s="1">
        <v>930</v>
      </c>
      <c r="E52" s="1">
        <v>0</v>
      </c>
      <c r="F52" s="3">
        <v>0.13402244536533126</v>
      </c>
      <c r="G52" s="4">
        <v>35624.645046285383</v>
      </c>
      <c r="H52" s="2">
        <v>542171.66666666663</v>
      </c>
      <c r="J52" s="21">
        <f t="shared" si="0"/>
        <v>281827.61974999995</v>
      </c>
      <c r="K52" s="21">
        <f t="shared" si="1"/>
        <v>11286.259250000061</v>
      </c>
      <c r="M52" s="30" t="s">
        <v>102</v>
      </c>
    </row>
    <row r="53" spans="1:13" ht="14.5" x14ac:dyDescent="0.3">
      <c r="A53" s="8">
        <v>38808</v>
      </c>
      <c r="B53" s="5">
        <v>278493.815</v>
      </c>
      <c r="C53" s="5">
        <v>513314</v>
      </c>
      <c r="D53" s="1">
        <v>609</v>
      </c>
      <c r="E53" s="1">
        <v>0</v>
      </c>
      <c r="F53" s="3">
        <v>0.13380840397844937</v>
      </c>
      <c r="G53" s="4">
        <v>35698.298846721053</v>
      </c>
      <c r="H53" s="2">
        <v>542670.33333333326</v>
      </c>
      <c r="J53" s="21">
        <f t="shared" si="0"/>
        <v>283564.33233333327</v>
      </c>
      <c r="K53" s="21">
        <f t="shared" si="1"/>
        <v>-5070.5173333332641</v>
      </c>
      <c r="M53" s="29" t="s">
        <v>103</v>
      </c>
    </row>
    <row r="54" spans="1:13" ht="14.5" x14ac:dyDescent="0.3">
      <c r="A54" s="8">
        <v>38838</v>
      </c>
      <c r="B54" s="5">
        <v>244500.90599999999</v>
      </c>
      <c r="C54" s="5">
        <v>513127</v>
      </c>
      <c r="D54" s="1">
        <v>329</v>
      </c>
      <c r="E54" s="1">
        <v>1</v>
      </c>
      <c r="F54" s="3">
        <v>0.13361791073956214</v>
      </c>
      <c r="G54" s="4">
        <v>35771.95264715673</v>
      </c>
      <c r="H54" s="2">
        <v>543169</v>
      </c>
      <c r="J54" s="21">
        <f t="shared" si="0"/>
        <v>283868.34774999996</v>
      </c>
      <c r="K54" s="21">
        <f t="shared" si="1"/>
        <v>-39367.441749999969</v>
      </c>
      <c r="M54" s="31" t="s">
        <v>104</v>
      </c>
    </row>
    <row r="55" spans="1:13" ht="14.5" x14ac:dyDescent="0.3">
      <c r="A55" s="8">
        <v>38869</v>
      </c>
      <c r="B55" s="5">
        <v>241857.79300000001</v>
      </c>
      <c r="C55" s="5">
        <v>513841</v>
      </c>
      <c r="D55" s="1">
        <v>159</v>
      </c>
      <c r="E55" s="1">
        <v>31</v>
      </c>
      <c r="F55" s="3">
        <v>0.13301943118636547</v>
      </c>
      <c r="G55" s="4">
        <v>35768.223123033065</v>
      </c>
      <c r="H55" s="2">
        <v>543668.66666666674</v>
      </c>
      <c r="J55" s="21">
        <f t="shared" si="0"/>
        <v>283929.02516666666</v>
      </c>
      <c r="K55" s="21">
        <f t="shared" si="1"/>
        <v>-42071.232166666654</v>
      </c>
      <c r="M55" s="31" t="s">
        <v>105</v>
      </c>
    </row>
    <row r="56" spans="1:13" ht="14.5" x14ac:dyDescent="0.3">
      <c r="A56" s="8">
        <v>38899</v>
      </c>
      <c r="B56" s="5">
        <v>276203.14299999998</v>
      </c>
      <c r="C56" s="5">
        <v>514548</v>
      </c>
      <c r="D56" s="1">
        <v>15</v>
      </c>
      <c r="E56" s="1">
        <v>80</v>
      </c>
      <c r="F56" s="3">
        <v>0.13145926645304484</v>
      </c>
      <c r="G56" s="4">
        <v>35764.493598909394</v>
      </c>
      <c r="H56" s="2">
        <v>544168.33333333326</v>
      </c>
      <c r="J56" s="21">
        <f t="shared" si="0"/>
        <v>285947.19650000002</v>
      </c>
      <c r="K56" s="21">
        <f t="shared" si="1"/>
        <v>-9744.0535000000382</v>
      </c>
      <c r="M56" s="31" t="s">
        <v>106</v>
      </c>
    </row>
    <row r="57" spans="1:13" ht="14.5" x14ac:dyDescent="0.3">
      <c r="A57" s="8">
        <v>38930</v>
      </c>
      <c r="B57" s="5">
        <v>291118.26500000001</v>
      </c>
      <c r="C57" s="5">
        <v>515560</v>
      </c>
      <c r="D57" s="1">
        <v>20</v>
      </c>
      <c r="E57" s="1">
        <v>114</v>
      </c>
      <c r="F57" s="3">
        <v>0.13032601594925797</v>
      </c>
      <c r="G57" s="4">
        <v>35760.764074785737</v>
      </c>
      <c r="H57" s="2">
        <v>544668</v>
      </c>
      <c r="J57" s="21">
        <f t="shared" si="0"/>
        <v>289392.35308333335</v>
      </c>
      <c r="K57" s="21">
        <f t="shared" si="1"/>
        <v>1725.9119166666642</v>
      </c>
      <c r="M57" s="31" t="s">
        <v>107</v>
      </c>
    </row>
    <row r="58" spans="1:13" ht="14.5" x14ac:dyDescent="0.3">
      <c r="A58" s="8">
        <v>38961</v>
      </c>
      <c r="B58" s="5">
        <v>278121.25099999999</v>
      </c>
      <c r="C58" s="5">
        <v>516349</v>
      </c>
      <c r="D58" s="1">
        <v>131</v>
      </c>
      <c r="E58" s="1">
        <v>16</v>
      </c>
      <c r="F58" s="3">
        <v>0.13010313340560969</v>
      </c>
      <c r="G58" s="4">
        <v>35850.215282315919</v>
      </c>
      <c r="H58" s="2">
        <v>545169</v>
      </c>
      <c r="J58" s="21">
        <f t="shared" si="0"/>
        <v>290543.93866666668</v>
      </c>
      <c r="K58" s="21">
        <f t="shared" si="1"/>
        <v>-12422.687666666694</v>
      </c>
      <c r="M58" s="31" t="s">
        <v>108</v>
      </c>
    </row>
    <row r="59" spans="1:13" ht="14.5" x14ac:dyDescent="0.3">
      <c r="A59" s="8">
        <v>38991</v>
      </c>
      <c r="B59" s="5">
        <v>255173.01</v>
      </c>
      <c r="C59" s="5">
        <v>517217</v>
      </c>
      <c r="D59" s="1">
        <v>470</v>
      </c>
      <c r="E59" s="1">
        <v>0</v>
      </c>
      <c r="F59" s="3">
        <v>0.13019176882266861</v>
      </c>
      <c r="G59" s="4">
        <v>35939.666489846109</v>
      </c>
      <c r="H59" s="2">
        <v>545670.00000000012</v>
      </c>
      <c r="J59" s="21">
        <f t="shared" si="0"/>
        <v>292186.26924999995</v>
      </c>
      <c r="K59" s="21">
        <f t="shared" si="1"/>
        <v>-37013.259249999945</v>
      </c>
      <c r="M59" s="31" t="s">
        <v>109</v>
      </c>
    </row>
    <row r="60" spans="1:13" ht="14.5" x14ac:dyDescent="0.3">
      <c r="A60" s="8">
        <v>39022</v>
      </c>
      <c r="B60" s="5">
        <v>264723.22899999999</v>
      </c>
      <c r="C60" s="5">
        <v>518643</v>
      </c>
      <c r="D60" s="1">
        <v>776</v>
      </c>
      <c r="E60" s="1">
        <v>0</v>
      </c>
      <c r="F60" s="3">
        <v>0.1300785520703191</v>
      </c>
      <c r="G60" s="4">
        <v>36029.117697376299</v>
      </c>
      <c r="H60" s="2">
        <v>546171</v>
      </c>
      <c r="J60" s="21">
        <f t="shared" si="0"/>
        <v>293025.92383333325</v>
      </c>
      <c r="K60" s="21">
        <f t="shared" si="1"/>
        <v>-28302.694833333255</v>
      </c>
      <c r="M60" s="31" t="s">
        <v>110</v>
      </c>
    </row>
    <row r="61" spans="1:13" ht="14.5" x14ac:dyDescent="0.3">
      <c r="A61" s="8">
        <v>39052</v>
      </c>
      <c r="B61" s="5">
        <v>310621.68199999997</v>
      </c>
      <c r="C61" s="5">
        <v>519758</v>
      </c>
      <c r="D61" s="1">
        <v>1140</v>
      </c>
      <c r="E61" s="1">
        <v>0</v>
      </c>
      <c r="F61" s="3">
        <v>0.12943314361156824</v>
      </c>
      <c r="G61" s="4">
        <v>35655.309554926862</v>
      </c>
      <c r="H61" s="2">
        <v>546673.33333333337</v>
      </c>
      <c r="J61" s="21">
        <f t="shared" si="0"/>
        <v>293826.06075</v>
      </c>
      <c r="K61" s="21">
        <f t="shared" si="1"/>
        <v>16795.621249999967</v>
      </c>
      <c r="M61" s="31" t="s">
        <v>111</v>
      </c>
    </row>
    <row r="62" spans="1:13" ht="14.5" x14ac:dyDescent="0.3">
      <c r="A62" s="8">
        <v>39083</v>
      </c>
      <c r="B62" s="5">
        <v>338026.74900000001</v>
      </c>
      <c r="C62" s="5">
        <v>520541</v>
      </c>
      <c r="D62" s="1">
        <v>1410</v>
      </c>
      <c r="E62" s="1">
        <v>0</v>
      </c>
      <c r="F62" s="3">
        <v>0.12908959223571884</v>
      </c>
      <c r="G62" s="4">
        <v>35281.501412477424</v>
      </c>
      <c r="H62" s="2">
        <v>547175.66666666663</v>
      </c>
      <c r="J62" s="21">
        <f t="shared" si="0"/>
        <v>294093.33724999998</v>
      </c>
      <c r="K62" s="21">
        <f t="shared" si="1"/>
        <v>43933.411750000028</v>
      </c>
      <c r="M62" s="31" t="s">
        <v>112</v>
      </c>
    </row>
    <row r="63" spans="1:13" ht="14.5" x14ac:dyDescent="0.3">
      <c r="A63" s="8">
        <v>39114</v>
      </c>
      <c r="B63" s="5">
        <v>309977.71500000003</v>
      </c>
      <c r="C63" s="5">
        <v>520962</v>
      </c>
      <c r="D63" s="1">
        <v>1099</v>
      </c>
      <c r="E63" s="1">
        <v>0</v>
      </c>
      <c r="F63" s="3">
        <v>0.12887746097290892</v>
      </c>
      <c r="G63" s="4">
        <v>34907.693270027994</v>
      </c>
      <c r="H63" s="2">
        <v>547678</v>
      </c>
      <c r="J63" s="21">
        <f t="shared" si="0"/>
        <v>293839.86975000001</v>
      </c>
      <c r="K63" s="21">
        <f t="shared" si="1"/>
        <v>16137.845250000013</v>
      </c>
      <c r="M63" s="29" t="s">
        <v>113</v>
      </c>
    </row>
    <row r="64" spans="1:13" ht="16.5" x14ac:dyDescent="0.3">
      <c r="A64" s="8">
        <v>39142</v>
      </c>
      <c r="B64" s="5">
        <v>313954.43</v>
      </c>
      <c r="C64" s="5">
        <v>521450</v>
      </c>
      <c r="D64" s="1">
        <v>1074</v>
      </c>
      <c r="E64" s="1">
        <v>0</v>
      </c>
      <c r="F64" s="3">
        <v>0.13832415837676895</v>
      </c>
      <c r="G64" s="4">
        <v>34985.613154381426</v>
      </c>
      <c r="H64" s="2">
        <v>548181.66666666663</v>
      </c>
      <c r="J64" s="21">
        <f t="shared" si="0"/>
        <v>292219.81083333335</v>
      </c>
      <c r="K64" s="21">
        <f t="shared" si="1"/>
        <v>21734.619166666642</v>
      </c>
      <c r="M64" s="33" t="s">
        <v>137</v>
      </c>
    </row>
    <row r="65" spans="1:17" ht="16.5" x14ac:dyDescent="0.3">
      <c r="A65" s="8">
        <v>39173</v>
      </c>
      <c r="B65" s="5">
        <v>282142</v>
      </c>
      <c r="C65" s="5">
        <v>521439</v>
      </c>
      <c r="D65" s="1">
        <v>595</v>
      </c>
      <c r="E65" s="1">
        <v>0</v>
      </c>
      <c r="F65" s="3">
        <v>0.14770512708255995</v>
      </c>
      <c r="G65" s="4">
        <v>35063.533038734866</v>
      </c>
      <c r="H65" s="2">
        <v>548685.33333333337</v>
      </c>
      <c r="J65" s="21">
        <f t="shared" si="0"/>
        <v>291331.94958333328</v>
      </c>
      <c r="K65" s="21">
        <f t="shared" si="1"/>
        <v>-9189.9495833332767</v>
      </c>
      <c r="M65" s="33" t="s">
        <v>138</v>
      </c>
    </row>
    <row r="66" spans="1:17" ht="16.5" x14ac:dyDescent="0.3">
      <c r="A66" s="8">
        <v>39203</v>
      </c>
      <c r="B66" s="5">
        <v>245229.035</v>
      </c>
      <c r="C66" s="5">
        <v>521176</v>
      </c>
      <c r="D66" s="1">
        <v>477</v>
      </c>
      <c r="E66" s="1">
        <v>1</v>
      </c>
      <c r="F66" s="3">
        <v>0.14768245555647899</v>
      </c>
      <c r="G66" s="4">
        <v>35141.452923088298</v>
      </c>
      <c r="H66" s="2">
        <v>549189</v>
      </c>
      <c r="J66" s="21">
        <f t="shared" si="0"/>
        <v>290136.34208333329</v>
      </c>
      <c r="K66" s="21">
        <f t="shared" si="1"/>
        <v>-44907.307083333289</v>
      </c>
      <c r="M66" s="33" t="s">
        <v>139</v>
      </c>
    </row>
    <row r="67" spans="1:17" ht="16.5" x14ac:dyDescent="0.3">
      <c r="A67" s="8">
        <v>39234</v>
      </c>
      <c r="B67" s="5">
        <v>266075.84899999999</v>
      </c>
      <c r="C67" s="5">
        <v>521801</v>
      </c>
      <c r="D67" s="1">
        <v>100</v>
      </c>
      <c r="E67" s="1">
        <v>97</v>
      </c>
      <c r="F67" s="3">
        <v>0.14663536277533057</v>
      </c>
      <c r="G67" s="4">
        <v>35169.999593612083</v>
      </c>
      <c r="H67" s="2">
        <v>549812.66666666663</v>
      </c>
      <c r="J67" s="21">
        <f t="shared" ref="J67:J130" si="2">AVERAGE(B67:B78)</f>
        <v>289550.81208333332</v>
      </c>
      <c r="K67" s="21">
        <f t="shared" ref="K67:K130" si="3">B67-J67</f>
        <v>-23474.963083333336</v>
      </c>
      <c r="M67" s="33" t="s">
        <v>140</v>
      </c>
    </row>
    <row r="68" spans="1:17" ht="16.5" x14ac:dyDescent="0.3">
      <c r="A68" s="8">
        <v>39264</v>
      </c>
      <c r="B68" s="5">
        <v>317545.022</v>
      </c>
      <c r="C68" s="5">
        <v>522178</v>
      </c>
      <c r="D68" s="1">
        <v>17</v>
      </c>
      <c r="E68" s="1">
        <v>159</v>
      </c>
      <c r="F68" s="3">
        <v>0.14646810420362325</v>
      </c>
      <c r="G68" s="4">
        <v>35198.546264135861</v>
      </c>
      <c r="H68" s="2">
        <v>550436.33333333337</v>
      </c>
      <c r="J68" s="21">
        <f t="shared" si="2"/>
        <v>290197.08991666668</v>
      </c>
      <c r="K68" s="21">
        <f t="shared" si="3"/>
        <v>27347.932083333319</v>
      </c>
      <c r="M68" s="33" t="s">
        <v>141</v>
      </c>
    </row>
    <row r="69" spans="1:17" ht="14.5" x14ac:dyDescent="0.3">
      <c r="A69" s="8">
        <v>39295</v>
      </c>
      <c r="B69" s="5">
        <v>304937.29200000002</v>
      </c>
      <c r="C69" s="5">
        <v>522981</v>
      </c>
      <c r="D69" s="1">
        <v>8</v>
      </c>
      <c r="E69" s="1">
        <v>174</v>
      </c>
      <c r="F69" s="3">
        <v>0.1469742014283868</v>
      </c>
      <c r="G69" s="4">
        <v>35227.092934659646</v>
      </c>
      <c r="H69" s="2">
        <v>551060</v>
      </c>
      <c r="J69" s="21">
        <f t="shared" si="2"/>
        <v>289884.49458333332</v>
      </c>
      <c r="K69" s="21">
        <f t="shared" si="3"/>
        <v>15052.797416666697</v>
      </c>
      <c r="M69" s="30" t="s">
        <v>114</v>
      </c>
    </row>
    <row r="70" spans="1:17" ht="14.5" x14ac:dyDescent="0.3">
      <c r="A70" s="8">
        <v>39326</v>
      </c>
      <c r="B70" s="5">
        <v>297829.21799999999</v>
      </c>
      <c r="C70" s="5">
        <v>523857</v>
      </c>
      <c r="D70" s="1">
        <v>85</v>
      </c>
      <c r="E70" s="1">
        <v>52</v>
      </c>
      <c r="F70" s="3">
        <v>0.14664402873798196</v>
      </c>
      <c r="G70" s="4">
        <v>35385.667204297468</v>
      </c>
      <c r="H70" s="2">
        <v>551685.99999999988</v>
      </c>
      <c r="J70" s="21">
        <f t="shared" si="2"/>
        <v>290531.65483333333</v>
      </c>
      <c r="K70" s="21">
        <f t="shared" si="3"/>
        <v>7297.5631666666595</v>
      </c>
      <c r="M70" s="31" t="s">
        <v>115</v>
      </c>
    </row>
    <row r="71" spans="1:17" ht="16.5" x14ac:dyDescent="0.3">
      <c r="A71" s="8">
        <v>39356</v>
      </c>
      <c r="B71" s="5">
        <v>265248.86499999999</v>
      </c>
      <c r="C71" s="5">
        <v>524564</v>
      </c>
      <c r="D71" s="1">
        <v>454</v>
      </c>
      <c r="E71" s="1">
        <v>2</v>
      </c>
      <c r="F71" s="3">
        <v>0.14678327984313108</v>
      </c>
      <c r="G71" s="4">
        <v>35544.241473935297</v>
      </c>
      <c r="H71" s="2">
        <v>552311.99999999988</v>
      </c>
      <c r="J71" s="21">
        <f t="shared" si="2"/>
        <v>289612.53699999995</v>
      </c>
      <c r="K71" s="21">
        <f t="shared" si="3"/>
        <v>-24363.671999999962</v>
      </c>
      <c r="M71" s="31" t="s">
        <v>142</v>
      </c>
    </row>
    <row r="72" spans="1:17" ht="14.5" x14ac:dyDescent="0.3">
      <c r="A72" s="8">
        <v>39387</v>
      </c>
      <c r="B72" s="5">
        <v>274324.87199999997</v>
      </c>
      <c r="C72" s="5">
        <v>525796</v>
      </c>
      <c r="D72" s="1">
        <v>723</v>
      </c>
      <c r="E72" s="1">
        <v>0</v>
      </c>
      <c r="F72" s="3">
        <v>0.14655562738778105</v>
      </c>
      <c r="G72" s="4">
        <v>35702.815743573119</v>
      </c>
      <c r="H72" s="2">
        <v>552938</v>
      </c>
      <c r="J72" s="21">
        <f t="shared" si="2"/>
        <v>287907.55641666666</v>
      </c>
      <c r="K72" s="21">
        <f t="shared" si="3"/>
        <v>-13582.684416666685</v>
      </c>
      <c r="M72" s="31" t="s">
        <v>116</v>
      </c>
    </row>
    <row r="73" spans="1:17" ht="14.5" x14ac:dyDescent="0.3">
      <c r="A73" s="8">
        <v>39417</v>
      </c>
      <c r="B73" s="5">
        <v>313829</v>
      </c>
      <c r="C73" s="5">
        <v>526857</v>
      </c>
      <c r="D73" s="1">
        <v>1146</v>
      </c>
      <c r="E73" s="1">
        <v>0</v>
      </c>
      <c r="F73" s="3">
        <v>0.14592856420916528</v>
      </c>
      <c r="G73" s="4">
        <v>35872.939979228875</v>
      </c>
      <c r="H73" s="2">
        <v>553565.66666666663</v>
      </c>
      <c r="J73" s="21">
        <f t="shared" si="2"/>
        <v>287044.32616666664</v>
      </c>
      <c r="K73" s="21">
        <f t="shared" si="3"/>
        <v>26784.673833333363</v>
      </c>
      <c r="M73" s="29" t="s">
        <v>117</v>
      </c>
    </row>
    <row r="74" spans="1:17" x14ac:dyDescent="0.3">
      <c r="A74" s="8">
        <v>39448</v>
      </c>
      <c r="B74" s="5">
        <v>334985.13900000002</v>
      </c>
      <c r="C74" s="5">
        <v>527559</v>
      </c>
      <c r="D74" s="1">
        <v>1068</v>
      </c>
      <c r="E74" s="1">
        <v>0</v>
      </c>
      <c r="F74" s="3">
        <v>0.14536127533016757</v>
      </c>
      <c r="G74" s="4">
        <v>36043.064214884638</v>
      </c>
      <c r="H74" s="2">
        <v>554193.33333333337</v>
      </c>
      <c r="J74" s="21">
        <f t="shared" si="2"/>
        <v>285946.74833333335</v>
      </c>
      <c r="K74" s="21">
        <f t="shared" si="3"/>
        <v>49038.390666666673</v>
      </c>
    </row>
    <row r="75" spans="1:17" x14ac:dyDescent="0.3">
      <c r="A75" s="8">
        <v>39479</v>
      </c>
      <c r="B75" s="5">
        <v>290537.00799999997</v>
      </c>
      <c r="C75" s="5">
        <v>528182</v>
      </c>
      <c r="D75" s="1">
        <v>1088</v>
      </c>
      <c r="E75" s="1">
        <v>0</v>
      </c>
      <c r="F75" s="3">
        <v>0.14553123607657661</v>
      </c>
      <c r="G75" s="4">
        <v>36213.188450540394</v>
      </c>
      <c r="H75" s="2">
        <v>554821</v>
      </c>
      <c r="J75" s="21">
        <f t="shared" si="2"/>
        <v>285117.26400000002</v>
      </c>
      <c r="K75" s="21">
        <f t="shared" si="3"/>
        <v>5419.7439999999478</v>
      </c>
      <c r="M75" s="43" t="s">
        <v>174</v>
      </c>
      <c r="N75" s="44"/>
      <c r="O75" s="44"/>
      <c r="P75" s="44"/>
      <c r="Q75" s="44"/>
    </row>
    <row r="76" spans="1:17" ht="13" x14ac:dyDescent="0.3">
      <c r="A76" s="8">
        <v>39508</v>
      </c>
      <c r="B76" s="5">
        <v>303300.09499999997</v>
      </c>
      <c r="C76" s="5">
        <v>528814</v>
      </c>
      <c r="D76" s="1">
        <v>937</v>
      </c>
      <c r="E76" s="1">
        <v>0</v>
      </c>
      <c r="F76" s="3">
        <v>0.15171005244770891</v>
      </c>
      <c r="G76" s="4">
        <v>36209.545578304162</v>
      </c>
      <c r="H76" s="2">
        <v>555451</v>
      </c>
      <c r="J76" s="21">
        <f t="shared" si="2"/>
        <v>288184.47200000001</v>
      </c>
      <c r="K76" s="21">
        <f t="shared" si="3"/>
        <v>15115.622999999963</v>
      </c>
      <c r="M76" s="36" t="s">
        <v>173</v>
      </c>
    </row>
    <row r="77" spans="1:17" ht="13" x14ac:dyDescent="0.3">
      <c r="A77" s="8">
        <v>39539</v>
      </c>
      <c r="B77" s="5">
        <v>267794.71000000002</v>
      </c>
      <c r="C77" s="5">
        <v>528936</v>
      </c>
      <c r="D77" s="1">
        <v>575</v>
      </c>
      <c r="E77" s="1">
        <v>0</v>
      </c>
      <c r="F77" s="3">
        <v>0.15827188951390542</v>
      </c>
      <c r="G77" s="4">
        <v>36205.902706067929</v>
      </c>
      <c r="H77" s="2">
        <v>556081</v>
      </c>
      <c r="J77" s="21">
        <f t="shared" si="2"/>
        <v>289427.73666666675</v>
      </c>
      <c r="K77" s="21">
        <f t="shared" si="3"/>
        <v>-21633.02666666673</v>
      </c>
      <c r="M77" s="37" t="s">
        <v>143</v>
      </c>
    </row>
    <row r="78" spans="1:17" ht="13" x14ac:dyDescent="0.3">
      <c r="A78" s="8">
        <v>39569</v>
      </c>
      <c r="B78" s="5">
        <v>238202.67499999999</v>
      </c>
      <c r="C78" s="5">
        <v>528779</v>
      </c>
      <c r="D78" s="1">
        <v>324</v>
      </c>
      <c r="E78" s="1">
        <v>9</v>
      </c>
      <c r="F78" s="3">
        <v>0.15820744850943191</v>
      </c>
      <c r="G78" s="4">
        <v>36202.259833831697</v>
      </c>
      <c r="H78" s="2">
        <v>556711</v>
      </c>
      <c r="J78" s="21">
        <f t="shared" si="2"/>
        <v>290815.85341666668</v>
      </c>
      <c r="K78" s="21">
        <f t="shared" si="3"/>
        <v>-52613.178416666691</v>
      </c>
      <c r="M78" s="36" t="s">
        <v>144</v>
      </c>
    </row>
    <row r="79" spans="1:17" ht="13" x14ac:dyDescent="0.3">
      <c r="A79" s="8">
        <v>39600</v>
      </c>
      <c r="B79" s="5">
        <v>273831.18300000002</v>
      </c>
      <c r="C79" s="5">
        <v>529484</v>
      </c>
      <c r="D79" s="1">
        <v>64</v>
      </c>
      <c r="E79" s="1">
        <v>73</v>
      </c>
      <c r="F79" s="3">
        <v>0.15696396794552464</v>
      </c>
      <c r="G79" s="4">
        <v>36158.185531357747</v>
      </c>
      <c r="H79" s="2">
        <v>556459.00000000012</v>
      </c>
      <c r="J79" s="21">
        <f t="shared" si="2"/>
        <v>291688.87233333336</v>
      </c>
      <c r="K79" s="21">
        <f t="shared" si="3"/>
        <v>-17857.689333333343</v>
      </c>
      <c r="M79" s="37" t="s">
        <v>145</v>
      </c>
    </row>
    <row r="80" spans="1:17" ht="13" x14ac:dyDescent="0.3">
      <c r="A80" s="8">
        <v>39630</v>
      </c>
      <c r="B80" s="5">
        <v>313793.87800000003</v>
      </c>
      <c r="C80" s="5">
        <v>529796</v>
      </c>
      <c r="D80" s="1">
        <v>0</v>
      </c>
      <c r="E80" s="1">
        <v>224</v>
      </c>
      <c r="F80" s="3">
        <v>0.15806466989705234</v>
      </c>
      <c r="G80" s="4">
        <v>36114.111228883798</v>
      </c>
      <c r="H80" s="2">
        <v>556207</v>
      </c>
      <c r="J80" s="21">
        <f t="shared" si="2"/>
        <v>290190.15133333334</v>
      </c>
      <c r="K80" s="21">
        <f t="shared" si="3"/>
        <v>23603.726666666684</v>
      </c>
      <c r="M80" s="37" t="s">
        <v>161</v>
      </c>
    </row>
    <row r="81" spans="1:13" ht="13" x14ac:dyDescent="0.3">
      <c r="A81" s="8">
        <v>39661</v>
      </c>
      <c r="B81" s="5">
        <v>312703.21500000003</v>
      </c>
      <c r="C81" s="5">
        <v>530456</v>
      </c>
      <c r="D81" s="1">
        <v>43</v>
      </c>
      <c r="E81" s="1">
        <v>110</v>
      </c>
      <c r="F81" s="3">
        <v>0.15942162979833033</v>
      </c>
      <c r="G81" s="4">
        <v>36070.036926409848</v>
      </c>
      <c r="H81" s="2">
        <v>555955</v>
      </c>
      <c r="J81" s="21">
        <f t="shared" si="2"/>
        <v>287116.80449999997</v>
      </c>
      <c r="K81" s="21">
        <f t="shared" si="3"/>
        <v>25586.410500000056</v>
      </c>
      <c r="M81" s="38"/>
    </row>
    <row r="82" spans="1:13" ht="13" x14ac:dyDescent="0.3">
      <c r="A82" s="8">
        <v>39692</v>
      </c>
      <c r="B82" s="5">
        <v>286799.804</v>
      </c>
      <c r="C82" s="5">
        <v>531057</v>
      </c>
      <c r="D82" s="1">
        <v>149</v>
      </c>
      <c r="E82" s="1">
        <v>16</v>
      </c>
      <c r="F82" s="3">
        <v>0.15949668526471975</v>
      </c>
      <c r="G82" s="4">
        <v>36140.86777136111</v>
      </c>
      <c r="H82" s="2">
        <v>555703.66666666663</v>
      </c>
      <c r="J82" s="21">
        <f t="shared" si="2"/>
        <v>286634.29058333329</v>
      </c>
      <c r="K82" s="21">
        <f t="shared" si="3"/>
        <v>165.51341666671215</v>
      </c>
      <c r="M82" s="39" t="s">
        <v>146</v>
      </c>
    </row>
    <row r="83" spans="1:13" ht="13" x14ac:dyDescent="0.3">
      <c r="A83" s="8">
        <v>39722</v>
      </c>
      <c r="B83" s="5">
        <v>244789.098</v>
      </c>
      <c r="C83" s="5">
        <v>531829</v>
      </c>
      <c r="D83" s="1">
        <v>491</v>
      </c>
      <c r="E83" s="1">
        <v>0</v>
      </c>
      <c r="F83" s="3">
        <v>0.16011783071084401</v>
      </c>
      <c r="G83" s="4">
        <v>36211.698616312366</v>
      </c>
      <c r="H83" s="2">
        <v>555452.33333333337</v>
      </c>
      <c r="J83" s="21">
        <f t="shared" si="2"/>
        <v>286564.22158333333</v>
      </c>
      <c r="K83" s="21">
        <f t="shared" si="3"/>
        <v>-41775.123583333334</v>
      </c>
      <c r="M83" s="39" t="s">
        <v>147</v>
      </c>
    </row>
    <row r="84" spans="1:13" ht="13" x14ac:dyDescent="0.3">
      <c r="A84" s="8">
        <v>39753</v>
      </c>
      <c r="B84" s="5">
        <v>263966.109</v>
      </c>
      <c r="C84" s="5">
        <v>532633</v>
      </c>
      <c r="D84" s="1">
        <v>630</v>
      </c>
      <c r="E84" s="1">
        <v>0</v>
      </c>
      <c r="F84" s="3">
        <v>0.15988090850267311</v>
      </c>
      <c r="G84" s="4">
        <v>36282.529461263628</v>
      </c>
      <c r="H84" s="2">
        <v>555201</v>
      </c>
      <c r="J84" s="21">
        <f t="shared" si="2"/>
        <v>287311.77274999995</v>
      </c>
      <c r="K84" s="21">
        <f t="shared" si="3"/>
        <v>-23345.663749999949</v>
      </c>
      <c r="M84" s="37" t="s">
        <v>162</v>
      </c>
    </row>
    <row r="85" spans="1:13" ht="13" x14ac:dyDescent="0.3">
      <c r="A85" s="8">
        <v>39783</v>
      </c>
      <c r="B85" s="5">
        <v>300658.06599999999</v>
      </c>
      <c r="C85" s="5">
        <v>533510</v>
      </c>
      <c r="D85" s="1">
        <v>940</v>
      </c>
      <c r="E85" s="1">
        <v>0</v>
      </c>
      <c r="F85" s="3">
        <v>0.15894925549448416</v>
      </c>
      <c r="G85" s="4">
        <v>36365.117530726013</v>
      </c>
      <c r="H85" s="2">
        <v>554949.66666666663</v>
      </c>
      <c r="J85" s="21">
        <f t="shared" si="2"/>
        <v>287369.6654166666</v>
      </c>
      <c r="K85" s="21">
        <f t="shared" si="3"/>
        <v>13288.400583333394</v>
      </c>
      <c r="M85" s="38"/>
    </row>
    <row r="86" spans="1:13" ht="13" x14ac:dyDescent="0.3">
      <c r="A86" s="8">
        <v>39814</v>
      </c>
      <c r="B86" s="5">
        <v>325031.32699999999</v>
      </c>
      <c r="C86" s="5">
        <v>534350</v>
      </c>
      <c r="D86" s="1">
        <v>1206</v>
      </c>
      <c r="E86" s="1">
        <v>0</v>
      </c>
      <c r="F86" s="3">
        <v>0.15806792102188214</v>
      </c>
      <c r="G86" s="4">
        <v>36447.705600188405</v>
      </c>
      <c r="H86" s="2">
        <v>554698.33333333326</v>
      </c>
      <c r="J86" s="21">
        <f t="shared" si="2"/>
        <v>289021.0910833333</v>
      </c>
      <c r="K86" s="21">
        <f t="shared" si="3"/>
        <v>36010.235916666687</v>
      </c>
      <c r="M86" s="39" t="s">
        <v>148</v>
      </c>
    </row>
    <row r="87" spans="1:13" ht="13" x14ac:dyDescent="0.3">
      <c r="A87" s="8">
        <v>39845</v>
      </c>
      <c r="B87" s="5">
        <v>327343.50400000002</v>
      </c>
      <c r="C87" s="5">
        <v>534764</v>
      </c>
      <c r="D87" s="1">
        <v>1276</v>
      </c>
      <c r="E87" s="1">
        <v>0</v>
      </c>
      <c r="F87" s="3">
        <v>0.15748762966143429</v>
      </c>
      <c r="G87" s="4">
        <v>36530.293669650797</v>
      </c>
      <c r="H87" s="2">
        <v>554447</v>
      </c>
      <c r="J87" s="21">
        <f t="shared" si="2"/>
        <v>291040.71574999997</v>
      </c>
      <c r="K87" s="21">
        <f t="shared" si="3"/>
        <v>36302.788250000041</v>
      </c>
      <c r="M87" s="39" t="s">
        <v>149</v>
      </c>
    </row>
    <row r="88" spans="1:13" ht="13" x14ac:dyDescent="0.3">
      <c r="A88" s="8">
        <v>39873</v>
      </c>
      <c r="B88" s="5">
        <v>318219.27100000001</v>
      </c>
      <c r="C88" s="5">
        <v>534922</v>
      </c>
      <c r="D88" s="1">
        <v>1012</v>
      </c>
      <c r="E88" s="1">
        <v>0</v>
      </c>
      <c r="F88" s="3">
        <v>0.15904885588866474</v>
      </c>
      <c r="G88" s="4">
        <v>36563.926395131719</v>
      </c>
      <c r="H88" s="2">
        <v>554195.66666666663</v>
      </c>
      <c r="J88" s="21">
        <f t="shared" si="2"/>
        <v>290114.11516666668</v>
      </c>
      <c r="K88" s="21">
        <f t="shared" si="3"/>
        <v>28105.155833333323</v>
      </c>
      <c r="M88" s="37" t="s">
        <v>163</v>
      </c>
    </row>
    <row r="89" spans="1:13" ht="13" x14ac:dyDescent="0.3">
      <c r="A89" s="8">
        <v>39904</v>
      </c>
      <c r="B89" s="5">
        <v>284452.11099999998</v>
      </c>
      <c r="C89" s="5">
        <v>534773</v>
      </c>
      <c r="D89" s="1">
        <v>689</v>
      </c>
      <c r="E89" s="1">
        <v>0</v>
      </c>
      <c r="F89" s="3">
        <v>0.16071309651583351</v>
      </c>
      <c r="G89" s="4">
        <v>36597.559120612648</v>
      </c>
      <c r="H89" s="2">
        <v>553944.33333333326</v>
      </c>
      <c r="J89" s="21">
        <f t="shared" si="2"/>
        <v>287949.36383333331</v>
      </c>
      <c r="K89" s="21">
        <f t="shared" si="3"/>
        <v>-3497.2528333333321</v>
      </c>
      <c r="M89" s="38"/>
    </row>
    <row r="90" spans="1:13" ht="13" x14ac:dyDescent="0.3">
      <c r="A90" s="8">
        <v>39934</v>
      </c>
      <c r="B90" s="5">
        <v>248678.902</v>
      </c>
      <c r="C90" s="5">
        <v>534202</v>
      </c>
      <c r="D90" s="1">
        <v>295</v>
      </c>
      <c r="E90" s="1">
        <v>22</v>
      </c>
      <c r="F90" s="3">
        <v>0.16083389577414584</v>
      </c>
      <c r="G90" s="4">
        <v>36631.191846093578</v>
      </c>
      <c r="H90" s="2">
        <v>553693</v>
      </c>
      <c r="J90" s="21">
        <f t="shared" si="2"/>
        <v>286566.07658333331</v>
      </c>
      <c r="K90" s="21">
        <f t="shared" si="3"/>
        <v>-37887.174583333312</v>
      </c>
      <c r="M90" s="39" t="s">
        <v>150</v>
      </c>
    </row>
    <row r="91" spans="1:13" ht="13" x14ac:dyDescent="0.3">
      <c r="A91" s="8">
        <v>39965</v>
      </c>
      <c r="B91" s="5">
        <v>255846.53099999999</v>
      </c>
      <c r="C91" s="5">
        <v>534448</v>
      </c>
      <c r="D91" s="1">
        <v>101</v>
      </c>
      <c r="E91" s="1">
        <v>66</v>
      </c>
      <c r="F91" s="3">
        <v>0.16017325374345667</v>
      </c>
      <c r="G91" s="4">
        <v>36652.879355661658</v>
      </c>
      <c r="H91" s="2">
        <v>553670</v>
      </c>
      <c r="J91" s="21">
        <f t="shared" si="2"/>
        <v>286423.01166666666</v>
      </c>
      <c r="K91" s="21">
        <f t="shared" si="3"/>
        <v>-30576.48066666667</v>
      </c>
      <c r="M91" s="39" t="s">
        <v>151</v>
      </c>
    </row>
    <row r="92" spans="1:13" ht="13" x14ac:dyDescent="0.3">
      <c r="A92" s="8">
        <v>39995</v>
      </c>
      <c r="B92" s="5">
        <v>276913.71600000001</v>
      </c>
      <c r="C92" s="5">
        <v>534731</v>
      </c>
      <c r="D92" s="1">
        <v>17</v>
      </c>
      <c r="E92" s="1">
        <v>119</v>
      </c>
      <c r="F92" s="3">
        <v>0.1591756943365511</v>
      </c>
      <c r="G92" s="4">
        <v>36674.566865229739</v>
      </c>
      <c r="H92" s="2">
        <v>553646.99999999988</v>
      </c>
      <c r="J92" s="21">
        <f t="shared" si="2"/>
        <v>285908.99199999997</v>
      </c>
      <c r="K92" s="21">
        <f t="shared" si="3"/>
        <v>-8995.2759999999544</v>
      </c>
      <c r="M92" s="37" t="s">
        <v>152</v>
      </c>
    </row>
    <row r="93" spans="1:13" ht="13" x14ac:dyDescent="0.3">
      <c r="A93" s="8">
        <v>40026</v>
      </c>
      <c r="B93" s="5">
        <v>306913.04800000001</v>
      </c>
      <c r="C93" s="5">
        <v>535334</v>
      </c>
      <c r="D93" s="1">
        <v>38</v>
      </c>
      <c r="E93" s="1">
        <v>133</v>
      </c>
      <c r="F93" s="3">
        <v>0.15832134256021568</v>
      </c>
      <c r="G93" s="4">
        <v>36696.25437479782</v>
      </c>
      <c r="H93" s="2">
        <v>553624</v>
      </c>
      <c r="J93" s="21">
        <f t="shared" si="2"/>
        <v>287020.9703333333</v>
      </c>
      <c r="K93" s="21">
        <f t="shared" si="3"/>
        <v>19892.077666666708</v>
      </c>
      <c r="M93" s="37" t="s">
        <v>164</v>
      </c>
    </row>
    <row r="94" spans="1:13" ht="13" x14ac:dyDescent="0.3">
      <c r="A94" s="8">
        <v>40057</v>
      </c>
      <c r="B94" s="5">
        <v>285958.97600000002</v>
      </c>
      <c r="C94" s="5">
        <v>535564</v>
      </c>
      <c r="D94" s="1">
        <v>147</v>
      </c>
      <c r="E94" s="1">
        <v>53</v>
      </c>
      <c r="F94" s="3">
        <v>0.15831124070653191</v>
      </c>
      <c r="G94" s="4">
        <v>36645.118708355876</v>
      </c>
      <c r="H94" s="2">
        <v>553601</v>
      </c>
      <c r="J94" s="21">
        <f t="shared" si="2"/>
        <v>286456.29658333334</v>
      </c>
      <c r="K94" s="21">
        <f t="shared" si="3"/>
        <v>-497.32058333331952</v>
      </c>
      <c r="M94" s="38"/>
    </row>
    <row r="95" spans="1:13" ht="13" x14ac:dyDescent="0.3">
      <c r="A95" s="8">
        <v>40087</v>
      </c>
      <c r="B95" s="5">
        <v>253759.712</v>
      </c>
      <c r="C95" s="5">
        <v>536042</v>
      </c>
      <c r="D95" s="1">
        <v>348</v>
      </c>
      <c r="E95" s="1">
        <v>4</v>
      </c>
      <c r="F95" s="3">
        <v>0.15873091923496344</v>
      </c>
      <c r="G95" s="4">
        <v>36593.983041913933</v>
      </c>
      <c r="H95" s="2">
        <v>553578</v>
      </c>
      <c r="J95" s="21">
        <f t="shared" si="2"/>
        <v>285802.35816666664</v>
      </c>
      <c r="K95" s="21">
        <f t="shared" si="3"/>
        <v>-32042.646166666644</v>
      </c>
      <c r="M95" s="39" t="s">
        <v>153</v>
      </c>
    </row>
    <row r="96" spans="1:13" ht="13" x14ac:dyDescent="0.3">
      <c r="A96" s="8">
        <v>40118</v>
      </c>
      <c r="B96" s="5">
        <v>264660.821</v>
      </c>
      <c r="C96" s="5">
        <v>537118</v>
      </c>
      <c r="D96" s="1">
        <v>814</v>
      </c>
      <c r="E96" s="1">
        <v>0</v>
      </c>
      <c r="F96" s="3">
        <v>0.15860094539425262</v>
      </c>
      <c r="G96" s="4">
        <v>36542.847375471989</v>
      </c>
      <c r="H96" s="2">
        <v>553555</v>
      </c>
      <c r="J96" s="21">
        <f t="shared" si="2"/>
        <v>286068.01583333331</v>
      </c>
      <c r="K96" s="21">
        <f t="shared" si="3"/>
        <v>-21407.194833333313</v>
      </c>
      <c r="M96" s="37" t="s">
        <v>165</v>
      </c>
    </row>
    <row r="97" spans="1:13" ht="13" x14ac:dyDescent="0.3">
      <c r="A97" s="8">
        <v>40148</v>
      </c>
      <c r="B97" s="5">
        <v>320475.174</v>
      </c>
      <c r="C97" s="5">
        <v>537645</v>
      </c>
      <c r="D97" s="1">
        <v>1219</v>
      </c>
      <c r="E97" s="1">
        <v>0</v>
      </c>
      <c r="F97" s="3">
        <v>0.15771632937816915</v>
      </c>
      <c r="G97" s="4">
        <v>36595.236423202514</v>
      </c>
      <c r="H97" s="2">
        <v>553531.66666666663</v>
      </c>
      <c r="J97" s="21">
        <f t="shared" si="2"/>
        <v>285881.00791666663</v>
      </c>
      <c r="K97" s="21">
        <f t="shared" si="3"/>
        <v>34594.166083333374</v>
      </c>
      <c r="M97" s="38"/>
    </row>
    <row r="98" spans="1:13" ht="13" x14ac:dyDescent="0.3">
      <c r="A98" s="8">
        <v>40179</v>
      </c>
      <c r="B98" s="5">
        <v>349266.82299999997</v>
      </c>
      <c r="C98" s="5">
        <v>538026</v>
      </c>
      <c r="D98" s="1">
        <v>1184</v>
      </c>
      <c r="E98" s="1">
        <v>0</v>
      </c>
      <c r="F98" s="3">
        <v>0.15714873835617182</v>
      </c>
      <c r="G98" s="4">
        <v>36647.625470933046</v>
      </c>
      <c r="H98" s="2">
        <v>553508.33333333337</v>
      </c>
      <c r="J98" s="21">
        <f t="shared" si="2"/>
        <v>285991.71916666656</v>
      </c>
      <c r="K98" s="21">
        <f t="shared" si="3"/>
        <v>63275.103833333415</v>
      </c>
      <c r="M98" s="40" t="s">
        <v>166</v>
      </c>
    </row>
    <row r="99" spans="1:13" ht="13" x14ac:dyDescent="0.3">
      <c r="A99" s="8">
        <v>40210</v>
      </c>
      <c r="B99" s="5">
        <v>316224.29700000002</v>
      </c>
      <c r="C99" s="5">
        <v>538350</v>
      </c>
      <c r="D99" s="1">
        <v>1077</v>
      </c>
      <c r="E99" s="1">
        <v>0</v>
      </c>
      <c r="F99" s="3">
        <v>0.15725552605625409</v>
      </c>
      <c r="G99" s="4">
        <v>36700.014518663578</v>
      </c>
      <c r="H99" s="2">
        <v>553485</v>
      </c>
      <c r="J99" s="21">
        <f t="shared" si="2"/>
        <v>287046.20174999995</v>
      </c>
      <c r="K99" s="21">
        <f t="shared" si="3"/>
        <v>29178.095250000071</v>
      </c>
      <c r="M99" s="41" t="s">
        <v>154</v>
      </c>
    </row>
    <row r="100" spans="1:13" ht="13" x14ac:dyDescent="0.3">
      <c r="A100" s="8">
        <v>40238</v>
      </c>
      <c r="B100" s="5">
        <v>292242.255</v>
      </c>
      <c r="C100" s="5">
        <v>538484</v>
      </c>
      <c r="D100" s="1">
        <v>1015</v>
      </c>
      <c r="E100" s="1">
        <v>0</v>
      </c>
      <c r="F100" s="3">
        <v>0.16030156393865666</v>
      </c>
      <c r="G100" s="4">
        <v>36959.111113284132</v>
      </c>
      <c r="H100" s="2">
        <v>553462</v>
      </c>
      <c r="J100" s="21">
        <f t="shared" si="2"/>
        <v>286889.33716666669</v>
      </c>
      <c r="K100" s="21">
        <f t="shared" si="3"/>
        <v>5352.9178333333111</v>
      </c>
      <c r="M100" s="41" t="s">
        <v>155</v>
      </c>
    </row>
    <row r="101" spans="1:13" ht="13" x14ac:dyDescent="0.3">
      <c r="A101" s="8">
        <v>40269</v>
      </c>
      <c r="B101" s="5">
        <v>267852.66399999999</v>
      </c>
      <c r="C101" s="5">
        <v>538503</v>
      </c>
      <c r="D101" s="1">
        <v>598</v>
      </c>
      <c r="E101" s="1">
        <v>0</v>
      </c>
      <c r="F101" s="3">
        <v>0.16302163048310675</v>
      </c>
      <c r="G101" s="4">
        <v>37218.207707904694</v>
      </c>
      <c r="H101" s="2">
        <v>553439.00000000012</v>
      </c>
      <c r="J101" s="21">
        <f t="shared" si="2"/>
        <v>286599.57141666667</v>
      </c>
      <c r="K101" s="21">
        <f t="shared" si="3"/>
        <v>-18746.907416666683</v>
      </c>
      <c r="M101" s="40" t="s">
        <v>167</v>
      </c>
    </row>
    <row r="102" spans="1:13" ht="13" x14ac:dyDescent="0.3">
      <c r="A102" s="8">
        <v>40299</v>
      </c>
      <c r="B102" s="5">
        <v>246962.12299999999</v>
      </c>
      <c r="C102" s="5">
        <v>537653</v>
      </c>
      <c r="D102" s="1">
        <v>331</v>
      </c>
      <c r="E102" s="1">
        <v>4</v>
      </c>
      <c r="F102" s="3">
        <v>0.16308083824136702</v>
      </c>
      <c r="G102" s="4">
        <v>37477.304302525255</v>
      </c>
      <c r="H102" s="2">
        <v>553416</v>
      </c>
      <c r="J102" s="21">
        <f t="shared" si="2"/>
        <v>287192.81816666672</v>
      </c>
      <c r="K102" s="21">
        <f t="shared" si="3"/>
        <v>-40230.69516666673</v>
      </c>
      <c r="M102" s="41" t="s">
        <v>156</v>
      </c>
    </row>
    <row r="103" spans="1:13" ht="13" x14ac:dyDescent="0.3">
      <c r="A103" s="8">
        <v>40330</v>
      </c>
      <c r="B103" s="5">
        <v>249678.29500000001</v>
      </c>
      <c r="C103" s="5">
        <v>537490</v>
      </c>
      <c r="D103" s="1">
        <v>60</v>
      </c>
      <c r="E103" s="1">
        <v>48</v>
      </c>
      <c r="F103" s="3">
        <v>0.16235827250029211</v>
      </c>
      <c r="G103" s="4">
        <v>37206.600847314243</v>
      </c>
      <c r="H103" s="2">
        <v>553739.33333333337</v>
      </c>
      <c r="J103" s="21">
        <f t="shared" si="2"/>
        <v>287575.47008333332</v>
      </c>
      <c r="K103" s="21">
        <f t="shared" si="3"/>
        <v>-37897.175083333306</v>
      </c>
      <c r="M103" s="41" t="s">
        <v>157</v>
      </c>
    </row>
    <row r="104" spans="1:13" ht="13" x14ac:dyDescent="0.3">
      <c r="A104" s="8">
        <v>40360</v>
      </c>
      <c r="B104" s="5">
        <v>290257.45600000001</v>
      </c>
      <c r="C104" s="5">
        <v>537667</v>
      </c>
      <c r="D104" s="1">
        <v>0</v>
      </c>
      <c r="E104" s="1">
        <v>183</v>
      </c>
      <c r="F104" s="3">
        <v>0.16096298683987931</v>
      </c>
      <c r="G104" s="4">
        <v>36935.89739210323</v>
      </c>
      <c r="H104" s="2">
        <v>554062.66666666663</v>
      </c>
      <c r="J104" s="21">
        <f t="shared" si="2"/>
        <v>286283.99833333335</v>
      </c>
      <c r="K104" s="21">
        <f t="shared" si="3"/>
        <v>3973.4576666666544</v>
      </c>
      <c r="M104" s="40" t="s">
        <v>168</v>
      </c>
    </row>
    <row r="105" spans="1:13" ht="13" x14ac:dyDescent="0.3">
      <c r="A105" s="8">
        <v>40391</v>
      </c>
      <c r="B105" s="5">
        <v>300136.96299999999</v>
      </c>
      <c r="C105" s="5">
        <v>537897</v>
      </c>
      <c r="D105" s="1">
        <v>23</v>
      </c>
      <c r="E105" s="1">
        <v>67</v>
      </c>
      <c r="F105" s="3">
        <v>0.1603099814455638</v>
      </c>
      <c r="G105" s="4">
        <v>36665.193936892225</v>
      </c>
      <c r="H105" s="2">
        <v>554386</v>
      </c>
      <c r="J105" s="21">
        <f t="shared" si="2"/>
        <v>285127.36725000001</v>
      </c>
      <c r="K105" s="21">
        <f t="shared" si="3"/>
        <v>15009.595749999979</v>
      </c>
      <c r="M105" s="41" t="s">
        <v>158</v>
      </c>
    </row>
    <row r="106" spans="1:13" ht="13" x14ac:dyDescent="0.3">
      <c r="A106" s="8">
        <v>40422</v>
      </c>
      <c r="B106" s="5">
        <v>278111.71500000003</v>
      </c>
      <c r="C106" s="5">
        <v>537925</v>
      </c>
      <c r="D106" s="1">
        <v>162</v>
      </c>
      <c r="E106" s="1">
        <v>29</v>
      </c>
      <c r="F106" s="3">
        <v>0.1606173315610841</v>
      </c>
      <c r="G106" s="4">
        <v>36827.159404681843</v>
      </c>
      <c r="H106" s="2">
        <v>554709.66666666663</v>
      </c>
      <c r="J106" s="21">
        <f t="shared" si="2"/>
        <v>285713.36775000003</v>
      </c>
      <c r="K106" s="21">
        <f t="shared" si="3"/>
        <v>-7601.6527500000084</v>
      </c>
      <c r="M106" s="37" t="s">
        <v>169</v>
      </c>
    </row>
    <row r="107" spans="1:13" ht="13" x14ac:dyDescent="0.3">
      <c r="A107" s="8">
        <v>40452</v>
      </c>
      <c r="B107" s="5">
        <v>256947.60399999999</v>
      </c>
      <c r="C107" s="5">
        <v>538152</v>
      </c>
      <c r="D107" s="1">
        <v>495</v>
      </c>
      <c r="E107" s="1">
        <v>0</v>
      </c>
      <c r="F107" s="3">
        <v>0.16118164701052698</v>
      </c>
      <c r="G107" s="4">
        <v>36989.124872471468</v>
      </c>
      <c r="H107" s="2">
        <v>555033.33333333326</v>
      </c>
      <c r="J107" s="21">
        <f t="shared" si="2"/>
        <v>286189.63874999998</v>
      </c>
      <c r="K107" s="21">
        <f t="shared" si="3"/>
        <v>-29242.034749999992</v>
      </c>
      <c r="M107" s="38"/>
    </row>
    <row r="108" spans="1:13" ht="13" x14ac:dyDescent="0.3">
      <c r="A108" s="8">
        <v>40483</v>
      </c>
      <c r="B108" s="5">
        <v>262416.72600000002</v>
      </c>
      <c r="C108" s="5">
        <v>538707</v>
      </c>
      <c r="D108" s="1">
        <v>764</v>
      </c>
      <c r="E108" s="1">
        <v>0</v>
      </c>
      <c r="F108" s="3">
        <v>0.16118186420721162</v>
      </c>
      <c r="G108" s="4">
        <v>37151.090340261086</v>
      </c>
      <c r="H108" s="2">
        <v>555357</v>
      </c>
      <c r="J108" s="21">
        <f t="shared" si="2"/>
        <v>286121.50133333338</v>
      </c>
      <c r="K108" s="21">
        <f t="shared" si="3"/>
        <v>-23704.775333333353</v>
      </c>
      <c r="M108" s="39" t="s">
        <v>159</v>
      </c>
    </row>
    <row r="109" spans="1:13" ht="13" x14ac:dyDescent="0.3">
      <c r="A109" s="8">
        <v>40513</v>
      </c>
      <c r="B109" s="5">
        <v>321803.70899999997</v>
      </c>
      <c r="C109" s="5">
        <v>538866</v>
      </c>
      <c r="D109" s="1">
        <v>1105</v>
      </c>
      <c r="E109" s="1">
        <v>0</v>
      </c>
      <c r="F109" s="3">
        <v>0.15995654361010064</v>
      </c>
      <c r="G109" s="4">
        <v>37133.72773985505</v>
      </c>
      <c r="H109" s="2">
        <v>555681.33333333326</v>
      </c>
      <c r="J109" s="21">
        <f t="shared" si="2"/>
        <v>286139.4773333334</v>
      </c>
      <c r="K109" s="21">
        <f t="shared" si="3"/>
        <v>35664.231666666572</v>
      </c>
      <c r="M109" s="37" t="s">
        <v>160</v>
      </c>
    </row>
    <row r="110" spans="1:13" ht="13" x14ac:dyDescent="0.3">
      <c r="A110" s="8">
        <v>40544</v>
      </c>
      <c r="B110" s="5">
        <v>361920.614</v>
      </c>
      <c r="C110" s="5">
        <v>539197</v>
      </c>
      <c r="D110" s="1">
        <v>1464</v>
      </c>
      <c r="E110" s="1">
        <v>0</v>
      </c>
      <c r="F110" s="3">
        <v>0.15924274763564705</v>
      </c>
      <c r="G110" s="4">
        <v>37116.365139449015</v>
      </c>
      <c r="H110" s="2">
        <v>556005.66666666663</v>
      </c>
      <c r="J110" s="21">
        <f t="shared" si="2"/>
        <v>285245.0964166667</v>
      </c>
      <c r="K110" s="21">
        <f t="shared" si="3"/>
        <v>76675.517583333305</v>
      </c>
      <c r="M110" s="42" t="s">
        <v>170</v>
      </c>
    </row>
    <row r="111" spans="1:13" ht="13" x14ac:dyDescent="0.3">
      <c r="A111" s="8">
        <v>40575</v>
      </c>
      <c r="B111" s="5">
        <v>314341.92200000002</v>
      </c>
      <c r="C111" s="5">
        <v>539345</v>
      </c>
      <c r="D111" s="1">
        <v>1087</v>
      </c>
      <c r="E111" s="1">
        <v>0</v>
      </c>
      <c r="F111" s="3">
        <v>0.15990078870280511</v>
      </c>
      <c r="G111" s="4">
        <v>37099.00253904298</v>
      </c>
      <c r="H111" s="2">
        <v>556330</v>
      </c>
      <c r="J111" s="21">
        <f t="shared" si="2"/>
        <v>284022.02991666668</v>
      </c>
      <c r="K111" s="21">
        <f t="shared" si="3"/>
        <v>30319.89208333334</v>
      </c>
      <c r="M111" s="42" t="s">
        <v>171</v>
      </c>
    </row>
    <row r="112" spans="1:13" ht="13" x14ac:dyDescent="0.3">
      <c r="A112" s="8">
        <v>40603</v>
      </c>
      <c r="B112" s="5">
        <v>288765.06599999999</v>
      </c>
      <c r="C112" s="5">
        <v>539461</v>
      </c>
      <c r="D112" s="1">
        <v>986</v>
      </c>
      <c r="E112" s="1">
        <v>0</v>
      </c>
      <c r="F112" s="3">
        <v>0.15518961453574928</v>
      </c>
      <c r="G112" s="4">
        <v>37348.06888882842</v>
      </c>
      <c r="H112" s="2">
        <v>556654.66666666663</v>
      </c>
      <c r="J112" s="21">
        <f t="shared" si="2"/>
        <v>283003.37241666665</v>
      </c>
      <c r="K112" s="21">
        <f t="shared" si="3"/>
        <v>5761.6935833333409</v>
      </c>
      <c r="M112" s="42" t="s">
        <v>172</v>
      </c>
    </row>
    <row r="113" spans="1:11" x14ac:dyDescent="0.3">
      <c r="A113" s="8">
        <v>40634</v>
      </c>
      <c r="B113" s="5">
        <v>274971.625</v>
      </c>
      <c r="C113" s="5">
        <v>539468</v>
      </c>
      <c r="D113" s="1">
        <v>544</v>
      </c>
      <c r="E113" s="1">
        <v>4</v>
      </c>
      <c r="F113" s="3">
        <v>0.15045714357647913</v>
      </c>
      <c r="G113" s="4">
        <v>37597.135238613861</v>
      </c>
      <c r="H113" s="2">
        <v>556979.33333333326</v>
      </c>
      <c r="J113" s="21">
        <f t="shared" si="2"/>
        <v>281237.54816666665</v>
      </c>
      <c r="K113" s="21">
        <f t="shared" si="3"/>
        <v>-6265.9231666666456</v>
      </c>
    </row>
    <row r="114" spans="1:11" x14ac:dyDescent="0.3">
      <c r="A114" s="8">
        <v>40664</v>
      </c>
      <c r="B114" s="5">
        <v>251553.946</v>
      </c>
      <c r="C114" s="5">
        <v>538324</v>
      </c>
      <c r="D114" s="1">
        <v>315</v>
      </c>
      <c r="E114" s="1">
        <v>15</v>
      </c>
      <c r="F114" s="3">
        <v>0.15098133883813689</v>
      </c>
      <c r="G114" s="4">
        <v>37846.201588399308</v>
      </c>
      <c r="H114" s="2">
        <v>557304</v>
      </c>
      <c r="J114" s="21">
        <f t="shared" si="2"/>
        <v>280331.20033333334</v>
      </c>
      <c r="K114" s="21">
        <f t="shared" si="3"/>
        <v>-28777.254333333345</v>
      </c>
    </row>
    <row r="115" spans="1:11" x14ac:dyDescent="0.3">
      <c r="A115" s="8">
        <v>40695</v>
      </c>
      <c r="B115" s="5">
        <v>234180.63399999999</v>
      </c>
      <c r="C115" s="5">
        <v>538378</v>
      </c>
      <c r="D115" s="1">
        <v>120</v>
      </c>
      <c r="E115" s="1">
        <v>7</v>
      </c>
      <c r="F115" s="3">
        <v>0.15123552372437785</v>
      </c>
      <c r="G115" s="4">
        <v>37786.37337843424</v>
      </c>
      <c r="H115" s="2">
        <v>557231</v>
      </c>
      <c r="J115" s="21">
        <f t="shared" si="2"/>
        <v>280114.46525000001</v>
      </c>
      <c r="K115" s="21">
        <f t="shared" si="3"/>
        <v>-45933.831250000017</v>
      </c>
    </row>
    <row r="116" spans="1:11" x14ac:dyDescent="0.3">
      <c r="A116" s="8">
        <v>40725</v>
      </c>
      <c r="B116" s="5">
        <v>276377.88299999997</v>
      </c>
      <c r="C116" s="5">
        <v>538533</v>
      </c>
      <c r="D116" s="1">
        <v>41</v>
      </c>
      <c r="E116" s="1">
        <v>86</v>
      </c>
      <c r="F116" s="3">
        <v>0.15170702092763957</v>
      </c>
      <c r="G116" s="4">
        <v>37726.54516846918</v>
      </c>
      <c r="H116" s="2">
        <v>557157.99999999988</v>
      </c>
      <c r="J116" s="21">
        <f t="shared" si="2"/>
        <v>280776.86216666666</v>
      </c>
      <c r="K116" s="21">
        <f t="shared" si="3"/>
        <v>-4398.9791666666861</v>
      </c>
    </row>
    <row r="117" spans="1:11" x14ac:dyDescent="0.3">
      <c r="A117" s="8">
        <v>40756</v>
      </c>
      <c r="B117" s="5">
        <v>307168.96899999998</v>
      </c>
      <c r="C117" s="5">
        <v>538841</v>
      </c>
      <c r="D117" s="1">
        <v>27</v>
      </c>
      <c r="E117" s="1">
        <v>178</v>
      </c>
      <c r="F117" s="3">
        <v>0.15278233423242668</v>
      </c>
      <c r="G117" s="4">
        <v>37666.716958504119</v>
      </c>
      <c r="H117" s="2">
        <v>557085</v>
      </c>
      <c r="J117" s="21">
        <f t="shared" si="2"/>
        <v>283978.5269166666</v>
      </c>
      <c r="K117" s="21">
        <f t="shared" si="3"/>
        <v>23190.442083333386</v>
      </c>
    </row>
    <row r="118" spans="1:11" x14ac:dyDescent="0.3">
      <c r="A118" s="8">
        <v>40787</v>
      </c>
      <c r="B118" s="5">
        <v>283826.967</v>
      </c>
      <c r="C118" s="5">
        <v>539011</v>
      </c>
      <c r="D118" s="1">
        <v>183</v>
      </c>
      <c r="E118" s="1">
        <v>32</v>
      </c>
      <c r="F118" s="3">
        <v>0.1530718055140162</v>
      </c>
      <c r="G118" s="4">
        <v>37681.243402907436</v>
      </c>
      <c r="H118" s="2">
        <v>557075.33333333337</v>
      </c>
      <c r="J118" s="21">
        <f t="shared" si="2"/>
        <v>283976.29600000003</v>
      </c>
      <c r="K118" s="21">
        <f t="shared" si="3"/>
        <v>-149.32900000002701</v>
      </c>
    </row>
    <row r="119" spans="1:11" x14ac:dyDescent="0.3">
      <c r="A119" s="8">
        <v>40817</v>
      </c>
      <c r="B119" s="5">
        <v>256129.95499999999</v>
      </c>
      <c r="C119" s="5">
        <v>539325</v>
      </c>
      <c r="D119" s="1">
        <v>557</v>
      </c>
      <c r="E119" s="1">
        <v>0</v>
      </c>
      <c r="F119" s="3">
        <v>0.15371105224502069</v>
      </c>
      <c r="G119" s="4">
        <v>37695.769847310759</v>
      </c>
      <c r="H119" s="2">
        <v>557065.66666666663</v>
      </c>
      <c r="J119" s="21">
        <f t="shared" si="2"/>
        <v>285565.42191666667</v>
      </c>
      <c r="K119" s="21">
        <f t="shared" si="3"/>
        <v>-29435.466916666686</v>
      </c>
    </row>
    <row r="120" spans="1:11" x14ac:dyDescent="0.3">
      <c r="A120" s="8">
        <v>40848</v>
      </c>
      <c r="B120" s="5">
        <v>262632.43800000002</v>
      </c>
      <c r="C120" s="5">
        <v>540082</v>
      </c>
      <c r="D120" s="1">
        <v>651</v>
      </c>
      <c r="E120" s="1">
        <v>0</v>
      </c>
      <c r="F120" s="3">
        <v>0.15368454562174758</v>
      </c>
      <c r="G120" s="4">
        <v>37710.296291714083</v>
      </c>
      <c r="H120" s="2">
        <v>557056</v>
      </c>
      <c r="J120" s="21">
        <f t="shared" si="2"/>
        <v>285886.82708333334</v>
      </c>
      <c r="K120" s="21">
        <f t="shared" si="3"/>
        <v>-23254.389083333313</v>
      </c>
    </row>
    <row r="121" spans="1:11" x14ac:dyDescent="0.3">
      <c r="A121" s="8">
        <v>40878</v>
      </c>
      <c r="B121" s="5">
        <v>311071.13799999998</v>
      </c>
      <c r="C121" s="5">
        <v>540687</v>
      </c>
      <c r="D121" s="1">
        <v>1101</v>
      </c>
      <c r="E121" s="1">
        <v>0</v>
      </c>
      <c r="F121" s="3">
        <v>0.15256266037858579</v>
      </c>
      <c r="G121" s="4">
        <v>37719.220820945753</v>
      </c>
      <c r="H121" s="2">
        <v>557110.33333333326</v>
      </c>
      <c r="J121" s="21">
        <f t="shared" si="2"/>
        <v>286184.98599999998</v>
      </c>
      <c r="K121" s="21">
        <f t="shared" si="3"/>
        <v>24886.152000000002</v>
      </c>
    </row>
    <row r="122" spans="1:11" x14ac:dyDescent="0.3">
      <c r="A122" s="8">
        <v>40909</v>
      </c>
      <c r="B122" s="5">
        <v>347243.81599999999</v>
      </c>
      <c r="C122" s="5">
        <v>540991</v>
      </c>
      <c r="D122" s="1">
        <v>1234</v>
      </c>
      <c r="E122" s="1">
        <v>0</v>
      </c>
      <c r="F122" s="3">
        <v>0.15179886360191694</v>
      </c>
      <c r="G122" s="4">
        <v>37728.145350177423</v>
      </c>
      <c r="H122" s="2">
        <v>557164.66666666663</v>
      </c>
      <c r="J122" s="21">
        <f t="shared" si="2"/>
        <v>286991.64108333323</v>
      </c>
      <c r="K122" s="21">
        <f t="shared" si="3"/>
        <v>60252.174916666758</v>
      </c>
    </row>
    <row r="123" spans="1:11" x14ac:dyDescent="0.3">
      <c r="A123" s="8">
        <v>40940</v>
      </c>
      <c r="B123" s="5">
        <v>302118.03200000001</v>
      </c>
      <c r="C123" s="5">
        <v>541232</v>
      </c>
      <c r="D123" s="1">
        <v>953</v>
      </c>
      <c r="E123" s="1">
        <v>0</v>
      </c>
      <c r="F123" s="3">
        <v>0.15247234979800889</v>
      </c>
      <c r="G123" s="4">
        <v>37737.0698794091</v>
      </c>
      <c r="H123" s="2">
        <v>557219</v>
      </c>
      <c r="J123" s="21">
        <f t="shared" si="2"/>
        <v>286166.07908333332</v>
      </c>
      <c r="K123" s="21">
        <f t="shared" si="3"/>
        <v>15951.952916666691</v>
      </c>
    </row>
    <row r="124" spans="1:11" x14ac:dyDescent="0.3">
      <c r="A124" s="8">
        <v>40969</v>
      </c>
      <c r="B124" s="5">
        <v>267575.17499999999</v>
      </c>
      <c r="C124" s="5">
        <v>541457</v>
      </c>
      <c r="D124" s="1">
        <v>773</v>
      </c>
      <c r="E124" s="1">
        <v>0</v>
      </c>
      <c r="F124" s="3">
        <v>0.15363626459104909</v>
      </c>
      <c r="G124" s="4">
        <v>37858.136101015487</v>
      </c>
      <c r="H124" s="2">
        <v>557399.33333333326</v>
      </c>
      <c r="J124" s="21">
        <f t="shared" si="2"/>
        <v>286926.70858333335</v>
      </c>
      <c r="K124" s="21">
        <f t="shared" si="3"/>
        <v>-19351.533583333367</v>
      </c>
    </row>
    <row r="125" spans="1:11" x14ac:dyDescent="0.3">
      <c r="A125" s="8">
        <v>41000</v>
      </c>
      <c r="B125" s="5">
        <v>264095.451</v>
      </c>
      <c r="C125" s="5">
        <v>541635</v>
      </c>
      <c r="D125" s="1">
        <v>478</v>
      </c>
      <c r="E125" s="1">
        <v>0</v>
      </c>
      <c r="F125" s="3">
        <v>0.15389455050152548</v>
      </c>
      <c r="G125" s="4">
        <v>37979.202322621873</v>
      </c>
      <c r="H125" s="2">
        <v>557579.66666666663</v>
      </c>
      <c r="J125" s="21">
        <f t="shared" si="2"/>
        <v>290035.08883333334</v>
      </c>
      <c r="K125" s="21">
        <f t="shared" si="3"/>
        <v>-25939.637833333341</v>
      </c>
    </row>
    <row r="126" spans="1:11" x14ac:dyDescent="0.3">
      <c r="A126" s="8">
        <v>41030</v>
      </c>
      <c r="B126" s="5">
        <v>248953.125</v>
      </c>
      <c r="C126" s="5">
        <v>540930</v>
      </c>
      <c r="D126" s="1">
        <v>236</v>
      </c>
      <c r="E126" s="1">
        <v>22</v>
      </c>
      <c r="F126" s="3">
        <v>0.15388784295761126</v>
      </c>
      <c r="G126" s="4">
        <v>38100.26854422826</v>
      </c>
      <c r="H126" s="2">
        <v>557760</v>
      </c>
      <c r="J126" s="21">
        <f t="shared" si="2"/>
        <v>292235.53841666668</v>
      </c>
      <c r="K126" s="21">
        <f t="shared" si="3"/>
        <v>-43282.413416666677</v>
      </c>
    </row>
    <row r="127" spans="1:11" x14ac:dyDescent="0.3">
      <c r="A127" s="8">
        <v>41061</v>
      </c>
      <c r="B127" s="5">
        <v>242129.397</v>
      </c>
      <c r="C127" s="5">
        <v>541345</v>
      </c>
      <c r="D127" s="1">
        <v>78</v>
      </c>
      <c r="E127" s="1">
        <v>73</v>
      </c>
      <c r="F127" s="3">
        <v>0.1535749681025203</v>
      </c>
      <c r="G127" s="4">
        <v>38144.436995345182</v>
      </c>
      <c r="H127" s="2">
        <v>558313.66666666663</v>
      </c>
      <c r="J127" s="21">
        <f t="shared" si="2"/>
        <v>291672.59158333333</v>
      </c>
      <c r="K127" s="21">
        <f t="shared" si="3"/>
        <v>-49543.19458333333</v>
      </c>
    </row>
    <row r="128" spans="1:11" x14ac:dyDescent="0.3">
      <c r="A128" s="8">
        <v>41091</v>
      </c>
      <c r="B128" s="5">
        <v>314797.86</v>
      </c>
      <c r="C128" s="5">
        <v>541461</v>
      </c>
      <c r="D128" s="1">
        <v>9</v>
      </c>
      <c r="E128" s="1">
        <v>240</v>
      </c>
      <c r="F128" s="3">
        <v>0.15238485692215281</v>
      </c>
      <c r="G128" s="4">
        <v>38188.605446462112</v>
      </c>
      <c r="H128" s="2">
        <v>558867.33333333337</v>
      </c>
      <c r="J128" s="21">
        <f t="shared" si="2"/>
        <v>294186.56699999998</v>
      </c>
      <c r="K128" s="21">
        <f t="shared" si="3"/>
        <v>20611.293000000005</v>
      </c>
    </row>
    <row r="129" spans="1:11" x14ac:dyDescent="0.3">
      <c r="A129" s="8">
        <v>41122</v>
      </c>
      <c r="B129" s="5">
        <v>307142.19799999997</v>
      </c>
      <c r="C129" s="5">
        <v>541615</v>
      </c>
      <c r="D129" s="1">
        <v>8</v>
      </c>
      <c r="E129" s="1">
        <v>152</v>
      </c>
      <c r="F129" s="3">
        <v>0.15303160820033246</v>
      </c>
      <c r="G129" s="4">
        <v>38232.773897579042</v>
      </c>
      <c r="H129" s="2">
        <v>559421</v>
      </c>
      <c r="J129" s="21">
        <f t="shared" si="2"/>
        <v>292638.42016666662</v>
      </c>
      <c r="K129" s="21">
        <f t="shared" si="3"/>
        <v>14503.777833333355</v>
      </c>
    </row>
    <row r="130" spans="1:11" x14ac:dyDescent="0.3">
      <c r="A130" s="8">
        <v>41153</v>
      </c>
      <c r="B130" s="5">
        <v>302896.478</v>
      </c>
      <c r="C130" s="5">
        <v>541881</v>
      </c>
      <c r="D130" s="1">
        <v>112</v>
      </c>
      <c r="E130" s="1">
        <v>72</v>
      </c>
      <c r="F130" s="3">
        <v>0.15283145470875245</v>
      </c>
      <c r="G130" s="4">
        <v>38103.597606026276</v>
      </c>
      <c r="H130" s="2">
        <v>559975</v>
      </c>
      <c r="J130" s="21">
        <f t="shared" si="2"/>
        <v>292053.69258333329</v>
      </c>
      <c r="K130" s="21">
        <f t="shared" si="3"/>
        <v>10842.785416666709</v>
      </c>
    </row>
    <row r="131" spans="1:11" x14ac:dyDescent="0.3">
      <c r="A131" s="8">
        <v>41183</v>
      </c>
      <c r="B131" s="5">
        <v>259986.81700000001</v>
      </c>
      <c r="C131" s="5">
        <v>542229</v>
      </c>
      <c r="D131" s="1">
        <v>481</v>
      </c>
      <c r="E131" s="1">
        <v>0</v>
      </c>
      <c r="F131" s="3">
        <v>0.15359767933446075</v>
      </c>
      <c r="G131" s="4">
        <v>37974.421314473511</v>
      </c>
      <c r="H131" s="2">
        <v>560529</v>
      </c>
      <c r="J131" s="21">
        <f t="shared" ref="J131:J194" si="4">AVERAGE(B131:B142)</f>
        <v>291162.57708333334</v>
      </c>
      <c r="K131" s="21">
        <f t="shared" ref="K131:K194" si="5">B131-J131</f>
        <v>-31175.760083333327</v>
      </c>
    </row>
    <row r="132" spans="1:11" x14ac:dyDescent="0.3">
      <c r="A132" s="8">
        <v>41214</v>
      </c>
      <c r="B132" s="5">
        <v>266210.34499999997</v>
      </c>
      <c r="C132" s="5">
        <v>542922</v>
      </c>
      <c r="D132" s="1">
        <v>736</v>
      </c>
      <c r="E132" s="1">
        <v>0</v>
      </c>
      <c r="F132" s="3">
        <v>0.15345955890888094</v>
      </c>
      <c r="G132" s="4">
        <v>37845.245022920746</v>
      </c>
      <c r="H132" s="2">
        <v>561083</v>
      </c>
      <c r="J132" s="21">
        <f t="shared" si="4"/>
        <v>291034.03608333337</v>
      </c>
      <c r="K132" s="21">
        <f t="shared" si="5"/>
        <v>-24823.691083333397</v>
      </c>
    </row>
    <row r="133" spans="1:11" x14ac:dyDescent="0.3">
      <c r="A133" s="8">
        <v>41244</v>
      </c>
      <c r="B133" s="5">
        <v>320750.99900000001</v>
      </c>
      <c r="C133" s="5">
        <v>543369</v>
      </c>
      <c r="D133" s="1">
        <v>1103</v>
      </c>
      <c r="E133" s="1">
        <v>0</v>
      </c>
      <c r="F133" s="3">
        <v>0.15227070973887322</v>
      </c>
      <c r="G133" s="4">
        <v>37965.934933957658</v>
      </c>
      <c r="H133" s="2">
        <v>561637</v>
      </c>
      <c r="J133" s="21">
        <f t="shared" si="4"/>
        <v>291116.85333333333</v>
      </c>
      <c r="K133" s="21">
        <f t="shared" si="5"/>
        <v>29634.145666666678</v>
      </c>
    </row>
    <row r="134" spans="1:11" x14ac:dyDescent="0.3">
      <c r="A134" s="8">
        <v>41275</v>
      </c>
      <c r="B134" s="5">
        <v>337337.07199999999</v>
      </c>
      <c r="C134" s="5">
        <v>543572</v>
      </c>
      <c r="D134" s="1">
        <v>1341</v>
      </c>
      <c r="E134" s="1">
        <v>0</v>
      </c>
      <c r="F134" s="3">
        <v>0.15182704024562088</v>
      </c>
      <c r="G134" s="4">
        <v>38086.624844994563</v>
      </c>
      <c r="H134" s="2">
        <v>562190.99999999988</v>
      </c>
      <c r="J134" s="21">
        <f t="shared" si="4"/>
        <v>289595.43916666671</v>
      </c>
      <c r="K134" s="21">
        <f t="shared" si="5"/>
        <v>47741.632833333279</v>
      </c>
    </row>
    <row r="135" spans="1:11" x14ac:dyDescent="0.3">
      <c r="A135" s="8">
        <v>41306</v>
      </c>
      <c r="B135" s="5">
        <v>311245.58600000001</v>
      </c>
      <c r="C135" s="5">
        <v>543666</v>
      </c>
      <c r="D135" s="1">
        <v>1153</v>
      </c>
      <c r="E135" s="1">
        <v>0</v>
      </c>
      <c r="F135" s="3">
        <v>0.15205661040701415</v>
      </c>
      <c r="G135" s="4">
        <v>38207.314756031476</v>
      </c>
      <c r="H135" s="2">
        <v>562745</v>
      </c>
      <c r="J135" s="21">
        <f t="shared" si="4"/>
        <v>289918.61208333331</v>
      </c>
      <c r="K135" s="21">
        <f t="shared" si="5"/>
        <v>21326.973916666699</v>
      </c>
    </row>
    <row r="136" spans="1:11" x14ac:dyDescent="0.3">
      <c r="A136" s="8">
        <v>41334</v>
      </c>
      <c r="B136" s="5">
        <v>304875.73800000001</v>
      </c>
      <c r="C136" s="5">
        <v>543748</v>
      </c>
      <c r="D136" s="1">
        <v>974</v>
      </c>
      <c r="E136" s="1">
        <v>0</v>
      </c>
      <c r="F136" s="3">
        <v>0.14920089359696515</v>
      </c>
      <c r="G136" s="4">
        <v>38082.541290870329</v>
      </c>
      <c r="H136" s="2">
        <v>563298.66666666663</v>
      </c>
      <c r="J136" s="21">
        <f t="shared" si="4"/>
        <v>290619.44866666663</v>
      </c>
      <c r="K136" s="21">
        <f t="shared" si="5"/>
        <v>14256.289333333378</v>
      </c>
    </row>
    <row r="137" spans="1:11" x14ac:dyDescent="0.3">
      <c r="A137" s="8">
        <v>41365</v>
      </c>
      <c r="B137" s="5">
        <v>290500.84600000002</v>
      </c>
      <c r="C137" s="5">
        <v>543527</v>
      </c>
      <c r="D137" s="1">
        <v>599</v>
      </c>
      <c r="E137" s="1">
        <v>0</v>
      </c>
      <c r="F137" s="3">
        <v>0.14645470352378759</v>
      </c>
      <c r="G137" s="4">
        <v>37957.76782570919</v>
      </c>
      <c r="H137" s="2">
        <v>563852.33333333326</v>
      </c>
      <c r="J137" s="21">
        <f t="shared" si="4"/>
        <v>289082.84824999998</v>
      </c>
      <c r="K137" s="21">
        <f t="shared" si="5"/>
        <v>1417.9977500000386</v>
      </c>
    </row>
    <row r="138" spans="1:11" x14ac:dyDescent="0.3">
      <c r="A138" s="8">
        <v>41395</v>
      </c>
      <c r="B138" s="5">
        <v>242197.76300000001</v>
      </c>
      <c r="C138" s="5">
        <v>542810</v>
      </c>
      <c r="D138" s="1">
        <v>327</v>
      </c>
      <c r="E138" s="1">
        <v>11</v>
      </c>
      <c r="F138" s="3">
        <v>0.14714378131590414</v>
      </c>
      <c r="G138" s="4">
        <v>37832.994360548058</v>
      </c>
      <c r="H138" s="2">
        <v>564406</v>
      </c>
      <c r="J138" s="21">
        <f t="shared" si="4"/>
        <v>287816.55358333333</v>
      </c>
      <c r="K138" s="21">
        <f t="shared" si="5"/>
        <v>-45618.790583333321</v>
      </c>
    </row>
    <row r="139" spans="1:11" x14ac:dyDescent="0.3">
      <c r="A139" s="8">
        <v>41426</v>
      </c>
      <c r="B139" s="5">
        <v>272297.10200000001</v>
      </c>
      <c r="C139" s="5">
        <v>542728</v>
      </c>
      <c r="D139" s="1">
        <v>105</v>
      </c>
      <c r="E139" s="1">
        <v>43</v>
      </c>
      <c r="F139" s="3">
        <v>0.14577170514435228</v>
      </c>
      <c r="G139" s="4">
        <v>37839.423049627912</v>
      </c>
      <c r="H139" s="2">
        <v>564613.66666666663</v>
      </c>
      <c r="J139" s="21">
        <f t="shared" si="4"/>
        <v>287692.63233333331</v>
      </c>
      <c r="K139" s="21">
        <f t="shared" si="5"/>
        <v>-15395.530333333299</v>
      </c>
    </row>
    <row r="140" spans="1:11" x14ac:dyDescent="0.3">
      <c r="A140" s="8">
        <v>41456</v>
      </c>
      <c r="B140" s="5">
        <v>296220.098</v>
      </c>
      <c r="C140" s="5">
        <v>542826</v>
      </c>
      <c r="D140" s="1">
        <v>0</v>
      </c>
      <c r="E140" s="1">
        <v>247</v>
      </c>
      <c r="F140" s="3">
        <v>0.14516061244775488</v>
      </c>
      <c r="G140" s="4">
        <v>37845.851738707774</v>
      </c>
      <c r="H140" s="2">
        <v>564821.33333333326</v>
      </c>
      <c r="J140" s="21">
        <f t="shared" si="4"/>
        <v>287503.29141666665</v>
      </c>
      <c r="K140" s="21">
        <f t="shared" si="5"/>
        <v>8716.806583333353</v>
      </c>
    </row>
    <row r="141" spans="1:11" x14ac:dyDescent="0.3">
      <c r="A141" s="8">
        <v>41487</v>
      </c>
      <c r="B141" s="5">
        <v>300125.467</v>
      </c>
      <c r="C141" s="5">
        <v>543039</v>
      </c>
      <c r="D141" s="1">
        <v>3</v>
      </c>
      <c r="E141" s="1">
        <v>103</v>
      </c>
      <c r="F141" s="3">
        <v>0.1450384167364957</v>
      </c>
      <c r="G141" s="4">
        <v>37852.280427787635</v>
      </c>
      <c r="H141" s="2">
        <v>565029</v>
      </c>
      <c r="J141" s="21">
        <f t="shared" si="4"/>
        <v>288560.31233333331</v>
      </c>
      <c r="K141" s="21">
        <f t="shared" si="5"/>
        <v>11565.154666666698</v>
      </c>
    </row>
    <row r="142" spans="1:11" x14ac:dyDescent="0.3">
      <c r="A142" s="8">
        <v>41518</v>
      </c>
      <c r="B142" s="5">
        <v>292203.092</v>
      </c>
      <c r="C142" s="5">
        <v>543031</v>
      </c>
      <c r="D142" s="1">
        <v>102</v>
      </c>
      <c r="E142" s="1">
        <v>45</v>
      </c>
      <c r="F142" s="3">
        <v>0.14513716917467187</v>
      </c>
      <c r="G142" s="4">
        <v>37877.244429419254</v>
      </c>
      <c r="H142" s="2">
        <v>565236.66666666663</v>
      </c>
      <c r="J142" s="21">
        <f t="shared" si="4"/>
        <v>291174.4089166667</v>
      </c>
      <c r="K142" s="21">
        <f t="shared" si="5"/>
        <v>1028.6830833333079</v>
      </c>
    </row>
    <row r="143" spans="1:11" x14ac:dyDescent="0.3">
      <c r="A143" s="8">
        <v>41548</v>
      </c>
      <c r="B143" s="5">
        <v>258444.32500000001</v>
      </c>
      <c r="C143" s="5">
        <v>543023</v>
      </c>
      <c r="D143" s="1">
        <v>419</v>
      </c>
      <c r="E143" s="1">
        <v>5</v>
      </c>
      <c r="F143" s="3">
        <v>0.1458918115759433</v>
      </c>
      <c r="G143" s="4">
        <v>37902.208431050873</v>
      </c>
      <c r="H143" s="2">
        <v>565444.33333333337</v>
      </c>
      <c r="J143" s="21">
        <f t="shared" si="4"/>
        <v>291250.73949999997</v>
      </c>
      <c r="K143" s="21">
        <f t="shared" si="5"/>
        <v>-32806.414499999955</v>
      </c>
    </row>
    <row r="144" spans="1:11" x14ac:dyDescent="0.3">
      <c r="A144" s="8">
        <v>41579</v>
      </c>
      <c r="B144" s="5">
        <v>267204.152</v>
      </c>
      <c r="C144" s="5">
        <v>543524</v>
      </c>
      <c r="D144" s="1">
        <v>600</v>
      </c>
      <c r="E144" s="1">
        <v>0</v>
      </c>
      <c r="F144" s="3">
        <v>0.1458526934885557</v>
      </c>
      <c r="G144" s="4">
        <v>37927.172432682491</v>
      </c>
      <c r="H144" s="2">
        <v>565652</v>
      </c>
      <c r="J144" s="21">
        <f t="shared" si="4"/>
        <v>291852.98300000001</v>
      </c>
      <c r="K144" s="21">
        <f t="shared" si="5"/>
        <v>-24648.831000000006</v>
      </c>
    </row>
    <row r="145" spans="1:11" x14ac:dyDescent="0.3">
      <c r="A145" s="8">
        <v>41609</v>
      </c>
      <c r="B145" s="5">
        <v>302494.02899999998</v>
      </c>
      <c r="C145" s="5">
        <v>543918</v>
      </c>
      <c r="D145" s="1">
        <v>971</v>
      </c>
      <c r="E145" s="1">
        <v>0</v>
      </c>
      <c r="F145" s="3">
        <v>0.14494798777009479</v>
      </c>
      <c r="G145" s="4">
        <v>37866.603885709847</v>
      </c>
      <c r="H145" s="2">
        <v>565859.66666666674</v>
      </c>
      <c r="J145" s="21">
        <f t="shared" si="4"/>
        <v>292434.09741666669</v>
      </c>
      <c r="K145" s="21">
        <f t="shared" si="5"/>
        <v>10059.931583333295</v>
      </c>
    </row>
    <row r="146" spans="1:11" x14ac:dyDescent="0.3">
      <c r="A146" s="8">
        <v>41640</v>
      </c>
      <c r="B146" s="5">
        <v>341215.147</v>
      </c>
      <c r="C146" s="5">
        <v>544316</v>
      </c>
      <c r="D146" s="1">
        <v>1174</v>
      </c>
      <c r="E146" s="1">
        <v>0</v>
      </c>
      <c r="F146" s="3">
        <v>0.14391446667722188</v>
      </c>
      <c r="G146" s="4">
        <v>37806.035338737194</v>
      </c>
      <c r="H146" s="2">
        <v>566067.33333333326</v>
      </c>
      <c r="J146" s="21">
        <f t="shared" si="4"/>
        <v>294567.57983333332</v>
      </c>
      <c r="K146" s="21">
        <f t="shared" si="5"/>
        <v>46647.567166666675</v>
      </c>
    </row>
    <row r="147" spans="1:11" x14ac:dyDescent="0.3">
      <c r="A147" s="8">
        <v>41671</v>
      </c>
      <c r="B147" s="5">
        <v>319655.625</v>
      </c>
      <c r="C147" s="5">
        <v>544427</v>
      </c>
      <c r="D147" s="1">
        <v>993</v>
      </c>
      <c r="E147" s="1">
        <v>0</v>
      </c>
      <c r="F147" s="3">
        <v>0.14385175793788177</v>
      </c>
      <c r="G147" s="4">
        <v>37745.466791764549</v>
      </c>
      <c r="H147" s="2">
        <v>566275</v>
      </c>
      <c r="J147" s="21">
        <f t="shared" si="4"/>
        <v>295634.31266666664</v>
      </c>
      <c r="K147" s="21">
        <f t="shared" si="5"/>
        <v>24021.312333333364</v>
      </c>
    </row>
    <row r="148" spans="1:11" x14ac:dyDescent="0.3">
      <c r="A148" s="8">
        <v>41699</v>
      </c>
      <c r="B148" s="5">
        <v>286436.533</v>
      </c>
      <c r="C148" s="5">
        <v>544648</v>
      </c>
      <c r="D148" s="1">
        <v>732</v>
      </c>
      <c r="E148" s="1">
        <v>0</v>
      </c>
      <c r="F148" s="3">
        <v>0.13902241709489507</v>
      </c>
      <c r="G148" s="4">
        <v>37824.235321684027</v>
      </c>
      <c r="H148" s="2">
        <v>566482.66666666663</v>
      </c>
      <c r="J148" s="21">
        <f t="shared" si="4"/>
        <v>298010.68541666662</v>
      </c>
      <c r="K148" s="21">
        <f t="shared" si="5"/>
        <v>-11574.15241666662</v>
      </c>
    </row>
    <row r="149" spans="1:11" x14ac:dyDescent="0.3">
      <c r="A149" s="8">
        <v>41730</v>
      </c>
      <c r="B149" s="5">
        <v>275305.31</v>
      </c>
      <c r="C149" s="5">
        <v>544448</v>
      </c>
      <c r="D149" s="1">
        <v>536</v>
      </c>
      <c r="E149" s="1">
        <v>0</v>
      </c>
      <c r="F149" s="3">
        <v>0.13471843735002589</v>
      </c>
      <c r="G149" s="4">
        <v>37903.003851603498</v>
      </c>
      <c r="H149" s="2">
        <v>566690.33333333337</v>
      </c>
      <c r="J149" s="21">
        <f t="shared" si="4"/>
        <v>299431.97200000001</v>
      </c>
      <c r="K149" s="21">
        <f t="shared" si="5"/>
        <v>-24126.662000000011</v>
      </c>
    </row>
    <row r="150" spans="1:11" x14ac:dyDescent="0.3">
      <c r="A150" s="8">
        <v>41760</v>
      </c>
      <c r="B150" s="5">
        <v>240710.70800000001</v>
      </c>
      <c r="C150" s="5">
        <v>543941</v>
      </c>
      <c r="D150" s="1">
        <v>264</v>
      </c>
      <c r="E150" s="1">
        <v>10</v>
      </c>
      <c r="F150" s="3">
        <v>0.13524845627929585</v>
      </c>
      <c r="G150" s="4">
        <v>37981.772381522977</v>
      </c>
      <c r="H150" s="2">
        <v>566898</v>
      </c>
      <c r="J150" s="21">
        <f t="shared" si="4"/>
        <v>300703.62366666668</v>
      </c>
      <c r="K150" s="21">
        <f t="shared" si="5"/>
        <v>-59992.915666666668</v>
      </c>
    </row>
    <row r="151" spans="1:11" x14ac:dyDescent="0.3">
      <c r="A151" s="8">
        <v>41791</v>
      </c>
      <c r="B151" s="5">
        <v>270025.011</v>
      </c>
      <c r="C151" s="5">
        <v>544052</v>
      </c>
      <c r="D151" s="1">
        <v>116</v>
      </c>
      <c r="E151" s="1">
        <v>70</v>
      </c>
      <c r="F151" s="3">
        <v>0.13372924149369197</v>
      </c>
      <c r="G151" s="4">
        <v>37860.712544023096</v>
      </c>
      <c r="H151" s="2">
        <v>566323</v>
      </c>
      <c r="J151" s="21">
        <f t="shared" si="4"/>
        <v>301828.73816666665</v>
      </c>
      <c r="K151" s="21">
        <f t="shared" si="5"/>
        <v>-31803.727166666649</v>
      </c>
    </row>
    <row r="152" spans="1:11" x14ac:dyDescent="0.3">
      <c r="A152" s="8">
        <v>41821</v>
      </c>
      <c r="B152" s="5">
        <v>308904.34899999999</v>
      </c>
      <c r="C152" s="5">
        <v>544106</v>
      </c>
      <c r="D152" s="1">
        <v>0</v>
      </c>
      <c r="E152" s="1">
        <v>202</v>
      </c>
      <c r="F152" s="3">
        <v>0.13517712057301692</v>
      </c>
      <c r="G152" s="4">
        <v>37739.652706523222</v>
      </c>
      <c r="H152" s="2">
        <v>565748</v>
      </c>
      <c r="J152" s="21">
        <f t="shared" si="4"/>
        <v>302729.91949999996</v>
      </c>
      <c r="K152" s="21">
        <f t="shared" si="5"/>
        <v>6174.4295000000275</v>
      </c>
    </row>
    <row r="153" spans="1:11" x14ac:dyDescent="0.3">
      <c r="A153" s="8">
        <v>41852</v>
      </c>
      <c r="B153" s="5">
        <v>331494.62599999999</v>
      </c>
      <c r="C153" s="5">
        <v>544327</v>
      </c>
      <c r="D153" s="1">
        <v>0</v>
      </c>
      <c r="E153" s="1">
        <v>188</v>
      </c>
      <c r="F153" s="3">
        <v>0.13692783064405406</v>
      </c>
      <c r="G153" s="4">
        <v>37618.592869023341</v>
      </c>
      <c r="H153" s="2">
        <v>565173</v>
      </c>
      <c r="J153" s="21">
        <f t="shared" si="4"/>
        <v>302760.76724999998</v>
      </c>
      <c r="K153" s="21">
        <f t="shared" si="5"/>
        <v>28733.858750000014</v>
      </c>
    </row>
    <row r="154" spans="1:11" x14ac:dyDescent="0.3">
      <c r="A154" s="8">
        <v>41883</v>
      </c>
      <c r="B154" s="5">
        <v>293119.05900000001</v>
      </c>
      <c r="C154" s="5">
        <v>544514</v>
      </c>
      <c r="D154" s="1">
        <v>166</v>
      </c>
      <c r="E154" s="1">
        <v>21</v>
      </c>
      <c r="F154" s="3">
        <v>0.13741844503886549</v>
      </c>
      <c r="G154" s="4">
        <v>37705.508729560766</v>
      </c>
      <c r="H154" s="2">
        <v>564598</v>
      </c>
      <c r="J154" s="21">
        <f t="shared" si="4"/>
        <v>302081.13533333328</v>
      </c>
      <c r="K154" s="21">
        <f t="shared" si="5"/>
        <v>-8962.0763333332725</v>
      </c>
    </row>
    <row r="155" spans="1:11" x14ac:dyDescent="0.3">
      <c r="A155" s="8">
        <v>41913</v>
      </c>
      <c r="B155" s="5">
        <v>265671.24699999997</v>
      </c>
      <c r="C155" s="5">
        <v>544680</v>
      </c>
      <c r="D155" s="1">
        <v>369</v>
      </c>
      <c r="E155" s="1">
        <v>0</v>
      </c>
      <c r="F155" s="3">
        <v>0.13802343025119601</v>
      </c>
      <c r="G155" s="4">
        <v>37792.424590098199</v>
      </c>
      <c r="H155" s="2">
        <v>564022.99999999988</v>
      </c>
      <c r="J155" s="21">
        <f t="shared" si="4"/>
        <v>303325.52466666669</v>
      </c>
      <c r="K155" s="21">
        <f t="shared" si="5"/>
        <v>-37654.27766666672</v>
      </c>
    </row>
    <row r="156" spans="1:11" x14ac:dyDescent="0.3">
      <c r="A156" s="8">
        <v>41944</v>
      </c>
      <c r="B156" s="5">
        <v>274177.52500000002</v>
      </c>
      <c r="C156" s="5">
        <v>545016</v>
      </c>
      <c r="D156" s="1">
        <v>802</v>
      </c>
      <c r="E156" s="1">
        <v>0</v>
      </c>
      <c r="F156" s="3">
        <v>0.13790469030646463</v>
      </c>
      <c r="G156" s="4">
        <v>37879.340450635631</v>
      </c>
      <c r="H156" s="2">
        <v>563448</v>
      </c>
      <c r="J156" s="21">
        <f t="shared" si="4"/>
        <v>301661.16241666669</v>
      </c>
      <c r="K156" s="21">
        <f t="shared" si="5"/>
        <v>-27483.637416666665</v>
      </c>
    </row>
    <row r="157" spans="1:11" x14ac:dyDescent="0.3">
      <c r="A157" s="8">
        <v>41974</v>
      </c>
      <c r="B157" s="5">
        <v>328095.81800000003</v>
      </c>
      <c r="C157" s="5">
        <v>545632</v>
      </c>
      <c r="D157" s="1">
        <v>1013</v>
      </c>
      <c r="E157" s="1">
        <v>0</v>
      </c>
      <c r="F157" s="3">
        <v>0.13680066380583222</v>
      </c>
      <c r="G157" s="4">
        <v>37484.755382159725</v>
      </c>
      <c r="H157" s="2">
        <v>562872.99999999988</v>
      </c>
      <c r="J157" s="21">
        <f t="shared" si="4"/>
        <v>301780.15641666669</v>
      </c>
      <c r="K157" s="21">
        <f t="shared" si="5"/>
        <v>26315.661583333334</v>
      </c>
    </row>
    <row r="158" spans="1:11" x14ac:dyDescent="0.3">
      <c r="A158" s="8">
        <v>42005</v>
      </c>
      <c r="B158" s="5">
        <v>354015.94099999999</v>
      </c>
      <c r="C158" s="5">
        <v>546018</v>
      </c>
      <c r="D158" s="1">
        <v>1221</v>
      </c>
      <c r="E158" s="1">
        <v>0</v>
      </c>
      <c r="F158" s="3">
        <v>0.13608061972037122</v>
      </c>
      <c r="G158" s="4">
        <v>37090.170313683826</v>
      </c>
      <c r="H158" s="2">
        <v>562298</v>
      </c>
      <c r="J158" s="21">
        <f t="shared" si="4"/>
        <v>303421.75208333327</v>
      </c>
      <c r="K158" s="21">
        <f t="shared" si="5"/>
        <v>50594.188916666724</v>
      </c>
    </row>
    <row r="159" spans="1:11" x14ac:dyDescent="0.3">
      <c r="A159" s="8">
        <v>42036</v>
      </c>
      <c r="B159" s="5">
        <v>348172.098</v>
      </c>
      <c r="C159" s="5">
        <v>546149</v>
      </c>
      <c r="D159" s="1">
        <v>1028</v>
      </c>
      <c r="E159" s="1">
        <v>0</v>
      </c>
      <c r="F159" s="3">
        <v>0.13603682967352149</v>
      </c>
      <c r="G159" s="4">
        <v>36695.585245207927</v>
      </c>
      <c r="H159" s="2">
        <v>561723</v>
      </c>
      <c r="J159" s="21">
        <f t="shared" si="4"/>
        <v>307291.85374999995</v>
      </c>
      <c r="K159" s="21">
        <f t="shared" si="5"/>
        <v>40880.244250000047</v>
      </c>
    </row>
    <row r="160" spans="1:11" x14ac:dyDescent="0.3">
      <c r="A160" s="8">
        <v>42064</v>
      </c>
      <c r="B160" s="5">
        <v>303491.97200000001</v>
      </c>
      <c r="C160" s="5">
        <v>546321</v>
      </c>
      <c r="D160" s="1">
        <v>928</v>
      </c>
      <c r="E160" s="1">
        <v>0</v>
      </c>
      <c r="F160" s="3">
        <v>0.13480067931005232</v>
      </c>
      <c r="G160" s="4">
        <v>36723.904122704138</v>
      </c>
      <c r="H160" s="2">
        <v>561147.99999999988</v>
      </c>
      <c r="J160" s="21">
        <f t="shared" si="4"/>
        <v>308269.18474999996</v>
      </c>
      <c r="K160" s="21">
        <f t="shared" si="5"/>
        <v>-4777.2127499999478</v>
      </c>
    </row>
    <row r="161" spans="1:11" x14ac:dyDescent="0.3">
      <c r="A161" s="8">
        <v>42095</v>
      </c>
      <c r="B161" s="5">
        <v>290565.13</v>
      </c>
      <c r="C161" s="5">
        <v>545965</v>
      </c>
      <c r="D161" s="1">
        <v>618</v>
      </c>
      <c r="E161" s="1">
        <v>0</v>
      </c>
      <c r="F161" s="3">
        <v>0.13276764470302138</v>
      </c>
      <c r="G161" s="4">
        <v>36752.223000200349</v>
      </c>
      <c r="H161" s="2">
        <v>560573</v>
      </c>
      <c r="J161" s="21">
        <f t="shared" si="4"/>
        <v>310268.07575000002</v>
      </c>
      <c r="K161" s="21">
        <f t="shared" si="5"/>
        <v>-19702.945750000014</v>
      </c>
    </row>
    <row r="162" spans="1:11" x14ac:dyDescent="0.3">
      <c r="A162" s="8">
        <v>42125</v>
      </c>
      <c r="B162" s="5">
        <v>254212.08199999999</v>
      </c>
      <c r="C162" s="5">
        <v>545330</v>
      </c>
      <c r="D162" s="1">
        <v>347</v>
      </c>
      <c r="E162" s="1">
        <v>15</v>
      </c>
      <c r="F162" s="3">
        <v>0.13354350846981433</v>
      </c>
      <c r="G162" s="4">
        <v>36780.541877696567</v>
      </c>
      <c r="H162" s="2">
        <v>559998</v>
      </c>
      <c r="J162" s="21">
        <f t="shared" si="4"/>
        <v>311268.18999999994</v>
      </c>
      <c r="K162" s="21">
        <f t="shared" si="5"/>
        <v>-57056.107999999949</v>
      </c>
    </row>
    <row r="163" spans="1:11" x14ac:dyDescent="0.3">
      <c r="A163" s="8">
        <v>42156</v>
      </c>
      <c r="B163" s="5">
        <v>280839.18699999998</v>
      </c>
      <c r="C163" s="5">
        <v>545379</v>
      </c>
      <c r="D163" s="1">
        <v>81</v>
      </c>
      <c r="E163" s="1">
        <v>83</v>
      </c>
      <c r="F163" s="3">
        <v>0.13237350269617087</v>
      </c>
      <c r="G163" s="4">
        <v>36839.290885501265</v>
      </c>
      <c r="H163" s="2">
        <v>560177.66666666674</v>
      </c>
      <c r="J163" s="21">
        <f t="shared" si="4"/>
        <v>312340.11316666665</v>
      </c>
      <c r="K163" s="21">
        <f t="shared" si="5"/>
        <v>-31500.926166666672</v>
      </c>
    </row>
    <row r="164" spans="1:11" x14ac:dyDescent="0.3">
      <c r="A164" s="8">
        <v>42186</v>
      </c>
      <c r="B164" s="5">
        <v>309274.522</v>
      </c>
      <c r="C164" s="5">
        <v>545785</v>
      </c>
      <c r="D164" s="1">
        <v>7</v>
      </c>
      <c r="E164" s="1">
        <v>217</v>
      </c>
      <c r="F164" s="3">
        <v>0.13272772490412701</v>
      </c>
      <c r="G164" s="4">
        <v>36898.03989330597</v>
      </c>
      <c r="H164" s="2">
        <v>560357.33333333337</v>
      </c>
      <c r="J164" s="21">
        <f t="shared" si="4"/>
        <v>310473.03316666669</v>
      </c>
      <c r="K164" s="21">
        <f t="shared" si="5"/>
        <v>-1198.5111666666926</v>
      </c>
    </row>
    <row r="165" spans="1:11" x14ac:dyDescent="0.3">
      <c r="A165" s="8">
        <v>42217</v>
      </c>
      <c r="B165" s="5">
        <v>323339.04300000001</v>
      </c>
      <c r="C165" s="5">
        <v>546002</v>
      </c>
      <c r="D165" s="1">
        <v>11</v>
      </c>
      <c r="E165" s="1">
        <v>102</v>
      </c>
      <c r="F165" s="3">
        <v>0.13353459778721516</v>
      </c>
      <c r="G165" s="4">
        <v>36956.788901110674</v>
      </c>
      <c r="H165" s="2">
        <v>560537</v>
      </c>
      <c r="J165" s="21">
        <f t="shared" si="4"/>
        <v>310019.90708333335</v>
      </c>
      <c r="K165" s="21">
        <f t="shared" si="5"/>
        <v>13319.135916666652</v>
      </c>
    </row>
    <row r="166" spans="1:11" x14ac:dyDescent="0.3">
      <c r="A166" s="8">
        <v>42248</v>
      </c>
      <c r="B166" s="5">
        <v>308051.73100000003</v>
      </c>
      <c r="C166" s="5">
        <v>546101</v>
      </c>
      <c r="D166" s="1">
        <v>186</v>
      </c>
      <c r="E166" s="1">
        <v>37</v>
      </c>
      <c r="F166" s="3">
        <v>0.13378292779885098</v>
      </c>
      <c r="G166" s="4">
        <v>37016.035202946325</v>
      </c>
      <c r="H166" s="2">
        <v>560716.66666666674</v>
      </c>
      <c r="J166" s="21">
        <f t="shared" si="4"/>
        <v>309202.5236666667</v>
      </c>
      <c r="K166" s="21">
        <f t="shared" si="5"/>
        <v>-1150.7926666666754</v>
      </c>
    </row>
    <row r="167" spans="1:11" x14ac:dyDescent="0.3">
      <c r="A167" s="8">
        <v>42278</v>
      </c>
      <c r="B167" s="5">
        <v>245698.9</v>
      </c>
      <c r="C167" s="5">
        <v>546515</v>
      </c>
      <c r="D167" s="1">
        <v>428</v>
      </c>
      <c r="E167" s="1">
        <v>0</v>
      </c>
      <c r="F167" s="3">
        <v>0.13504866705605409</v>
      </c>
      <c r="G167" s="4">
        <v>37075.281504781975</v>
      </c>
      <c r="H167" s="2">
        <v>560896.33333333337</v>
      </c>
      <c r="J167" s="21">
        <f t="shared" si="4"/>
        <v>308065.32433333335</v>
      </c>
      <c r="K167" s="21">
        <f t="shared" si="5"/>
        <v>-62366.424333333358</v>
      </c>
    </row>
    <row r="168" spans="1:11" x14ac:dyDescent="0.3">
      <c r="A168" s="8">
        <v>42309</v>
      </c>
      <c r="B168" s="5">
        <v>275605.45299999998</v>
      </c>
      <c r="C168" s="5">
        <v>547126</v>
      </c>
      <c r="D168" s="1">
        <v>819</v>
      </c>
      <c r="E168" s="1">
        <v>0</v>
      </c>
      <c r="F168" s="3">
        <v>0.1346817783817128</v>
      </c>
      <c r="G168" s="4">
        <v>37134.527806617632</v>
      </c>
      <c r="H168" s="2">
        <v>561076</v>
      </c>
      <c r="J168" s="21">
        <f t="shared" si="4"/>
        <v>309254.87433333334</v>
      </c>
      <c r="K168" s="21">
        <f t="shared" si="5"/>
        <v>-33649.421333333361</v>
      </c>
    </row>
    <row r="169" spans="1:11" x14ac:dyDescent="0.3">
      <c r="A169" s="8">
        <v>42339</v>
      </c>
      <c r="B169" s="5">
        <v>347794.96600000001</v>
      </c>
      <c r="C169" s="5">
        <v>547508</v>
      </c>
      <c r="D169" s="1">
        <v>1251</v>
      </c>
      <c r="E169" s="1">
        <v>0</v>
      </c>
      <c r="F169" s="3">
        <v>0.13366784537931528</v>
      </c>
      <c r="G169" s="4">
        <v>37203.893959764493</v>
      </c>
      <c r="H169" s="2">
        <v>561255.66666666663</v>
      </c>
      <c r="J169" s="21">
        <f t="shared" si="4"/>
        <v>309227.69150000002</v>
      </c>
      <c r="K169" s="21">
        <f t="shared" si="5"/>
        <v>38567.2745</v>
      </c>
    </row>
    <row r="170" spans="1:11" x14ac:dyDescent="0.3">
      <c r="A170" s="8">
        <v>42370</v>
      </c>
      <c r="B170" s="5">
        <v>400457.16100000002</v>
      </c>
      <c r="C170" s="5">
        <v>547724</v>
      </c>
      <c r="D170" s="1">
        <v>1342</v>
      </c>
      <c r="E170" s="1">
        <v>0</v>
      </c>
      <c r="F170" s="3">
        <v>0.13461428430632821</v>
      </c>
      <c r="G170" s="4">
        <v>37273.260112911361</v>
      </c>
      <c r="H170" s="2">
        <v>561435.33333333337</v>
      </c>
      <c r="J170" s="21">
        <f t="shared" si="4"/>
        <v>308292.09991666669</v>
      </c>
      <c r="K170" s="21">
        <f t="shared" si="5"/>
        <v>92165.061083333334</v>
      </c>
    </row>
    <row r="171" spans="1:11" x14ac:dyDescent="0.3">
      <c r="A171" s="8">
        <v>42401</v>
      </c>
      <c r="B171" s="5">
        <v>359900.07</v>
      </c>
      <c r="C171" s="5">
        <v>547876</v>
      </c>
      <c r="D171" s="1">
        <v>1195</v>
      </c>
      <c r="E171" s="1">
        <v>0</v>
      </c>
      <c r="F171" s="3">
        <v>0.13519895961195041</v>
      </c>
      <c r="G171" s="4">
        <v>37342.626266058236</v>
      </c>
      <c r="H171" s="2">
        <v>561615</v>
      </c>
      <c r="J171" s="21">
        <f t="shared" si="4"/>
        <v>306481.76075000002</v>
      </c>
      <c r="K171" s="21">
        <f t="shared" si="5"/>
        <v>53418.309249999991</v>
      </c>
    </row>
    <row r="172" spans="1:11" x14ac:dyDescent="0.3">
      <c r="A172" s="8">
        <v>42430</v>
      </c>
      <c r="B172" s="5">
        <v>327478.66399999999</v>
      </c>
      <c r="C172" s="5">
        <v>548028</v>
      </c>
      <c r="D172" s="1">
        <v>1170</v>
      </c>
      <c r="E172" s="1">
        <v>0</v>
      </c>
      <c r="F172" s="3">
        <v>0.13850602826678424</v>
      </c>
      <c r="G172" s="4">
        <v>37518.741960545063</v>
      </c>
      <c r="H172" s="2">
        <v>561794.33333333326</v>
      </c>
      <c r="J172" s="21">
        <f t="shared" si="4"/>
        <v>306241.94308333338</v>
      </c>
      <c r="K172" s="21">
        <f t="shared" si="5"/>
        <v>21236.720916666614</v>
      </c>
    </row>
    <row r="173" spans="1:11" x14ac:dyDescent="0.3">
      <c r="A173" s="8">
        <v>42461</v>
      </c>
      <c r="B173" s="5">
        <v>302566.50099999999</v>
      </c>
      <c r="C173" s="5">
        <v>547969</v>
      </c>
      <c r="D173" s="1">
        <v>642</v>
      </c>
      <c r="E173" s="1">
        <v>0</v>
      </c>
      <c r="F173" s="3">
        <v>0.14050738453969219</v>
      </c>
      <c r="G173" s="4">
        <v>37694.857655031898</v>
      </c>
      <c r="H173" s="2">
        <v>561973.66666666663</v>
      </c>
      <c r="J173" s="21">
        <f t="shared" si="4"/>
        <v>306977.24874999997</v>
      </c>
      <c r="K173" s="21">
        <f t="shared" si="5"/>
        <v>-4410.7477499999804</v>
      </c>
    </row>
    <row r="174" spans="1:11" x14ac:dyDescent="0.3">
      <c r="A174" s="8">
        <v>42491</v>
      </c>
      <c r="B174" s="5">
        <v>267075.15999999997</v>
      </c>
      <c r="C174" s="5">
        <v>547188</v>
      </c>
      <c r="D174" s="1">
        <v>310</v>
      </c>
      <c r="E174" s="1">
        <v>0</v>
      </c>
      <c r="F174" s="3">
        <v>0.14065348617626988</v>
      </c>
      <c r="G174" s="4">
        <v>37870.973349518725</v>
      </c>
      <c r="H174" s="2">
        <v>562153</v>
      </c>
      <c r="J174" s="21">
        <f t="shared" si="4"/>
        <v>307834.49374999997</v>
      </c>
      <c r="K174" s="21">
        <f t="shared" si="5"/>
        <v>-40759.333749999991</v>
      </c>
    </row>
    <row r="175" spans="1:11" x14ac:dyDescent="0.3">
      <c r="A175" s="8">
        <v>42522</v>
      </c>
      <c r="B175" s="5">
        <v>258434.22700000001</v>
      </c>
      <c r="C175" s="5">
        <v>547488</v>
      </c>
      <c r="D175" s="1">
        <v>77</v>
      </c>
      <c r="E175" s="1">
        <v>56</v>
      </c>
      <c r="F175" s="3">
        <v>0.1403298326247375</v>
      </c>
      <c r="G175" s="4">
        <v>37951.634411763407</v>
      </c>
      <c r="H175" s="2">
        <v>561768.66666666663</v>
      </c>
      <c r="J175" s="21">
        <f t="shared" si="4"/>
        <v>307081.94758333336</v>
      </c>
      <c r="K175" s="21">
        <f t="shared" si="5"/>
        <v>-48647.720583333343</v>
      </c>
    </row>
    <row r="176" spans="1:11" x14ac:dyDescent="0.3">
      <c r="A176" s="8">
        <v>42552</v>
      </c>
      <c r="B176" s="5">
        <v>303837.00900000002</v>
      </c>
      <c r="C176" s="5">
        <v>547780</v>
      </c>
      <c r="D176" s="1">
        <v>0</v>
      </c>
      <c r="E176" s="1">
        <v>159</v>
      </c>
      <c r="F176" s="3">
        <v>0.13904930266971177</v>
      </c>
      <c r="G176" s="4">
        <v>38032.29547400809</v>
      </c>
      <c r="H176" s="2">
        <v>561384.33333333326</v>
      </c>
      <c r="J176" s="21">
        <f t="shared" si="4"/>
        <v>306611.95008333336</v>
      </c>
      <c r="K176" s="21">
        <f t="shared" si="5"/>
        <v>-2774.9410833333386</v>
      </c>
    </row>
    <row r="177" spans="1:11" x14ac:dyDescent="0.3">
      <c r="A177" s="8">
        <v>42583</v>
      </c>
      <c r="B177" s="5">
        <v>313530.44199999998</v>
      </c>
      <c r="C177" s="5">
        <v>547993</v>
      </c>
      <c r="D177" s="1">
        <v>24</v>
      </c>
      <c r="E177" s="1">
        <v>83</v>
      </c>
      <c r="F177" s="3">
        <v>0.13883453176876279</v>
      </c>
      <c r="G177" s="4">
        <v>38112.956536252779</v>
      </c>
      <c r="H177" s="2">
        <v>561000</v>
      </c>
      <c r="J177" s="21">
        <f t="shared" si="4"/>
        <v>306180.77458333335</v>
      </c>
      <c r="K177" s="21">
        <f t="shared" si="5"/>
        <v>7349.6674166666344</v>
      </c>
    </row>
    <row r="178" spans="1:11" x14ac:dyDescent="0.3">
      <c r="A178" s="8">
        <v>42614</v>
      </c>
      <c r="B178" s="5">
        <v>294405.33899999998</v>
      </c>
      <c r="C178" s="5">
        <v>548161</v>
      </c>
      <c r="D178" s="1">
        <v>186</v>
      </c>
      <c r="E178" s="1">
        <v>45</v>
      </c>
      <c r="F178" s="3">
        <v>0.1406493575616167</v>
      </c>
      <c r="G178" s="4">
        <v>38335.745003863209</v>
      </c>
      <c r="H178" s="2">
        <v>560615.33333333326</v>
      </c>
      <c r="J178" s="21">
        <f t="shared" si="4"/>
        <v>306694.76150000008</v>
      </c>
      <c r="K178" s="21">
        <f t="shared" si="5"/>
        <v>-12289.422500000102</v>
      </c>
    </row>
    <row r="179" spans="1:11" x14ac:dyDescent="0.3">
      <c r="A179" s="8">
        <v>42644</v>
      </c>
      <c r="B179" s="5">
        <v>259973.5</v>
      </c>
      <c r="C179" s="5">
        <v>548731</v>
      </c>
      <c r="D179" s="1">
        <v>324</v>
      </c>
      <c r="E179" s="1">
        <v>8</v>
      </c>
      <c r="F179" s="3">
        <v>0.14445290592507068</v>
      </c>
      <c r="G179" s="4">
        <v>38558.533471473631</v>
      </c>
      <c r="H179" s="2">
        <v>560230.66666666663</v>
      </c>
      <c r="J179" s="21">
        <f t="shared" si="4"/>
        <v>308300.27775000007</v>
      </c>
      <c r="K179" s="21">
        <f t="shared" si="5"/>
        <v>-48326.777750000067</v>
      </c>
    </row>
    <row r="180" spans="1:11" x14ac:dyDescent="0.3">
      <c r="A180" s="8">
        <v>42675</v>
      </c>
      <c r="B180" s="5">
        <v>275279.25900000002</v>
      </c>
      <c r="C180" s="5">
        <v>549164</v>
      </c>
      <c r="D180" s="1">
        <v>777</v>
      </c>
      <c r="E180" s="1">
        <v>0</v>
      </c>
      <c r="F180" s="3">
        <v>0.14414917470470806</v>
      </c>
      <c r="G180" s="4">
        <v>38781.32193908406</v>
      </c>
      <c r="H180" s="2">
        <v>559846</v>
      </c>
      <c r="J180" s="21">
        <f t="shared" si="4"/>
        <v>309309.94708333339</v>
      </c>
      <c r="K180" s="21">
        <f t="shared" si="5"/>
        <v>-34030.688083333371</v>
      </c>
    </row>
    <row r="181" spans="1:11" x14ac:dyDescent="0.3">
      <c r="A181" s="8">
        <v>42705</v>
      </c>
      <c r="B181" s="5">
        <v>336567.86700000003</v>
      </c>
      <c r="C181" s="5">
        <v>549516</v>
      </c>
      <c r="D181" s="1">
        <v>961</v>
      </c>
      <c r="E181" s="1">
        <v>0</v>
      </c>
      <c r="F181" s="3">
        <v>0.14331231642881018</v>
      </c>
      <c r="G181" s="4">
        <v>38680.104976067982</v>
      </c>
      <c r="H181" s="2">
        <v>559461.33333333326</v>
      </c>
      <c r="J181" s="21">
        <f t="shared" si="4"/>
        <v>309193.52724999998</v>
      </c>
      <c r="K181" s="21">
        <f t="shared" si="5"/>
        <v>27374.339750000043</v>
      </c>
    </row>
    <row r="182" spans="1:11" x14ac:dyDescent="0.3">
      <c r="A182" s="8">
        <v>42736</v>
      </c>
      <c r="B182" s="5">
        <v>378733.09100000001</v>
      </c>
      <c r="C182" s="5">
        <v>549746</v>
      </c>
      <c r="D182" s="1">
        <v>1355</v>
      </c>
      <c r="E182" s="1">
        <v>0</v>
      </c>
      <c r="F182" s="3">
        <v>0.14470983491283271</v>
      </c>
      <c r="G182" s="4">
        <v>38578.888013051903</v>
      </c>
      <c r="H182" s="2">
        <v>559076.66666666663</v>
      </c>
      <c r="J182" s="21">
        <f t="shared" si="4"/>
        <v>307471.56391666667</v>
      </c>
      <c r="K182" s="21">
        <f t="shared" si="5"/>
        <v>71261.527083333349</v>
      </c>
    </row>
    <row r="183" spans="1:11" x14ac:dyDescent="0.3">
      <c r="A183" s="8">
        <v>42767</v>
      </c>
      <c r="B183" s="5">
        <v>357022.25799999997</v>
      </c>
      <c r="C183" s="5">
        <v>549793</v>
      </c>
      <c r="D183" s="1">
        <v>1427</v>
      </c>
      <c r="E183" s="1">
        <v>0</v>
      </c>
      <c r="F183" s="3">
        <v>0.1468249071743272</v>
      </c>
      <c r="G183" s="4">
        <v>38477.671050035824</v>
      </c>
      <c r="H183" s="2">
        <v>558692</v>
      </c>
      <c r="J183" s="21">
        <f t="shared" si="4"/>
        <v>304497.32750000001</v>
      </c>
      <c r="K183" s="21">
        <f t="shared" si="5"/>
        <v>52524.930499999959</v>
      </c>
    </row>
    <row r="184" spans="1:11" x14ac:dyDescent="0.3">
      <c r="A184" s="8">
        <v>42795</v>
      </c>
      <c r="B184" s="5">
        <v>336302.33199999999</v>
      </c>
      <c r="C184" s="5">
        <v>550152</v>
      </c>
      <c r="D184" s="1">
        <v>1070</v>
      </c>
      <c r="E184" s="1">
        <v>0</v>
      </c>
      <c r="F184" s="3">
        <v>0.14325930509460474</v>
      </c>
      <c r="G184" s="4">
        <v>38613.598542035674</v>
      </c>
      <c r="H184" s="2">
        <v>558307.33333333326</v>
      </c>
      <c r="J184" s="21">
        <f t="shared" si="4"/>
        <v>302504.99641666672</v>
      </c>
      <c r="K184" s="21">
        <f t="shared" si="5"/>
        <v>33797.335583333275</v>
      </c>
    </row>
    <row r="185" spans="1:11" x14ac:dyDescent="0.3">
      <c r="A185" s="8">
        <v>42826</v>
      </c>
      <c r="B185" s="5">
        <v>312853.44099999999</v>
      </c>
      <c r="C185" s="5">
        <v>550146</v>
      </c>
      <c r="D185" s="1">
        <v>602</v>
      </c>
      <c r="E185" s="1">
        <v>0</v>
      </c>
      <c r="F185" s="3">
        <v>0.13982708927260318</v>
      </c>
      <c r="G185" s="4">
        <v>38749.526034035523</v>
      </c>
      <c r="H185" s="2">
        <v>557922.66666666663</v>
      </c>
      <c r="J185" s="21">
        <f t="shared" si="4"/>
        <v>301095.24475000001</v>
      </c>
      <c r="K185" s="21">
        <f t="shared" si="5"/>
        <v>11758.196249999979</v>
      </c>
    </row>
    <row r="186" spans="1:11" x14ac:dyDescent="0.3">
      <c r="A186" s="8">
        <v>42856</v>
      </c>
      <c r="B186" s="5">
        <v>258044.606</v>
      </c>
      <c r="C186" s="5">
        <v>549442</v>
      </c>
      <c r="D186" s="1">
        <v>206</v>
      </c>
      <c r="E186" s="1">
        <v>40</v>
      </c>
      <c r="F186" s="3">
        <v>0.14172518761162614</v>
      </c>
      <c r="G186" s="4">
        <v>38885.453526035373</v>
      </c>
      <c r="H186" s="2">
        <v>557538</v>
      </c>
      <c r="J186" s="21">
        <f t="shared" si="4"/>
        <v>299829.71858333336</v>
      </c>
      <c r="K186" s="21">
        <f t="shared" si="5"/>
        <v>-41785.112583333364</v>
      </c>
    </row>
    <row r="187" spans="1:11" x14ac:dyDescent="0.3">
      <c r="A187" s="8">
        <v>42887</v>
      </c>
      <c r="B187" s="5">
        <v>252794.25700000001</v>
      </c>
      <c r="C187" s="5">
        <v>549337</v>
      </c>
      <c r="D187" s="1">
        <v>144</v>
      </c>
      <c r="E187" s="1">
        <v>43</v>
      </c>
      <c r="F187" s="3">
        <v>0.14188661164001096</v>
      </c>
      <c r="G187" s="4">
        <v>38944.478471332521</v>
      </c>
      <c r="H187" s="2">
        <v>557623.66666666663</v>
      </c>
      <c r="J187" s="21">
        <f t="shared" si="4"/>
        <v>299259.70308333333</v>
      </c>
      <c r="K187" s="21">
        <f t="shared" si="5"/>
        <v>-46465.446083333314</v>
      </c>
    </row>
    <row r="188" spans="1:11" x14ac:dyDescent="0.3">
      <c r="A188" s="8">
        <v>42917</v>
      </c>
      <c r="B188" s="5">
        <v>298662.90299999999</v>
      </c>
      <c r="C188" s="5">
        <v>549666</v>
      </c>
      <c r="D188" s="1">
        <v>10</v>
      </c>
      <c r="E188" s="1">
        <v>143</v>
      </c>
      <c r="F188" s="3">
        <v>0.13946865854465554</v>
      </c>
      <c r="G188" s="4">
        <v>39003.503416629668</v>
      </c>
      <c r="H188" s="2">
        <v>557709.33333333326</v>
      </c>
      <c r="J188" s="21">
        <f t="shared" si="4"/>
        <v>300052.88291666668</v>
      </c>
      <c r="K188" s="21">
        <f t="shared" si="5"/>
        <v>-1389.9799166666926</v>
      </c>
    </row>
    <row r="189" spans="1:11" x14ac:dyDescent="0.3">
      <c r="A189" s="8">
        <v>42948</v>
      </c>
      <c r="B189" s="5">
        <v>319698.28499999997</v>
      </c>
      <c r="C189" s="5">
        <v>549859</v>
      </c>
      <c r="D189" s="1">
        <v>0</v>
      </c>
      <c r="E189" s="1">
        <v>169</v>
      </c>
      <c r="F189" s="3">
        <v>0.13861156328102472</v>
      </c>
      <c r="G189" s="4">
        <v>39062.528361926823</v>
      </c>
      <c r="H189" s="2">
        <v>557795</v>
      </c>
      <c r="J189" s="21">
        <f t="shared" si="4"/>
        <v>300822.69324999995</v>
      </c>
      <c r="K189" s="21">
        <f t="shared" si="5"/>
        <v>18875.591750000021</v>
      </c>
    </row>
    <row r="190" spans="1:11" x14ac:dyDescent="0.3">
      <c r="A190" s="8">
        <v>42979</v>
      </c>
      <c r="B190" s="5">
        <v>313671.53399999999</v>
      </c>
      <c r="C190" s="5">
        <v>550247</v>
      </c>
      <c r="D190" s="1">
        <v>81</v>
      </c>
      <c r="E190" s="1">
        <v>97</v>
      </c>
      <c r="F190" s="3">
        <v>0.13867055483954532</v>
      </c>
      <c r="G190" s="4">
        <v>39233.110461629723</v>
      </c>
      <c r="H190" s="2">
        <v>557880.66666666663</v>
      </c>
      <c r="J190" s="21">
        <f t="shared" si="4"/>
        <v>301825.99524999998</v>
      </c>
      <c r="K190" s="21">
        <f t="shared" si="5"/>
        <v>11845.538750000007</v>
      </c>
    </row>
    <row r="191" spans="1:11" x14ac:dyDescent="0.3">
      <c r="A191" s="8">
        <v>43009</v>
      </c>
      <c r="B191" s="5">
        <v>272089.53200000001</v>
      </c>
      <c r="C191" s="5">
        <v>550514</v>
      </c>
      <c r="D191" s="1">
        <v>488</v>
      </c>
      <c r="E191" s="1">
        <v>0</v>
      </c>
      <c r="F191" s="3">
        <v>0.14028398909186196</v>
      </c>
      <c r="G191" s="4">
        <v>39403.692561332624</v>
      </c>
      <c r="H191" s="2">
        <v>557966.33333333326</v>
      </c>
      <c r="J191" s="21">
        <f t="shared" si="4"/>
        <v>302401.93533333327</v>
      </c>
      <c r="K191" s="21">
        <f t="shared" si="5"/>
        <v>-30312.403333333263</v>
      </c>
    </row>
    <row r="192" spans="1:11" x14ac:dyDescent="0.3">
      <c r="A192" s="8">
        <v>43040</v>
      </c>
      <c r="B192" s="5">
        <v>273882.22100000002</v>
      </c>
      <c r="C192" s="5">
        <v>551069</v>
      </c>
      <c r="D192" s="1">
        <v>667</v>
      </c>
      <c r="E192" s="1">
        <v>0</v>
      </c>
      <c r="F192" s="3">
        <v>0.14025442937352764</v>
      </c>
      <c r="G192" s="4">
        <v>39574.274661035532</v>
      </c>
      <c r="H192" s="2">
        <v>558052</v>
      </c>
      <c r="J192" s="21">
        <f t="shared" si="4"/>
        <v>302102.08658333332</v>
      </c>
      <c r="K192" s="21">
        <f t="shared" si="5"/>
        <v>-28219.865583333303</v>
      </c>
    </row>
    <row r="193" spans="1:11" x14ac:dyDescent="0.3">
      <c r="A193" s="8">
        <v>43070</v>
      </c>
      <c r="B193" s="5">
        <v>315904.30700000003</v>
      </c>
      <c r="C193" s="5">
        <v>551738</v>
      </c>
      <c r="D193" s="1">
        <v>831</v>
      </c>
      <c r="E193" s="1">
        <v>0</v>
      </c>
      <c r="F193" s="3">
        <v>0.13796581179794737</v>
      </c>
      <c r="G193" s="4">
        <v>39613.676844713744</v>
      </c>
      <c r="H193" s="2">
        <v>558137.33333333337</v>
      </c>
      <c r="J193" s="21">
        <f t="shared" si="4"/>
        <v>302210.32433333335</v>
      </c>
      <c r="K193" s="21">
        <f t="shared" si="5"/>
        <v>13693.982666666678</v>
      </c>
    </row>
    <row r="194" spans="1:11" x14ac:dyDescent="0.3">
      <c r="A194" s="8">
        <v>43101</v>
      </c>
      <c r="B194" s="5">
        <v>343042.25400000002</v>
      </c>
      <c r="C194" s="5">
        <v>552321</v>
      </c>
      <c r="D194" s="1">
        <v>1170</v>
      </c>
      <c r="E194" s="1">
        <v>0</v>
      </c>
      <c r="F194" s="3">
        <v>0.13648782135334603</v>
      </c>
      <c r="G194" s="4">
        <v>39653.079028391963</v>
      </c>
      <c r="H194" s="2">
        <v>558222.66666666663</v>
      </c>
      <c r="J194" s="21">
        <f t="shared" si="4"/>
        <v>303956.61700000003</v>
      </c>
      <c r="K194" s="21">
        <f t="shared" si="5"/>
        <v>39085.636999999988</v>
      </c>
    </row>
    <row r="195" spans="1:11" x14ac:dyDescent="0.3">
      <c r="A195" s="8">
        <v>43132</v>
      </c>
      <c r="B195" s="5">
        <v>333114.28500000003</v>
      </c>
      <c r="C195" s="5">
        <v>552815</v>
      </c>
      <c r="D195" s="1">
        <v>1044</v>
      </c>
      <c r="E195" s="1">
        <v>0</v>
      </c>
      <c r="F195" s="3">
        <v>0.13642473292939292</v>
      </c>
      <c r="G195" s="4">
        <v>39692.481212070183</v>
      </c>
      <c r="H195" s="2">
        <v>558308</v>
      </c>
      <c r="J195" s="21">
        <f t="shared" ref="J195:J229" si="6">AVERAGE(B195:B206)</f>
        <v>305817.88758333336</v>
      </c>
      <c r="K195" s="21">
        <f t="shared" ref="K195:K229" si="7">B195-J195</f>
        <v>27296.397416666674</v>
      </c>
    </row>
    <row r="196" spans="1:11" x14ac:dyDescent="0.3">
      <c r="A196" s="8">
        <v>43160</v>
      </c>
      <c r="B196" s="5">
        <v>319385.31199999998</v>
      </c>
      <c r="C196" s="5">
        <v>553230</v>
      </c>
      <c r="D196" s="1">
        <v>836</v>
      </c>
      <c r="E196" s="1">
        <v>0</v>
      </c>
      <c r="F196" s="3">
        <v>0.13623714020998656</v>
      </c>
      <c r="G196" s="4">
        <v>39799.565260106334</v>
      </c>
      <c r="H196" s="2">
        <v>558393.66666666663</v>
      </c>
      <c r="J196" s="21">
        <f t="shared" si="6"/>
        <v>306306.1276666667</v>
      </c>
      <c r="K196" s="21">
        <f t="shared" si="7"/>
        <v>13079.18433333328</v>
      </c>
    </row>
    <row r="197" spans="1:11" x14ac:dyDescent="0.3">
      <c r="A197" s="8">
        <v>43191</v>
      </c>
      <c r="B197" s="5">
        <v>297667.12699999998</v>
      </c>
      <c r="C197" s="5">
        <v>553446</v>
      </c>
      <c r="D197" s="1">
        <v>665</v>
      </c>
      <c r="E197" s="1">
        <v>0</v>
      </c>
      <c r="F197" s="3">
        <v>0.13626577768822365</v>
      </c>
      <c r="G197" s="4">
        <v>39906.649308142485</v>
      </c>
      <c r="H197" s="2">
        <v>558479.33333333337</v>
      </c>
      <c r="J197" s="21">
        <f t="shared" si="6"/>
        <v>306466.00658333342</v>
      </c>
      <c r="K197" s="21">
        <f t="shared" si="7"/>
        <v>-8798.8795833334443</v>
      </c>
    </row>
    <row r="198" spans="1:11" x14ac:dyDescent="0.3">
      <c r="A198" s="8">
        <v>43221</v>
      </c>
      <c r="B198" s="5">
        <v>251204.42</v>
      </c>
      <c r="C198" s="5">
        <v>552784</v>
      </c>
      <c r="D198" s="1">
        <v>327</v>
      </c>
      <c r="E198" s="1">
        <v>16</v>
      </c>
      <c r="F198" s="3">
        <v>0.13868122164669733</v>
      </c>
      <c r="G198" s="4">
        <v>40013.733356178644</v>
      </c>
      <c r="H198" s="2">
        <v>558565</v>
      </c>
      <c r="J198" s="21">
        <f t="shared" si="6"/>
        <v>306025.84883333341</v>
      </c>
      <c r="K198" s="21">
        <f t="shared" si="7"/>
        <v>-54821.428833333397</v>
      </c>
    </row>
    <row r="199" spans="1:11" x14ac:dyDescent="0.3">
      <c r="A199" s="8">
        <v>43252</v>
      </c>
      <c r="B199" s="5">
        <v>262312.41499999998</v>
      </c>
      <c r="C199" s="5">
        <v>552858</v>
      </c>
      <c r="D199" s="1">
        <v>66</v>
      </c>
      <c r="E199" s="1">
        <v>32</v>
      </c>
      <c r="F199" s="3">
        <v>0.13784730713280194</v>
      </c>
      <c r="G199" s="4">
        <v>39990.464640650418</v>
      </c>
      <c r="H199" s="2">
        <v>558783</v>
      </c>
      <c r="J199" s="21">
        <f t="shared" si="6"/>
        <v>307474.93233333342</v>
      </c>
      <c r="K199" s="21">
        <f t="shared" si="7"/>
        <v>-45162.517333333439</v>
      </c>
    </row>
    <row r="200" spans="1:11" x14ac:dyDescent="0.3">
      <c r="A200" s="8">
        <v>43282</v>
      </c>
      <c r="B200" s="5">
        <v>307900.62699999998</v>
      </c>
      <c r="C200" s="5">
        <v>553154</v>
      </c>
      <c r="D200" s="1">
        <v>13</v>
      </c>
      <c r="E200" s="1">
        <v>216</v>
      </c>
      <c r="F200" s="3">
        <v>0.13753762191604268</v>
      </c>
      <c r="G200" s="4">
        <v>39967.1959251222</v>
      </c>
      <c r="H200" s="2">
        <v>559001</v>
      </c>
      <c r="J200" s="21">
        <f t="shared" si="6"/>
        <v>309646.81691666675</v>
      </c>
      <c r="K200" s="21">
        <f t="shared" si="7"/>
        <v>-1746.1899166667718</v>
      </c>
    </row>
    <row r="201" spans="1:11" x14ac:dyDescent="0.3">
      <c r="A201" s="8">
        <v>43313</v>
      </c>
      <c r="B201" s="5">
        <v>331737.90900000004</v>
      </c>
      <c r="C201" s="5">
        <v>553478</v>
      </c>
      <c r="D201" s="1">
        <v>1</v>
      </c>
      <c r="E201" s="1">
        <v>221</v>
      </c>
      <c r="F201" s="3">
        <v>0.13888332861398567</v>
      </c>
      <c r="G201" s="4">
        <v>39943.927209593974</v>
      </c>
      <c r="H201" s="2">
        <v>559219</v>
      </c>
      <c r="J201" s="21">
        <f t="shared" si="6"/>
        <v>308820.83091666672</v>
      </c>
      <c r="K201" s="21">
        <f t="shared" si="7"/>
        <v>22917.078083333327</v>
      </c>
    </row>
    <row r="202" spans="1:11" x14ac:dyDescent="0.3">
      <c r="A202" s="8">
        <v>43344</v>
      </c>
      <c r="B202" s="5">
        <v>320582.815</v>
      </c>
      <c r="C202" s="5">
        <v>553903</v>
      </c>
      <c r="D202" s="1">
        <v>97</v>
      </c>
      <c r="E202" s="1">
        <v>68</v>
      </c>
      <c r="F202" s="3">
        <v>0.13882408617035258</v>
      </c>
      <c r="G202" s="4">
        <v>39854.039530412083</v>
      </c>
      <c r="H202" s="2">
        <v>559437.33333333326</v>
      </c>
      <c r="J202" s="21">
        <f t="shared" si="6"/>
        <v>305767.57850000006</v>
      </c>
      <c r="K202" s="21">
        <f t="shared" si="7"/>
        <v>14815.236499999941</v>
      </c>
    </row>
    <row r="203" spans="1:11" x14ac:dyDescent="0.3">
      <c r="A203" s="8">
        <v>43374</v>
      </c>
      <c r="B203" s="5">
        <v>268491.34700000001</v>
      </c>
      <c r="C203" s="5">
        <v>554336</v>
      </c>
      <c r="D203" s="1">
        <v>445</v>
      </c>
      <c r="E203" s="1">
        <v>0</v>
      </c>
      <c r="F203" s="3">
        <v>0.14124547624216927</v>
      </c>
      <c r="G203" s="4">
        <v>39764.151851230192</v>
      </c>
      <c r="H203" s="2">
        <v>559655.66666666663</v>
      </c>
      <c r="J203" s="21">
        <f t="shared" si="6"/>
        <v>304135.73725000001</v>
      </c>
      <c r="K203" s="21">
        <f t="shared" si="7"/>
        <v>-35644.390249999997</v>
      </c>
    </row>
    <row r="204" spans="1:11" x14ac:dyDescent="0.3">
      <c r="A204" s="8">
        <v>43405</v>
      </c>
      <c r="B204" s="5">
        <v>275181.07400000002</v>
      </c>
      <c r="C204" s="5">
        <v>554973</v>
      </c>
      <c r="D204" s="1">
        <v>696</v>
      </c>
      <c r="E204" s="1">
        <v>0</v>
      </c>
      <c r="F204" s="3">
        <v>0.14062305908233944</v>
      </c>
      <c r="G204" s="4">
        <v>39674.264172048301</v>
      </c>
      <c r="H204" s="2">
        <v>559874</v>
      </c>
      <c r="J204" s="21">
        <f t="shared" si="6"/>
        <v>302864.93241666671</v>
      </c>
      <c r="K204" s="21">
        <f t="shared" si="7"/>
        <v>-27683.858416666684</v>
      </c>
    </row>
    <row r="205" spans="1:11" x14ac:dyDescent="0.3">
      <c r="A205" s="8">
        <v>43435</v>
      </c>
      <c r="B205" s="5">
        <v>336859.81900000002</v>
      </c>
      <c r="C205" s="5">
        <v>555766</v>
      </c>
      <c r="D205" s="1">
        <v>1135</v>
      </c>
      <c r="E205" s="1">
        <v>0</v>
      </c>
      <c r="F205" s="3">
        <v>0.1371532254947764</v>
      </c>
      <c r="G205" s="4">
        <v>39822.11170094306</v>
      </c>
      <c r="H205" s="2">
        <v>560092.33333333326</v>
      </c>
      <c r="J205" s="21">
        <f t="shared" si="6"/>
        <v>305625.71244050004</v>
      </c>
      <c r="K205" s="21">
        <f t="shared" si="7"/>
        <v>31234.106559499982</v>
      </c>
    </row>
    <row r="206" spans="1:11" x14ac:dyDescent="0.3">
      <c r="A206" s="8">
        <v>43466</v>
      </c>
      <c r="B206" s="5">
        <v>365377.50099999999</v>
      </c>
      <c r="C206" s="5">
        <v>556354</v>
      </c>
      <c r="D206" s="1">
        <v>1158</v>
      </c>
      <c r="E206" s="1">
        <v>0</v>
      </c>
      <c r="F206" s="3">
        <v>0.1360891757214899</v>
      </c>
      <c r="G206" s="4">
        <v>39969.959229837827</v>
      </c>
      <c r="H206" s="2">
        <v>560310.66666666663</v>
      </c>
      <c r="J206" s="21">
        <f t="shared" si="6"/>
        <v>304484.18551050004</v>
      </c>
      <c r="K206" s="21">
        <f t="shared" si="7"/>
        <v>60893.315489499946</v>
      </c>
    </row>
    <row r="207" spans="1:11" x14ac:dyDescent="0.3">
      <c r="A207" s="8">
        <v>43497</v>
      </c>
      <c r="B207" s="5">
        <v>338973.16600000003</v>
      </c>
      <c r="C207" s="5">
        <v>556936</v>
      </c>
      <c r="D207" s="1">
        <v>1057</v>
      </c>
      <c r="E207" s="1">
        <v>0</v>
      </c>
      <c r="F207" s="3">
        <v>0.13739454375955704</v>
      </c>
      <c r="G207" s="4">
        <v>40117.806758732593</v>
      </c>
      <c r="H207" s="2">
        <v>560529</v>
      </c>
      <c r="J207" s="21">
        <f t="shared" si="6"/>
        <v>308850.17880075</v>
      </c>
      <c r="K207" s="21">
        <f t="shared" si="7"/>
        <v>30122.987199250027</v>
      </c>
    </row>
    <row r="208" spans="1:11" x14ac:dyDescent="0.3">
      <c r="A208" s="8">
        <v>43525</v>
      </c>
      <c r="B208" s="5">
        <v>321303.859</v>
      </c>
      <c r="C208" s="5">
        <v>557348</v>
      </c>
      <c r="D208" s="1">
        <v>1114</v>
      </c>
      <c r="E208" s="1">
        <v>0</v>
      </c>
      <c r="F208" s="3">
        <v>0.13796344623509402</v>
      </c>
      <c r="G208" s="4">
        <v>40111.945135647606</v>
      </c>
      <c r="H208" s="2">
        <v>560747.33333333326</v>
      </c>
      <c r="J208" s="21">
        <f t="shared" si="6"/>
        <v>310530.52686625003</v>
      </c>
      <c r="K208" s="21">
        <f t="shared" si="7"/>
        <v>10773.332133749966</v>
      </c>
    </row>
    <row r="209" spans="1:11" x14ac:dyDescent="0.3">
      <c r="A209" s="8">
        <v>43556</v>
      </c>
      <c r="B209" s="5">
        <v>292385.234</v>
      </c>
      <c r="C209" s="5">
        <v>557591</v>
      </c>
      <c r="D209" s="1">
        <v>543</v>
      </c>
      <c r="E209" s="1">
        <v>2</v>
      </c>
      <c r="F209" s="3">
        <v>0.13921784989898395</v>
      </c>
      <c r="G209" s="4">
        <v>40106.083512562618</v>
      </c>
      <c r="H209" s="2">
        <v>560965.66666666663</v>
      </c>
      <c r="J209" s="21">
        <f t="shared" si="6"/>
        <v>311366.89204549999</v>
      </c>
      <c r="K209" s="21">
        <f t="shared" si="7"/>
        <v>-18981.658045499993</v>
      </c>
    </row>
    <row r="210" spans="1:11" x14ac:dyDescent="0.3">
      <c r="A210" s="8">
        <v>43586</v>
      </c>
      <c r="B210" s="5">
        <v>268593.42200000002</v>
      </c>
      <c r="C210" s="5">
        <v>556845</v>
      </c>
      <c r="D210" s="1">
        <v>384</v>
      </c>
      <c r="E210" s="1">
        <v>15</v>
      </c>
      <c r="F210" s="3">
        <v>0.14070383762905117</v>
      </c>
      <c r="G210" s="4">
        <v>40100.221889477631</v>
      </c>
      <c r="H210" s="2">
        <v>561184</v>
      </c>
      <c r="J210" s="21">
        <f t="shared" si="6"/>
        <v>312223.39298583328</v>
      </c>
      <c r="K210" s="21">
        <f t="shared" si="7"/>
        <v>-43629.970985833264</v>
      </c>
    </row>
    <row r="211" spans="1:11" x14ac:dyDescent="0.3">
      <c r="A211" s="8">
        <v>43617</v>
      </c>
      <c r="B211" s="5">
        <v>288375.03000000003</v>
      </c>
      <c r="C211" s="5">
        <v>557225</v>
      </c>
      <c r="D211" s="1">
        <v>85</v>
      </c>
      <c r="E211" s="1">
        <v>92</v>
      </c>
      <c r="F211" s="3">
        <v>0.13894469480940214</v>
      </c>
      <c r="G211" s="4">
        <v>40174.70206764224</v>
      </c>
      <c r="H211" s="2">
        <v>561201</v>
      </c>
      <c r="J211" s="21">
        <f t="shared" si="6"/>
        <v>311014.77947975002</v>
      </c>
      <c r="K211" s="21">
        <f t="shared" si="7"/>
        <v>-22639.749479749997</v>
      </c>
    </row>
    <row r="212" spans="1:11" x14ac:dyDescent="0.3">
      <c r="A212" s="8">
        <v>43647</v>
      </c>
      <c r="B212" s="5">
        <v>297988.79499999998</v>
      </c>
      <c r="C212" s="5">
        <v>557380</v>
      </c>
      <c r="D212" s="6" t="s">
        <v>3</v>
      </c>
      <c r="E212" s="6" t="s">
        <v>4</v>
      </c>
      <c r="F212" s="3">
        <v>0.13772518567709766</v>
      </c>
      <c r="G212" s="4">
        <v>40249.182245806864</v>
      </c>
      <c r="H212" s="2">
        <v>561218</v>
      </c>
      <c r="J212" s="21">
        <f t="shared" si="6"/>
        <v>309721.78869450005</v>
      </c>
      <c r="K212" s="21">
        <f t="shared" si="7"/>
        <v>-11732.993694500066</v>
      </c>
    </row>
    <row r="213" spans="1:11" x14ac:dyDescent="0.3">
      <c r="A213" s="8">
        <v>43678</v>
      </c>
      <c r="B213" s="5">
        <v>295098.88</v>
      </c>
      <c r="C213" s="5">
        <v>557997</v>
      </c>
      <c r="D213" s="6" t="s">
        <v>5</v>
      </c>
      <c r="E213" s="6" t="s">
        <v>6</v>
      </c>
      <c r="F213" s="3">
        <v>0.13721620424050621</v>
      </c>
      <c r="G213" s="4">
        <v>40323.66242397148</v>
      </c>
      <c r="H213" s="2">
        <v>561235</v>
      </c>
      <c r="J213" s="21">
        <f t="shared" si="6"/>
        <v>311056.90355875</v>
      </c>
      <c r="K213" s="21">
        <f t="shared" si="7"/>
        <v>-15958.023558749992</v>
      </c>
    </row>
    <row r="214" spans="1:11" x14ac:dyDescent="0.3">
      <c r="A214" s="8">
        <v>43709</v>
      </c>
      <c r="B214" s="5">
        <v>301000.71999999997</v>
      </c>
      <c r="C214" s="5">
        <v>558295</v>
      </c>
      <c r="D214" s="1">
        <v>68</v>
      </c>
      <c r="E214" s="1">
        <v>65</v>
      </c>
      <c r="F214" s="3">
        <v>0.13677922873850795</v>
      </c>
      <c r="G214" s="4">
        <v>40356.822455741407</v>
      </c>
      <c r="H214" s="2">
        <v>561419.66666666663</v>
      </c>
      <c r="J214" s="21">
        <f t="shared" si="6"/>
        <v>316683.30948458338</v>
      </c>
      <c r="K214" s="21">
        <f t="shared" si="7"/>
        <v>-15682.589484583412</v>
      </c>
    </row>
    <row r="215" spans="1:11" x14ac:dyDescent="0.3">
      <c r="A215" s="8">
        <v>43739</v>
      </c>
      <c r="B215" s="5">
        <v>253241.68900000001</v>
      </c>
      <c r="C215" s="5">
        <v>558527</v>
      </c>
      <c r="D215" s="1">
        <v>271</v>
      </c>
      <c r="E215" s="1">
        <v>4</v>
      </c>
      <c r="F215" s="3">
        <v>0.13887344376964872</v>
      </c>
      <c r="G215" s="4">
        <v>40389.982487511341</v>
      </c>
      <c r="H215" s="2">
        <v>561604.33333333326</v>
      </c>
      <c r="J215" s="21">
        <f t="shared" si="6"/>
        <v>318468.80056050007</v>
      </c>
      <c r="K215" s="21">
        <f t="shared" si="7"/>
        <v>-65227.111560500052</v>
      </c>
    </row>
    <row r="216" spans="1:11" x14ac:dyDescent="0.3">
      <c r="A216" s="8">
        <v>43770</v>
      </c>
      <c r="B216" s="5">
        <v>308310.43428599997</v>
      </c>
      <c r="C216" s="5">
        <v>559089</v>
      </c>
      <c r="D216" s="1">
        <v>793</v>
      </c>
      <c r="E216" s="1">
        <v>0</v>
      </c>
      <c r="F216" s="3">
        <v>0.13887344376964872</v>
      </c>
      <c r="G216" s="4">
        <v>40423.142519281268</v>
      </c>
      <c r="H216" s="2">
        <v>561789</v>
      </c>
      <c r="J216" s="21">
        <f t="shared" si="6"/>
        <v>320702.91978025</v>
      </c>
      <c r="K216" s="21">
        <f t="shared" si="7"/>
        <v>-12392.485494250024</v>
      </c>
    </row>
    <row r="217" spans="1:11" x14ac:dyDescent="0.3">
      <c r="A217" s="8">
        <v>43800</v>
      </c>
      <c r="B217" s="5">
        <v>323161.49583999999</v>
      </c>
      <c r="C217" s="5">
        <v>559341</v>
      </c>
      <c r="D217" s="1">
        <v>1283</v>
      </c>
      <c r="E217" s="1">
        <v>0</v>
      </c>
      <c r="F217" s="3">
        <v>0.13887344376964872</v>
      </c>
      <c r="G217" s="4">
        <v>40518.865966773257</v>
      </c>
      <c r="H217" s="2">
        <v>562036.33333333326</v>
      </c>
      <c r="J217" s="21">
        <f t="shared" si="6"/>
        <v>319768.29670233332</v>
      </c>
      <c r="K217" s="21">
        <f t="shared" si="7"/>
        <v>3393.1991376666701</v>
      </c>
    </row>
    <row r="218" spans="1:11" x14ac:dyDescent="0.3">
      <c r="A218" s="8">
        <v>43831</v>
      </c>
      <c r="B218" s="5">
        <v>417769.42048299999</v>
      </c>
      <c r="C218" s="5">
        <v>559031</v>
      </c>
      <c r="D218" s="1">
        <v>1327</v>
      </c>
      <c r="E218" s="1">
        <v>0</v>
      </c>
      <c r="F218" s="3">
        <v>0.14227475401274567</v>
      </c>
      <c r="G218" s="4">
        <v>40614.589414265254</v>
      </c>
      <c r="H218" s="2">
        <v>562283.66666666663</v>
      </c>
      <c r="J218" s="21">
        <f t="shared" si="6"/>
        <v>322763.67376066669</v>
      </c>
      <c r="K218" s="21">
        <f t="shared" si="7"/>
        <v>95005.746722333308</v>
      </c>
    </row>
    <row r="219" spans="1:11" x14ac:dyDescent="0.3">
      <c r="A219" s="8">
        <v>43862</v>
      </c>
      <c r="B219" s="5">
        <v>359137.34278599999</v>
      </c>
      <c r="C219" s="5">
        <v>559419</v>
      </c>
      <c r="D219" s="1">
        <v>929</v>
      </c>
      <c r="E219" s="1">
        <v>0</v>
      </c>
      <c r="F219" s="3">
        <v>0.14204720228837056</v>
      </c>
      <c r="G219" s="4">
        <v>40710.312861757251</v>
      </c>
      <c r="H219" s="2">
        <v>562531</v>
      </c>
      <c r="J219" s="21">
        <f t="shared" si="6"/>
        <v>314126.78769499995</v>
      </c>
      <c r="K219" s="21">
        <f t="shared" si="7"/>
        <v>45010.555091000046</v>
      </c>
    </row>
    <row r="220" spans="1:11" x14ac:dyDescent="0.3">
      <c r="A220" s="8">
        <v>43891</v>
      </c>
      <c r="B220" s="5">
        <v>331340.24115100002</v>
      </c>
      <c r="C220" s="5">
        <v>560093</v>
      </c>
      <c r="D220" s="1">
        <v>956</v>
      </c>
      <c r="E220" s="1">
        <v>0</v>
      </c>
      <c r="F220" s="3">
        <v>0.14182041838643189</v>
      </c>
      <c r="G220" s="4">
        <v>40795.443934868075</v>
      </c>
      <c r="H220" s="2">
        <v>562778</v>
      </c>
      <c r="J220" s="21">
        <f t="shared" si="6"/>
        <v>309625.73218590004</v>
      </c>
      <c r="K220" s="21">
        <f t="shared" si="7"/>
        <v>21714.508965099987</v>
      </c>
    </row>
    <row r="221" spans="1:11" x14ac:dyDescent="0.3">
      <c r="A221" s="8">
        <v>43922</v>
      </c>
      <c r="B221" s="5">
        <v>302663.245284</v>
      </c>
      <c r="C221" s="5">
        <v>560491</v>
      </c>
      <c r="D221" s="1">
        <v>690</v>
      </c>
      <c r="E221" s="1">
        <v>0</v>
      </c>
      <c r="F221" s="3">
        <v>0.14159435746892005</v>
      </c>
      <c r="G221" s="4">
        <v>40880.5750079789</v>
      </c>
      <c r="H221" s="2">
        <v>563025</v>
      </c>
      <c r="J221" s="21">
        <f t="shared" si="6"/>
        <v>307213.00896755554</v>
      </c>
      <c r="K221" s="21">
        <f t="shared" si="7"/>
        <v>-4549.7636835555313</v>
      </c>
    </row>
    <row r="222" spans="1:11" x14ac:dyDescent="0.3">
      <c r="A222" s="8">
        <v>43952</v>
      </c>
      <c r="B222" s="5">
        <v>254090.05992699999</v>
      </c>
      <c r="C222" s="5">
        <v>560806</v>
      </c>
      <c r="D222" s="1">
        <v>248</v>
      </c>
      <c r="E222" s="1">
        <v>15</v>
      </c>
      <c r="F222" s="3">
        <v>0.14136901608403835</v>
      </c>
      <c r="G222" s="4">
        <v>40965.706081089724</v>
      </c>
      <c r="H222" s="2">
        <v>563272</v>
      </c>
      <c r="J222" s="21">
        <f t="shared" si="6"/>
        <v>307781.72942799999</v>
      </c>
      <c r="K222" s="21">
        <f t="shared" si="7"/>
        <v>-53691.669500999997</v>
      </c>
    </row>
    <row r="223" spans="1:11" x14ac:dyDescent="0.3">
      <c r="A223" s="8">
        <v>43983</v>
      </c>
      <c r="B223" s="5">
        <v>272859.14057699998</v>
      </c>
      <c r="C223" s="5">
        <v>561467</v>
      </c>
      <c r="D223" s="1">
        <v>95</v>
      </c>
      <c r="E223" s="1">
        <v>55</v>
      </c>
      <c r="F223" s="3">
        <v>0.14110446612641447</v>
      </c>
      <c r="G223" s="4">
        <v>41000.697403582919</v>
      </c>
      <c r="H223" s="2">
        <v>563503</v>
      </c>
      <c r="J223" s="21">
        <f t="shared" si="6"/>
        <v>315451.96792814281</v>
      </c>
      <c r="K223" s="21">
        <f t="shared" si="7"/>
        <v>-42592.827351142827</v>
      </c>
    </row>
    <row r="224" spans="1:11" x14ac:dyDescent="0.3">
      <c r="A224" s="8">
        <v>44013</v>
      </c>
      <c r="B224" s="5">
        <v>314010.17337099998</v>
      </c>
      <c r="C224" s="5">
        <v>561429</v>
      </c>
      <c r="D224" s="1">
        <v>2</v>
      </c>
      <c r="E224" s="1">
        <v>192</v>
      </c>
      <c r="F224" s="3">
        <v>0.14366907348910329</v>
      </c>
      <c r="G224" s="4">
        <v>41035.688726076129</v>
      </c>
      <c r="H224" s="2">
        <v>563734</v>
      </c>
      <c r="J224" s="21">
        <f t="shared" si="6"/>
        <v>322550.77248666668</v>
      </c>
      <c r="K224" s="21">
        <f t="shared" si="7"/>
        <v>-8540.5991156667005</v>
      </c>
    </row>
    <row r="225" spans="1:12" x14ac:dyDescent="0.3">
      <c r="A225" s="8">
        <v>44044</v>
      </c>
      <c r="B225" s="5">
        <v>362615.75111000001</v>
      </c>
      <c r="C225" s="5">
        <v>561652</v>
      </c>
      <c r="D225" s="1">
        <v>4</v>
      </c>
      <c r="E225" s="1">
        <v>234</v>
      </c>
      <c r="F225" s="3">
        <v>0.14340122181936307</v>
      </c>
      <c r="G225" s="4">
        <v>41070.680048569331</v>
      </c>
      <c r="H225" s="2">
        <v>563965</v>
      </c>
      <c r="J225" s="21">
        <f t="shared" si="6"/>
        <v>324258.89230979997</v>
      </c>
      <c r="K225" s="21">
        <f t="shared" si="7"/>
        <v>38356.858800200047</v>
      </c>
    </row>
    <row r="226" spans="1:12" x14ac:dyDescent="0.3">
      <c r="A226" s="8">
        <v>44075</v>
      </c>
      <c r="B226" s="5">
        <v>322426.61291099997</v>
      </c>
      <c r="C226" s="5">
        <v>561808</v>
      </c>
      <c r="D226" s="1">
        <v>119</v>
      </c>
      <c r="E226" s="1">
        <v>83</v>
      </c>
      <c r="F226" s="3">
        <v>0.14312291742447431</v>
      </c>
      <c r="G226" s="4">
        <v>41170.378038325201</v>
      </c>
      <c r="H226" s="2">
        <v>564179.33333333326</v>
      </c>
      <c r="J226" s="21">
        <f t="shared" si="6"/>
        <v>314669.67760975001</v>
      </c>
      <c r="K226" s="21">
        <f t="shared" si="7"/>
        <v>7756.9353012499632</v>
      </c>
    </row>
    <row r="227" spans="1:12" x14ac:dyDescent="0.3">
      <c r="A227" s="8">
        <v>44105</v>
      </c>
      <c r="B227" s="5">
        <v>280051.11963700003</v>
      </c>
      <c r="C227" s="5">
        <v>561467</v>
      </c>
      <c r="D227" s="1">
        <v>530</v>
      </c>
      <c r="E227" s="1">
        <v>6</v>
      </c>
      <c r="F227" s="3">
        <v>0.14284569116978063</v>
      </c>
      <c r="G227" s="4">
        <v>41270.076028081079</v>
      </c>
      <c r="H227" s="2">
        <v>564393.66666666663</v>
      </c>
      <c r="J227" s="21">
        <f t="shared" si="6"/>
        <v>312084.03250933328</v>
      </c>
      <c r="K227" s="21">
        <f t="shared" si="7"/>
        <v>-32032.912872333254</v>
      </c>
    </row>
    <row r="228" spans="1:12" x14ac:dyDescent="0.3">
      <c r="A228" s="8">
        <v>44136</v>
      </c>
      <c r="B228" s="5">
        <v>297094.95735099999</v>
      </c>
      <c r="C228" s="5">
        <v>561570</v>
      </c>
      <c r="D228" s="1">
        <v>878</v>
      </c>
      <c r="E228" s="1">
        <v>0</v>
      </c>
      <c r="F228" s="3">
        <v>0.14256953680238527</v>
      </c>
      <c r="G228" s="4">
        <v>41369.774017836964</v>
      </c>
      <c r="H228" s="2">
        <v>564608</v>
      </c>
      <c r="J228" s="21">
        <f t="shared" si="6"/>
        <v>328100.48894549999</v>
      </c>
      <c r="K228" s="21">
        <f t="shared" si="7"/>
        <v>-31005.531594500004</v>
      </c>
    </row>
    <row r="229" spans="1:12" x14ac:dyDescent="0.3">
      <c r="A229" s="8">
        <v>44166</v>
      </c>
      <c r="B229" s="5">
        <v>359106.02054</v>
      </c>
      <c r="C229" s="5">
        <v>561916</v>
      </c>
      <c r="D229" s="1">
        <v>1087</v>
      </c>
      <c r="E229" s="1">
        <v>0</v>
      </c>
      <c r="F229" s="3">
        <v>0.14226265534185509</v>
      </c>
      <c r="G229" s="4">
        <v>41499.091146212537</v>
      </c>
      <c r="H229" s="2">
        <v>564801.99999999988</v>
      </c>
      <c r="I229" s="20"/>
      <c r="J229" s="21">
        <f t="shared" si="6"/>
        <v>359106.02054</v>
      </c>
      <c r="K229" s="21">
        <f t="shared" si="7"/>
        <v>0</v>
      </c>
    </row>
    <row r="230" spans="1:12" x14ac:dyDescent="0.3">
      <c r="A230" s="9">
        <v>44197</v>
      </c>
      <c r="B230" s="19"/>
      <c r="C230" s="19">
        <f>C229+($C$229-$C$2)/COUNT($C$2:$C$229)</f>
        <v>562254.03070175438</v>
      </c>
      <c r="D230" s="10">
        <v>1279.5999999999999</v>
      </c>
      <c r="E230" s="10">
        <v>0</v>
      </c>
      <c r="F230" s="11">
        <v>0.14227475401274567</v>
      </c>
      <c r="G230" s="12">
        <v>41628.408274588102</v>
      </c>
      <c r="H230" s="13">
        <v>564996</v>
      </c>
      <c r="I230" s="19">
        <f>H229+($H$229-$H$2)/COUNT($H$2:$H$229)</f>
        <v>565006.74415204662</v>
      </c>
      <c r="J230" s="21">
        <f>'Linear Reg Data'!$B$17+'Linear Reg Data'!$B$18*Data!C230</f>
        <v>313239.97810551443</v>
      </c>
      <c r="K230" s="27">
        <f ca="1">OFFSET($K$218, MOD(ROW()-2, 12),0)</f>
        <v>95005.746722333308</v>
      </c>
      <c r="L230" s="21">
        <f ca="1">J230+K230</f>
        <v>408245.72482784773</v>
      </c>
    </row>
    <row r="231" spans="1:12" x14ac:dyDescent="0.3">
      <c r="A231" s="9">
        <v>44228</v>
      </c>
      <c r="B231" s="19"/>
      <c r="C231" s="19">
        <f t="shared" ref="C231:C289" si="8">C230+($C$229-$C$2)/COUNT($C$2:$C$229)</f>
        <v>562592.06140350876</v>
      </c>
      <c r="D231" s="10">
        <v>1100.2</v>
      </c>
      <c r="E231" s="10">
        <v>0</v>
      </c>
      <c r="F231" s="11">
        <v>0.14204720228837056</v>
      </c>
      <c r="G231" s="12">
        <v>41757.725402963682</v>
      </c>
      <c r="H231" s="13">
        <v>565190</v>
      </c>
      <c r="I231" s="19">
        <f t="shared" ref="I231:I289" si="9">H230+($H$229-$H$2)/COUNT($H$2:$H$229)</f>
        <v>565200.74415204674</v>
      </c>
      <c r="J231" s="21">
        <f>'Linear Reg Data'!$B$17+'Linear Reg Data'!$B$18*Data!C231</f>
        <v>313499.06584149221</v>
      </c>
      <c r="K231" s="27">
        <f t="shared" ref="K231:K289" ca="1" si="10">OFFSET($K$218, MOD(ROW()-2, 12),0)</f>
        <v>45010.555091000046</v>
      </c>
      <c r="L231" s="21">
        <f t="shared" ref="L231:L289" ca="1" si="11">J231+K231</f>
        <v>358509.62093249225</v>
      </c>
    </row>
    <row r="232" spans="1:12" x14ac:dyDescent="0.3">
      <c r="A232" s="9">
        <v>44256</v>
      </c>
      <c r="B232" s="19"/>
      <c r="C232" s="19">
        <f t="shared" si="8"/>
        <v>562930.09210526315</v>
      </c>
      <c r="D232" s="10">
        <v>967.13333333333333</v>
      </c>
      <c r="E232" s="10">
        <v>0</v>
      </c>
      <c r="F232" s="11">
        <v>0.14182041838643189</v>
      </c>
      <c r="G232" s="12">
        <v>41825.773977143137</v>
      </c>
      <c r="H232" s="13">
        <v>565361.66666666663</v>
      </c>
      <c r="I232" s="19">
        <f t="shared" si="9"/>
        <v>565394.74415204674</v>
      </c>
      <c r="J232" s="21">
        <f>'Linear Reg Data'!$B$17+'Linear Reg Data'!$B$18*Data!C232</f>
        <v>313758.15357746993</v>
      </c>
      <c r="K232" s="27">
        <f t="shared" ca="1" si="10"/>
        <v>21714.508965099987</v>
      </c>
      <c r="L232" s="21">
        <f t="shared" ca="1" si="11"/>
        <v>335472.66254256992</v>
      </c>
    </row>
    <row r="233" spans="1:12" x14ac:dyDescent="0.3">
      <c r="A233" s="9">
        <v>44287</v>
      </c>
      <c r="B233" s="19"/>
      <c r="C233" s="19">
        <f t="shared" si="8"/>
        <v>563268.12280701753</v>
      </c>
      <c r="D233" s="10">
        <v>598.86666666666667</v>
      </c>
      <c r="E233" s="10">
        <v>0.4</v>
      </c>
      <c r="F233" s="11">
        <v>0.14159435746892005</v>
      </c>
      <c r="G233" s="12">
        <v>41893.822551322592</v>
      </c>
      <c r="H233" s="13">
        <v>565533.33333333326</v>
      </c>
      <c r="I233" s="19">
        <f t="shared" si="9"/>
        <v>565566.41081871337</v>
      </c>
      <c r="J233" s="21">
        <f>'Linear Reg Data'!$B$17+'Linear Reg Data'!$B$18*Data!C233</f>
        <v>314017.24131344765</v>
      </c>
      <c r="K233" s="27">
        <f t="shared" ca="1" si="10"/>
        <v>-4549.7636835555313</v>
      </c>
      <c r="L233" s="21">
        <f t="shared" ca="1" si="11"/>
        <v>309467.47762989212</v>
      </c>
    </row>
    <row r="234" spans="1:12" x14ac:dyDescent="0.3">
      <c r="A234" s="9">
        <v>44317</v>
      </c>
      <c r="B234" s="19"/>
      <c r="C234" s="19">
        <f t="shared" si="8"/>
        <v>563606.15350877191</v>
      </c>
      <c r="D234" s="10">
        <v>314.66666666666669</v>
      </c>
      <c r="E234" s="10">
        <v>13.066666666666666</v>
      </c>
      <c r="F234" s="11">
        <v>0.14136901608403835</v>
      </c>
      <c r="G234" s="12">
        <v>41961.871125502053</v>
      </c>
      <c r="H234" s="13">
        <v>565705</v>
      </c>
      <c r="I234" s="19">
        <f t="shared" si="9"/>
        <v>565738.07748538</v>
      </c>
      <c r="J234" s="21">
        <f>'Linear Reg Data'!$B$17+'Linear Reg Data'!$B$18*Data!C234</f>
        <v>314276.32904942543</v>
      </c>
      <c r="K234" s="27">
        <f t="shared" ca="1" si="10"/>
        <v>-53691.669500999997</v>
      </c>
      <c r="L234" s="21">
        <f t="shared" ca="1" si="11"/>
        <v>260584.65954842544</v>
      </c>
    </row>
    <row r="235" spans="1:12" x14ac:dyDescent="0.3">
      <c r="A235" s="9">
        <v>44348</v>
      </c>
      <c r="B235" s="19"/>
      <c r="C235" s="19">
        <f t="shared" si="8"/>
        <v>563944.18421052629</v>
      </c>
      <c r="D235" s="10">
        <v>95</v>
      </c>
      <c r="E235" s="10">
        <v>55</v>
      </c>
      <c r="F235" s="11">
        <v>0.14110446612641447</v>
      </c>
      <c r="G235" s="12">
        <v>42023.413603605506</v>
      </c>
      <c r="H235" s="13">
        <v>565872.33333333326</v>
      </c>
      <c r="I235" s="19">
        <f t="shared" si="9"/>
        <v>565909.74415204674</v>
      </c>
      <c r="J235" s="21">
        <f>'Linear Reg Data'!$B$17+'Linear Reg Data'!$B$18*Data!C235</f>
        <v>314535.41678540315</v>
      </c>
      <c r="K235" s="27">
        <f t="shared" ca="1" si="10"/>
        <v>-42592.827351142827</v>
      </c>
      <c r="L235" s="21">
        <f t="shared" ca="1" si="11"/>
        <v>271942.58943426033</v>
      </c>
    </row>
    <row r="236" spans="1:12" x14ac:dyDescent="0.3">
      <c r="A236" s="9">
        <v>44378</v>
      </c>
      <c r="B236" s="19"/>
      <c r="C236" s="19">
        <f t="shared" si="8"/>
        <v>564282.21491228067</v>
      </c>
      <c r="D236" s="10">
        <v>2</v>
      </c>
      <c r="E236" s="10">
        <v>192</v>
      </c>
      <c r="F236" s="11">
        <v>0.14366907348910329</v>
      </c>
      <c r="G236" s="12">
        <v>42084.956081708959</v>
      </c>
      <c r="H236" s="13">
        <v>566039.66666666651</v>
      </c>
      <c r="I236" s="19">
        <f t="shared" si="9"/>
        <v>566077.07748538</v>
      </c>
      <c r="J236" s="21">
        <f>'Linear Reg Data'!$B$17+'Linear Reg Data'!$B$18*Data!C236</f>
        <v>314794.50452138088</v>
      </c>
      <c r="K236" s="27">
        <f t="shared" ca="1" si="10"/>
        <v>-8540.5991156667005</v>
      </c>
      <c r="L236" s="21">
        <f t="shared" ca="1" si="11"/>
        <v>306253.90540571418</v>
      </c>
    </row>
    <row r="237" spans="1:12" x14ac:dyDescent="0.3">
      <c r="A237" s="9">
        <v>44409</v>
      </c>
      <c r="B237" s="19"/>
      <c r="C237" s="19">
        <f t="shared" si="8"/>
        <v>564620.24561403506</v>
      </c>
      <c r="D237" s="10">
        <v>4</v>
      </c>
      <c r="E237" s="10">
        <v>234</v>
      </c>
      <c r="F237" s="11">
        <v>0.14340122181936307</v>
      </c>
      <c r="G237" s="12">
        <v>42146.498559812411</v>
      </c>
      <c r="H237" s="13">
        <v>566207</v>
      </c>
      <c r="I237" s="19">
        <f t="shared" si="9"/>
        <v>566244.41081871325</v>
      </c>
      <c r="J237" s="21">
        <f>'Linear Reg Data'!$B$17+'Linear Reg Data'!$B$18*Data!C237</f>
        <v>315053.59225735866</v>
      </c>
      <c r="K237" s="27">
        <f t="shared" ca="1" si="10"/>
        <v>38356.858800200047</v>
      </c>
      <c r="L237" s="21">
        <f t="shared" ca="1" si="11"/>
        <v>353410.4510575587</v>
      </c>
    </row>
    <row r="238" spans="1:12" x14ac:dyDescent="0.3">
      <c r="A238" s="9">
        <v>44440</v>
      </c>
      <c r="B238" s="19"/>
      <c r="C238" s="19">
        <f t="shared" si="8"/>
        <v>564958.27631578944</v>
      </c>
      <c r="D238" s="10">
        <v>119</v>
      </c>
      <c r="E238" s="10">
        <v>83</v>
      </c>
      <c r="F238" s="11">
        <v>0.14312291742447431</v>
      </c>
      <c r="G238" s="12">
        <v>42201.006107623769</v>
      </c>
      <c r="H238" s="13">
        <v>566373.66666666663</v>
      </c>
      <c r="I238" s="19">
        <f t="shared" si="9"/>
        <v>566411.74415204674</v>
      </c>
      <c r="J238" s="21">
        <f>'Linear Reg Data'!$B$17+'Linear Reg Data'!$B$18*Data!C238</f>
        <v>315312.67999333638</v>
      </c>
      <c r="K238" s="27">
        <f t="shared" ca="1" si="10"/>
        <v>7756.9353012499632</v>
      </c>
      <c r="L238" s="21">
        <f t="shared" ca="1" si="11"/>
        <v>323069.61529458634</v>
      </c>
    </row>
    <row r="239" spans="1:12" x14ac:dyDescent="0.3">
      <c r="A239" s="9">
        <v>44470</v>
      </c>
      <c r="B239" s="19"/>
      <c r="C239" s="19">
        <f t="shared" si="8"/>
        <v>565296.30701754382</v>
      </c>
      <c r="D239" s="10">
        <v>530</v>
      </c>
      <c r="E239" s="10">
        <v>6</v>
      </c>
      <c r="F239" s="11">
        <v>0.14284569116978063</v>
      </c>
      <c r="G239" s="12">
        <v>42255.513655435127</v>
      </c>
      <c r="H239" s="13">
        <v>566540.33333333337</v>
      </c>
      <c r="I239" s="19">
        <f t="shared" si="9"/>
        <v>566578.41081871337</v>
      </c>
      <c r="J239" s="21">
        <f>'Linear Reg Data'!$B$17+'Linear Reg Data'!$B$18*Data!C239</f>
        <v>315571.7677293141</v>
      </c>
      <c r="K239" s="27">
        <f t="shared" ca="1" si="10"/>
        <v>-32032.912872333254</v>
      </c>
      <c r="L239" s="21">
        <f t="shared" ca="1" si="11"/>
        <v>283538.85485698085</v>
      </c>
    </row>
    <row r="240" spans="1:12" x14ac:dyDescent="0.3">
      <c r="A240" s="9">
        <v>44501</v>
      </c>
      <c r="B240" s="19"/>
      <c r="C240" s="19">
        <f t="shared" si="8"/>
        <v>565634.3377192982</v>
      </c>
      <c r="D240" s="10">
        <v>878</v>
      </c>
      <c r="E240" s="10">
        <v>0</v>
      </c>
      <c r="F240" s="11">
        <v>0.14256953680238527</v>
      </c>
      <c r="G240" s="12">
        <v>42310.021203246484</v>
      </c>
      <c r="H240" s="13">
        <v>566707</v>
      </c>
      <c r="I240" s="19">
        <f t="shared" si="9"/>
        <v>566745.07748538011</v>
      </c>
      <c r="J240" s="21">
        <f>'Linear Reg Data'!$B$17+'Linear Reg Data'!$B$18*Data!C240</f>
        <v>315830.85546529188</v>
      </c>
      <c r="K240" s="27">
        <f t="shared" ca="1" si="10"/>
        <v>-31005.531594500004</v>
      </c>
      <c r="L240" s="21">
        <f t="shared" ca="1" si="11"/>
        <v>284825.32387079188</v>
      </c>
    </row>
    <row r="241" spans="1:12" x14ac:dyDescent="0.3">
      <c r="A241" s="9">
        <v>44531</v>
      </c>
      <c r="B241" s="19"/>
      <c r="C241" s="19">
        <f t="shared" si="8"/>
        <v>565972.36842105258</v>
      </c>
      <c r="D241" s="10">
        <v>1087</v>
      </c>
      <c r="E241" s="10">
        <v>0</v>
      </c>
      <c r="F241" s="11">
        <v>0.14226265534185509</v>
      </c>
      <c r="G241" s="12">
        <v>42398.818656246171</v>
      </c>
      <c r="H241" s="13">
        <v>566894.66666666663</v>
      </c>
      <c r="I241" s="19">
        <f t="shared" si="9"/>
        <v>566911.74415204674</v>
      </c>
      <c r="J241" s="21">
        <f>'Linear Reg Data'!$B$17+'Linear Reg Data'!$B$18*Data!C241</f>
        <v>316089.94320126961</v>
      </c>
      <c r="K241" s="27">
        <f t="shared" ca="1" si="10"/>
        <v>0</v>
      </c>
      <c r="L241" s="21">
        <f t="shared" ca="1" si="11"/>
        <v>316089.94320126961</v>
      </c>
    </row>
    <row r="242" spans="1:12" x14ac:dyDescent="0.3">
      <c r="A242" s="9">
        <v>44562</v>
      </c>
      <c r="B242" s="19"/>
      <c r="C242" s="19">
        <f t="shared" si="8"/>
        <v>566310.39912280696</v>
      </c>
      <c r="D242" s="10">
        <v>1279.5999999999999</v>
      </c>
      <c r="E242" s="10">
        <v>0</v>
      </c>
      <c r="F242" s="11">
        <v>0.14227475401274567</v>
      </c>
      <c r="G242" s="12">
        <v>42487.616109245857</v>
      </c>
      <c r="H242" s="13">
        <v>567082.33333333326</v>
      </c>
      <c r="I242" s="19">
        <f t="shared" si="9"/>
        <v>567099.41081871337</v>
      </c>
      <c r="J242" s="21">
        <f>'Linear Reg Data'!$B$17+'Linear Reg Data'!$B$18*Data!C242</f>
        <v>316349.03093724733</v>
      </c>
      <c r="K242" s="27">
        <f t="shared" ca="1" si="10"/>
        <v>95005.746722333308</v>
      </c>
      <c r="L242" s="21">
        <f t="shared" ca="1" si="11"/>
        <v>411354.77765958064</v>
      </c>
    </row>
    <row r="243" spans="1:12" x14ac:dyDescent="0.3">
      <c r="A243" s="9">
        <v>44593</v>
      </c>
      <c r="B243" s="19"/>
      <c r="C243" s="19">
        <f t="shared" si="8"/>
        <v>566648.42982456135</v>
      </c>
      <c r="D243" s="10">
        <v>1100.2</v>
      </c>
      <c r="E243" s="10">
        <v>0</v>
      </c>
      <c r="F243" s="11">
        <v>0.14204720228837056</v>
      </c>
      <c r="G243" s="12">
        <v>42576.413562245543</v>
      </c>
      <c r="H243" s="13">
        <v>567270</v>
      </c>
      <c r="I243" s="19">
        <f t="shared" si="9"/>
        <v>567287.07748538</v>
      </c>
      <c r="J243" s="21">
        <f>'Linear Reg Data'!$B$17+'Linear Reg Data'!$B$18*Data!C243</f>
        <v>316608.11867322511</v>
      </c>
      <c r="K243" s="27">
        <f t="shared" ca="1" si="10"/>
        <v>45010.555091000046</v>
      </c>
      <c r="L243" s="21">
        <f t="shared" ca="1" si="11"/>
        <v>361618.67376422515</v>
      </c>
    </row>
    <row r="244" spans="1:12" x14ac:dyDescent="0.3">
      <c r="A244" s="9">
        <v>44621</v>
      </c>
      <c r="B244" s="19"/>
      <c r="C244" s="19">
        <f t="shared" si="8"/>
        <v>566986.46052631573</v>
      </c>
      <c r="D244" s="10">
        <v>967.13333333333333</v>
      </c>
      <c r="E244" s="10">
        <v>0</v>
      </c>
      <c r="F244" s="11">
        <v>0.14182041838643189</v>
      </c>
      <c r="G244" s="12">
        <v>42646.965706538162</v>
      </c>
      <c r="H244" s="13">
        <v>567483</v>
      </c>
      <c r="I244" s="19">
        <f t="shared" si="9"/>
        <v>567474.74415204674</v>
      </c>
      <c r="J244" s="21">
        <f>'Linear Reg Data'!$B$17+'Linear Reg Data'!$B$18*Data!C244</f>
        <v>316867.20640920283</v>
      </c>
      <c r="K244" s="27">
        <f t="shared" ca="1" si="10"/>
        <v>21714.508965099987</v>
      </c>
      <c r="L244" s="21">
        <f t="shared" ca="1" si="11"/>
        <v>338581.71537430282</v>
      </c>
    </row>
    <row r="245" spans="1:12" x14ac:dyDescent="0.3">
      <c r="A245" s="9">
        <v>44652</v>
      </c>
      <c r="B245" s="19"/>
      <c r="C245" s="19">
        <f t="shared" si="8"/>
        <v>567324.49122807011</v>
      </c>
      <c r="D245" s="10">
        <v>598.86666666666667</v>
      </c>
      <c r="E245" s="10">
        <v>0.4</v>
      </c>
      <c r="F245" s="11">
        <v>0.14159435746892005</v>
      </c>
      <c r="G245" s="12">
        <v>42717.51785083078</v>
      </c>
      <c r="H245" s="13">
        <v>567695.99999999988</v>
      </c>
      <c r="I245" s="19">
        <f t="shared" si="9"/>
        <v>567687.74415204674</v>
      </c>
      <c r="J245" s="21">
        <f>'Linear Reg Data'!$B$17+'Linear Reg Data'!$B$18*Data!C245</f>
        <v>317126.29414518055</v>
      </c>
      <c r="K245" s="27">
        <f t="shared" ca="1" si="10"/>
        <v>-4549.7636835555313</v>
      </c>
      <c r="L245" s="21">
        <f t="shared" ca="1" si="11"/>
        <v>312576.53046162502</v>
      </c>
    </row>
    <row r="246" spans="1:12" x14ac:dyDescent="0.3">
      <c r="A246" s="9">
        <v>44682</v>
      </c>
      <c r="B246" s="19"/>
      <c r="C246" s="19">
        <f t="shared" si="8"/>
        <v>567662.52192982449</v>
      </c>
      <c r="D246" s="10">
        <v>314.66666666666669</v>
      </c>
      <c r="E246" s="10">
        <v>13.066666666666666</v>
      </c>
      <c r="F246" s="11">
        <v>0.14136901608403835</v>
      </c>
      <c r="G246" s="12">
        <v>42788.069995123398</v>
      </c>
      <c r="H246" s="13">
        <v>567909</v>
      </c>
      <c r="I246" s="19">
        <f t="shared" si="9"/>
        <v>567900.74415204662</v>
      </c>
      <c r="J246" s="21">
        <f>'Linear Reg Data'!$B$17+'Linear Reg Data'!$B$18*Data!C246</f>
        <v>317385.38188115833</v>
      </c>
      <c r="K246" s="27">
        <f t="shared" ca="1" si="10"/>
        <v>-53691.669500999997</v>
      </c>
      <c r="L246" s="21">
        <f t="shared" ca="1" si="11"/>
        <v>263693.71238015837</v>
      </c>
    </row>
    <row r="247" spans="1:12" x14ac:dyDescent="0.3">
      <c r="A247" s="9">
        <v>44713</v>
      </c>
      <c r="B247" s="19"/>
      <c r="C247" s="19">
        <f t="shared" si="8"/>
        <v>568000.55263157887</v>
      </c>
      <c r="D247" s="10">
        <v>95</v>
      </c>
      <c r="E247" s="10">
        <v>55</v>
      </c>
      <c r="F247" s="11">
        <v>0.14110446612641447</v>
      </c>
      <c r="G247" s="12">
        <v>42828.706071953246</v>
      </c>
      <c r="H247" s="13">
        <v>568150.33333333326</v>
      </c>
      <c r="I247" s="19">
        <f t="shared" si="9"/>
        <v>568113.74415204674</v>
      </c>
      <c r="J247" s="21">
        <f>'Linear Reg Data'!$B$17+'Linear Reg Data'!$B$18*Data!C247</f>
        <v>317644.46961713606</v>
      </c>
      <c r="K247" s="27">
        <f t="shared" ca="1" si="10"/>
        <v>-42592.827351142827</v>
      </c>
      <c r="L247" s="21">
        <f t="shared" ca="1" si="11"/>
        <v>275051.64226599323</v>
      </c>
    </row>
    <row r="248" spans="1:12" x14ac:dyDescent="0.3">
      <c r="A248" s="9">
        <v>44743</v>
      </c>
      <c r="B248" s="19"/>
      <c r="C248" s="19">
        <f t="shared" si="8"/>
        <v>568338.58333333326</v>
      </c>
      <c r="D248" s="10">
        <v>2</v>
      </c>
      <c r="E248" s="10">
        <v>192</v>
      </c>
      <c r="F248" s="11">
        <v>0.14366907348910329</v>
      </c>
      <c r="G248" s="12">
        <v>42869.3421487831</v>
      </c>
      <c r="H248" s="13">
        <v>568391.66666666663</v>
      </c>
      <c r="I248" s="19">
        <f t="shared" si="9"/>
        <v>568355.07748538</v>
      </c>
      <c r="J248" s="21">
        <f>'Linear Reg Data'!$B$17+'Linear Reg Data'!$B$18*Data!C248</f>
        <v>317903.55735311378</v>
      </c>
      <c r="K248" s="27">
        <f t="shared" ca="1" si="10"/>
        <v>-8540.5991156667005</v>
      </c>
      <c r="L248" s="21">
        <f t="shared" ca="1" si="11"/>
        <v>309362.95823744708</v>
      </c>
    </row>
    <row r="249" spans="1:12" x14ac:dyDescent="0.3">
      <c r="A249" s="9">
        <v>44774</v>
      </c>
      <c r="B249" s="19"/>
      <c r="C249" s="19">
        <f t="shared" si="8"/>
        <v>568676.61403508764</v>
      </c>
      <c r="D249" s="10">
        <v>4</v>
      </c>
      <c r="E249" s="10">
        <v>234</v>
      </c>
      <c r="F249" s="11">
        <v>0.14340122181936307</v>
      </c>
      <c r="G249" s="12">
        <v>42909.978225612955</v>
      </c>
      <c r="H249" s="13">
        <v>568633</v>
      </c>
      <c r="I249" s="19">
        <f t="shared" si="9"/>
        <v>568596.41081871337</v>
      </c>
      <c r="J249" s="21">
        <f>'Linear Reg Data'!$B$17+'Linear Reg Data'!$B$18*Data!C249</f>
        <v>318162.64508909156</v>
      </c>
      <c r="K249" s="27">
        <f t="shared" ca="1" si="10"/>
        <v>38356.858800200047</v>
      </c>
      <c r="L249" s="21">
        <f t="shared" ca="1" si="11"/>
        <v>356519.50388929161</v>
      </c>
    </row>
    <row r="250" spans="1:12" x14ac:dyDescent="0.3">
      <c r="A250" s="9">
        <v>44805</v>
      </c>
      <c r="B250" s="19"/>
      <c r="C250" s="19">
        <f t="shared" si="8"/>
        <v>569014.64473684202</v>
      </c>
      <c r="D250" s="10">
        <v>119</v>
      </c>
      <c r="E250" s="10">
        <v>83</v>
      </c>
      <c r="F250" s="11">
        <v>0.14312291742447431</v>
      </c>
      <c r="G250" s="12">
        <v>42965.476463581632</v>
      </c>
      <c r="H250" s="13">
        <v>568890.33333333326</v>
      </c>
      <c r="I250" s="19">
        <f t="shared" si="9"/>
        <v>568837.74415204674</v>
      </c>
      <c r="J250" s="21">
        <f>'Linear Reg Data'!$B$17+'Linear Reg Data'!$B$18*Data!C250</f>
        <v>318421.73282506928</v>
      </c>
      <c r="K250" s="27">
        <f t="shared" ca="1" si="10"/>
        <v>7756.9353012499632</v>
      </c>
      <c r="L250" s="21">
        <f t="shared" ca="1" si="11"/>
        <v>326178.66812631924</v>
      </c>
    </row>
    <row r="251" spans="1:12" x14ac:dyDescent="0.3">
      <c r="A251" s="9">
        <v>44835</v>
      </c>
      <c r="B251" s="19"/>
      <c r="C251" s="19">
        <f t="shared" si="8"/>
        <v>569352.6754385964</v>
      </c>
      <c r="D251" s="10">
        <v>530</v>
      </c>
      <c r="E251" s="10">
        <v>6</v>
      </c>
      <c r="F251" s="11">
        <v>0.14284569116978063</v>
      </c>
      <c r="G251" s="12">
        <v>43020.974701550309</v>
      </c>
      <c r="H251" s="13">
        <v>569147.66666666663</v>
      </c>
      <c r="I251" s="19">
        <f t="shared" si="9"/>
        <v>569095.07748538</v>
      </c>
      <c r="J251" s="21">
        <f>'Linear Reg Data'!$B$17+'Linear Reg Data'!$B$18*Data!C251</f>
        <v>318680.820561047</v>
      </c>
      <c r="K251" s="27">
        <f t="shared" ca="1" si="10"/>
        <v>-32032.912872333254</v>
      </c>
      <c r="L251" s="21">
        <f t="shared" ca="1" si="11"/>
        <v>286647.90768871375</v>
      </c>
    </row>
    <row r="252" spans="1:12" x14ac:dyDescent="0.3">
      <c r="A252" s="9">
        <v>44866</v>
      </c>
      <c r="B252" s="19"/>
      <c r="C252" s="19">
        <f t="shared" si="8"/>
        <v>569690.70614035078</v>
      </c>
      <c r="D252" s="10">
        <v>878</v>
      </c>
      <c r="E252" s="10">
        <v>0</v>
      </c>
      <c r="F252" s="11">
        <v>0.14256953680238527</v>
      </c>
      <c r="G252" s="12">
        <v>43076.472939518993</v>
      </c>
      <c r="H252" s="13">
        <v>569405</v>
      </c>
      <c r="I252" s="19">
        <f t="shared" si="9"/>
        <v>569352.41081871337</v>
      </c>
      <c r="J252" s="21">
        <f>'Linear Reg Data'!$B$17+'Linear Reg Data'!$B$18*Data!C252</f>
        <v>318939.90829702478</v>
      </c>
      <c r="K252" s="27">
        <f t="shared" ca="1" si="10"/>
        <v>-31005.531594500004</v>
      </c>
      <c r="L252" s="21">
        <f t="shared" ca="1" si="11"/>
        <v>287934.37670252478</v>
      </c>
    </row>
    <row r="253" spans="1:12" x14ac:dyDescent="0.3">
      <c r="A253" s="9">
        <v>44896</v>
      </c>
      <c r="B253" s="19"/>
      <c r="C253" s="19">
        <f t="shared" si="8"/>
        <v>570028.73684210517</v>
      </c>
      <c r="D253" s="10">
        <v>1087</v>
      </c>
      <c r="E253" s="10">
        <v>0</v>
      </c>
      <c r="F253" s="11">
        <v>0.14226265534185509</v>
      </c>
      <c r="G253" s="12">
        <v>43158.734267393243</v>
      </c>
      <c r="H253" s="13">
        <v>569649.33333333326</v>
      </c>
      <c r="I253" s="19">
        <f t="shared" si="9"/>
        <v>569609.74415204674</v>
      </c>
      <c r="J253" s="21">
        <f>'Linear Reg Data'!$B$17+'Linear Reg Data'!$B$18*Data!C253</f>
        <v>319198.99603300251</v>
      </c>
      <c r="K253" s="27">
        <f t="shared" ca="1" si="10"/>
        <v>0</v>
      </c>
      <c r="L253" s="21">
        <f t="shared" ca="1" si="11"/>
        <v>319198.99603300251</v>
      </c>
    </row>
    <row r="254" spans="1:12" x14ac:dyDescent="0.3">
      <c r="A254" s="9">
        <v>44927</v>
      </c>
      <c r="B254" s="19"/>
      <c r="C254" s="19">
        <f t="shared" si="8"/>
        <v>570366.76754385955</v>
      </c>
      <c r="D254" s="10">
        <v>1279.5999999999999</v>
      </c>
      <c r="E254" s="10">
        <v>0</v>
      </c>
      <c r="F254" s="11">
        <v>0.14227475401274567</v>
      </c>
      <c r="G254" s="12">
        <v>43240.995595267494</v>
      </c>
      <c r="H254" s="13">
        <v>569893.66666666663</v>
      </c>
      <c r="I254" s="19">
        <f t="shared" si="9"/>
        <v>569854.07748538</v>
      </c>
      <c r="J254" s="21">
        <f>'Linear Reg Data'!$B$17+'Linear Reg Data'!$B$18*Data!C254</f>
        <v>319458.08376898023</v>
      </c>
      <c r="K254" s="27">
        <f t="shared" ca="1" si="10"/>
        <v>95005.746722333308</v>
      </c>
      <c r="L254" s="21">
        <f t="shared" ca="1" si="11"/>
        <v>414463.83049131354</v>
      </c>
    </row>
    <row r="255" spans="1:12" x14ac:dyDescent="0.3">
      <c r="A255" s="9">
        <v>44958</v>
      </c>
      <c r="B255" s="19"/>
      <c r="C255" s="19">
        <f t="shared" si="8"/>
        <v>570704.79824561393</v>
      </c>
      <c r="D255" s="10">
        <v>1100.2</v>
      </c>
      <c r="E255" s="10">
        <v>0</v>
      </c>
      <c r="F255" s="11">
        <v>0.14204720228837056</v>
      </c>
      <c r="G255" s="12">
        <v>43323.256923141751</v>
      </c>
      <c r="H255" s="13">
        <v>570138</v>
      </c>
      <c r="I255" s="19">
        <f t="shared" si="9"/>
        <v>570098.41081871337</v>
      </c>
      <c r="J255" s="21">
        <f>'Linear Reg Data'!$B$17+'Linear Reg Data'!$B$18*Data!C255</f>
        <v>319717.17150495801</v>
      </c>
      <c r="K255" s="27">
        <f t="shared" ca="1" si="10"/>
        <v>45010.555091000046</v>
      </c>
      <c r="L255" s="21">
        <f t="shared" ca="1" si="11"/>
        <v>364727.72659595805</v>
      </c>
    </row>
    <row r="256" spans="1:12" x14ac:dyDescent="0.3">
      <c r="A256" s="9">
        <v>44986</v>
      </c>
      <c r="B256" s="19"/>
      <c r="C256" s="19">
        <f t="shared" si="8"/>
        <v>571042.82894736831</v>
      </c>
      <c r="D256" s="10">
        <v>967.13333333333333</v>
      </c>
      <c r="E256" s="10">
        <v>0</v>
      </c>
      <c r="F256" s="11">
        <v>0.14182041838643189</v>
      </c>
      <c r="G256" s="12">
        <v>43379.486037169474</v>
      </c>
      <c r="H256" s="13">
        <v>570387.99999999988</v>
      </c>
      <c r="I256" s="19">
        <f t="shared" si="9"/>
        <v>570342.74415204674</v>
      </c>
      <c r="J256" s="21">
        <f>'Linear Reg Data'!$B$17+'Linear Reg Data'!$B$18*Data!C256</f>
        <v>319976.25924093573</v>
      </c>
      <c r="K256" s="27">
        <f t="shared" ca="1" si="10"/>
        <v>21714.508965099987</v>
      </c>
      <c r="L256" s="21">
        <f t="shared" ca="1" si="11"/>
        <v>341690.76820603572</v>
      </c>
    </row>
    <row r="257" spans="1:12" x14ac:dyDescent="0.3">
      <c r="A257" s="9">
        <v>45017</v>
      </c>
      <c r="B257" s="19"/>
      <c r="C257" s="19">
        <f t="shared" si="8"/>
        <v>571380.85964912269</v>
      </c>
      <c r="D257" s="10">
        <v>598.86666666666667</v>
      </c>
      <c r="E257" s="10">
        <v>0.4</v>
      </c>
      <c r="F257" s="11">
        <v>0.14159435746892005</v>
      </c>
      <c r="G257" s="12">
        <v>43435.715151197197</v>
      </c>
      <c r="H257" s="13">
        <v>570637.99999999988</v>
      </c>
      <c r="I257" s="19">
        <f t="shared" si="9"/>
        <v>570592.74415204662</v>
      </c>
      <c r="J257" s="21">
        <f>'Linear Reg Data'!$B$17+'Linear Reg Data'!$B$18*Data!C257</f>
        <v>320235.34697691345</v>
      </c>
      <c r="K257" s="27">
        <f t="shared" ca="1" si="10"/>
        <v>-4549.7636835555313</v>
      </c>
      <c r="L257" s="21">
        <f t="shared" ca="1" si="11"/>
        <v>315685.58329335792</v>
      </c>
    </row>
    <row r="258" spans="1:12" x14ac:dyDescent="0.3">
      <c r="A258" s="9">
        <v>45047</v>
      </c>
      <c r="B258" s="19"/>
      <c r="C258" s="19">
        <f t="shared" si="8"/>
        <v>571718.89035087707</v>
      </c>
      <c r="D258" s="10">
        <v>314.66666666666669</v>
      </c>
      <c r="E258" s="10">
        <v>13.066666666666666</v>
      </c>
      <c r="F258" s="11">
        <v>0.14136901608403835</v>
      </c>
      <c r="G258" s="12">
        <v>43491.944265224927</v>
      </c>
      <c r="H258" s="13">
        <v>570888</v>
      </c>
      <c r="I258" s="19">
        <f t="shared" si="9"/>
        <v>570842.74415204662</v>
      </c>
      <c r="J258" s="21">
        <f>'Linear Reg Data'!$B$17+'Linear Reg Data'!$B$18*Data!C258</f>
        <v>320494.43471289123</v>
      </c>
      <c r="K258" s="27">
        <f t="shared" ca="1" si="10"/>
        <v>-53691.669500999997</v>
      </c>
      <c r="L258" s="21">
        <f t="shared" ca="1" si="11"/>
        <v>266802.76521189127</v>
      </c>
    </row>
    <row r="259" spans="1:12" x14ac:dyDescent="0.3">
      <c r="A259" s="9">
        <v>45078</v>
      </c>
      <c r="B259" s="19"/>
      <c r="C259" s="19">
        <f t="shared" si="8"/>
        <v>572056.92105263146</v>
      </c>
      <c r="D259" s="10">
        <v>95</v>
      </c>
      <c r="E259" s="10">
        <v>55</v>
      </c>
      <c r="F259" s="11">
        <v>0.14110446612641447</v>
      </c>
      <c r="G259" s="12">
        <v>43541.566925901541</v>
      </c>
      <c r="H259" s="13">
        <v>571135.66666666651</v>
      </c>
      <c r="I259" s="19">
        <f t="shared" si="9"/>
        <v>571092.74415204674</v>
      </c>
      <c r="J259" s="21">
        <f>'Linear Reg Data'!$B$17+'Linear Reg Data'!$B$18*Data!C259</f>
        <v>320753.52244886896</v>
      </c>
      <c r="K259" s="27">
        <f t="shared" ca="1" si="10"/>
        <v>-42592.827351142827</v>
      </c>
      <c r="L259" s="21">
        <f t="shared" ca="1" si="11"/>
        <v>278160.69509772613</v>
      </c>
    </row>
    <row r="260" spans="1:12" x14ac:dyDescent="0.3">
      <c r="A260" s="9">
        <v>45108</v>
      </c>
      <c r="B260" s="19"/>
      <c r="C260" s="19">
        <f t="shared" si="8"/>
        <v>572394.95175438584</v>
      </c>
      <c r="D260" s="10">
        <v>2</v>
      </c>
      <c r="E260" s="10">
        <v>192</v>
      </c>
      <c r="F260" s="11">
        <v>0.14366907348910329</v>
      </c>
      <c r="G260" s="12">
        <v>43591.189586578163</v>
      </c>
      <c r="H260" s="13">
        <v>571383.33333333326</v>
      </c>
      <c r="I260" s="19">
        <f t="shared" si="9"/>
        <v>571340.41081871325</v>
      </c>
      <c r="J260" s="21">
        <f>'Linear Reg Data'!$B$17+'Linear Reg Data'!$B$18*Data!C260</f>
        <v>321012.61018484674</v>
      </c>
      <c r="K260" s="27">
        <f t="shared" ca="1" si="10"/>
        <v>-8540.5991156667005</v>
      </c>
      <c r="L260" s="21">
        <f t="shared" ca="1" si="11"/>
        <v>312472.01106918004</v>
      </c>
    </row>
    <row r="261" spans="1:12" x14ac:dyDescent="0.3">
      <c r="A261" s="9">
        <v>45139</v>
      </c>
      <c r="B261" s="19"/>
      <c r="C261" s="19">
        <f t="shared" si="8"/>
        <v>572732.98245614022</v>
      </c>
      <c r="D261" s="10">
        <v>4</v>
      </c>
      <c r="E261" s="10">
        <v>234</v>
      </c>
      <c r="F261" s="11">
        <v>0.14340122181936307</v>
      </c>
      <c r="G261" s="12">
        <v>43640.812247254784</v>
      </c>
      <c r="H261" s="13">
        <v>571631</v>
      </c>
      <c r="I261" s="19">
        <f t="shared" si="9"/>
        <v>571588.07748538</v>
      </c>
      <c r="J261" s="21">
        <f>'Linear Reg Data'!$B$17+'Linear Reg Data'!$B$18*Data!C261</f>
        <v>321271.69792082446</v>
      </c>
      <c r="K261" s="27">
        <f t="shared" ca="1" si="10"/>
        <v>38356.858800200047</v>
      </c>
      <c r="L261" s="21">
        <f t="shared" ca="1" si="11"/>
        <v>359628.55672102451</v>
      </c>
    </row>
    <row r="262" spans="1:12" x14ac:dyDescent="0.3">
      <c r="A262" s="9">
        <v>45170</v>
      </c>
      <c r="B262" s="19"/>
      <c r="C262" s="19">
        <f t="shared" si="8"/>
        <v>573071.0131578946</v>
      </c>
      <c r="D262" s="10">
        <v>119</v>
      </c>
      <c r="E262" s="10">
        <v>83</v>
      </c>
      <c r="F262" s="11">
        <v>0.14312291742447431</v>
      </c>
      <c r="G262" s="12">
        <v>43692.03020286141</v>
      </c>
      <c r="H262" s="13">
        <v>571878.99999999988</v>
      </c>
      <c r="I262" s="19">
        <f>H261+($H$229-$H$2)/COUNT($H$2:$H$229)</f>
        <v>571835.74415204674</v>
      </c>
      <c r="J262" s="21">
        <f>'Linear Reg Data'!$B$17+'Linear Reg Data'!$B$18*Data!C262</f>
        <v>321530.78565680218</v>
      </c>
      <c r="K262" s="27">
        <f t="shared" ca="1" si="10"/>
        <v>7756.9353012499632</v>
      </c>
      <c r="L262" s="21">
        <f t="shared" ca="1" si="11"/>
        <v>329287.72095805214</v>
      </c>
    </row>
    <row r="263" spans="1:12" x14ac:dyDescent="0.3">
      <c r="A263" s="9">
        <v>45200</v>
      </c>
      <c r="B263" s="19"/>
      <c r="C263" s="19">
        <f t="shared" si="8"/>
        <v>573409.04385964898</v>
      </c>
      <c r="D263" s="10">
        <v>530</v>
      </c>
      <c r="E263" s="10">
        <v>6</v>
      </c>
      <c r="F263" s="11">
        <v>0.14284569116978063</v>
      </c>
      <c r="G263" s="12">
        <v>43743.248158468043</v>
      </c>
      <c r="H263" s="13">
        <v>572127</v>
      </c>
      <c r="I263" s="19">
        <f t="shared" si="9"/>
        <v>572083.74415204662</v>
      </c>
      <c r="J263" s="21">
        <f>'Linear Reg Data'!$B$17+'Linear Reg Data'!$B$18*Data!C263</f>
        <v>321789.87339277996</v>
      </c>
      <c r="K263" s="27">
        <f t="shared" ca="1" si="10"/>
        <v>-32032.912872333254</v>
      </c>
      <c r="L263" s="21">
        <f t="shared" ca="1" si="11"/>
        <v>289756.96052044671</v>
      </c>
    </row>
    <row r="264" spans="1:12" x14ac:dyDescent="0.3">
      <c r="A264" s="9">
        <v>45231</v>
      </c>
      <c r="B264" s="19"/>
      <c r="C264" s="19">
        <f t="shared" si="8"/>
        <v>573747.07456140337</v>
      </c>
      <c r="D264" s="10">
        <v>878</v>
      </c>
      <c r="E264" s="10">
        <v>0</v>
      </c>
      <c r="F264" s="11">
        <v>0.14256953680238527</v>
      </c>
      <c r="G264" s="12">
        <v>43794.466114074676</v>
      </c>
      <c r="H264" s="13">
        <v>572375</v>
      </c>
      <c r="I264" s="19">
        <f t="shared" si="9"/>
        <v>572331.74415204674</v>
      </c>
      <c r="J264" s="21">
        <f>'Linear Reg Data'!$B$17+'Linear Reg Data'!$B$18*Data!C264</f>
        <v>322048.96112875768</v>
      </c>
      <c r="K264" s="27">
        <f t="shared" ca="1" si="10"/>
        <v>-31005.531594500004</v>
      </c>
      <c r="L264" s="21">
        <f t="shared" ca="1" si="11"/>
        <v>291043.42953425768</v>
      </c>
    </row>
    <row r="265" spans="1:12" x14ac:dyDescent="0.3">
      <c r="A265" s="9">
        <v>45261</v>
      </c>
      <c r="B265" s="19"/>
      <c r="C265" s="19">
        <f t="shared" si="8"/>
        <v>574085.10526315775</v>
      </c>
      <c r="D265" s="10">
        <v>1087</v>
      </c>
      <c r="E265" s="10">
        <v>0</v>
      </c>
      <c r="F265" s="11">
        <v>0.14226265534185509</v>
      </c>
      <c r="G265" s="12">
        <v>43871.370911783953</v>
      </c>
      <c r="H265" s="13">
        <v>572608.33333333337</v>
      </c>
      <c r="I265" s="19">
        <f t="shared" si="9"/>
        <v>572579.74415204674</v>
      </c>
      <c r="J265" s="21">
        <f>'Linear Reg Data'!$B$17+'Linear Reg Data'!$B$18*Data!C265</f>
        <v>322308.04886473541</v>
      </c>
      <c r="K265" s="27">
        <f t="shared" ca="1" si="10"/>
        <v>0</v>
      </c>
      <c r="L265" s="21">
        <f t="shared" ca="1" si="11"/>
        <v>322308.04886473541</v>
      </c>
    </row>
    <row r="266" spans="1:12" x14ac:dyDescent="0.3">
      <c r="A266" s="9">
        <v>45292</v>
      </c>
      <c r="B266" s="19"/>
      <c r="C266" s="19">
        <f t="shared" si="8"/>
        <v>574423.13596491213</v>
      </c>
      <c r="D266" s="10">
        <v>1279.5999999999999</v>
      </c>
      <c r="E266" s="10">
        <v>0</v>
      </c>
      <c r="F266" s="11">
        <v>0.14227475401274567</v>
      </c>
      <c r="G266" s="12">
        <v>43948.275709493231</v>
      </c>
      <c r="H266" s="13">
        <v>572841.66666666674</v>
      </c>
      <c r="I266" s="19">
        <f t="shared" si="9"/>
        <v>572813.07748538011</v>
      </c>
      <c r="J266" s="21">
        <f>'Linear Reg Data'!$B$17+'Linear Reg Data'!$B$18*Data!C266</f>
        <v>322567.13660071319</v>
      </c>
      <c r="K266" s="27">
        <f t="shared" ca="1" si="10"/>
        <v>95005.746722333308</v>
      </c>
      <c r="L266" s="21">
        <f t="shared" ca="1" si="11"/>
        <v>417572.8833230465</v>
      </c>
    </row>
    <row r="267" spans="1:12" x14ac:dyDescent="0.3">
      <c r="A267" s="9">
        <v>45323</v>
      </c>
      <c r="B267" s="19"/>
      <c r="C267" s="19">
        <f t="shared" si="8"/>
        <v>574761.16666666651</v>
      </c>
      <c r="D267" s="10">
        <v>1100.2</v>
      </c>
      <c r="E267" s="10">
        <v>0</v>
      </c>
      <c r="F267" s="11">
        <v>0.14204720228837056</v>
      </c>
      <c r="G267" s="12">
        <v>44025.180507202509</v>
      </c>
      <c r="H267" s="13">
        <v>573075</v>
      </c>
      <c r="I267" s="19">
        <f t="shared" si="9"/>
        <v>573046.41081871348</v>
      </c>
      <c r="J267" s="21">
        <f>'Linear Reg Data'!$B$17+'Linear Reg Data'!$B$18*Data!C267</f>
        <v>322826.22433669091</v>
      </c>
      <c r="K267" s="27">
        <f t="shared" ca="1" si="10"/>
        <v>45010.555091000046</v>
      </c>
      <c r="L267" s="21">
        <f t="shared" ca="1" si="11"/>
        <v>367836.77942769096</v>
      </c>
    </row>
    <row r="268" spans="1:12" x14ac:dyDescent="0.3">
      <c r="A268" s="9">
        <v>45352</v>
      </c>
      <c r="B268" s="19"/>
      <c r="C268" s="19">
        <f t="shared" si="8"/>
        <v>575099.19736842089</v>
      </c>
      <c r="D268" s="10">
        <v>967.13333333333333</v>
      </c>
      <c r="E268" s="10">
        <v>0</v>
      </c>
      <c r="F268" s="11">
        <v>0.14182041838643189</v>
      </c>
      <c r="G268" s="12">
        <v>44076.340627347316</v>
      </c>
      <c r="H268" s="13">
        <v>573324.33333333337</v>
      </c>
      <c r="I268" s="19">
        <f t="shared" si="9"/>
        <v>573279.74415204674</v>
      </c>
      <c r="J268" s="21">
        <f>'Linear Reg Data'!$B$17+'Linear Reg Data'!$B$18*Data!C268</f>
        <v>323085.31207266863</v>
      </c>
      <c r="K268" s="27">
        <f t="shared" ca="1" si="10"/>
        <v>21714.508965099987</v>
      </c>
      <c r="L268" s="21">
        <f t="shared" ca="1" si="11"/>
        <v>344799.82103776862</v>
      </c>
    </row>
    <row r="269" spans="1:12" x14ac:dyDescent="0.3">
      <c r="A269" s="9">
        <v>45383</v>
      </c>
      <c r="B269" s="19"/>
      <c r="C269" s="19">
        <f t="shared" si="8"/>
        <v>575437.22807017528</v>
      </c>
      <c r="D269" s="10">
        <v>598.86666666666667</v>
      </c>
      <c r="E269" s="10">
        <v>0.4</v>
      </c>
      <c r="F269" s="11">
        <v>0.14159435746892005</v>
      </c>
      <c r="G269" s="12">
        <v>44127.500747492122</v>
      </c>
      <c r="H269" s="13">
        <v>573573.66666666663</v>
      </c>
      <c r="I269" s="19">
        <f t="shared" si="9"/>
        <v>573529.07748538011</v>
      </c>
      <c r="J269" s="21">
        <f>'Linear Reg Data'!$B$17+'Linear Reg Data'!$B$18*Data!C269</f>
        <v>323344.39980864641</v>
      </c>
      <c r="K269" s="27">
        <f t="shared" ca="1" si="10"/>
        <v>-4549.7636835555313</v>
      </c>
      <c r="L269" s="21">
        <f t="shared" ca="1" si="11"/>
        <v>318794.63612509088</v>
      </c>
    </row>
    <row r="270" spans="1:12" x14ac:dyDescent="0.3">
      <c r="A270" s="9">
        <v>45413</v>
      </c>
      <c r="B270" s="19"/>
      <c r="C270" s="19">
        <f t="shared" si="8"/>
        <v>575775.25877192966</v>
      </c>
      <c r="D270" s="10">
        <v>314.66666666666669</v>
      </c>
      <c r="E270" s="10">
        <v>13.066666666666666</v>
      </c>
      <c r="F270" s="11">
        <v>0.14136901608403835</v>
      </c>
      <c r="G270" s="12">
        <v>44178.660867636929</v>
      </c>
      <c r="H270" s="13">
        <v>573823</v>
      </c>
      <c r="I270" s="19">
        <f t="shared" si="9"/>
        <v>573778.41081871337</v>
      </c>
      <c r="J270" s="21">
        <f>'Linear Reg Data'!$B$17+'Linear Reg Data'!$B$18*Data!C270</f>
        <v>323603.48754462413</v>
      </c>
      <c r="K270" s="27">
        <f t="shared" ca="1" si="10"/>
        <v>-53691.669500999997</v>
      </c>
      <c r="L270" s="21">
        <f t="shared" ca="1" si="11"/>
        <v>269911.81804362417</v>
      </c>
    </row>
    <row r="271" spans="1:12" x14ac:dyDescent="0.3">
      <c r="A271" s="9">
        <v>45444</v>
      </c>
      <c r="B271" s="19"/>
      <c r="C271" s="19">
        <f t="shared" si="8"/>
        <v>576113.28947368404</v>
      </c>
      <c r="D271" s="10">
        <v>95</v>
      </c>
      <c r="E271" s="10">
        <v>55</v>
      </c>
      <c r="F271" s="11">
        <v>0.14110446612641447</v>
      </c>
      <c r="G271" s="12">
        <v>44228.889679940032</v>
      </c>
      <c r="H271" s="13">
        <v>574079.66666666663</v>
      </c>
      <c r="I271" s="19">
        <f t="shared" si="9"/>
        <v>574027.74415204674</v>
      </c>
      <c r="J271" s="21">
        <f>'Linear Reg Data'!$B$17+'Linear Reg Data'!$B$18*Data!C271</f>
        <v>323862.57528060186</v>
      </c>
      <c r="K271" s="27">
        <f t="shared" ca="1" si="10"/>
        <v>-42592.827351142827</v>
      </c>
      <c r="L271" s="21">
        <f t="shared" ca="1" si="11"/>
        <v>281269.74792945903</v>
      </c>
    </row>
    <row r="272" spans="1:12" x14ac:dyDescent="0.3">
      <c r="A272" s="9">
        <v>45474</v>
      </c>
      <c r="B272" s="19"/>
      <c r="C272" s="19">
        <f t="shared" si="8"/>
        <v>576451.32017543842</v>
      </c>
      <c r="D272" s="10">
        <v>2</v>
      </c>
      <c r="E272" s="10">
        <v>192</v>
      </c>
      <c r="F272" s="11">
        <v>0.14366907348910329</v>
      </c>
      <c r="G272" s="12">
        <v>44279.118492243142</v>
      </c>
      <c r="H272" s="13">
        <v>574336.33333333326</v>
      </c>
      <c r="I272" s="19">
        <f t="shared" si="9"/>
        <v>574284.41081871337</v>
      </c>
      <c r="J272" s="21">
        <f>'Linear Reg Data'!$B$17+'Linear Reg Data'!$B$18*Data!C272</f>
        <v>324121.66301657964</v>
      </c>
      <c r="K272" s="27">
        <f t="shared" ca="1" si="10"/>
        <v>-8540.5991156667005</v>
      </c>
      <c r="L272" s="21">
        <f t="shared" ca="1" si="11"/>
        <v>315581.06390091294</v>
      </c>
    </row>
    <row r="273" spans="1:12" x14ac:dyDescent="0.3">
      <c r="A273" s="9">
        <v>45505</v>
      </c>
      <c r="B273" s="19"/>
      <c r="C273" s="19">
        <f t="shared" si="8"/>
        <v>576789.3508771928</v>
      </c>
      <c r="D273" s="10">
        <v>4</v>
      </c>
      <c r="E273" s="10">
        <v>234</v>
      </c>
      <c r="F273" s="11">
        <v>0.14340122181936307</v>
      </c>
      <c r="G273" s="12">
        <v>44329.347304546245</v>
      </c>
      <c r="H273" s="13">
        <v>574593</v>
      </c>
      <c r="I273" s="19">
        <f t="shared" si="9"/>
        <v>574541.07748538</v>
      </c>
      <c r="J273" s="21">
        <f>'Linear Reg Data'!$B$17+'Linear Reg Data'!$B$18*Data!C273</f>
        <v>324380.75075255736</v>
      </c>
      <c r="K273" s="27">
        <f t="shared" ca="1" si="10"/>
        <v>38356.858800200047</v>
      </c>
      <c r="L273" s="21">
        <f t="shared" ca="1" si="11"/>
        <v>362737.60955275741</v>
      </c>
    </row>
    <row r="274" spans="1:12" x14ac:dyDescent="0.3">
      <c r="A274" s="9">
        <v>45536</v>
      </c>
      <c r="B274" s="19"/>
      <c r="C274" s="19">
        <f t="shared" si="8"/>
        <v>577127.38157894718</v>
      </c>
      <c r="D274" s="10">
        <v>119</v>
      </c>
      <c r="E274" s="10">
        <v>83</v>
      </c>
      <c r="F274" s="11">
        <v>0.14312291742447431</v>
      </c>
      <c r="G274" s="12">
        <v>44378.414145589588</v>
      </c>
      <c r="H274" s="13">
        <v>574853.66666666663</v>
      </c>
      <c r="I274" s="19">
        <f t="shared" si="9"/>
        <v>574797.74415204674</v>
      </c>
      <c r="J274" s="21">
        <f>'Linear Reg Data'!$B$17+'Linear Reg Data'!$B$18*Data!C274</f>
        <v>324639.83848853508</v>
      </c>
      <c r="K274" s="27">
        <f t="shared" ca="1" si="10"/>
        <v>7756.9353012499632</v>
      </c>
      <c r="L274" s="21">
        <f t="shared" ca="1" si="11"/>
        <v>332396.77378978505</v>
      </c>
    </row>
    <row r="275" spans="1:12" x14ac:dyDescent="0.3">
      <c r="A275" s="9">
        <v>45566</v>
      </c>
      <c r="B275" s="19"/>
      <c r="C275" s="19">
        <f t="shared" si="8"/>
        <v>577465.41228070157</v>
      </c>
      <c r="D275" s="10">
        <v>530</v>
      </c>
      <c r="E275" s="10">
        <v>6</v>
      </c>
      <c r="F275" s="11">
        <v>0.14284569116978063</v>
      </c>
      <c r="G275" s="12">
        <v>44427.480986632938</v>
      </c>
      <c r="H275" s="13">
        <v>575114.33333333337</v>
      </c>
      <c r="I275" s="19">
        <f t="shared" si="9"/>
        <v>575058.41081871337</v>
      </c>
      <c r="J275" s="21">
        <f>'Linear Reg Data'!$B$17+'Linear Reg Data'!$B$18*Data!C275</f>
        <v>324898.92622451286</v>
      </c>
      <c r="K275" s="27">
        <f t="shared" ca="1" si="10"/>
        <v>-32032.912872333254</v>
      </c>
      <c r="L275" s="21">
        <f t="shared" ca="1" si="11"/>
        <v>292866.01335217961</v>
      </c>
    </row>
    <row r="276" spans="1:12" x14ac:dyDescent="0.3">
      <c r="A276" s="9">
        <v>45597</v>
      </c>
      <c r="B276" s="19"/>
      <c r="C276" s="19">
        <f t="shared" si="8"/>
        <v>577803.44298245595</v>
      </c>
      <c r="D276" s="10">
        <v>878</v>
      </c>
      <c r="E276" s="10">
        <v>0</v>
      </c>
      <c r="F276" s="11">
        <v>0.14256953680238527</v>
      </c>
      <c r="G276" s="12">
        <v>44476.547827676288</v>
      </c>
      <c r="H276" s="13">
        <v>575375</v>
      </c>
      <c r="I276" s="19">
        <f t="shared" si="9"/>
        <v>575319.07748538011</v>
      </c>
      <c r="J276" s="21">
        <f>'Linear Reg Data'!$B$17+'Linear Reg Data'!$B$18*Data!C276</f>
        <v>325158.01396049059</v>
      </c>
      <c r="K276" s="27">
        <f t="shared" ca="1" si="10"/>
        <v>-31005.531594500004</v>
      </c>
      <c r="L276" s="21">
        <f t="shared" ca="1" si="11"/>
        <v>294152.48236599058</v>
      </c>
    </row>
    <row r="277" spans="1:12" x14ac:dyDescent="0.3">
      <c r="A277" s="9">
        <v>45627</v>
      </c>
      <c r="B277" s="19"/>
      <c r="C277" s="19">
        <f t="shared" si="8"/>
        <v>578141.47368421033</v>
      </c>
      <c r="D277" s="10">
        <v>1087</v>
      </c>
      <c r="E277" s="10">
        <v>0</v>
      </c>
      <c r="F277" s="11">
        <v>0.14226265534185509</v>
      </c>
      <c r="G277" s="12">
        <v>44563.067339401736</v>
      </c>
      <c r="H277" s="13">
        <v>575636.33333333337</v>
      </c>
      <c r="I277" s="19">
        <f t="shared" si="9"/>
        <v>575579.74415204674</v>
      </c>
      <c r="J277" s="21">
        <f>'Linear Reg Data'!$B$17+'Linear Reg Data'!$B$18*Data!C277</f>
        <v>325417.10169646831</v>
      </c>
      <c r="K277" s="27">
        <f t="shared" ca="1" si="10"/>
        <v>0</v>
      </c>
      <c r="L277" s="21">
        <f t="shared" ca="1" si="11"/>
        <v>325417.10169646831</v>
      </c>
    </row>
    <row r="278" spans="1:12" x14ac:dyDescent="0.3">
      <c r="A278" s="9">
        <v>45658</v>
      </c>
      <c r="B278" s="19"/>
      <c r="C278" s="19">
        <f t="shared" si="8"/>
        <v>578479.50438596471</v>
      </c>
      <c r="D278" s="10">
        <v>1279.5999999999999</v>
      </c>
      <c r="E278" s="10">
        <v>0</v>
      </c>
      <c r="F278" s="11">
        <v>0.14227475401274567</v>
      </c>
      <c r="G278" s="12">
        <v>44649.586851127184</v>
      </c>
      <c r="H278" s="13">
        <v>575897.66666666663</v>
      </c>
      <c r="I278" s="19">
        <f t="shared" si="9"/>
        <v>575841.07748538011</v>
      </c>
      <c r="J278" s="21">
        <f>'Linear Reg Data'!$B$17+'Linear Reg Data'!$B$18*Data!C278</f>
        <v>325676.18943244609</v>
      </c>
      <c r="K278" s="27">
        <f t="shared" ca="1" si="10"/>
        <v>95005.746722333308</v>
      </c>
      <c r="L278" s="21">
        <f t="shared" ca="1" si="11"/>
        <v>420681.9361547794</v>
      </c>
    </row>
    <row r="279" spans="1:12" x14ac:dyDescent="0.3">
      <c r="A279" s="9">
        <v>45689</v>
      </c>
      <c r="B279" s="19"/>
      <c r="C279" s="19">
        <f t="shared" si="8"/>
        <v>578817.53508771909</v>
      </c>
      <c r="D279" s="10">
        <v>1100.2</v>
      </c>
      <c r="E279" s="10">
        <v>0</v>
      </c>
      <c r="F279" s="11">
        <v>0.14204720228837056</v>
      </c>
      <c r="G279" s="12">
        <v>44736.106362852632</v>
      </c>
      <c r="H279" s="13">
        <v>576159</v>
      </c>
      <c r="I279" s="19">
        <f t="shared" si="9"/>
        <v>576102.41081871337</v>
      </c>
      <c r="J279" s="21">
        <f>'Linear Reg Data'!$B$17+'Linear Reg Data'!$B$18*Data!C279</f>
        <v>325935.27716842381</v>
      </c>
      <c r="K279" s="27">
        <f t="shared" ca="1" si="10"/>
        <v>45010.555091000046</v>
      </c>
      <c r="L279" s="21">
        <f t="shared" ca="1" si="11"/>
        <v>370945.83225942386</v>
      </c>
    </row>
    <row r="280" spans="1:12" x14ac:dyDescent="0.3">
      <c r="A280" s="9">
        <v>45717</v>
      </c>
      <c r="B280" s="19"/>
      <c r="C280" s="19">
        <f t="shared" si="8"/>
        <v>579155.56578947348</v>
      </c>
      <c r="D280" s="10">
        <v>967.13333333333333</v>
      </c>
      <c r="E280" s="10">
        <v>0</v>
      </c>
      <c r="F280" s="11">
        <v>0.14182041838643189</v>
      </c>
      <c r="G280" s="12">
        <v>44786.810094529166</v>
      </c>
      <c r="H280" s="13">
        <v>576425.99999999988</v>
      </c>
      <c r="I280" s="19">
        <f t="shared" si="9"/>
        <v>576363.74415204674</v>
      </c>
      <c r="J280" s="21">
        <f>'Linear Reg Data'!$B$17+'Linear Reg Data'!$B$18*Data!C280</f>
        <v>326194.36490440153</v>
      </c>
      <c r="K280" s="27">
        <f t="shared" ca="1" si="10"/>
        <v>21714.508965099987</v>
      </c>
      <c r="L280" s="21">
        <f t="shared" ca="1" si="11"/>
        <v>347908.87386950152</v>
      </c>
    </row>
    <row r="281" spans="1:12" x14ac:dyDescent="0.3">
      <c r="A281" s="9">
        <v>45748</v>
      </c>
      <c r="B281" s="19"/>
      <c r="C281" s="19">
        <f t="shared" si="8"/>
        <v>579493.59649122786</v>
      </c>
      <c r="D281" s="10">
        <v>598.86666666666667</v>
      </c>
      <c r="E281" s="10">
        <v>0.4</v>
      </c>
      <c r="F281" s="11">
        <v>0.14159435746892005</v>
      </c>
      <c r="G281" s="12">
        <v>44837.513826205701</v>
      </c>
      <c r="H281" s="13">
        <v>576693</v>
      </c>
      <c r="I281" s="19">
        <f t="shared" si="9"/>
        <v>576630.74415204662</v>
      </c>
      <c r="J281" s="21">
        <f>'Linear Reg Data'!$B$17+'Linear Reg Data'!$B$18*Data!C281</f>
        <v>326453.45264037931</v>
      </c>
      <c r="K281" s="27">
        <f t="shared" ca="1" si="10"/>
        <v>-4549.7636835555313</v>
      </c>
      <c r="L281" s="21">
        <f t="shared" ca="1" si="11"/>
        <v>321903.68895682378</v>
      </c>
    </row>
    <row r="282" spans="1:12" x14ac:dyDescent="0.3">
      <c r="A282" s="9">
        <v>45778</v>
      </c>
      <c r="B282" s="19"/>
      <c r="C282" s="19">
        <f t="shared" si="8"/>
        <v>579831.62719298224</v>
      </c>
      <c r="D282" s="10">
        <v>314.66666666666669</v>
      </c>
      <c r="E282" s="10">
        <v>13.066666666666666</v>
      </c>
      <c r="F282" s="11">
        <v>0.14136901608403835</v>
      </c>
      <c r="G282" s="12">
        <v>44888.217557882243</v>
      </c>
      <c r="H282" s="13">
        <v>576960</v>
      </c>
      <c r="I282" s="19">
        <f t="shared" si="9"/>
        <v>576897.74415204674</v>
      </c>
      <c r="J282" s="21">
        <f>'Linear Reg Data'!$B$17+'Linear Reg Data'!$B$18*Data!C282</f>
        <v>326712.54037635704</v>
      </c>
      <c r="K282" s="27">
        <f t="shared" ca="1" si="10"/>
        <v>-53691.669500999997</v>
      </c>
      <c r="L282" s="21">
        <f t="shared" ca="1" si="11"/>
        <v>273020.87087535707</v>
      </c>
    </row>
    <row r="283" spans="1:12" x14ac:dyDescent="0.3">
      <c r="A283" s="9">
        <v>45809</v>
      </c>
      <c r="B283" s="19"/>
      <c r="C283" s="19">
        <f t="shared" si="8"/>
        <v>580169.65789473662</v>
      </c>
      <c r="D283" s="10">
        <v>95</v>
      </c>
      <c r="E283" s="10">
        <v>55</v>
      </c>
      <c r="F283" s="11">
        <v>0.14110446612641447</v>
      </c>
      <c r="G283" s="12">
        <v>44944.65304815775</v>
      </c>
      <c r="H283" s="13">
        <v>577217.66666666663</v>
      </c>
      <c r="I283" s="19">
        <f t="shared" si="9"/>
        <v>577164.74415204674</v>
      </c>
      <c r="J283" s="21">
        <f>'Linear Reg Data'!$B$17+'Linear Reg Data'!$B$18*Data!C283</f>
        <v>326971.62811233476</v>
      </c>
      <c r="K283" s="27">
        <f t="shared" ca="1" si="10"/>
        <v>-42592.827351142827</v>
      </c>
      <c r="L283" s="21">
        <f t="shared" ca="1" si="11"/>
        <v>284378.80076119193</v>
      </c>
    </row>
    <row r="284" spans="1:12" x14ac:dyDescent="0.3">
      <c r="A284" s="9">
        <v>45839</v>
      </c>
      <c r="B284" s="19"/>
      <c r="C284" s="19">
        <f t="shared" si="8"/>
        <v>580507.688596491</v>
      </c>
      <c r="D284" s="10">
        <v>2</v>
      </c>
      <c r="E284" s="10">
        <v>192</v>
      </c>
      <c r="F284" s="11">
        <v>0.14366907348910329</v>
      </c>
      <c r="G284" s="12">
        <v>45001.088538433265</v>
      </c>
      <c r="H284" s="13">
        <v>577475.33333333326</v>
      </c>
      <c r="I284" s="19">
        <f t="shared" si="9"/>
        <v>577422.41081871337</v>
      </c>
      <c r="J284" s="21">
        <f>'Linear Reg Data'!$B$17+'Linear Reg Data'!$B$18*Data!C284</f>
        <v>327230.71584831254</v>
      </c>
      <c r="K284" s="27">
        <f t="shared" ca="1" si="10"/>
        <v>-8540.5991156667005</v>
      </c>
      <c r="L284" s="21">
        <f t="shared" ca="1" si="11"/>
        <v>318690.11673264584</v>
      </c>
    </row>
    <row r="285" spans="1:12" x14ac:dyDescent="0.3">
      <c r="A285" s="9">
        <v>45870</v>
      </c>
      <c r="B285" s="19"/>
      <c r="C285" s="19">
        <f t="shared" si="8"/>
        <v>580845.71929824539</v>
      </c>
      <c r="D285" s="10">
        <v>4</v>
      </c>
      <c r="E285" s="10">
        <v>234</v>
      </c>
      <c r="F285" s="11">
        <v>0.14340122181936307</v>
      </c>
      <c r="G285" s="12">
        <v>45057.52402870878</v>
      </c>
      <c r="H285" s="13">
        <v>577733</v>
      </c>
      <c r="I285" s="19">
        <f t="shared" si="9"/>
        <v>577680.07748538</v>
      </c>
      <c r="J285" s="21">
        <f>'Linear Reg Data'!$B$17+'Linear Reg Data'!$B$18*Data!C285</f>
        <v>327489.80358429026</v>
      </c>
      <c r="K285" s="27">
        <f t="shared" ca="1" si="10"/>
        <v>38356.858800200047</v>
      </c>
      <c r="L285" s="21">
        <f t="shared" ca="1" si="11"/>
        <v>365846.66238449031</v>
      </c>
    </row>
    <row r="286" spans="1:12" x14ac:dyDescent="0.3">
      <c r="A286" s="9">
        <v>45901</v>
      </c>
      <c r="B286" s="19"/>
      <c r="C286" s="19">
        <f t="shared" si="8"/>
        <v>581183.74999999977</v>
      </c>
      <c r="D286" s="10">
        <v>119</v>
      </c>
      <c r="E286" s="10">
        <v>83</v>
      </c>
      <c r="F286" s="11">
        <v>0.14312291742447431</v>
      </c>
      <c r="G286" s="12">
        <v>45112.040629730895</v>
      </c>
      <c r="H286" s="13">
        <v>577983</v>
      </c>
      <c r="I286" s="19">
        <f t="shared" si="9"/>
        <v>577937.74415204674</v>
      </c>
      <c r="J286" s="21">
        <f>'Linear Reg Data'!$B$17+'Linear Reg Data'!$B$18*Data!C286</f>
        <v>327748.89132026798</v>
      </c>
      <c r="K286" s="27">
        <f t="shared" ca="1" si="10"/>
        <v>7756.9353012499632</v>
      </c>
      <c r="L286" s="21">
        <f t="shared" ca="1" si="11"/>
        <v>335505.82662151795</v>
      </c>
    </row>
    <row r="287" spans="1:12" x14ac:dyDescent="0.3">
      <c r="A287" s="9">
        <v>45931</v>
      </c>
      <c r="B287" s="19"/>
      <c r="C287" s="19">
        <f t="shared" si="8"/>
        <v>581521.78070175415</v>
      </c>
      <c r="D287" s="10">
        <v>530</v>
      </c>
      <c r="E287" s="10">
        <v>6</v>
      </c>
      <c r="F287" s="11">
        <v>0.14284569116978063</v>
      </c>
      <c r="G287" s="12">
        <v>45166.557230753016</v>
      </c>
      <c r="H287" s="13">
        <v>578233</v>
      </c>
      <c r="I287" s="19">
        <f t="shared" si="9"/>
        <v>578187.74415204674</v>
      </c>
      <c r="J287" s="21">
        <f>'Linear Reg Data'!$B$17+'Linear Reg Data'!$B$18*Data!C287</f>
        <v>328007.97905624576</v>
      </c>
      <c r="K287" s="27">
        <f t="shared" ca="1" si="10"/>
        <v>-32032.912872333254</v>
      </c>
      <c r="L287" s="21">
        <f t="shared" ca="1" si="11"/>
        <v>295975.06618391251</v>
      </c>
    </row>
    <row r="288" spans="1:12" x14ac:dyDescent="0.3">
      <c r="A288" s="9">
        <v>45962</v>
      </c>
      <c r="B288" s="19"/>
      <c r="C288" s="19">
        <f t="shared" si="8"/>
        <v>581859.81140350853</v>
      </c>
      <c r="D288" s="10">
        <v>878</v>
      </c>
      <c r="E288" s="10">
        <v>0</v>
      </c>
      <c r="F288" s="11">
        <v>0.14256953680238527</v>
      </c>
      <c r="G288" s="12">
        <v>45221.073831775138</v>
      </c>
      <c r="H288" s="13">
        <v>578483</v>
      </c>
      <c r="I288" s="19">
        <f t="shared" si="9"/>
        <v>578437.74415204674</v>
      </c>
      <c r="J288" s="21">
        <f>'Linear Reg Data'!$B$17+'Linear Reg Data'!$B$18*Data!C288</f>
        <v>328267.06679222349</v>
      </c>
      <c r="K288" s="27">
        <f t="shared" ca="1" si="10"/>
        <v>-31005.531594500004</v>
      </c>
      <c r="L288" s="21">
        <f t="shared" ca="1" si="11"/>
        <v>297261.53519772348</v>
      </c>
    </row>
    <row r="289" spans="1:12" x14ac:dyDescent="0.3">
      <c r="A289" s="9">
        <v>45992</v>
      </c>
      <c r="B289" s="19"/>
      <c r="C289" s="19">
        <f t="shared" si="8"/>
        <v>582197.84210526291</v>
      </c>
      <c r="D289" s="10">
        <v>1087</v>
      </c>
      <c r="E289" s="10">
        <v>0</v>
      </c>
      <c r="F289" s="11">
        <v>0.14226265534185509</v>
      </c>
      <c r="G289" s="12">
        <v>45221.073831775138</v>
      </c>
      <c r="H289" s="13">
        <v>578483</v>
      </c>
      <c r="I289" s="19">
        <f t="shared" si="9"/>
        <v>578687.74415204674</v>
      </c>
      <c r="J289" s="21">
        <f>'Linear Reg Data'!$B$17+'Linear Reg Data'!$B$18*Data!C289</f>
        <v>328526.15452820121</v>
      </c>
      <c r="K289" s="27">
        <f t="shared" ca="1" si="10"/>
        <v>0</v>
      </c>
      <c r="L289" s="21">
        <f t="shared" ca="1" si="11"/>
        <v>328526.15452820121</v>
      </c>
    </row>
    <row r="291" spans="1:12" x14ac:dyDescent="0.3">
      <c r="I291" t="s">
        <v>263</v>
      </c>
      <c r="L291" t="s">
        <v>262</v>
      </c>
    </row>
  </sheetData>
  <pageMargins left="0.7" right="0.7" top="0.75" bottom="0.75" header="0.3" footer="0.3"/>
  <pageSetup orientation="portrait" r:id="rId1"/>
  <headerFooter>
    <oddFooter>&amp;C_x000D_&amp;1#&amp;"Calibri"&amp;12&amp;K008000 Internal Use</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E98F3-7921-4644-83FA-5215947FE731}">
  <dimension ref="A1:I18"/>
  <sheetViews>
    <sheetView workbookViewId="0">
      <selection activeCell="C48" sqref="C48"/>
    </sheetView>
  </sheetViews>
  <sheetFormatPr defaultRowHeight="12.5" x14ac:dyDescent="0.25"/>
  <cols>
    <col min="1" max="1" width="17.90625" bestFit="1" customWidth="1"/>
    <col min="2" max="2" width="11.81640625" bestFit="1" customWidth="1"/>
    <col min="3" max="3" width="13.36328125" bestFit="1" customWidth="1"/>
    <col min="4" max="4" width="12.453125" bestFit="1" customWidth="1"/>
    <col min="5" max="5" width="12.08984375" bestFit="1" customWidth="1"/>
    <col min="6" max="6" width="12.90625" bestFit="1" customWidth="1"/>
    <col min="7" max="7" width="12.453125" bestFit="1" customWidth="1"/>
    <col min="8" max="8" width="12" bestFit="1" customWidth="1"/>
    <col min="9" max="9" width="12.453125" bestFit="1" customWidth="1"/>
  </cols>
  <sheetData>
    <row r="1" spans="1:9" x14ac:dyDescent="0.25">
      <c r="A1" t="s">
        <v>58</v>
      </c>
    </row>
    <row r="2" spans="1:9" ht="13" thickBot="1" x14ac:dyDescent="0.3"/>
    <row r="3" spans="1:9" ht="13" x14ac:dyDescent="0.3">
      <c r="A3" s="26" t="s">
        <v>59</v>
      </c>
      <c r="B3" s="26"/>
    </row>
    <row r="4" spans="1:9" x14ac:dyDescent="0.25">
      <c r="A4" s="23" t="s">
        <v>60</v>
      </c>
      <c r="B4" s="23">
        <v>0.91699440917217523</v>
      </c>
    </row>
    <row r="5" spans="1:9" x14ac:dyDescent="0.25">
      <c r="A5" s="23" t="s">
        <v>61</v>
      </c>
      <c r="B5" s="23">
        <v>0.84087874645302674</v>
      </c>
    </row>
    <row r="6" spans="1:9" x14ac:dyDescent="0.25">
      <c r="A6" s="23" t="s">
        <v>62</v>
      </c>
      <c r="B6" s="23">
        <v>0.84017467010989844</v>
      </c>
    </row>
    <row r="7" spans="1:9" x14ac:dyDescent="0.25">
      <c r="A7" s="23" t="s">
        <v>63</v>
      </c>
      <c r="B7" s="23">
        <v>7193.1616300255073</v>
      </c>
    </row>
    <row r="8" spans="1:9" ht="13" thickBot="1" x14ac:dyDescent="0.3">
      <c r="A8" s="24" t="s">
        <v>64</v>
      </c>
      <c r="B8" s="24">
        <v>228</v>
      </c>
    </row>
    <row r="10" spans="1:9" ht="13" thickBot="1" x14ac:dyDescent="0.3">
      <c r="A10" t="s">
        <v>65</v>
      </c>
    </row>
    <row r="11" spans="1:9" ht="13" x14ac:dyDescent="0.3">
      <c r="A11" s="25"/>
      <c r="B11" s="25" t="s">
        <v>70</v>
      </c>
      <c r="C11" s="25" t="s">
        <v>71</v>
      </c>
      <c r="D11" s="25" t="s">
        <v>72</v>
      </c>
      <c r="E11" s="25" t="s">
        <v>73</v>
      </c>
      <c r="F11" s="25" t="s">
        <v>74</v>
      </c>
    </row>
    <row r="12" spans="1:9" x14ac:dyDescent="0.25">
      <c r="A12" s="23" t="s">
        <v>66</v>
      </c>
      <c r="B12" s="23">
        <v>1</v>
      </c>
      <c r="C12" s="23">
        <v>61794989289.784035</v>
      </c>
      <c r="D12" s="23">
        <v>61794989289.784035</v>
      </c>
      <c r="E12" s="23">
        <v>1194.3005253052754</v>
      </c>
      <c r="F12" s="23">
        <v>3.6054930745556967E-92</v>
      </c>
    </row>
    <row r="13" spans="1:9" x14ac:dyDescent="0.25">
      <c r="A13" s="23" t="s">
        <v>67</v>
      </c>
      <c r="B13" s="23">
        <v>226</v>
      </c>
      <c r="C13" s="23">
        <v>11693595777.261694</v>
      </c>
      <c r="D13" s="23">
        <v>51741574.235671215</v>
      </c>
      <c r="E13" s="23"/>
      <c r="F13" s="23"/>
    </row>
    <row r="14" spans="1:9" ht="13" thickBot="1" x14ac:dyDescent="0.3">
      <c r="A14" s="24" t="s">
        <v>68</v>
      </c>
      <c r="B14" s="24">
        <v>227</v>
      </c>
      <c r="C14" s="24">
        <v>73488585067.045731</v>
      </c>
      <c r="D14" s="24"/>
      <c r="E14" s="24"/>
      <c r="F14" s="24"/>
    </row>
    <row r="15" spans="1:9" ht="13" thickBot="1" x14ac:dyDescent="0.3"/>
    <row r="16" spans="1:9" ht="13" x14ac:dyDescent="0.3">
      <c r="A16" s="25"/>
      <c r="B16" s="25" t="s">
        <v>75</v>
      </c>
      <c r="C16" s="25" t="s">
        <v>63</v>
      </c>
      <c r="D16" s="25" t="s">
        <v>76</v>
      </c>
      <c r="E16" s="25" t="s">
        <v>77</v>
      </c>
      <c r="F16" s="25" t="s">
        <v>78</v>
      </c>
      <c r="G16" s="25" t="s">
        <v>79</v>
      </c>
      <c r="H16" s="25" t="s">
        <v>80</v>
      </c>
      <c r="I16" s="25" t="s">
        <v>81</v>
      </c>
    </row>
    <row r="17" spans="1:9" x14ac:dyDescent="0.25">
      <c r="A17" s="34" t="s">
        <v>69</v>
      </c>
      <c r="B17" s="34">
        <v>-117706.45102897793</v>
      </c>
      <c r="C17" s="23">
        <v>11816.522207451042</v>
      </c>
      <c r="D17" s="23">
        <v>-9.9611754594559798</v>
      </c>
      <c r="E17" s="23">
        <v>1.304423485581638E-19</v>
      </c>
      <c r="F17" s="23">
        <v>-140991.09997078648</v>
      </c>
      <c r="G17" s="23">
        <v>-94421.802087169388</v>
      </c>
      <c r="H17" s="23">
        <v>-140991.09997078648</v>
      </c>
      <c r="I17" s="23">
        <v>-94421.802087169388</v>
      </c>
    </row>
    <row r="18" spans="1:9" ht="13" thickBot="1" x14ac:dyDescent="0.3">
      <c r="A18" s="35" t="s">
        <v>1</v>
      </c>
      <c r="B18" s="35">
        <v>0.76646214273755264</v>
      </c>
      <c r="C18" s="24">
        <v>2.2178588202231946E-2</v>
      </c>
      <c r="D18" s="24">
        <v>34.558653407001785</v>
      </c>
      <c r="E18" s="24">
        <v>3.6054930745555938E-92</v>
      </c>
      <c r="F18" s="24">
        <v>0.72275887444527354</v>
      </c>
      <c r="G18" s="24">
        <v>0.81016541102983175</v>
      </c>
      <c r="H18" s="24">
        <v>0.72275887444527354</v>
      </c>
      <c r="I18" s="24">
        <v>0.81016541102983175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9D6F8-9EE7-4403-A836-52F8022AD76A}">
  <dimension ref="A1:T289"/>
  <sheetViews>
    <sheetView tabSelected="1" workbookViewId="0">
      <selection activeCell="P12" sqref="P12"/>
    </sheetView>
  </sheetViews>
  <sheetFormatPr defaultRowHeight="13" x14ac:dyDescent="0.3"/>
  <cols>
    <col min="1" max="1" width="8.7265625" style="8" customWidth="1"/>
    <col min="2" max="2" width="13.54296875" style="5" customWidth="1"/>
    <col min="3" max="3" width="13.26953125" style="5" customWidth="1"/>
    <col min="4" max="5" width="8.7265625" style="1"/>
    <col min="18" max="18" width="9.08984375" bestFit="1" customWidth="1"/>
    <col min="19" max="19" width="18.90625" bestFit="1" customWidth="1"/>
  </cols>
  <sheetData>
    <row r="1" spans="1:19" x14ac:dyDescent="0.3">
      <c r="A1" s="7" t="s">
        <v>0</v>
      </c>
      <c r="B1" s="5" t="s">
        <v>2</v>
      </c>
      <c r="C1" s="5" t="s">
        <v>1</v>
      </c>
      <c r="D1" s="1" t="s">
        <v>7</v>
      </c>
      <c r="E1" s="1" t="s">
        <v>8</v>
      </c>
      <c r="F1" t="s">
        <v>264</v>
      </c>
      <c r="G1" t="s">
        <v>265</v>
      </c>
      <c r="H1" t="s">
        <v>266</v>
      </c>
      <c r="I1" t="s">
        <v>267</v>
      </c>
      <c r="J1" t="s">
        <v>21</v>
      </c>
      <c r="K1" t="s">
        <v>268</v>
      </c>
      <c r="L1" t="s">
        <v>269</v>
      </c>
      <c r="M1" t="s">
        <v>270</v>
      </c>
      <c r="N1" t="s">
        <v>271</v>
      </c>
      <c r="O1" t="s">
        <v>272</v>
      </c>
      <c r="P1" t="s">
        <v>273</v>
      </c>
      <c r="Q1" t="s">
        <v>274</v>
      </c>
      <c r="R1" t="s">
        <v>57</v>
      </c>
      <c r="S1" t="s">
        <v>56</v>
      </c>
    </row>
    <row r="2" spans="1:19" x14ac:dyDescent="0.3">
      <c r="A2" s="8">
        <v>37257</v>
      </c>
      <c r="B2" s="5">
        <v>289399</v>
      </c>
      <c r="C2" s="5">
        <v>484845</v>
      </c>
      <c r="D2" s="1">
        <v>1341</v>
      </c>
      <c r="E2" s="1">
        <v>0</v>
      </c>
      <c r="F2">
        <f>IF(MONTH(A2)=1,1,0)</f>
        <v>1</v>
      </c>
      <c r="G2">
        <f>IF(MONTH(A2)=2,1,0)</f>
        <v>0</v>
      </c>
      <c r="H2">
        <f>IF(MONTH(A2)=3,1,0)</f>
        <v>0</v>
      </c>
      <c r="I2">
        <f>IF(MONTH(A2)=4,1,0)</f>
        <v>0</v>
      </c>
      <c r="J2">
        <f>IF(MONTH(A2)=5,1,0)</f>
        <v>0</v>
      </c>
      <c r="K2">
        <f>IF(MONTH(A2)=6,1,0)</f>
        <v>0</v>
      </c>
      <c r="L2">
        <f>IF(MONTH(A2)=7,1,0)</f>
        <v>0</v>
      </c>
      <c r="M2">
        <f>IF(MONTH(A2)=8,1,0)</f>
        <v>0</v>
      </c>
      <c r="N2">
        <f>IF(MONTH(A2)=9,1,0)</f>
        <v>0</v>
      </c>
      <c r="O2">
        <f>IF(MONTH(A2)=10,1,0)</f>
        <v>0</v>
      </c>
      <c r="P2">
        <f>IF(MONTH(A2)=11,1,0)</f>
        <v>0</v>
      </c>
      <c r="Q2">
        <f>IF(MONTH(A2)=12,1,0)</f>
        <v>0</v>
      </c>
      <c r="R2" s="21">
        <f>AVERAGE(B2:B13)</f>
        <v>245561.5</v>
      </c>
      <c r="S2" s="21">
        <f>B2-R2</f>
        <v>43837.5</v>
      </c>
    </row>
    <row r="3" spans="1:19" x14ac:dyDescent="0.3">
      <c r="A3" s="8">
        <v>37288</v>
      </c>
      <c r="B3" s="5">
        <v>281626</v>
      </c>
      <c r="C3" s="5">
        <v>485091</v>
      </c>
      <c r="D3" s="1">
        <v>1087.5</v>
      </c>
      <c r="E3" s="1">
        <v>0</v>
      </c>
      <c r="F3">
        <f t="shared" ref="F3:F66" si="0">IF(MONTH(A3)=1,1,0)</f>
        <v>0</v>
      </c>
      <c r="G3">
        <f t="shared" ref="G3:G66" si="1">IF(MONTH(A3)=2,1,0)</f>
        <v>1</v>
      </c>
      <c r="H3">
        <f t="shared" ref="H3:H66" si="2">IF(MONTH(A3)=3,1,0)</f>
        <v>0</v>
      </c>
      <c r="I3">
        <f t="shared" ref="I3:I66" si="3">IF(MONTH(A3)=4,1,0)</f>
        <v>0</v>
      </c>
      <c r="J3">
        <f t="shared" ref="J3:J66" si="4">IF(MONTH(A3)=5,1,0)</f>
        <v>0</v>
      </c>
      <c r="K3">
        <f t="shared" ref="K3:K66" si="5">IF(MONTH(A3)=6,1,0)</f>
        <v>0</v>
      </c>
      <c r="L3">
        <f t="shared" ref="L3:L66" si="6">IF(MONTH(A3)=7,1,0)</f>
        <v>0</v>
      </c>
      <c r="M3">
        <f t="shared" ref="M3:M66" si="7">IF(MONTH(A3)=8,1,0)</f>
        <v>0</v>
      </c>
      <c r="N3">
        <f t="shared" ref="N3:N66" si="8">IF(MONTH(A3)=9,1,0)</f>
        <v>0</v>
      </c>
      <c r="O3">
        <f t="shared" ref="O3:O66" si="9">IF(MONTH(A3)=10,1,0)</f>
        <v>0</v>
      </c>
      <c r="P3">
        <f t="shared" ref="P3:P66" si="10">IF(MONTH(A3)=11,1,0)</f>
        <v>0</v>
      </c>
      <c r="Q3">
        <f t="shared" ref="Q3:Q66" si="11">IF(MONTH(A3)=12,1,0)</f>
        <v>0</v>
      </c>
      <c r="R3" s="21">
        <f>AVERAGE(B3:B14)</f>
        <v>247865.69166666665</v>
      </c>
      <c r="S3" s="21">
        <f>B3-R3</f>
        <v>33760.308333333349</v>
      </c>
    </row>
    <row r="4" spans="1:19" x14ac:dyDescent="0.3">
      <c r="A4" s="8">
        <v>37316</v>
      </c>
      <c r="B4" s="5">
        <v>254441</v>
      </c>
      <c r="C4" s="5">
        <v>485859</v>
      </c>
      <c r="D4" s="1">
        <v>838</v>
      </c>
      <c r="E4" s="1">
        <v>0</v>
      </c>
      <c r="F4">
        <f t="shared" si="0"/>
        <v>0</v>
      </c>
      <c r="G4">
        <f t="shared" si="1"/>
        <v>0</v>
      </c>
      <c r="H4">
        <f t="shared" si="2"/>
        <v>1</v>
      </c>
      <c r="I4">
        <f t="shared" si="3"/>
        <v>0</v>
      </c>
      <c r="J4">
        <f t="shared" si="4"/>
        <v>0</v>
      </c>
      <c r="K4">
        <f t="shared" si="5"/>
        <v>0</v>
      </c>
      <c r="L4">
        <f t="shared" si="6"/>
        <v>0</v>
      </c>
      <c r="M4">
        <f t="shared" si="7"/>
        <v>0</v>
      </c>
      <c r="N4">
        <f t="shared" si="8"/>
        <v>0</v>
      </c>
      <c r="O4">
        <f t="shared" si="9"/>
        <v>0</v>
      </c>
      <c r="P4">
        <f t="shared" si="10"/>
        <v>0</v>
      </c>
      <c r="Q4">
        <f t="shared" si="11"/>
        <v>0</v>
      </c>
      <c r="R4" s="21">
        <f>AVERAGE(B4:B15)</f>
        <v>246606.90833333333</v>
      </c>
      <c r="S4" s="21">
        <f>B4-R4</f>
        <v>7834.0916666666744</v>
      </c>
    </row>
    <row r="5" spans="1:19" x14ac:dyDescent="0.3">
      <c r="A5" s="8">
        <v>37347</v>
      </c>
      <c r="B5" s="5">
        <v>231485</v>
      </c>
      <c r="C5" s="5">
        <v>485989</v>
      </c>
      <c r="D5" s="1">
        <v>645</v>
      </c>
      <c r="E5" s="1">
        <v>0</v>
      </c>
      <c r="F5">
        <f t="shared" si="0"/>
        <v>0</v>
      </c>
      <c r="G5">
        <f t="shared" si="1"/>
        <v>0</v>
      </c>
      <c r="H5">
        <f t="shared" si="2"/>
        <v>0</v>
      </c>
      <c r="I5">
        <f t="shared" si="3"/>
        <v>1</v>
      </c>
      <c r="J5">
        <f t="shared" si="4"/>
        <v>0</v>
      </c>
      <c r="K5">
        <f t="shared" si="5"/>
        <v>0</v>
      </c>
      <c r="L5">
        <f t="shared" si="6"/>
        <v>0</v>
      </c>
      <c r="M5">
        <f t="shared" si="7"/>
        <v>0</v>
      </c>
      <c r="N5">
        <f t="shared" si="8"/>
        <v>0</v>
      </c>
      <c r="O5">
        <f t="shared" si="9"/>
        <v>0</v>
      </c>
      <c r="P5">
        <f t="shared" si="10"/>
        <v>0</v>
      </c>
      <c r="Q5">
        <f t="shared" si="11"/>
        <v>0</v>
      </c>
      <c r="R5" s="21">
        <f>AVERAGE(B5:B16)</f>
        <v>248180.90833333333</v>
      </c>
      <c r="S5" s="21">
        <f>B5-R5</f>
        <v>-16695.908333333326</v>
      </c>
    </row>
    <row r="6" spans="1:19" x14ac:dyDescent="0.3">
      <c r="A6" s="8">
        <v>37377</v>
      </c>
      <c r="B6" s="5">
        <v>222797</v>
      </c>
      <c r="C6" s="5">
        <v>486104</v>
      </c>
      <c r="D6" s="1">
        <v>361</v>
      </c>
      <c r="E6" s="1">
        <v>1</v>
      </c>
      <c r="F6">
        <f t="shared" si="0"/>
        <v>0</v>
      </c>
      <c r="G6">
        <f t="shared" si="1"/>
        <v>0</v>
      </c>
      <c r="H6">
        <f t="shared" si="2"/>
        <v>0</v>
      </c>
      <c r="I6">
        <f t="shared" si="3"/>
        <v>0</v>
      </c>
      <c r="J6">
        <f t="shared" si="4"/>
        <v>1</v>
      </c>
      <c r="K6">
        <f t="shared" si="5"/>
        <v>0</v>
      </c>
      <c r="L6">
        <f t="shared" si="6"/>
        <v>0</v>
      </c>
      <c r="M6">
        <f t="shared" si="7"/>
        <v>0</v>
      </c>
      <c r="N6">
        <f t="shared" si="8"/>
        <v>0</v>
      </c>
      <c r="O6">
        <f t="shared" si="9"/>
        <v>0</v>
      </c>
      <c r="P6">
        <f t="shared" si="10"/>
        <v>0</v>
      </c>
      <c r="Q6">
        <f t="shared" si="11"/>
        <v>0</v>
      </c>
      <c r="R6" s="21">
        <f>AVERAGE(B6:B17)</f>
        <v>249305.74166666667</v>
      </c>
      <c r="S6" s="21">
        <f>B6-R6</f>
        <v>-26508.741666666669</v>
      </c>
    </row>
    <row r="7" spans="1:19" x14ac:dyDescent="0.3">
      <c r="A7" s="8">
        <v>37408</v>
      </c>
      <c r="B7" s="5">
        <v>221576</v>
      </c>
      <c r="C7" s="5">
        <v>486679</v>
      </c>
      <c r="D7" s="1">
        <v>112</v>
      </c>
      <c r="E7" s="1">
        <v>74</v>
      </c>
      <c r="F7">
        <f t="shared" si="0"/>
        <v>0</v>
      </c>
      <c r="G7">
        <f t="shared" si="1"/>
        <v>0</v>
      </c>
      <c r="H7">
        <f t="shared" si="2"/>
        <v>0</v>
      </c>
      <c r="I7">
        <f t="shared" si="3"/>
        <v>0</v>
      </c>
      <c r="J7">
        <f t="shared" si="4"/>
        <v>0</v>
      </c>
      <c r="K7">
        <f t="shared" si="5"/>
        <v>1</v>
      </c>
      <c r="L7">
        <f t="shared" si="6"/>
        <v>0</v>
      </c>
      <c r="M7">
        <f t="shared" si="7"/>
        <v>0</v>
      </c>
      <c r="N7">
        <f t="shared" si="8"/>
        <v>0</v>
      </c>
      <c r="O7">
        <f t="shared" si="9"/>
        <v>0</v>
      </c>
      <c r="P7">
        <f t="shared" si="10"/>
        <v>0</v>
      </c>
      <c r="Q7">
        <f t="shared" si="11"/>
        <v>0</v>
      </c>
      <c r="R7" s="21">
        <f>AVERAGE(B7:B18)</f>
        <v>249143.32499999998</v>
      </c>
      <c r="S7" s="21">
        <f>B7-R7</f>
        <v>-27567.324999999983</v>
      </c>
    </row>
    <row r="8" spans="1:19" x14ac:dyDescent="0.3">
      <c r="A8" s="8">
        <v>37438</v>
      </c>
      <c r="B8" s="5">
        <v>243096</v>
      </c>
      <c r="C8" s="5">
        <v>487486</v>
      </c>
      <c r="D8" s="1">
        <v>11</v>
      </c>
      <c r="E8" s="1">
        <v>81</v>
      </c>
      <c r="F8">
        <f t="shared" si="0"/>
        <v>0</v>
      </c>
      <c r="G8">
        <f t="shared" si="1"/>
        <v>0</v>
      </c>
      <c r="H8">
        <f t="shared" si="2"/>
        <v>0</v>
      </c>
      <c r="I8">
        <f t="shared" si="3"/>
        <v>0</v>
      </c>
      <c r="J8">
        <f t="shared" si="4"/>
        <v>0</v>
      </c>
      <c r="K8">
        <f t="shared" si="5"/>
        <v>0</v>
      </c>
      <c r="L8">
        <f t="shared" si="6"/>
        <v>1</v>
      </c>
      <c r="M8">
        <f t="shared" si="7"/>
        <v>0</v>
      </c>
      <c r="N8">
        <f t="shared" si="8"/>
        <v>0</v>
      </c>
      <c r="O8">
        <f t="shared" si="9"/>
        <v>0</v>
      </c>
      <c r="P8">
        <f t="shared" si="10"/>
        <v>0</v>
      </c>
      <c r="Q8">
        <f t="shared" si="11"/>
        <v>0</v>
      </c>
      <c r="R8" s="21">
        <f>AVERAGE(B8:B19)</f>
        <v>249693.97499999998</v>
      </c>
      <c r="S8" s="21">
        <f>B8-R8</f>
        <v>-6597.9749999999767</v>
      </c>
    </row>
    <row r="9" spans="1:19" x14ac:dyDescent="0.3">
      <c r="A9" s="8">
        <v>37469</v>
      </c>
      <c r="B9" s="5">
        <v>230545</v>
      </c>
      <c r="C9" s="5">
        <v>488279</v>
      </c>
      <c r="D9" s="1">
        <v>18</v>
      </c>
      <c r="E9" s="1">
        <v>97</v>
      </c>
      <c r="F9">
        <f t="shared" si="0"/>
        <v>0</v>
      </c>
      <c r="G9">
        <f t="shared" si="1"/>
        <v>0</v>
      </c>
      <c r="H9">
        <f t="shared" si="2"/>
        <v>0</v>
      </c>
      <c r="I9">
        <f t="shared" si="3"/>
        <v>0</v>
      </c>
      <c r="J9">
        <f t="shared" si="4"/>
        <v>0</v>
      </c>
      <c r="K9">
        <f t="shared" si="5"/>
        <v>0</v>
      </c>
      <c r="L9">
        <f t="shared" si="6"/>
        <v>0</v>
      </c>
      <c r="M9">
        <f t="shared" si="7"/>
        <v>1</v>
      </c>
      <c r="N9">
        <f t="shared" si="8"/>
        <v>0</v>
      </c>
      <c r="O9">
        <f t="shared" si="9"/>
        <v>0</v>
      </c>
      <c r="P9">
        <f t="shared" si="10"/>
        <v>0</v>
      </c>
      <c r="Q9">
        <f t="shared" si="11"/>
        <v>0</v>
      </c>
      <c r="R9" s="21">
        <f>AVERAGE(B9:B20)</f>
        <v>250155.32249999998</v>
      </c>
      <c r="S9" s="21">
        <f>B9-R9</f>
        <v>-19610.32249999998</v>
      </c>
    </row>
    <row r="10" spans="1:19" x14ac:dyDescent="0.3">
      <c r="A10" s="8">
        <v>37500</v>
      </c>
      <c r="B10" s="5">
        <v>243786</v>
      </c>
      <c r="C10" s="5">
        <v>488937</v>
      </c>
      <c r="D10" s="1">
        <v>184</v>
      </c>
      <c r="E10" s="1">
        <v>37</v>
      </c>
      <c r="F10">
        <f t="shared" si="0"/>
        <v>0</v>
      </c>
      <c r="G10">
        <f t="shared" si="1"/>
        <v>0</v>
      </c>
      <c r="H10">
        <f t="shared" si="2"/>
        <v>0</v>
      </c>
      <c r="I10">
        <f t="shared" si="3"/>
        <v>0</v>
      </c>
      <c r="J10">
        <f t="shared" si="4"/>
        <v>0</v>
      </c>
      <c r="K10">
        <f t="shared" si="5"/>
        <v>0</v>
      </c>
      <c r="L10">
        <f t="shared" si="6"/>
        <v>0</v>
      </c>
      <c r="M10">
        <f t="shared" si="7"/>
        <v>0</v>
      </c>
      <c r="N10">
        <f t="shared" si="8"/>
        <v>1</v>
      </c>
      <c r="O10">
        <f t="shared" si="9"/>
        <v>0</v>
      </c>
      <c r="P10">
        <f t="shared" si="10"/>
        <v>0</v>
      </c>
      <c r="Q10">
        <f t="shared" si="11"/>
        <v>0</v>
      </c>
      <c r="R10" s="21">
        <f>AVERAGE(B10:B21)</f>
        <v>252079.4935833333</v>
      </c>
      <c r="S10" s="21">
        <f>B10-R10</f>
        <v>-8293.4935833333002</v>
      </c>
    </row>
    <row r="11" spans="1:19" x14ac:dyDescent="0.3">
      <c r="A11" s="8">
        <v>37530</v>
      </c>
      <c r="B11" s="5">
        <v>217754</v>
      </c>
      <c r="C11" s="5">
        <v>489571</v>
      </c>
      <c r="D11" s="1">
        <v>491</v>
      </c>
      <c r="E11" s="1">
        <v>1</v>
      </c>
      <c r="F11">
        <f t="shared" si="0"/>
        <v>0</v>
      </c>
      <c r="G11">
        <f t="shared" si="1"/>
        <v>0</v>
      </c>
      <c r="H11">
        <f t="shared" si="2"/>
        <v>0</v>
      </c>
      <c r="I11">
        <f t="shared" si="3"/>
        <v>0</v>
      </c>
      <c r="J11">
        <f t="shared" si="4"/>
        <v>0</v>
      </c>
      <c r="K11">
        <f t="shared" si="5"/>
        <v>0</v>
      </c>
      <c r="L11">
        <f t="shared" si="6"/>
        <v>0</v>
      </c>
      <c r="M11">
        <f t="shared" si="7"/>
        <v>0</v>
      </c>
      <c r="N11">
        <f t="shared" si="8"/>
        <v>0</v>
      </c>
      <c r="O11">
        <f t="shared" si="9"/>
        <v>1</v>
      </c>
      <c r="P11">
        <f t="shared" si="10"/>
        <v>0</v>
      </c>
      <c r="Q11">
        <f t="shared" si="11"/>
        <v>0</v>
      </c>
      <c r="R11" s="21">
        <f>AVERAGE(B11:B22)</f>
        <v>252960.91024999996</v>
      </c>
      <c r="S11" s="21">
        <f>B11-R11</f>
        <v>-35206.910249999957</v>
      </c>
    </row>
    <row r="12" spans="1:19" x14ac:dyDescent="0.3">
      <c r="A12" s="8">
        <v>37561</v>
      </c>
      <c r="B12" s="5">
        <v>233697</v>
      </c>
      <c r="C12" s="5">
        <v>490489</v>
      </c>
      <c r="D12" s="1">
        <v>729</v>
      </c>
      <c r="E12" s="1">
        <v>0</v>
      </c>
      <c r="F12">
        <f t="shared" si="0"/>
        <v>0</v>
      </c>
      <c r="G12">
        <f t="shared" si="1"/>
        <v>0</v>
      </c>
      <c r="H12">
        <f t="shared" si="2"/>
        <v>0</v>
      </c>
      <c r="I12">
        <f t="shared" si="3"/>
        <v>0</v>
      </c>
      <c r="J12">
        <f t="shared" si="4"/>
        <v>0</v>
      </c>
      <c r="K12">
        <f t="shared" si="5"/>
        <v>0</v>
      </c>
      <c r="L12">
        <f t="shared" si="6"/>
        <v>0</v>
      </c>
      <c r="M12">
        <f t="shared" si="7"/>
        <v>0</v>
      </c>
      <c r="N12">
        <f t="shared" si="8"/>
        <v>0</v>
      </c>
      <c r="O12">
        <f t="shared" si="9"/>
        <v>0</v>
      </c>
      <c r="P12">
        <f t="shared" si="10"/>
        <v>1</v>
      </c>
      <c r="Q12">
        <f t="shared" si="11"/>
        <v>0</v>
      </c>
      <c r="R12" s="21">
        <f>AVERAGE(B12:B23)</f>
        <v>253090.00191666666</v>
      </c>
      <c r="S12" s="21">
        <f>B12-R12</f>
        <v>-19393.001916666661</v>
      </c>
    </row>
    <row r="13" spans="1:19" x14ac:dyDescent="0.3">
      <c r="A13" s="8">
        <v>37591</v>
      </c>
      <c r="B13" s="5">
        <v>276536</v>
      </c>
      <c r="C13" s="5">
        <v>491104</v>
      </c>
      <c r="D13" s="1">
        <v>1247</v>
      </c>
      <c r="E13" s="1">
        <v>0</v>
      </c>
      <c r="F13">
        <f t="shared" si="0"/>
        <v>0</v>
      </c>
      <c r="G13">
        <f t="shared" si="1"/>
        <v>0</v>
      </c>
      <c r="H13">
        <f t="shared" si="2"/>
        <v>0</v>
      </c>
      <c r="I13">
        <f t="shared" si="3"/>
        <v>0</v>
      </c>
      <c r="J13">
        <f t="shared" si="4"/>
        <v>0</v>
      </c>
      <c r="K13">
        <f t="shared" si="5"/>
        <v>0</v>
      </c>
      <c r="L13">
        <f t="shared" si="6"/>
        <v>0</v>
      </c>
      <c r="M13">
        <f t="shared" si="7"/>
        <v>0</v>
      </c>
      <c r="N13">
        <f t="shared" si="8"/>
        <v>0</v>
      </c>
      <c r="O13">
        <f t="shared" si="9"/>
        <v>0</v>
      </c>
      <c r="P13">
        <f t="shared" si="10"/>
        <v>0</v>
      </c>
      <c r="Q13">
        <f t="shared" si="11"/>
        <v>1</v>
      </c>
      <c r="R13" s="21">
        <f>AVERAGE(B13:B24)</f>
        <v>254335.27691666665</v>
      </c>
      <c r="S13" s="21">
        <f>B13-R13</f>
        <v>22200.723083333345</v>
      </c>
    </row>
    <row r="14" spans="1:19" x14ac:dyDescent="0.3">
      <c r="A14" s="8">
        <v>37622</v>
      </c>
      <c r="B14" s="5">
        <v>317049.3</v>
      </c>
      <c r="C14" s="5">
        <v>491609</v>
      </c>
      <c r="D14" s="1">
        <v>1371</v>
      </c>
      <c r="E14" s="1">
        <v>0</v>
      </c>
      <c r="F14">
        <f t="shared" si="0"/>
        <v>1</v>
      </c>
      <c r="G14">
        <f t="shared" si="1"/>
        <v>0</v>
      </c>
      <c r="H14">
        <f t="shared" si="2"/>
        <v>0</v>
      </c>
      <c r="I14">
        <f t="shared" si="3"/>
        <v>0</v>
      </c>
      <c r="J14">
        <f t="shared" si="4"/>
        <v>0</v>
      </c>
      <c r="K14">
        <f t="shared" si="5"/>
        <v>0</v>
      </c>
      <c r="L14">
        <f t="shared" si="6"/>
        <v>0</v>
      </c>
      <c r="M14">
        <f t="shared" si="7"/>
        <v>0</v>
      </c>
      <c r="N14">
        <f t="shared" si="8"/>
        <v>0</v>
      </c>
      <c r="O14">
        <f t="shared" si="9"/>
        <v>0</v>
      </c>
      <c r="P14">
        <f t="shared" si="10"/>
        <v>0</v>
      </c>
      <c r="Q14">
        <f t="shared" si="11"/>
        <v>0</v>
      </c>
      <c r="R14" s="21">
        <f>AVERAGE(B14:B25)</f>
        <v>253648.77691666665</v>
      </c>
      <c r="S14" s="21">
        <f>B14-R14</f>
        <v>63400.523083333333</v>
      </c>
    </row>
    <row r="15" spans="1:19" x14ac:dyDescent="0.3">
      <c r="A15" s="8">
        <v>37653</v>
      </c>
      <c r="B15" s="5">
        <v>266520.59999999998</v>
      </c>
      <c r="C15" s="5">
        <v>491759</v>
      </c>
      <c r="D15" s="1">
        <v>1136</v>
      </c>
      <c r="E15" s="1">
        <v>0</v>
      </c>
      <c r="F15">
        <f t="shared" si="0"/>
        <v>0</v>
      </c>
      <c r="G15">
        <f t="shared" si="1"/>
        <v>1</v>
      </c>
      <c r="H15">
        <f t="shared" si="2"/>
        <v>0</v>
      </c>
      <c r="I15">
        <f t="shared" si="3"/>
        <v>0</v>
      </c>
      <c r="J15">
        <f t="shared" si="4"/>
        <v>0</v>
      </c>
      <c r="K15">
        <f t="shared" si="5"/>
        <v>0</v>
      </c>
      <c r="L15">
        <f t="shared" si="6"/>
        <v>0</v>
      </c>
      <c r="M15">
        <f t="shared" si="7"/>
        <v>0</v>
      </c>
      <c r="N15">
        <f t="shared" si="8"/>
        <v>0</v>
      </c>
      <c r="O15">
        <f t="shared" si="9"/>
        <v>0</v>
      </c>
      <c r="P15">
        <f t="shared" si="10"/>
        <v>0</v>
      </c>
      <c r="Q15">
        <f t="shared" si="11"/>
        <v>0</v>
      </c>
      <c r="R15" s="21">
        <f>AVERAGE(B15:B26)</f>
        <v>251465.14358333332</v>
      </c>
      <c r="S15" s="21">
        <f>B15-R15</f>
        <v>15055.456416666653</v>
      </c>
    </row>
    <row r="16" spans="1:19" x14ac:dyDescent="0.3">
      <c r="A16" s="8">
        <v>37681</v>
      </c>
      <c r="B16" s="5">
        <v>273329</v>
      </c>
      <c r="C16" s="5">
        <v>491980</v>
      </c>
      <c r="D16" s="1">
        <v>1067</v>
      </c>
      <c r="E16" s="1">
        <v>0</v>
      </c>
      <c r="F16">
        <f t="shared" si="0"/>
        <v>0</v>
      </c>
      <c r="G16">
        <f t="shared" si="1"/>
        <v>0</v>
      </c>
      <c r="H16">
        <f t="shared" si="2"/>
        <v>1</v>
      </c>
      <c r="I16">
        <f t="shared" si="3"/>
        <v>0</v>
      </c>
      <c r="J16">
        <f t="shared" si="4"/>
        <v>0</v>
      </c>
      <c r="K16">
        <f t="shared" si="5"/>
        <v>0</v>
      </c>
      <c r="L16">
        <f t="shared" si="6"/>
        <v>0</v>
      </c>
      <c r="M16">
        <f t="shared" si="7"/>
        <v>0</v>
      </c>
      <c r="N16">
        <f t="shared" si="8"/>
        <v>0</v>
      </c>
      <c r="O16">
        <f t="shared" si="9"/>
        <v>0</v>
      </c>
      <c r="P16">
        <f t="shared" si="10"/>
        <v>0</v>
      </c>
      <c r="Q16">
        <f t="shared" si="11"/>
        <v>0</v>
      </c>
      <c r="R16" s="21">
        <f>AVERAGE(B16:B27)</f>
        <v>252434.73525000003</v>
      </c>
      <c r="S16" s="21">
        <f>B16-R16</f>
        <v>20894.264749999973</v>
      </c>
    </row>
    <row r="17" spans="1:19" x14ac:dyDescent="0.3">
      <c r="A17" s="8">
        <v>37712</v>
      </c>
      <c r="B17" s="5">
        <v>244983</v>
      </c>
      <c r="C17" s="5">
        <v>491970</v>
      </c>
      <c r="D17" s="1">
        <v>643</v>
      </c>
      <c r="E17" s="1">
        <v>0</v>
      </c>
      <c r="F17">
        <f t="shared" si="0"/>
        <v>0</v>
      </c>
      <c r="G17">
        <f t="shared" si="1"/>
        <v>0</v>
      </c>
      <c r="H17">
        <f t="shared" si="2"/>
        <v>0</v>
      </c>
      <c r="I17">
        <f t="shared" si="3"/>
        <v>1</v>
      </c>
      <c r="J17">
        <f t="shared" si="4"/>
        <v>0</v>
      </c>
      <c r="K17">
        <f t="shared" si="5"/>
        <v>0</v>
      </c>
      <c r="L17">
        <f t="shared" si="6"/>
        <v>0</v>
      </c>
      <c r="M17">
        <f t="shared" si="7"/>
        <v>0</v>
      </c>
      <c r="N17">
        <f t="shared" si="8"/>
        <v>0</v>
      </c>
      <c r="O17">
        <f t="shared" si="9"/>
        <v>0</v>
      </c>
      <c r="P17">
        <f t="shared" si="10"/>
        <v>0</v>
      </c>
      <c r="Q17">
        <f t="shared" si="11"/>
        <v>0</v>
      </c>
      <c r="R17" s="21">
        <f>AVERAGE(B17:B28)</f>
        <v>251904.8185833334</v>
      </c>
      <c r="S17" s="21">
        <f>B17-R17</f>
        <v>-6921.8185833333991</v>
      </c>
    </row>
    <row r="18" spans="1:19" x14ac:dyDescent="0.3">
      <c r="A18" s="8">
        <v>37742</v>
      </c>
      <c r="B18" s="5">
        <v>220848</v>
      </c>
      <c r="C18" s="5">
        <v>492035</v>
      </c>
      <c r="D18" s="1">
        <v>330</v>
      </c>
      <c r="E18" s="1">
        <v>23</v>
      </c>
      <c r="F18">
        <f t="shared" si="0"/>
        <v>0</v>
      </c>
      <c r="G18">
        <f t="shared" si="1"/>
        <v>0</v>
      </c>
      <c r="H18">
        <f t="shared" si="2"/>
        <v>0</v>
      </c>
      <c r="I18">
        <f t="shared" si="3"/>
        <v>0</v>
      </c>
      <c r="J18">
        <f t="shared" si="4"/>
        <v>1</v>
      </c>
      <c r="K18">
        <f t="shared" si="5"/>
        <v>0</v>
      </c>
      <c r="L18">
        <f t="shared" si="6"/>
        <v>0</v>
      </c>
      <c r="M18">
        <f t="shared" si="7"/>
        <v>0</v>
      </c>
      <c r="N18">
        <f t="shared" si="8"/>
        <v>0</v>
      </c>
      <c r="O18">
        <f t="shared" si="9"/>
        <v>0</v>
      </c>
      <c r="P18">
        <f t="shared" si="10"/>
        <v>0</v>
      </c>
      <c r="Q18">
        <f t="shared" si="11"/>
        <v>0</v>
      </c>
      <c r="R18" s="21">
        <f>AVERAGE(B18:B29)</f>
        <v>252120.23525000003</v>
      </c>
      <c r="S18" s="21">
        <f>B18-R18</f>
        <v>-31272.235250000027</v>
      </c>
    </row>
    <row r="19" spans="1:19" x14ac:dyDescent="0.3">
      <c r="A19" s="8">
        <v>37773</v>
      </c>
      <c r="B19" s="5">
        <v>228183.8</v>
      </c>
      <c r="C19" s="5">
        <v>492361</v>
      </c>
      <c r="D19" s="1">
        <v>57</v>
      </c>
      <c r="E19" s="1">
        <v>127</v>
      </c>
      <c r="F19">
        <f t="shared" si="0"/>
        <v>0</v>
      </c>
      <c r="G19">
        <f t="shared" si="1"/>
        <v>0</v>
      </c>
      <c r="H19">
        <f t="shared" si="2"/>
        <v>0</v>
      </c>
      <c r="I19">
        <f t="shared" si="3"/>
        <v>0</v>
      </c>
      <c r="J19">
        <f t="shared" si="4"/>
        <v>0</v>
      </c>
      <c r="K19">
        <f t="shared" si="5"/>
        <v>1</v>
      </c>
      <c r="L19">
        <f t="shared" si="6"/>
        <v>0</v>
      </c>
      <c r="M19">
        <f t="shared" si="7"/>
        <v>0</v>
      </c>
      <c r="N19">
        <f t="shared" si="8"/>
        <v>0</v>
      </c>
      <c r="O19">
        <f t="shared" si="9"/>
        <v>0</v>
      </c>
      <c r="P19">
        <f t="shared" si="10"/>
        <v>0</v>
      </c>
      <c r="Q19">
        <f t="shared" si="11"/>
        <v>0</v>
      </c>
      <c r="R19" s="21">
        <f>AVERAGE(B19:B30)</f>
        <v>253307.39358333335</v>
      </c>
      <c r="S19" s="21">
        <f>B19-R19</f>
        <v>-25123.593583333364</v>
      </c>
    </row>
    <row r="20" spans="1:19" x14ac:dyDescent="0.3">
      <c r="A20" s="8">
        <v>37803</v>
      </c>
      <c r="B20" s="5">
        <v>248632.17</v>
      </c>
      <c r="C20" s="5">
        <v>492760</v>
      </c>
      <c r="D20" s="1">
        <v>32</v>
      </c>
      <c r="E20" s="1">
        <v>85</v>
      </c>
      <c r="F20">
        <f t="shared" si="0"/>
        <v>0</v>
      </c>
      <c r="G20">
        <f t="shared" si="1"/>
        <v>0</v>
      </c>
      <c r="H20">
        <f t="shared" si="2"/>
        <v>0</v>
      </c>
      <c r="I20">
        <f t="shared" si="3"/>
        <v>0</v>
      </c>
      <c r="J20">
        <f t="shared" si="4"/>
        <v>0</v>
      </c>
      <c r="K20">
        <f t="shared" si="5"/>
        <v>0</v>
      </c>
      <c r="L20">
        <f t="shared" si="6"/>
        <v>1</v>
      </c>
      <c r="M20">
        <f t="shared" si="7"/>
        <v>0</v>
      </c>
      <c r="N20">
        <f t="shared" si="8"/>
        <v>0</v>
      </c>
      <c r="O20">
        <f t="shared" si="9"/>
        <v>0</v>
      </c>
      <c r="P20">
        <f t="shared" si="10"/>
        <v>0</v>
      </c>
      <c r="Q20">
        <f t="shared" si="11"/>
        <v>0</v>
      </c>
      <c r="R20" s="21">
        <f>AVERAGE(B20:B31)</f>
        <v>253636.06858333331</v>
      </c>
      <c r="S20" s="21">
        <f>B20-R20</f>
        <v>-5003.898583333299</v>
      </c>
    </row>
    <row r="21" spans="1:19" x14ac:dyDescent="0.3">
      <c r="A21" s="8">
        <v>37834</v>
      </c>
      <c r="B21" s="5">
        <v>253635.05300000001</v>
      </c>
      <c r="C21" s="5">
        <v>493615</v>
      </c>
      <c r="D21" s="1">
        <v>15</v>
      </c>
      <c r="E21" s="1">
        <v>161</v>
      </c>
      <c r="F21">
        <f t="shared" si="0"/>
        <v>0</v>
      </c>
      <c r="G21">
        <f t="shared" si="1"/>
        <v>0</v>
      </c>
      <c r="H21">
        <f t="shared" si="2"/>
        <v>0</v>
      </c>
      <c r="I21">
        <f t="shared" si="3"/>
        <v>0</v>
      </c>
      <c r="J21">
        <f t="shared" si="4"/>
        <v>0</v>
      </c>
      <c r="K21">
        <f t="shared" si="5"/>
        <v>0</v>
      </c>
      <c r="L21">
        <f t="shared" si="6"/>
        <v>0</v>
      </c>
      <c r="M21">
        <f t="shared" si="7"/>
        <v>1</v>
      </c>
      <c r="N21">
        <f t="shared" si="8"/>
        <v>0</v>
      </c>
      <c r="O21">
        <f t="shared" si="9"/>
        <v>0</v>
      </c>
      <c r="P21">
        <f t="shared" si="10"/>
        <v>0</v>
      </c>
      <c r="Q21">
        <f t="shared" si="11"/>
        <v>0</v>
      </c>
      <c r="R21" s="21">
        <f>AVERAGE(B21:B32)</f>
        <v>254755.11275</v>
      </c>
      <c r="S21" s="21">
        <f>B21-R21</f>
        <v>-1120.0597499999858</v>
      </c>
    </row>
    <row r="22" spans="1:19" x14ac:dyDescent="0.3">
      <c r="A22" s="8">
        <v>37865</v>
      </c>
      <c r="B22" s="5">
        <v>254363</v>
      </c>
      <c r="C22" s="5">
        <v>494019</v>
      </c>
      <c r="D22" s="1">
        <v>140</v>
      </c>
      <c r="E22" s="1">
        <v>25</v>
      </c>
      <c r="F22">
        <f t="shared" si="0"/>
        <v>0</v>
      </c>
      <c r="G22">
        <f t="shared" si="1"/>
        <v>0</v>
      </c>
      <c r="H22">
        <f t="shared" si="2"/>
        <v>0</v>
      </c>
      <c r="I22">
        <f t="shared" si="3"/>
        <v>0</v>
      </c>
      <c r="J22">
        <f t="shared" si="4"/>
        <v>0</v>
      </c>
      <c r="K22">
        <f t="shared" si="5"/>
        <v>0</v>
      </c>
      <c r="L22">
        <f t="shared" si="6"/>
        <v>0</v>
      </c>
      <c r="M22">
        <f t="shared" si="7"/>
        <v>0</v>
      </c>
      <c r="N22">
        <f t="shared" si="8"/>
        <v>1</v>
      </c>
      <c r="O22">
        <f t="shared" si="9"/>
        <v>0</v>
      </c>
      <c r="P22">
        <f t="shared" si="10"/>
        <v>0</v>
      </c>
      <c r="Q22">
        <f t="shared" si="11"/>
        <v>0</v>
      </c>
      <c r="R22" s="21">
        <f>AVERAGE(B22:B33)</f>
        <v>257191.92833333332</v>
      </c>
      <c r="S22" s="21">
        <f>B22-R22</f>
        <v>-2828.9283333333151</v>
      </c>
    </row>
    <row r="23" spans="1:19" x14ac:dyDescent="0.3">
      <c r="A23" s="8">
        <v>37895</v>
      </c>
      <c r="B23" s="5">
        <v>219303.1</v>
      </c>
      <c r="C23" s="5">
        <v>494783</v>
      </c>
      <c r="D23" s="1">
        <v>456</v>
      </c>
      <c r="E23" s="1">
        <v>3</v>
      </c>
      <c r="F23">
        <f t="shared" si="0"/>
        <v>0</v>
      </c>
      <c r="G23">
        <f t="shared" si="1"/>
        <v>0</v>
      </c>
      <c r="H23">
        <f t="shared" si="2"/>
        <v>0</v>
      </c>
      <c r="I23">
        <f t="shared" si="3"/>
        <v>0</v>
      </c>
      <c r="J23">
        <f t="shared" si="4"/>
        <v>0</v>
      </c>
      <c r="K23">
        <f t="shared" si="5"/>
        <v>0</v>
      </c>
      <c r="L23">
        <f t="shared" si="6"/>
        <v>0</v>
      </c>
      <c r="M23">
        <f t="shared" si="7"/>
        <v>0</v>
      </c>
      <c r="N23">
        <f t="shared" si="8"/>
        <v>0</v>
      </c>
      <c r="O23">
        <f t="shared" si="9"/>
        <v>1</v>
      </c>
      <c r="P23">
        <f t="shared" si="10"/>
        <v>0</v>
      </c>
      <c r="Q23">
        <f t="shared" si="11"/>
        <v>0</v>
      </c>
      <c r="R23" s="21">
        <f>AVERAGE(B23:B34)</f>
        <v>257590.66</v>
      </c>
      <c r="S23" s="21">
        <f>B23-R23</f>
        <v>-38287.56</v>
      </c>
    </row>
    <row r="24" spans="1:19" x14ac:dyDescent="0.3">
      <c r="A24" s="8">
        <v>37926</v>
      </c>
      <c r="B24" s="5">
        <v>248640.3</v>
      </c>
      <c r="C24" s="5">
        <v>495837</v>
      </c>
      <c r="D24" s="1">
        <v>702</v>
      </c>
      <c r="E24" s="1">
        <v>0</v>
      </c>
      <c r="F24">
        <f t="shared" si="0"/>
        <v>0</v>
      </c>
      <c r="G24">
        <f t="shared" si="1"/>
        <v>0</v>
      </c>
      <c r="H24">
        <f t="shared" si="2"/>
        <v>0</v>
      </c>
      <c r="I24">
        <f t="shared" si="3"/>
        <v>0</v>
      </c>
      <c r="J24">
        <f t="shared" si="4"/>
        <v>0</v>
      </c>
      <c r="K24">
        <f t="shared" si="5"/>
        <v>0</v>
      </c>
      <c r="L24">
        <f t="shared" si="6"/>
        <v>0</v>
      </c>
      <c r="M24">
        <f t="shared" si="7"/>
        <v>0</v>
      </c>
      <c r="N24">
        <f t="shared" si="8"/>
        <v>0</v>
      </c>
      <c r="O24">
        <f t="shared" si="9"/>
        <v>0</v>
      </c>
      <c r="P24">
        <f t="shared" si="10"/>
        <v>1</v>
      </c>
      <c r="Q24">
        <f t="shared" si="11"/>
        <v>0</v>
      </c>
      <c r="R24" s="21">
        <f>AVERAGE(B24:B35)</f>
        <v>258218.04833333325</v>
      </c>
      <c r="S24" s="21">
        <f>B24-R24</f>
        <v>-9577.7483333332639</v>
      </c>
    </row>
    <row r="25" spans="1:19" x14ac:dyDescent="0.3">
      <c r="A25" s="8">
        <v>37956</v>
      </c>
      <c r="B25" s="5">
        <v>268298</v>
      </c>
      <c r="C25" s="5">
        <v>496563</v>
      </c>
      <c r="D25" s="1">
        <v>928</v>
      </c>
      <c r="E25" s="1">
        <v>0</v>
      </c>
      <c r="F25">
        <f t="shared" si="0"/>
        <v>0</v>
      </c>
      <c r="G25">
        <f t="shared" si="1"/>
        <v>0</v>
      </c>
      <c r="H25">
        <f t="shared" si="2"/>
        <v>0</v>
      </c>
      <c r="I25">
        <f t="shared" si="3"/>
        <v>0</v>
      </c>
      <c r="J25">
        <f t="shared" si="4"/>
        <v>0</v>
      </c>
      <c r="K25">
        <f t="shared" si="5"/>
        <v>0</v>
      </c>
      <c r="L25">
        <f t="shared" si="6"/>
        <v>0</v>
      </c>
      <c r="M25">
        <f t="shared" si="7"/>
        <v>0</v>
      </c>
      <c r="N25">
        <f t="shared" si="8"/>
        <v>0</v>
      </c>
      <c r="O25">
        <f t="shared" si="9"/>
        <v>0</v>
      </c>
      <c r="P25">
        <f t="shared" si="10"/>
        <v>0</v>
      </c>
      <c r="Q25">
        <f t="shared" si="11"/>
        <v>1</v>
      </c>
      <c r="R25" s="21">
        <f>AVERAGE(B25:B36)</f>
        <v>259661.57208333327</v>
      </c>
      <c r="S25" s="21">
        <f>B25-R25</f>
        <v>8636.4279166667257</v>
      </c>
    </row>
    <row r="26" spans="1:19" x14ac:dyDescent="0.3">
      <c r="A26" s="8">
        <v>37987</v>
      </c>
      <c r="B26" s="5">
        <v>290845.7</v>
      </c>
      <c r="C26" s="5">
        <v>497278</v>
      </c>
      <c r="D26" s="1">
        <v>1066</v>
      </c>
      <c r="E26" s="1">
        <v>0</v>
      </c>
      <c r="F26">
        <f t="shared" si="0"/>
        <v>1</v>
      </c>
      <c r="G26">
        <f t="shared" si="1"/>
        <v>0</v>
      </c>
      <c r="H26">
        <f t="shared" si="2"/>
        <v>0</v>
      </c>
      <c r="I26">
        <f t="shared" si="3"/>
        <v>0</v>
      </c>
      <c r="J26">
        <f t="shared" si="4"/>
        <v>0</v>
      </c>
      <c r="K26">
        <f t="shared" si="5"/>
        <v>0</v>
      </c>
      <c r="L26">
        <f t="shared" si="6"/>
        <v>0</v>
      </c>
      <c r="M26">
        <f t="shared" si="7"/>
        <v>0</v>
      </c>
      <c r="N26">
        <f t="shared" si="8"/>
        <v>0</v>
      </c>
      <c r="O26">
        <f t="shared" si="9"/>
        <v>0</v>
      </c>
      <c r="P26">
        <f t="shared" si="10"/>
        <v>0</v>
      </c>
      <c r="Q26">
        <f t="shared" si="11"/>
        <v>0</v>
      </c>
      <c r="R26" s="21">
        <f>AVERAGE(B26:B37)</f>
        <v>262282.01033333328</v>
      </c>
      <c r="S26" s="21">
        <f>B26-R26</f>
        <v>28563.689666666731</v>
      </c>
    </row>
    <row r="27" spans="1:19" x14ac:dyDescent="0.3">
      <c r="A27" s="8">
        <v>38018</v>
      </c>
      <c r="B27" s="5">
        <v>278155.7</v>
      </c>
      <c r="C27" s="5">
        <v>497252</v>
      </c>
      <c r="D27" s="1">
        <v>1006</v>
      </c>
      <c r="E27" s="1">
        <v>0</v>
      </c>
      <c r="F27">
        <f t="shared" si="0"/>
        <v>0</v>
      </c>
      <c r="G27">
        <f t="shared" si="1"/>
        <v>1</v>
      </c>
      <c r="H27">
        <f t="shared" si="2"/>
        <v>0</v>
      </c>
      <c r="I27">
        <f t="shared" si="3"/>
        <v>0</v>
      </c>
      <c r="J27">
        <f t="shared" si="4"/>
        <v>0</v>
      </c>
      <c r="K27">
        <f t="shared" si="5"/>
        <v>0</v>
      </c>
      <c r="L27">
        <f t="shared" si="6"/>
        <v>0</v>
      </c>
      <c r="M27">
        <f t="shared" si="7"/>
        <v>0</v>
      </c>
      <c r="N27">
        <f t="shared" si="8"/>
        <v>0</v>
      </c>
      <c r="O27">
        <f t="shared" si="9"/>
        <v>0</v>
      </c>
      <c r="P27">
        <f t="shared" si="10"/>
        <v>0</v>
      </c>
      <c r="Q27">
        <f t="shared" si="11"/>
        <v>0</v>
      </c>
      <c r="R27" s="21">
        <f>AVERAGE(B27:B38)</f>
        <v>264377.17200000002</v>
      </c>
      <c r="S27" s="21">
        <f>B27-R27</f>
        <v>13778.527999999991</v>
      </c>
    </row>
    <row r="28" spans="1:19" x14ac:dyDescent="0.3">
      <c r="A28" s="8">
        <v>38047</v>
      </c>
      <c r="B28" s="5">
        <v>266970</v>
      </c>
      <c r="C28" s="5">
        <v>498125</v>
      </c>
      <c r="D28" s="1">
        <v>927</v>
      </c>
      <c r="E28" s="1">
        <v>0</v>
      </c>
      <c r="F28">
        <f t="shared" si="0"/>
        <v>0</v>
      </c>
      <c r="G28">
        <f t="shared" si="1"/>
        <v>0</v>
      </c>
      <c r="H28">
        <f t="shared" si="2"/>
        <v>1</v>
      </c>
      <c r="I28">
        <f t="shared" si="3"/>
        <v>0</v>
      </c>
      <c r="J28">
        <f t="shared" si="4"/>
        <v>0</v>
      </c>
      <c r="K28">
        <f t="shared" si="5"/>
        <v>0</v>
      </c>
      <c r="L28">
        <f t="shared" si="6"/>
        <v>0</v>
      </c>
      <c r="M28">
        <f t="shared" si="7"/>
        <v>0</v>
      </c>
      <c r="N28">
        <f t="shared" si="8"/>
        <v>0</v>
      </c>
      <c r="O28">
        <f t="shared" si="9"/>
        <v>0</v>
      </c>
      <c r="P28">
        <f t="shared" si="10"/>
        <v>0</v>
      </c>
      <c r="Q28">
        <f t="shared" si="11"/>
        <v>0</v>
      </c>
      <c r="R28" s="21">
        <f>AVERAGE(B28:B39)</f>
        <v>267098.11516666674</v>
      </c>
      <c r="S28" s="21">
        <f>B28-R28</f>
        <v>-128.11516666674288</v>
      </c>
    </row>
    <row r="29" spans="1:19" x14ac:dyDescent="0.3">
      <c r="A29" s="8">
        <v>38078</v>
      </c>
      <c r="B29" s="5">
        <v>247568</v>
      </c>
      <c r="C29" s="5">
        <v>498343</v>
      </c>
      <c r="D29" s="1">
        <v>609</v>
      </c>
      <c r="E29" s="1">
        <v>0</v>
      </c>
      <c r="F29">
        <f t="shared" si="0"/>
        <v>0</v>
      </c>
      <c r="G29">
        <f t="shared" si="1"/>
        <v>0</v>
      </c>
      <c r="H29">
        <f t="shared" si="2"/>
        <v>0</v>
      </c>
      <c r="I29">
        <f t="shared" si="3"/>
        <v>1</v>
      </c>
      <c r="J29">
        <f t="shared" si="4"/>
        <v>0</v>
      </c>
      <c r="K29">
        <f t="shared" si="5"/>
        <v>0</v>
      </c>
      <c r="L29">
        <f t="shared" si="6"/>
        <v>0</v>
      </c>
      <c r="M29">
        <f t="shared" si="7"/>
        <v>0</v>
      </c>
      <c r="N29">
        <f t="shared" si="8"/>
        <v>0</v>
      </c>
      <c r="O29">
        <f t="shared" si="9"/>
        <v>0</v>
      </c>
      <c r="P29">
        <f t="shared" si="10"/>
        <v>0</v>
      </c>
      <c r="Q29">
        <f t="shared" si="11"/>
        <v>0</v>
      </c>
      <c r="R29" s="21">
        <f>AVERAGE(B29:B40)</f>
        <v>269140.28433333337</v>
      </c>
      <c r="S29" s="21">
        <f>B29-R29</f>
        <v>-21572.284333333373</v>
      </c>
    </row>
    <row r="30" spans="1:19" x14ac:dyDescent="0.3">
      <c r="A30" s="8">
        <v>38108</v>
      </c>
      <c r="B30" s="5">
        <v>235093.9</v>
      </c>
      <c r="C30" s="5">
        <v>498634</v>
      </c>
      <c r="D30" s="1">
        <v>386</v>
      </c>
      <c r="E30" s="1">
        <v>0</v>
      </c>
      <c r="F30">
        <f t="shared" si="0"/>
        <v>0</v>
      </c>
      <c r="G30">
        <f t="shared" si="1"/>
        <v>0</v>
      </c>
      <c r="H30">
        <f t="shared" si="2"/>
        <v>0</v>
      </c>
      <c r="I30">
        <f t="shared" si="3"/>
        <v>0</v>
      </c>
      <c r="J30">
        <f t="shared" si="4"/>
        <v>1</v>
      </c>
      <c r="K30">
        <f t="shared" si="5"/>
        <v>0</v>
      </c>
      <c r="L30">
        <f t="shared" si="6"/>
        <v>0</v>
      </c>
      <c r="M30">
        <f t="shared" si="7"/>
        <v>0</v>
      </c>
      <c r="N30">
        <f t="shared" si="8"/>
        <v>0</v>
      </c>
      <c r="O30">
        <f t="shared" si="9"/>
        <v>0</v>
      </c>
      <c r="P30">
        <f t="shared" si="10"/>
        <v>0</v>
      </c>
      <c r="Q30">
        <f t="shared" si="11"/>
        <v>0</v>
      </c>
      <c r="R30" s="21">
        <f>AVERAGE(B30:B41)</f>
        <v>270516.96575000003</v>
      </c>
      <c r="S30" s="21">
        <f>B30-R30</f>
        <v>-35423.065750000038</v>
      </c>
    </row>
    <row r="31" spans="1:19" x14ac:dyDescent="0.3">
      <c r="A31" s="8">
        <v>38139</v>
      </c>
      <c r="B31" s="5">
        <v>232127.9</v>
      </c>
      <c r="C31" s="5">
        <v>499158</v>
      </c>
      <c r="D31" s="1">
        <v>149</v>
      </c>
      <c r="E31" s="1">
        <v>49</v>
      </c>
      <c r="F31">
        <f t="shared" si="0"/>
        <v>0</v>
      </c>
      <c r="G31">
        <f t="shared" si="1"/>
        <v>0</v>
      </c>
      <c r="H31">
        <f t="shared" si="2"/>
        <v>0</v>
      </c>
      <c r="I31">
        <f t="shared" si="3"/>
        <v>0</v>
      </c>
      <c r="J31">
        <f t="shared" si="4"/>
        <v>0</v>
      </c>
      <c r="K31">
        <f t="shared" si="5"/>
        <v>1</v>
      </c>
      <c r="L31">
        <f t="shared" si="6"/>
        <v>0</v>
      </c>
      <c r="M31">
        <f t="shared" si="7"/>
        <v>0</v>
      </c>
      <c r="N31">
        <f t="shared" si="8"/>
        <v>0</v>
      </c>
      <c r="O31">
        <f t="shared" si="9"/>
        <v>0</v>
      </c>
      <c r="P31">
        <f t="shared" si="10"/>
        <v>0</v>
      </c>
      <c r="Q31">
        <f t="shared" si="11"/>
        <v>0</v>
      </c>
      <c r="R31" s="21">
        <f>AVERAGE(B31:B42)</f>
        <v>271215.48466666666</v>
      </c>
      <c r="S31" s="21">
        <f>B31-R31</f>
        <v>-39087.584666666662</v>
      </c>
    </row>
    <row r="32" spans="1:19" x14ac:dyDescent="0.3">
      <c r="A32" s="8">
        <v>38169</v>
      </c>
      <c r="B32" s="5">
        <v>262060.7</v>
      </c>
      <c r="C32" s="5">
        <v>499855</v>
      </c>
      <c r="D32" s="1">
        <v>23</v>
      </c>
      <c r="E32" s="1">
        <v>169</v>
      </c>
      <c r="F32">
        <f t="shared" si="0"/>
        <v>0</v>
      </c>
      <c r="G32">
        <f t="shared" si="1"/>
        <v>0</v>
      </c>
      <c r="H32">
        <f t="shared" si="2"/>
        <v>0</v>
      </c>
      <c r="I32">
        <f t="shared" si="3"/>
        <v>0</v>
      </c>
      <c r="J32">
        <f t="shared" si="4"/>
        <v>0</v>
      </c>
      <c r="K32">
        <f t="shared" si="5"/>
        <v>0</v>
      </c>
      <c r="L32">
        <f t="shared" si="6"/>
        <v>1</v>
      </c>
      <c r="M32">
        <f t="shared" si="7"/>
        <v>0</v>
      </c>
      <c r="N32">
        <f t="shared" si="8"/>
        <v>0</v>
      </c>
      <c r="O32">
        <f t="shared" si="9"/>
        <v>0</v>
      </c>
      <c r="P32">
        <f t="shared" si="10"/>
        <v>0</v>
      </c>
      <c r="Q32">
        <f t="shared" si="11"/>
        <v>0</v>
      </c>
      <c r="R32" s="21">
        <f>AVERAGE(B32:B43)</f>
        <v>271807.68141666672</v>
      </c>
      <c r="S32" s="21">
        <f>B32-R32</f>
        <v>-9746.9814166667056</v>
      </c>
    </row>
    <row r="33" spans="1:19" x14ac:dyDescent="0.3">
      <c r="A33" s="8">
        <v>38200</v>
      </c>
      <c r="B33" s="5">
        <v>282876.84000000003</v>
      </c>
      <c r="C33" s="5">
        <v>500655</v>
      </c>
      <c r="D33" s="1">
        <v>21</v>
      </c>
      <c r="E33" s="1">
        <v>183</v>
      </c>
      <c r="F33">
        <f t="shared" si="0"/>
        <v>0</v>
      </c>
      <c r="G33">
        <f t="shared" si="1"/>
        <v>0</v>
      </c>
      <c r="H33">
        <f t="shared" si="2"/>
        <v>0</v>
      </c>
      <c r="I33">
        <f t="shared" si="3"/>
        <v>0</v>
      </c>
      <c r="J33">
        <f t="shared" si="4"/>
        <v>0</v>
      </c>
      <c r="K33">
        <f t="shared" si="5"/>
        <v>0</v>
      </c>
      <c r="L33">
        <f t="shared" si="6"/>
        <v>0</v>
      </c>
      <c r="M33">
        <f t="shared" si="7"/>
        <v>1</v>
      </c>
      <c r="N33">
        <f t="shared" si="8"/>
        <v>0</v>
      </c>
      <c r="O33">
        <f t="shared" si="9"/>
        <v>0</v>
      </c>
      <c r="P33">
        <f t="shared" si="10"/>
        <v>0</v>
      </c>
      <c r="Q33">
        <f t="shared" si="11"/>
        <v>0</v>
      </c>
      <c r="R33" s="21">
        <f>AVERAGE(B33:B44)</f>
        <v>272918.7963333333</v>
      </c>
      <c r="S33" s="21">
        <f>B33-R33</f>
        <v>9958.0436666667229</v>
      </c>
    </row>
    <row r="34" spans="1:19" x14ac:dyDescent="0.3">
      <c r="A34" s="8">
        <v>38231</v>
      </c>
      <c r="B34" s="5">
        <v>259147.78</v>
      </c>
      <c r="C34" s="5">
        <v>501178</v>
      </c>
      <c r="D34" s="1">
        <v>103</v>
      </c>
      <c r="E34" s="1">
        <v>55</v>
      </c>
      <c r="F34">
        <f t="shared" si="0"/>
        <v>0</v>
      </c>
      <c r="G34">
        <f t="shared" si="1"/>
        <v>0</v>
      </c>
      <c r="H34">
        <f t="shared" si="2"/>
        <v>0</v>
      </c>
      <c r="I34">
        <f t="shared" si="3"/>
        <v>0</v>
      </c>
      <c r="J34">
        <f t="shared" si="4"/>
        <v>0</v>
      </c>
      <c r="K34">
        <f t="shared" si="5"/>
        <v>0</v>
      </c>
      <c r="L34">
        <f t="shared" si="6"/>
        <v>0</v>
      </c>
      <c r="M34">
        <f t="shared" si="7"/>
        <v>0</v>
      </c>
      <c r="N34">
        <f t="shared" si="8"/>
        <v>1</v>
      </c>
      <c r="O34">
        <f t="shared" si="9"/>
        <v>0</v>
      </c>
      <c r="P34">
        <f t="shared" si="10"/>
        <v>0</v>
      </c>
      <c r="Q34">
        <f t="shared" si="11"/>
        <v>0</v>
      </c>
      <c r="R34" s="21">
        <f>AVERAGE(B34:B45)</f>
        <v>273586.95758333331</v>
      </c>
      <c r="S34" s="21">
        <f>B34-R34</f>
        <v>-14439.177583333309</v>
      </c>
    </row>
    <row r="35" spans="1:19" x14ac:dyDescent="0.3">
      <c r="A35" s="8">
        <v>38261</v>
      </c>
      <c r="B35" s="5">
        <v>226831.76</v>
      </c>
      <c r="C35" s="5">
        <v>502262</v>
      </c>
      <c r="D35" s="1">
        <v>563</v>
      </c>
      <c r="E35" s="1">
        <v>14</v>
      </c>
      <c r="F35">
        <f t="shared" si="0"/>
        <v>0</v>
      </c>
      <c r="G35">
        <f t="shared" si="1"/>
        <v>0</v>
      </c>
      <c r="H35">
        <f t="shared" si="2"/>
        <v>0</v>
      </c>
      <c r="I35">
        <f t="shared" si="3"/>
        <v>0</v>
      </c>
      <c r="J35">
        <f t="shared" si="4"/>
        <v>0</v>
      </c>
      <c r="K35">
        <f t="shared" si="5"/>
        <v>0</v>
      </c>
      <c r="L35">
        <f t="shared" si="6"/>
        <v>0</v>
      </c>
      <c r="M35">
        <f t="shared" si="7"/>
        <v>0</v>
      </c>
      <c r="N35">
        <f t="shared" si="8"/>
        <v>0</v>
      </c>
      <c r="O35">
        <f t="shared" si="9"/>
        <v>1</v>
      </c>
      <c r="P35">
        <f t="shared" si="10"/>
        <v>0</v>
      </c>
      <c r="Q35">
        <f t="shared" si="11"/>
        <v>0</v>
      </c>
      <c r="R35" s="21">
        <f>AVERAGE(B35:B46)</f>
        <v>274722.76558333333</v>
      </c>
      <c r="S35" s="21">
        <f>B35-R35</f>
        <v>-47891.005583333317</v>
      </c>
    </row>
    <row r="36" spans="1:19" x14ac:dyDescent="0.3">
      <c r="A36" s="8">
        <v>38292</v>
      </c>
      <c r="B36" s="5">
        <v>265962.58500000002</v>
      </c>
      <c r="C36" s="5">
        <v>503203</v>
      </c>
      <c r="D36" s="1">
        <v>830</v>
      </c>
      <c r="E36" s="1">
        <v>0</v>
      </c>
      <c r="F36">
        <f t="shared" si="0"/>
        <v>0</v>
      </c>
      <c r="G36">
        <f t="shared" si="1"/>
        <v>0</v>
      </c>
      <c r="H36">
        <f t="shared" si="2"/>
        <v>0</v>
      </c>
      <c r="I36">
        <f t="shared" si="3"/>
        <v>0</v>
      </c>
      <c r="J36">
        <f t="shared" si="4"/>
        <v>0</v>
      </c>
      <c r="K36">
        <f t="shared" si="5"/>
        <v>0</v>
      </c>
      <c r="L36">
        <f t="shared" si="6"/>
        <v>0</v>
      </c>
      <c r="M36">
        <f t="shared" si="7"/>
        <v>0</v>
      </c>
      <c r="N36">
        <f t="shared" si="8"/>
        <v>0</v>
      </c>
      <c r="O36">
        <f t="shared" si="9"/>
        <v>0</v>
      </c>
      <c r="P36">
        <f t="shared" si="10"/>
        <v>1</v>
      </c>
      <c r="Q36">
        <f t="shared" si="11"/>
        <v>0</v>
      </c>
      <c r="R36" s="21">
        <f>AVERAGE(B36:B47)</f>
        <v>276010.83208333334</v>
      </c>
      <c r="S36" s="21">
        <f>B36-R36</f>
        <v>-10048.247083333321</v>
      </c>
    </row>
    <row r="37" spans="1:19" x14ac:dyDescent="0.3">
      <c r="A37" s="8">
        <v>38322</v>
      </c>
      <c r="B37" s="5">
        <v>299743.25900000002</v>
      </c>
      <c r="C37" s="5">
        <v>503996</v>
      </c>
      <c r="D37" s="1">
        <v>1158</v>
      </c>
      <c r="E37" s="1">
        <v>0</v>
      </c>
      <c r="F37">
        <f t="shared" si="0"/>
        <v>0</v>
      </c>
      <c r="G37">
        <f t="shared" si="1"/>
        <v>0</v>
      </c>
      <c r="H37">
        <f t="shared" si="2"/>
        <v>0</v>
      </c>
      <c r="I37">
        <f t="shared" si="3"/>
        <v>0</v>
      </c>
      <c r="J37">
        <f t="shared" si="4"/>
        <v>0</v>
      </c>
      <c r="K37">
        <f t="shared" si="5"/>
        <v>0</v>
      </c>
      <c r="L37">
        <f t="shared" si="6"/>
        <v>0</v>
      </c>
      <c r="M37">
        <f t="shared" si="7"/>
        <v>0</v>
      </c>
      <c r="N37">
        <f t="shared" si="8"/>
        <v>0</v>
      </c>
      <c r="O37">
        <f t="shared" si="9"/>
        <v>0</v>
      </c>
      <c r="P37">
        <f t="shared" si="10"/>
        <v>0</v>
      </c>
      <c r="Q37">
        <f t="shared" si="11"/>
        <v>1</v>
      </c>
      <c r="R37" s="21">
        <f>AVERAGE(B37:B48)</f>
        <v>275426.37625000003</v>
      </c>
      <c r="S37" s="21">
        <f>B37-R37</f>
        <v>24316.88274999999</v>
      </c>
    </row>
    <row r="38" spans="1:19" x14ac:dyDescent="0.3">
      <c r="A38" s="8">
        <v>38353</v>
      </c>
      <c r="B38" s="5">
        <v>315987.64</v>
      </c>
      <c r="C38" s="5">
        <v>504696</v>
      </c>
      <c r="D38" s="1">
        <v>1501</v>
      </c>
      <c r="E38" s="1">
        <v>0</v>
      </c>
      <c r="F38">
        <f t="shared" si="0"/>
        <v>1</v>
      </c>
      <c r="G38">
        <f t="shared" si="1"/>
        <v>0</v>
      </c>
      <c r="H38">
        <f t="shared" si="2"/>
        <v>0</v>
      </c>
      <c r="I38">
        <f t="shared" si="3"/>
        <v>0</v>
      </c>
      <c r="J38">
        <f t="shared" si="4"/>
        <v>0</v>
      </c>
      <c r="K38">
        <f t="shared" si="5"/>
        <v>0</v>
      </c>
      <c r="L38">
        <f t="shared" si="6"/>
        <v>0</v>
      </c>
      <c r="M38">
        <f t="shared" si="7"/>
        <v>0</v>
      </c>
      <c r="N38">
        <f t="shared" si="8"/>
        <v>0</v>
      </c>
      <c r="O38">
        <f t="shared" si="9"/>
        <v>0</v>
      </c>
      <c r="P38">
        <f t="shared" si="10"/>
        <v>0</v>
      </c>
      <c r="Q38">
        <f t="shared" si="11"/>
        <v>0</v>
      </c>
      <c r="R38" s="21">
        <f>AVERAGE(B38:B49)</f>
        <v>275674.67825000006</v>
      </c>
      <c r="S38" s="21">
        <f>B38-R38</f>
        <v>40312.961749999959</v>
      </c>
    </row>
    <row r="39" spans="1:19" x14ac:dyDescent="0.3">
      <c r="A39" s="8">
        <v>38384</v>
      </c>
      <c r="B39" s="5">
        <v>310807.01799999998</v>
      </c>
      <c r="C39" s="5">
        <v>505001</v>
      </c>
      <c r="D39" s="1">
        <v>1246</v>
      </c>
      <c r="E39" s="1">
        <v>0</v>
      </c>
      <c r="F39">
        <f t="shared" si="0"/>
        <v>0</v>
      </c>
      <c r="G39">
        <f t="shared" si="1"/>
        <v>1</v>
      </c>
      <c r="H39">
        <f t="shared" si="2"/>
        <v>0</v>
      </c>
      <c r="I39">
        <f t="shared" si="3"/>
        <v>0</v>
      </c>
      <c r="J39">
        <f t="shared" si="4"/>
        <v>0</v>
      </c>
      <c r="K39">
        <f t="shared" si="5"/>
        <v>0</v>
      </c>
      <c r="L39">
        <f t="shared" si="6"/>
        <v>0</v>
      </c>
      <c r="M39">
        <f t="shared" si="7"/>
        <v>0</v>
      </c>
      <c r="N39">
        <f t="shared" si="8"/>
        <v>0</v>
      </c>
      <c r="O39">
        <f t="shared" si="9"/>
        <v>0</v>
      </c>
      <c r="P39">
        <f t="shared" si="10"/>
        <v>0</v>
      </c>
      <c r="Q39">
        <f t="shared" si="11"/>
        <v>0</v>
      </c>
      <c r="R39" s="21">
        <f>AVERAGE(B39:B50)</f>
        <v>278585.25333333336</v>
      </c>
      <c r="S39" s="21">
        <f>B39-R39</f>
        <v>32221.764666666626</v>
      </c>
    </row>
    <row r="40" spans="1:19" x14ac:dyDescent="0.3">
      <c r="A40" s="8">
        <v>38412</v>
      </c>
      <c r="B40" s="5">
        <v>291476.03000000003</v>
      </c>
      <c r="C40" s="5">
        <v>505231</v>
      </c>
      <c r="D40" s="1">
        <v>1028</v>
      </c>
      <c r="E40" s="1">
        <v>0</v>
      </c>
      <c r="F40">
        <f t="shared" si="0"/>
        <v>0</v>
      </c>
      <c r="G40">
        <f t="shared" si="1"/>
        <v>0</v>
      </c>
      <c r="H40">
        <f t="shared" si="2"/>
        <v>1</v>
      </c>
      <c r="I40">
        <f t="shared" si="3"/>
        <v>0</v>
      </c>
      <c r="J40">
        <f t="shared" si="4"/>
        <v>0</v>
      </c>
      <c r="K40">
        <f t="shared" si="5"/>
        <v>0</v>
      </c>
      <c r="L40">
        <f t="shared" si="6"/>
        <v>0</v>
      </c>
      <c r="M40">
        <f t="shared" si="7"/>
        <v>0</v>
      </c>
      <c r="N40">
        <f t="shared" si="8"/>
        <v>0</v>
      </c>
      <c r="O40">
        <f t="shared" si="9"/>
        <v>0</v>
      </c>
      <c r="P40">
        <f t="shared" si="10"/>
        <v>0</v>
      </c>
      <c r="Q40">
        <f t="shared" si="11"/>
        <v>0</v>
      </c>
      <c r="R40" s="21">
        <f>AVERAGE(B40:B51)</f>
        <v>278931.56583333336</v>
      </c>
      <c r="S40" s="21">
        <f>B40-R40</f>
        <v>12544.464166666672</v>
      </c>
    </row>
    <row r="41" spans="1:19" x14ac:dyDescent="0.3">
      <c r="A41" s="8">
        <v>38443</v>
      </c>
      <c r="B41" s="5">
        <v>264088.17700000003</v>
      </c>
      <c r="C41" s="5">
        <v>505524</v>
      </c>
      <c r="D41" s="1">
        <v>717</v>
      </c>
      <c r="E41" s="1">
        <v>0</v>
      </c>
      <c r="F41">
        <f t="shared" si="0"/>
        <v>0</v>
      </c>
      <c r="G41">
        <f t="shared" si="1"/>
        <v>0</v>
      </c>
      <c r="H41">
        <f t="shared" si="2"/>
        <v>0</v>
      </c>
      <c r="I41">
        <f t="shared" si="3"/>
        <v>1</v>
      </c>
      <c r="J41">
        <f t="shared" si="4"/>
        <v>0</v>
      </c>
      <c r="K41">
        <f t="shared" si="5"/>
        <v>0</v>
      </c>
      <c r="L41">
        <f t="shared" si="6"/>
        <v>0</v>
      </c>
      <c r="M41">
        <f t="shared" si="7"/>
        <v>0</v>
      </c>
      <c r="N41">
        <f t="shared" si="8"/>
        <v>0</v>
      </c>
      <c r="O41">
        <f t="shared" si="9"/>
        <v>0</v>
      </c>
      <c r="P41">
        <f t="shared" si="10"/>
        <v>0</v>
      </c>
      <c r="Q41">
        <f t="shared" si="11"/>
        <v>0</v>
      </c>
      <c r="R41" s="21">
        <f>AVERAGE(B41:B52)</f>
        <v>279068.05325000006</v>
      </c>
      <c r="S41" s="21">
        <f>B41-R41</f>
        <v>-14979.87625000003</v>
      </c>
    </row>
    <row r="42" spans="1:19" x14ac:dyDescent="0.3">
      <c r="A42" s="8">
        <v>38473</v>
      </c>
      <c r="B42" s="5">
        <v>243476.12700000001</v>
      </c>
      <c r="C42" s="5">
        <v>505649</v>
      </c>
      <c r="D42" s="1">
        <v>391</v>
      </c>
      <c r="E42" s="1">
        <v>0</v>
      </c>
      <c r="F42">
        <f t="shared" si="0"/>
        <v>0</v>
      </c>
      <c r="G42">
        <f t="shared" si="1"/>
        <v>0</v>
      </c>
      <c r="H42">
        <f t="shared" si="2"/>
        <v>0</v>
      </c>
      <c r="I42">
        <f t="shared" si="3"/>
        <v>0</v>
      </c>
      <c r="J42">
        <f t="shared" si="4"/>
        <v>1</v>
      </c>
      <c r="K42">
        <f t="shared" si="5"/>
        <v>0</v>
      </c>
      <c r="L42">
        <f t="shared" si="6"/>
        <v>0</v>
      </c>
      <c r="M42">
        <f t="shared" si="7"/>
        <v>0</v>
      </c>
      <c r="N42">
        <f t="shared" si="8"/>
        <v>0</v>
      </c>
      <c r="O42">
        <f t="shared" si="9"/>
        <v>0</v>
      </c>
      <c r="P42">
        <f t="shared" si="10"/>
        <v>0</v>
      </c>
      <c r="Q42">
        <f t="shared" si="11"/>
        <v>0</v>
      </c>
      <c r="R42" s="21">
        <f>AVERAGE(B42:B53)</f>
        <v>280268.52308333339</v>
      </c>
      <c r="S42" s="21">
        <f>B42-R42</f>
        <v>-36792.396083333384</v>
      </c>
    </row>
    <row r="43" spans="1:19" x14ac:dyDescent="0.3">
      <c r="A43" s="8">
        <v>38504</v>
      </c>
      <c r="B43" s="5">
        <v>239234.261</v>
      </c>
      <c r="C43" s="5">
        <v>505995</v>
      </c>
      <c r="D43" s="1">
        <v>114</v>
      </c>
      <c r="E43" s="1">
        <v>56</v>
      </c>
      <c r="F43">
        <f t="shared" si="0"/>
        <v>0</v>
      </c>
      <c r="G43">
        <f t="shared" si="1"/>
        <v>0</v>
      </c>
      <c r="H43">
        <f t="shared" si="2"/>
        <v>0</v>
      </c>
      <c r="I43">
        <f t="shared" si="3"/>
        <v>0</v>
      </c>
      <c r="J43">
        <f t="shared" si="4"/>
        <v>0</v>
      </c>
      <c r="K43">
        <f t="shared" si="5"/>
        <v>1</v>
      </c>
      <c r="L43">
        <f t="shared" si="6"/>
        <v>0</v>
      </c>
      <c r="M43">
        <f t="shared" si="7"/>
        <v>0</v>
      </c>
      <c r="N43">
        <f t="shared" si="8"/>
        <v>0</v>
      </c>
      <c r="O43">
        <f t="shared" si="9"/>
        <v>0</v>
      </c>
      <c r="P43">
        <f t="shared" si="10"/>
        <v>0</v>
      </c>
      <c r="Q43">
        <f t="shared" si="11"/>
        <v>0</v>
      </c>
      <c r="R43" s="21">
        <f>AVERAGE(B43:B54)</f>
        <v>280353.92133333336</v>
      </c>
      <c r="S43" s="21">
        <f>B43-R43</f>
        <v>-41119.660333333362</v>
      </c>
    </row>
    <row r="44" spans="1:19" x14ac:dyDescent="0.3">
      <c r="A44" s="8">
        <v>38534</v>
      </c>
      <c r="B44" s="5">
        <v>275394.07900000003</v>
      </c>
      <c r="C44" s="5">
        <v>506780</v>
      </c>
      <c r="D44" s="1">
        <v>9</v>
      </c>
      <c r="E44" s="1">
        <v>149</v>
      </c>
      <c r="F44">
        <f t="shared" si="0"/>
        <v>0</v>
      </c>
      <c r="G44">
        <f t="shared" si="1"/>
        <v>0</v>
      </c>
      <c r="H44">
        <f t="shared" si="2"/>
        <v>0</v>
      </c>
      <c r="I44">
        <f t="shared" si="3"/>
        <v>0</v>
      </c>
      <c r="J44">
        <f t="shared" si="4"/>
        <v>0</v>
      </c>
      <c r="K44">
        <f t="shared" si="5"/>
        <v>0</v>
      </c>
      <c r="L44">
        <f t="shared" si="6"/>
        <v>1</v>
      </c>
      <c r="M44">
        <f t="shared" si="7"/>
        <v>0</v>
      </c>
      <c r="N44">
        <f t="shared" si="8"/>
        <v>0</v>
      </c>
      <c r="O44">
        <f t="shared" si="9"/>
        <v>0</v>
      </c>
      <c r="P44">
        <f t="shared" si="10"/>
        <v>0</v>
      </c>
      <c r="Q44">
        <f t="shared" si="11"/>
        <v>0</v>
      </c>
      <c r="R44" s="21">
        <f>AVERAGE(B44:B55)</f>
        <v>280572.549</v>
      </c>
      <c r="S44" s="21">
        <f>B44-R44</f>
        <v>-5178.4699999999721</v>
      </c>
    </row>
    <row r="45" spans="1:19" x14ac:dyDescent="0.3">
      <c r="A45" s="8">
        <v>38565</v>
      </c>
      <c r="B45" s="5">
        <v>290894.77500000002</v>
      </c>
      <c r="C45" s="5">
        <v>507697</v>
      </c>
      <c r="D45" s="1">
        <v>22</v>
      </c>
      <c r="E45" s="1">
        <v>149</v>
      </c>
      <c r="F45">
        <f t="shared" si="0"/>
        <v>0</v>
      </c>
      <c r="G45">
        <f t="shared" si="1"/>
        <v>0</v>
      </c>
      <c r="H45">
        <f t="shared" si="2"/>
        <v>0</v>
      </c>
      <c r="I45">
        <f t="shared" si="3"/>
        <v>0</v>
      </c>
      <c r="J45">
        <f t="shared" si="4"/>
        <v>0</v>
      </c>
      <c r="K45">
        <f t="shared" si="5"/>
        <v>0</v>
      </c>
      <c r="L45">
        <f t="shared" si="6"/>
        <v>0</v>
      </c>
      <c r="M45">
        <f t="shared" si="7"/>
        <v>1</v>
      </c>
      <c r="N45">
        <f t="shared" si="8"/>
        <v>0</v>
      </c>
      <c r="O45">
        <f t="shared" si="9"/>
        <v>0</v>
      </c>
      <c r="P45">
        <f t="shared" si="10"/>
        <v>0</v>
      </c>
      <c r="Q45">
        <f t="shared" si="11"/>
        <v>0</v>
      </c>
      <c r="R45" s="21">
        <f>AVERAGE(B45:B56)</f>
        <v>280639.97100000002</v>
      </c>
      <c r="S45" s="21">
        <f>B45-R45</f>
        <v>10254.804000000004</v>
      </c>
    </row>
    <row r="46" spans="1:19" x14ac:dyDescent="0.3">
      <c r="A46" s="8">
        <v>38596</v>
      </c>
      <c r="B46" s="5">
        <v>272777.47600000002</v>
      </c>
      <c r="C46" s="5">
        <v>508664</v>
      </c>
      <c r="D46" s="1">
        <v>110</v>
      </c>
      <c r="E46" s="1">
        <v>9</v>
      </c>
      <c r="F46">
        <f t="shared" si="0"/>
        <v>0</v>
      </c>
      <c r="G46">
        <f t="shared" si="1"/>
        <v>0</v>
      </c>
      <c r="H46">
        <f t="shared" si="2"/>
        <v>0</v>
      </c>
      <c r="I46">
        <f t="shared" si="3"/>
        <v>0</v>
      </c>
      <c r="J46">
        <f t="shared" si="4"/>
        <v>0</v>
      </c>
      <c r="K46">
        <f t="shared" si="5"/>
        <v>0</v>
      </c>
      <c r="L46">
        <f t="shared" si="6"/>
        <v>0</v>
      </c>
      <c r="M46">
        <f t="shared" si="7"/>
        <v>0</v>
      </c>
      <c r="N46">
        <f t="shared" si="8"/>
        <v>1</v>
      </c>
      <c r="O46">
        <f t="shared" si="9"/>
        <v>0</v>
      </c>
      <c r="P46">
        <f t="shared" si="10"/>
        <v>0</v>
      </c>
      <c r="Q46">
        <f t="shared" si="11"/>
        <v>0</v>
      </c>
      <c r="R46" s="21">
        <f>AVERAGE(B46:B57)</f>
        <v>280658.59516666667</v>
      </c>
      <c r="S46" s="21">
        <f>B46-R46</f>
        <v>-7881.1191666666418</v>
      </c>
    </row>
    <row r="47" spans="1:19" x14ac:dyDescent="0.3">
      <c r="A47" s="8">
        <v>38626</v>
      </c>
      <c r="B47" s="5">
        <v>242288.55799999999</v>
      </c>
      <c r="C47" s="5">
        <v>509355</v>
      </c>
      <c r="D47" s="1">
        <v>521</v>
      </c>
      <c r="E47" s="1">
        <v>0</v>
      </c>
      <c r="F47">
        <f t="shared" si="0"/>
        <v>0</v>
      </c>
      <c r="G47">
        <f t="shared" si="1"/>
        <v>0</v>
      </c>
      <c r="H47">
        <f t="shared" si="2"/>
        <v>0</v>
      </c>
      <c r="I47">
        <f t="shared" si="3"/>
        <v>0</v>
      </c>
      <c r="J47">
        <f t="shared" si="4"/>
        <v>0</v>
      </c>
      <c r="K47">
        <f t="shared" si="5"/>
        <v>0</v>
      </c>
      <c r="L47">
        <f t="shared" si="6"/>
        <v>0</v>
      </c>
      <c r="M47">
        <f t="shared" si="7"/>
        <v>0</v>
      </c>
      <c r="N47">
        <f t="shared" si="8"/>
        <v>0</v>
      </c>
      <c r="O47">
        <f t="shared" si="9"/>
        <v>1</v>
      </c>
      <c r="P47">
        <f t="shared" si="10"/>
        <v>0</v>
      </c>
      <c r="Q47">
        <f t="shared" si="11"/>
        <v>0</v>
      </c>
      <c r="R47" s="21">
        <f>AVERAGE(B47:B58)</f>
        <v>281103.90975000005</v>
      </c>
      <c r="S47" s="21">
        <f>B47-R47</f>
        <v>-38815.35175000006</v>
      </c>
    </row>
    <row r="48" spans="1:19" x14ac:dyDescent="0.3">
      <c r="A48" s="8">
        <v>38657</v>
      </c>
      <c r="B48" s="5">
        <v>258949.11499999999</v>
      </c>
      <c r="C48" s="5">
        <v>510053</v>
      </c>
      <c r="D48" s="1">
        <v>719</v>
      </c>
      <c r="E48" s="1">
        <v>0</v>
      </c>
      <c r="F48">
        <f t="shared" si="0"/>
        <v>0</v>
      </c>
      <c r="G48">
        <f t="shared" si="1"/>
        <v>0</v>
      </c>
      <c r="H48">
        <f t="shared" si="2"/>
        <v>0</v>
      </c>
      <c r="I48">
        <f t="shared" si="3"/>
        <v>0</v>
      </c>
      <c r="J48">
        <f t="shared" si="4"/>
        <v>0</v>
      </c>
      <c r="K48">
        <f t="shared" si="5"/>
        <v>0</v>
      </c>
      <c r="L48">
        <f t="shared" si="6"/>
        <v>0</v>
      </c>
      <c r="M48">
        <f t="shared" si="7"/>
        <v>0</v>
      </c>
      <c r="N48">
        <f t="shared" si="8"/>
        <v>0</v>
      </c>
      <c r="O48">
        <f t="shared" si="9"/>
        <v>0</v>
      </c>
      <c r="P48">
        <f t="shared" si="10"/>
        <v>1</v>
      </c>
      <c r="Q48">
        <f t="shared" si="11"/>
        <v>0</v>
      </c>
      <c r="R48" s="21">
        <f>AVERAGE(B48:B59)</f>
        <v>282177.61408333335</v>
      </c>
      <c r="S48" s="21">
        <f>B48-R48</f>
        <v>-23228.499083333358</v>
      </c>
    </row>
    <row r="49" spans="1:19" x14ac:dyDescent="0.3">
      <c r="A49" s="8">
        <v>38687</v>
      </c>
      <c r="B49" s="5">
        <v>302722.88299999997</v>
      </c>
      <c r="C49" s="5">
        <v>511131</v>
      </c>
      <c r="D49" s="1">
        <v>1088</v>
      </c>
      <c r="E49" s="1">
        <v>0</v>
      </c>
      <c r="F49">
        <f t="shared" si="0"/>
        <v>0</v>
      </c>
      <c r="G49">
        <f t="shared" si="1"/>
        <v>0</v>
      </c>
      <c r="H49">
        <f t="shared" si="2"/>
        <v>0</v>
      </c>
      <c r="I49">
        <f t="shared" si="3"/>
        <v>0</v>
      </c>
      <c r="J49">
        <f t="shared" si="4"/>
        <v>0</v>
      </c>
      <c r="K49">
        <f t="shared" si="5"/>
        <v>0</v>
      </c>
      <c r="L49">
        <f t="shared" si="6"/>
        <v>0</v>
      </c>
      <c r="M49">
        <f t="shared" si="7"/>
        <v>0</v>
      </c>
      <c r="N49">
        <f t="shared" si="8"/>
        <v>0</v>
      </c>
      <c r="O49">
        <f t="shared" si="9"/>
        <v>0</v>
      </c>
      <c r="P49">
        <f t="shared" si="10"/>
        <v>0</v>
      </c>
      <c r="Q49">
        <f t="shared" si="11"/>
        <v>1</v>
      </c>
      <c r="R49" s="21">
        <f>AVERAGE(B49:B60)</f>
        <v>282658.79025000002</v>
      </c>
      <c r="S49" s="21">
        <f>B49-R49</f>
        <v>20064.092749999953</v>
      </c>
    </row>
    <row r="50" spans="1:19" x14ac:dyDescent="0.3">
      <c r="A50" s="8">
        <v>38718</v>
      </c>
      <c r="B50" s="5">
        <v>350914.54100000003</v>
      </c>
      <c r="C50" s="5">
        <v>511891</v>
      </c>
      <c r="D50" s="1">
        <v>1540</v>
      </c>
      <c r="E50" s="1">
        <v>0</v>
      </c>
      <c r="F50">
        <f t="shared" si="0"/>
        <v>1</v>
      </c>
      <c r="G50">
        <f t="shared" si="1"/>
        <v>0</v>
      </c>
      <c r="H50">
        <f t="shared" si="2"/>
        <v>0</v>
      </c>
      <c r="I50">
        <f t="shared" si="3"/>
        <v>0</v>
      </c>
      <c r="J50">
        <f t="shared" si="4"/>
        <v>0</v>
      </c>
      <c r="K50">
        <f t="shared" si="5"/>
        <v>0</v>
      </c>
      <c r="L50">
        <f t="shared" si="6"/>
        <v>0</v>
      </c>
      <c r="M50">
        <f t="shared" si="7"/>
        <v>0</v>
      </c>
      <c r="N50">
        <f t="shared" si="8"/>
        <v>0</v>
      </c>
      <c r="O50">
        <f t="shared" si="9"/>
        <v>0</v>
      </c>
      <c r="P50">
        <f t="shared" si="10"/>
        <v>0</v>
      </c>
      <c r="Q50">
        <f t="shared" si="11"/>
        <v>0</v>
      </c>
      <c r="R50" s="21">
        <f>AVERAGE(B50:B61)</f>
        <v>283317.02350000001</v>
      </c>
      <c r="S50" s="21">
        <f>B50-R50</f>
        <v>67597.517500000016</v>
      </c>
    </row>
    <row r="51" spans="1:19" x14ac:dyDescent="0.3">
      <c r="A51" s="8">
        <v>38749</v>
      </c>
      <c r="B51" s="5">
        <v>314962.76799999998</v>
      </c>
      <c r="C51" s="5">
        <v>512534</v>
      </c>
      <c r="D51" s="1">
        <v>1097</v>
      </c>
      <c r="E51" s="1">
        <v>0</v>
      </c>
      <c r="F51">
        <f t="shared" si="0"/>
        <v>0</v>
      </c>
      <c r="G51">
        <f t="shared" si="1"/>
        <v>1</v>
      </c>
      <c r="H51">
        <f t="shared" si="2"/>
        <v>0</v>
      </c>
      <c r="I51">
        <f t="shared" si="3"/>
        <v>0</v>
      </c>
      <c r="J51">
        <f t="shared" si="4"/>
        <v>0</v>
      </c>
      <c r="K51">
        <f t="shared" si="5"/>
        <v>0</v>
      </c>
      <c r="L51">
        <f t="shared" si="6"/>
        <v>0</v>
      </c>
      <c r="M51">
        <f t="shared" si="7"/>
        <v>0</v>
      </c>
      <c r="N51">
        <f t="shared" si="8"/>
        <v>0</v>
      </c>
      <c r="O51">
        <f t="shared" si="9"/>
        <v>0</v>
      </c>
      <c r="P51">
        <f t="shared" si="10"/>
        <v>0</v>
      </c>
      <c r="Q51">
        <f t="shared" si="11"/>
        <v>0</v>
      </c>
      <c r="R51" s="21">
        <f>AVERAGE(B51:B62)</f>
        <v>282243.04083333333</v>
      </c>
      <c r="S51" s="21">
        <f>B51-R51</f>
        <v>32719.727166666649</v>
      </c>
    </row>
    <row r="52" spans="1:19" x14ac:dyDescent="0.3">
      <c r="A52" s="8">
        <v>38777</v>
      </c>
      <c r="B52" s="5">
        <v>293113.87900000002</v>
      </c>
      <c r="C52" s="5">
        <v>512908</v>
      </c>
      <c r="D52" s="1">
        <v>930</v>
      </c>
      <c r="E52" s="1">
        <v>0</v>
      </c>
      <c r="F52">
        <f t="shared" si="0"/>
        <v>0</v>
      </c>
      <c r="G52">
        <f t="shared" si="1"/>
        <v>0</v>
      </c>
      <c r="H52">
        <f t="shared" si="2"/>
        <v>1</v>
      </c>
      <c r="I52">
        <f t="shared" si="3"/>
        <v>0</v>
      </c>
      <c r="J52">
        <f t="shared" si="4"/>
        <v>0</v>
      </c>
      <c r="K52">
        <f t="shared" si="5"/>
        <v>0</v>
      </c>
      <c r="L52">
        <f t="shared" si="6"/>
        <v>0</v>
      </c>
      <c r="M52">
        <f t="shared" si="7"/>
        <v>0</v>
      </c>
      <c r="N52">
        <f t="shared" si="8"/>
        <v>0</v>
      </c>
      <c r="O52">
        <f t="shared" si="9"/>
        <v>0</v>
      </c>
      <c r="P52">
        <f t="shared" si="10"/>
        <v>0</v>
      </c>
      <c r="Q52">
        <f t="shared" si="11"/>
        <v>0</v>
      </c>
      <c r="R52" s="21">
        <f>AVERAGE(B52:B63)</f>
        <v>281827.61974999995</v>
      </c>
      <c r="S52" s="21">
        <f>B52-R52</f>
        <v>11286.259250000061</v>
      </c>
    </row>
    <row r="53" spans="1:19" x14ac:dyDescent="0.3">
      <c r="A53" s="8">
        <v>38808</v>
      </c>
      <c r="B53" s="5">
        <v>278493.815</v>
      </c>
      <c r="C53" s="5">
        <v>513314</v>
      </c>
      <c r="D53" s="1">
        <v>609</v>
      </c>
      <c r="E53" s="1">
        <v>0</v>
      </c>
      <c r="F53">
        <f t="shared" si="0"/>
        <v>0</v>
      </c>
      <c r="G53">
        <f t="shared" si="1"/>
        <v>0</v>
      </c>
      <c r="H53">
        <f t="shared" si="2"/>
        <v>0</v>
      </c>
      <c r="I53">
        <f t="shared" si="3"/>
        <v>1</v>
      </c>
      <c r="J53">
        <f t="shared" si="4"/>
        <v>0</v>
      </c>
      <c r="K53">
        <f t="shared" si="5"/>
        <v>0</v>
      </c>
      <c r="L53">
        <f t="shared" si="6"/>
        <v>0</v>
      </c>
      <c r="M53">
        <f t="shared" si="7"/>
        <v>0</v>
      </c>
      <c r="N53">
        <f t="shared" si="8"/>
        <v>0</v>
      </c>
      <c r="O53">
        <f t="shared" si="9"/>
        <v>0</v>
      </c>
      <c r="P53">
        <f t="shared" si="10"/>
        <v>0</v>
      </c>
      <c r="Q53">
        <f t="shared" si="11"/>
        <v>0</v>
      </c>
      <c r="R53" s="21">
        <f>AVERAGE(B53:B64)</f>
        <v>283564.33233333327</v>
      </c>
      <c r="S53" s="21">
        <f>B53-R53</f>
        <v>-5070.5173333332641</v>
      </c>
    </row>
    <row r="54" spans="1:19" x14ac:dyDescent="0.3">
      <c r="A54" s="8">
        <v>38838</v>
      </c>
      <c r="B54" s="5">
        <v>244500.90599999999</v>
      </c>
      <c r="C54" s="5">
        <v>513127</v>
      </c>
      <c r="D54" s="1">
        <v>329</v>
      </c>
      <c r="E54" s="1">
        <v>1</v>
      </c>
      <c r="F54">
        <f t="shared" si="0"/>
        <v>0</v>
      </c>
      <c r="G54">
        <f t="shared" si="1"/>
        <v>0</v>
      </c>
      <c r="H54">
        <f t="shared" si="2"/>
        <v>0</v>
      </c>
      <c r="I54">
        <f t="shared" si="3"/>
        <v>0</v>
      </c>
      <c r="J54">
        <f t="shared" si="4"/>
        <v>1</v>
      </c>
      <c r="K54">
        <f t="shared" si="5"/>
        <v>0</v>
      </c>
      <c r="L54">
        <f t="shared" si="6"/>
        <v>0</v>
      </c>
      <c r="M54">
        <f t="shared" si="7"/>
        <v>0</v>
      </c>
      <c r="N54">
        <f t="shared" si="8"/>
        <v>0</v>
      </c>
      <c r="O54">
        <f t="shared" si="9"/>
        <v>0</v>
      </c>
      <c r="P54">
        <f t="shared" si="10"/>
        <v>0</v>
      </c>
      <c r="Q54">
        <f t="shared" si="11"/>
        <v>0</v>
      </c>
      <c r="R54" s="21">
        <f>AVERAGE(B54:B65)</f>
        <v>283868.34774999996</v>
      </c>
      <c r="S54" s="21">
        <f>B54-R54</f>
        <v>-39367.441749999969</v>
      </c>
    </row>
    <row r="55" spans="1:19" x14ac:dyDescent="0.3">
      <c r="A55" s="8">
        <v>38869</v>
      </c>
      <c r="B55" s="5">
        <v>241857.79300000001</v>
      </c>
      <c r="C55" s="5">
        <v>513841</v>
      </c>
      <c r="D55" s="1">
        <v>159</v>
      </c>
      <c r="E55" s="1">
        <v>31</v>
      </c>
      <c r="F55">
        <f t="shared" si="0"/>
        <v>0</v>
      </c>
      <c r="G55">
        <f t="shared" si="1"/>
        <v>0</v>
      </c>
      <c r="H55">
        <f t="shared" si="2"/>
        <v>0</v>
      </c>
      <c r="I55">
        <f t="shared" si="3"/>
        <v>0</v>
      </c>
      <c r="J55">
        <f t="shared" si="4"/>
        <v>0</v>
      </c>
      <c r="K55">
        <f t="shared" si="5"/>
        <v>1</v>
      </c>
      <c r="L55">
        <f t="shared" si="6"/>
        <v>0</v>
      </c>
      <c r="M55">
        <f t="shared" si="7"/>
        <v>0</v>
      </c>
      <c r="N55">
        <f t="shared" si="8"/>
        <v>0</v>
      </c>
      <c r="O55">
        <f t="shared" si="9"/>
        <v>0</v>
      </c>
      <c r="P55">
        <f t="shared" si="10"/>
        <v>0</v>
      </c>
      <c r="Q55">
        <f t="shared" si="11"/>
        <v>0</v>
      </c>
      <c r="R55" s="21">
        <f>AVERAGE(B55:B66)</f>
        <v>283929.02516666666</v>
      </c>
      <c r="S55" s="21">
        <f>B55-R55</f>
        <v>-42071.232166666654</v>
      </c>
    </row>
    <row r="56" spans="1:19" x14ac:dyDescent="0.3">
      <c r="A56" s="8">
        <v>38899</v>
      </c>
      <c r="B56" s="5">
        <v>276203.14299999998</v>
      </c>
      <c r="C56" s="5">
        <v>514548</v>
      </c>
      <c r="D56" s="1">
        <v>15</v>
      </c>
      <c r="E56" s="1">
        <v>80</v>
      </c>
      <c r="F56">
        <f t="shared" si="0"/>
        <v>0</v>
      </c>
      <c r="G56">
        <f t="shared" si="1"/>
        <v>0</v>
      </c>
      <c r="H56">
        <f t="shared" si="2"/>
        <v>0</v>
      </c>
      <c r="I56">
        <f t="shared" si="3"/>
        <v>0</v>
      </c>
      <c r="J56">
        <f t="shared" si="4"/>
        <v>0</v>
      </c>
      <c r="K56">
        <f t="shared" si="5"/>
        <v>0</v>
      </c>
      <c r="L56">
        <f t="shared" si="6"/>
        <v>1</v>
      </c>
      <c r="M56">
        <f t="shared" si="7"/>
        <v>0</v>
      </c>
      <c r="N56">
        <f t="shared" si="8"/>
        <v>0</v>
      </c>
      <c r="O56">
        <f t="shared" si="9"/>
        <v>0</v>
      </c>
      <c r="P56">
        <f t="shared" si="10"/>
        <v>0</v>
      </c>
      <c r="Q56">
        <f t="shared" si="11"/>
        <v>0</v>
      </c>
      <c r="R56" s="21">
        <f>AVERAGE(B56:B67)</f>
        <v>285947.19650000002</v>
      </c>
      <c r="S56" s="21">
        <f>B56-R56</f>
        <v>-9744.0535000000382</v>
      </c>
    </row>
    <row r="57" spans="1:19" x14ac:dyDescent="0.3">
      <c r="A57" s="8">
        <v>38930</v>
      </c>
      <c r="B57" s="5">
        <v>291118.26500000001</v>
      </c>
      <c r="C57" s="5">
        <v>515560</v>
      </c>
      <c r="D57" s="1">
        <v>20</v>
      </c>
      <c r="E57" s="1">
        <v>114</v>
      </c>
      <c r="F57">
        <f t="shared" si="0"/>
        <v>0</v>
      </c>
      <c r="G57">
        <f t="shared" si="1"/>
        <v>0</v>
      </c>
      <c r="H57">
        <f t="shared" si="2"/>
        <v>0</v>
      </c>
      <c r="I57">
        <f t="shared" si="3"/>
        <v>0</v>
      </c>
      <c r="J57">
        <f t="shared" si="4"/>
        <v>0</v>
      </c>
      <c r="K57">
        <f t="shared" si="5"/>
        <v>0</v>
      </c>
      <c r="L57">
        <f t="shared" si="6"/>
        <v>0</v>
      </c>
      <c r="M57">
        <f t="shared" si="7"/>
        <v>1</v>
      </c>
      <c r="N57">
        <f t="shared" si="8"/>
        <v>0</v>
      </c>
      <c r="O57">
        <f t="shared" si="9"/>
        <v>0</v>
      </c>
      <c r="P57">
        <f t="shared" si="10"/>
        <v>0</v>
      </c>
      <c r="Q57">
        <f t="shared" si="11"/>
        <v>0</v>
      </c>
      <c r="R57" s="21">
        <f>AVERAGE(B57:B68)</f>
        <v>289392.35308333335</v>
      </c>
      <c r="S57" s="21">
        <f>B57-R57</f>
        <v>1725.9119166666642</v>
      </c>
    </row>
    <row r="58" spans="1:19" x14ac:dyDescent="0.3">
      <c r="A58" s="8">
        <v>38961</v>
      </c>
      <c r="B58" s="5">
        <v>278121.25099999999</v>
      </c>
      <c r="C58" s="5">
        <v>516349</v>
      </c>
      <c r="D58" s="1">
        <v>131</v>
      </c>
      <c r="E58" s="1">
        <v>16</v>
      </c>
      <c r="F58">
        <f t="shared" si="0"/>
        <v>0</v>
      </c>
      <c r="G58">
        <f t="shared" si="1"/>
        <v>0</v>
      </c>
      <c r="H58">
        <f t="shared" si="2"/>
        <v>0</v>
      </c>
      <c r="I58">
        <f t="shared" si="3"/>
        <v>0</v>
      </c>
      <c r="J58">
        <f t="shared" si="4"/>
        <v>0</v>
      </c>
      <c r="K58">
        <f t="shared" si="5"/>
        <v>0</v>
      </c>
      <c r="L58">
        <f t="shared" si="6"/>
        <v>0</v>
      </c>
      <c r="M58">
        <f t="shared" si="7"/>
        <v>0</v>
      </c>
      <c r="N58">
        <f t="shared" si="8"/>
        <v>1</v>
      </c>
      <c r="O58">
        <f t="shared" si="9"/>
        <v>0</v>
      </c>
      <c r="P58">
        <f t="shared" si="10"/>
        <v>0</v>
      </c>
      <c r="Q58">
        <f t="shared" si="11"/>
        <v>0</v>
      </c>
      <c r="R58" s="21">
        <f>AVERAGE(B58:B69)</f>
        <v>290543.93866666668</v>
      </c>
      <c r="S58" s="21">
        <f>B58-R58</f>
        <v>-12422.687666666694</v>
      </c>
    </row>
    <row r="59" spans="1:19" x14ac:dyDescent="0.3">
      <c r="A59" s="8">
        <v>38991</v>
      </c>
      <c r="B59" s="5">
        <v>255173.01</v>
      </c>
      <c r="C59" s="5">
        <v>517217</v>
      </c>
      <c r="D59" s="1">
        <v>470</v>
      </c>
      <c r="E59" s="1">
        <v>0</v>
      </c>
      <c r="F59">
        <f t="shared" si="0"/>
        <v>0</v>
      </c>
      <c r="G59">
        <f t="shared" si="1"/>
        <v>0</v>
      </c>
      <c r="H59">
        <f t="shared" si="2"/>
        <v>0</v>
      </c>
      <c r="I59">
        <f t="shared" si="3"/>
        <v>0</v>
      </c>
      <c r="J59">
        <f t="shared" si="4"/>
        <v>0</v>
      </c>
      <c r="K59">
        <f t="shared" si="5"/>
        <v>0</v>
      </c>
      <c r="L59">
        <f t="shared" si="6"/>
        <v>0</v>
      </c>
      <c r="M59">
        <f t="shared" si="7"/>
        <v>0</v>
      </c>
      <c r="N59">
        <f t="shared" si="8"/>
        <v>0</v>
      </c>
      <c r="O59">
        <f t="shared" si="9"/>
        <v>1</v>
      </c>
      <c r="P59">
        <f t="shared" si="10"/>
        <v>0</v>
      </c>
      <c r="Q59">
        <f t="shared" si="11"/>
        <v>0</v>
      </c>
      <c r="R59" s="21">
        <f>AVERAGE(B59:B70)</f>
        <v>292186.26924999995</v>
      </c>
      <c r="S59" s="21">
        <f>B59-R59</f>
        <v>-37013.259249999945</v>
      </c>
    </row>
    <row r="60" spans="1:19" x14ac:dyDescent="0.3">
      <c r="A60" s="8">
        <v>39022</v>
      </c>
      <c r="B60" s="5">
        <v>264723.22899999999</v>
      </c>
      <c r="C60" s="5">
        <v>518643</v>
      </c>
      <c r="D60" s="1">
        <v>776</v>
      </c>
      <c r="E60" s="1">
        <v>0</v>
      </c>
      <c r="F60">
        <f t="shared" si="0"/>
        <v>0</v>
      </c>
      <c r="G60">
        <f t="shared" si="1"/>
        <v>0</v>
      </c>
      <c r="H60">
        <f t="shared" si="2"/>
        <v>0</v>
      </c>
      <c r="I60">
        <f t="shared" si="3"/>
        <v>0</v>
      </c>
      <c r="J60">
        <f t="shared" si="4"/>
        <v>0</v>
      </c>
      <c r="K60">
        <f t="shared" si="5"/>
        <v>0</v>
      </c>
      <c r="L60">
        <f t="shared" si="6"/>
        <v>0</v>
      </c>
      <c r="M60">
        <f t="shared" si="7"/>
        <v>0</v>
      </c>
      <c r="N60">
        <f t="shared" si="8"/>
        <v>0</v>
      </c>
      <c r="O60">
        <f t="shared" si="9"/>
        <v>0</v>
      </c>
      <c r="P60">
        <f t="shared" si="10"/>
        <v>1</v>
      </c>
      <c r="Q60">
        <f t="shared" si="11"/>
        <v>0</v>
      </c>
      <c r="R60" s="21">
        <f>AVERAGE(B60:B71)</f>
        <v>293025.92383333325</v>
      </c>
      <c r="S60" s="21">
        <f>B60-R60</f>
        <v>-28302.694833333255</v>
      </c>
    </row>
    <row r="61" spans="1:19" x14ac:dyDescent="0.3">
      <c r="A61" s="8">
        <v>39052</v>
      </c>
      <c r="B61" s="5">
        <v>310621.68199999997</v>
      </c>
      <c r="C61" s="5">
        <v>519758</v>
      </c>
      <c r="D61" s="1">
        <v>1140</v>
      </c>
      <c r="E61" s="1">
        <v>0</v>
      </c>
      <c r="F61">
        <f t="shared" si="0"/>
        <v>0</v>
      </c>
      <c r="G61">
        <f t="shared" si="1"/>
        <v>0</v>
      </c>
      <c r="H61">
        <f t="shared" si="2"/>
        <v>0</v>
      </c>
      <c r="I61">
        <f t="shared" si="3"/>
        <v>0</v>
      </c>
      <c r="J61">
        <f t="shared" si="4"/>
        <v>0</v>
      </c>
      <c r="K61">
        <f t="shared" si="5"/>
        <v>0</v>
      </c>
      <c r="L61">
        <f t="shared" si="6"/>
        <v>0</v>
      </c>
      <c r="M61">
        <f t="shared" si="7"/>
        <v>0</v>
      </c>
      <c r="N61">
        <f t="shared" si="8"/>
        <v>0</v>
      </c>
      <c r="O61">
        <f t="shared" si="9"/>
        <v>0</v>
      </c>
      <c r="P61">
        <f t="shared" si="10"/>
        <v>0</v>
      </c>
      <c r="Q61">
        <f t="shared" si="11"/>
        <v>1</v>
      </c>
      <c r="R61" s="21">
        <f>AVERAGE(B61:B72)</f>
        <v>293826.06075</v>
      </c>
      <c r="S61" s="21">
        <f>B61-R61</f>
        <v>16795.621249999967</v>
      </c>
    </row>
    <row r="62" spans="1:19" x14ac:dyDescent="0.3">
      <c r="A62" s="8">
        <v>39083</v>
      </c>
      <c r="B62" s="5">
        <v>338026.74900000001</v>
      </c>
      <c r="C62" s="5">
        <v>520541</v>
      </c>
      <c r="D62" s="1">
        <v>1410</v>
      </c>
      <c r="E62" s="1">
        <v>0</v>
      </c>
      <c r="F62">
        <f t="shared" si="0"/>
        <v>1</v>
      </c>
      <c r="G62">
        <f t="shared" si="1"/>
        <v>0</v>
      </c>
      <c r="H62">
        <f t="shared" si="2"/>
        <v>0</v>
      </c>
      <c r="I62">
        <f t="shared" si="3"/>
        <v>0</v>
      </c>
      <c r="J62">
        <f t="shared" si="4"/>
        <v>0</v>
      </c>
      <c r="K62">
        <f t="shared" si="5"/>
        <v>0</v>
      </c>
      <c r="L62">
        <f t="shared" si="6"/>
        <v>0</v>
      </c>
      <c r="M62">
        <f t="shared" si="7"/>
        <v>0</v>
      </c>
      <c r="N62">
        <f t="shared" si="8"/>
        <v>0</v>
      </c>
      <c r="O62">
        <f t="shared" si="9"/>
        <v>0</v>
      </c>
      <c r="P62">
        <f t="shared" si="10"/>
        <v>0</v>
      </c>
      <c r="Q62">
        <f t="shared" si="11"/>
        <v>0</v>
      </c>
      <c r="R62" s="21">
        <f>AVERAGE(B62:B73)</f>
        <v>294093.33724999998</v>
      </c>
      <c r="S62" s="21">
        <f>B62-R62</f>
        <v>43933.411750000028</v>
      </c>
    </row>
    <row r="63" spans="1:19" x14ac:dyDescent="0.3">
      <c r="A63" s="8">
        <v>39114</v>
      </c>
      <c r="B63" s="5">
        <v>309977.71500000003</v>
      </c>
      <c r="C63" s="5">
        <v>520962</v>
      </c>
      <c r="D63" s="1">
        <v>1099</v>
      </c>
      <c r="E63" s="1">
        <v>0</v>
      </c>
      <c r="F63">
        <f t="shared" si="0"/>
        <v>0</v>
      </c>
      <c r="G63">
        <f t="shared" si="1"/>
        <v>1</v>
      </c>
      <c r="H63">
        <f t="shared" si="2"/>
        <v>0</v>
      </c>
      <c r="I63">
        <f t="shared" si="3"/>
        <v>0</v>
      </c>
      <c r="J63">
        <f t="shared" si="4"/>
        <v>0</v>
      </c>
      <c r="K63">
        <f t="shared" si="5"/>
        <v>0</v>
      </c>
      <c r="L63">
        <f t="shared" si="6"/>
        <v>0</v>
      </c>
      <c r="M63">
        <f t="shared" si="7"/>
        <v>0</v>
      </c>
      <c r="N63">
        <f t="shared" si="8"/>
        <v>0</v>
      </c>
      <c r="O63">
        <f t="shared" si="9"/>
        <v>0</v>
      </c>
      <c r="P63">
        <f t="shared" si="10"/>
        <v>0</v>
      </c>
      <c r="Q63">
        <f t="shared" si="11"/>
        <v>0</v>
      </c>
      <c r="R63" s="21">
        <f>AVERAGE(B63:B74)</f>
        <v>293839.86975000001</v>
      </c>
      <c r="S63" s="21">
        <f>B63-R63</f>
        <v>16137.845250000013</v>
      </c>
    </row>
    <row r="64" spans="1:19" x14ac:dyDescent="0.3">
      <c r="A64" s="8">
        <v>39142</v>
      </c>
      <c r="B64" s="5">
        <v>313954.43</v>
      </c>
      <c r="C64" s="5">
        <v>521450</v>
      </c>
      <c r="D64" s="1">
        <v>1074</v>
      </c>
      <c r="E64" s="1">
        <v>0</v>
      </c>
      <c r="F64">
        <f t="shared" si="0"/>
        <v>0</v>
      </c>
      <c r="G64">
        <f t="shared" si="1"/>
        <v>0</v>
      </c>
      <c r="H64">
        <f t="shared" si="2"/>
        <v>1</v>
      </c>
      <c r="I64">
        <f t="shared" si="3"/>
        <v>0</v>
      </c>
      <c r="J64">
        <f t="shared" si="4"/>
        <v>0</v>
      </c>
      <c r="K64">
        <f t="shared" si="5"/>
        <v>0</v>
      </c>
      <c r="L64">
        <f t="shared" si="6"/>
        <v>0</v>
      </c>
      <c r="M64">
        <f t="shared" si="7"/>
        <v>0</v>
      </c>
      <c r="N64">
        <f t="shared" si="8"/>
        <v>0</v>
      </c>
      <c r="O64">
        <f t="shared" si="9"/>
        <v>0</v>
      </c>
      <c r="P64">
        <f t="shared" si="10"/>
        <v>0</v>
      </c>
      <c r="Q64">
        <f t="shared" si="11"/>
        <v>0</v>
      </c>
      <c r="R64" s="21">
        <f>AVERAGE(B64:B75)</f>
        <v>292219.81083333335</v>
      </c>
      <c r="S64" s="21">
        <f>B64-R64</f>
        <v>21734.619166666642</v>
      </c>
    </row>
    <row r="65" spans="1:19" x14ac:dyDescent="0.3">
      <c r="A65" s="8">
        <v>39173</v>
      </c>
      <c r="B65" s="5">
        <v>282142</v>
      </c>
      <c r="C65" s="5">
        <v>521439</v>
      </c>
      <c r="D65" s="1">
        <v>595</v>
      </c>
      <c r="E65" s="1">
        <v>0</v>
      </c>
      <c r="F65">
        <f t="shared" si="0"/>
        <v>0</v>
      </c>
      <c r="G65">
        <f t="shared" si="1"/>
        <v>0</v>
      </c>
      <c r="H65">
        <f t="shared" si="2"/>
        <v>0</v>
      </c>
      <c r="I65">
        <f t="shared" si="3"/>
        <v>1</v>
      </c>
      <c r="J65">
        <f t="shared" si="4"/>
        <v>0</v>
      </c>
      <c r="K65">
        <f t="shared" si="5"/>
        <v>0</v>
      </c>
      <c r="L65">
        <f t="shared" si="6"/>
        <v>0</v>
      </c>
      <c r="M65">
        <f t="shared" si="7"/>
        <v>0</v>
      </c>
      <c r="N65">
        <f t="shared" si="8"/>
        <v>0</v>
      </c>
      <c r="O65">
        <f t="shared" si="9"/>
        <v>0</v>
      </c>
      <c r="P65">
        <f t="shared" si="10"/>
        <v>0</v>
      </c>
      <c r="Q65">
        <f t="shared" si="11"/>
        <v>0</v>
      </c>
      <c r="R65" s="21">
        <f>AVERAGE(B65:B76)</f>
        <v>291331.94958333328</v>
      </c>
      <c r="S65" s="21">
        <f>B65-R65</f>
        <v>-9189.9495833332767</v>
      </c>
    </row>
    <row r="66" spans="1:19" x14ac:dyDescent="0.3">
      <c r="A66" s="8">
        <v>39203</v>
      </c>
      <c r="B66" s="5">
        <v>245229.035</v>
      </c>
      <c r="C66" s="5">
        <v>521176</v>
      </c>
      <c r="D66" s="1">
        <v>477</v>
      </c>
      <c r="E66" s="1">
        <v>1</v>
      </c>
      <c r="F66">
        <f t="shared" si="0"/>
        <v>0</v>
      </c>
      <c r="G66">
        <f t="shared" si="1"/>
        <v>0</v>
      </c>
      <c r="H66">
        <f t="shared" si="2"/>
        <v>0</v>
      </c>
      <c r="I66">
        <f t="shared" si="3"/>
        <v>0</v>
      </c>
      <c r="J66">
        <f t="shared" si="4"/>
        <v>1</v>
      </c>
      <c r="K66">
        <f t="shared" si="5"/>
        <v>0</v>
      </c>
      <c r="L66">
        <f t="shared" si="6"/>
        <v>0</v>
      </c>
      <c r="M66">
        <f t="shared" si="7"/>
        <v>0</v>
      </c>
      <c r="N66">
        <f t="shared" si="8"/>
        <v>0</v>
      </c>
      <c r="O66">
        <f t="shared" si="9"/>
        <v>0</v>
      </c>
      <c r="P66">
        <f t="shared" si="10"/>
        <v>0</v>
      </c>
      <c r="Q66">
        <f t="shared" si="11"/>
        <v>0</v>
      </c>
      <c r="R66" s="21">
        <f>AVERAGE(B66:B77)</f>
        <v>290136.34208333329</v>
      </c>
      <c r="S66" s="21">
        <f>B66-R66</f>
        <v>-44907.307083333289</v>
      </c>
    </row>
    <row r="67" spans="1:19" x14ac:dyDescent="0.3">
      <c r="A67" s="8">
        <v>39234</v>
      </c>
      <c r="B67" s="5">
        <v>266075.84899999999</v>
      </c>
      <c r="C67" s="5">
        <v>521801</v>
      </c>
      <c r="D67" s="1">
        <v>100</v>
      </c>
      <c r="E67" s="1">
        <v>97</v>
      </c>
      <c r="F67">
        <f t="shared" ref="F67:F130" si="12">IF(MONTH(A67)=1,1,0)</f>
        <v>0</v>
      </c>
      <c r="G67">
        <f t="shared" ref="G67:G130" si="13">IF(MONTH(A67)=2,1,0)</f>
        <v>0</v>
      </c>
      <c r="H67">
        <f t="shared" ref="H67:H130" si="14">IF(MONTH(A67)=3,1,0)</f>
        <v>0</v>
      </c>
      <c r="I67">
        <f t="shared" ref="I67:I130" si="15">IF(MONTH(A67)=4,1,0)</f>
        <v>0</v>
      </c>
      <c r="J67">
        <f t="shared" ref="J67:J130" si="16">IF(MONTH(A67)=5,1,0)</f>
        <v>0</v>
      </c>
      <c r="K67">
        <f t="shared" ref="K67:K130" si="17">IF(MONTH(A67)=6,1,0)</f>
        <v>1</v>
      </c>
      <c r="L67">
        <f t="shared" ref="L67:L130" si="18">IF(MONTH(A67)=7,1,0)</f>
        <v>0</v>
      </c>
      <c r="M67">
        <f t="shared" ref="M67:M130" si="19">IF(MONTH(A67)=8,1,0)</f>
        <v>0</v>
      </c>
      <c r="N67">
        <f t="shared" ref="N67:N130" si="20">IF(MONTH(A67)=9,1,0)</f>
        <v>0</v>
      </c>
      <c r="O67">
        <f t="shared" ref="O67:O130" si="21">IF(MONTH(A67)=10,1,0)</f>
        <v>0</v>
      </c>
      <c r="P67">
        <f t="shared" ref="P67:P130" si="22">IF(MONTH(A67)=11,1,0)</f>
        <v>0</v>
      </c>
      <c r="Q67">
        <f t="shared" ref="Q67:Q130" si="23">IF(MONTH(A67)=12,1,0)</f>
        <v>0</v>
      </c>
      <c r="R67" s="21">
        <f>AVERAGE(B67:B78)</f>
        <v>289550.81208333332</v>
      </c>
      <c r="S67" s="21">
        <f>B67-R67</f>
        <v>-23474.963083333336</v>
      </c>
    </row>
    <row r="68" spans="1:19" x14ac:dyDescent="0.3">
      <c r="A68" s="8">
        <v>39264</v>
      </c>
      <c r="B68" s="5">
        <v>317545.022</v>
      </c>
      <c r="C68" s="5">
        <v>522178</v>
      </c>
      <c r="D68" s="1">
        <v>17</v>
      </c>
      <c r="E68" s="1">
        <v>159</v>
      </c>
      <c r="F68">
        <f t="shared" si="12"/>
        <v>0</v>
      </c>
      <c r="G68">
        <f t="shared" si="13"/>
        <v>0</v>
      </c>
      <c r="H68">
        <f t="shared" si="14"/>
        <v>0</v>
      </c>
      <c r="I68">
        <f t="shared" si="15"/>
        <v>0</v>
      </c>
      <c r="J68">
        <f t="shared" si="16"/>
        <v>0</v>
      </c>
      <c r="K68">
        <f t="shared" si="17"/>
        <v>0</v>
      </c>
      <c r="L68">
        <f t="shared" si="18"/>
        <v>1</v>
      </c>
      <c r="M68">
        <f t="shared" si="19"/>
        <v>0</v>
      </c>
      <c r="N68">
        <f t="shared" si="20"/>
        <v>0</v>
      </c>
      <c r="O68">
        <f t="shared" si="21"/>
        <v>0</v>
      </c>
      <c r="P68">
        <f t="shared" si="22"/>
        <v>0</v>
      </c>
      <c r="Q68">
        <f t="shared" si="23"/>
        <v>0</v>
      </c>
      <c r="R68" s="21">
        <f>AVERAGE(B68:B79)</f>
        <v>290197.08991666668</v>
      </c>
      <c r="S68" s="21">
        <f>B68-R68</f>
        <v>27347.932083333319</v>
      </c>
    </row>
    <row r="69" spans="1:19" x14ac:dyDescent="0.3">
      <c r="A69" s="8">
        <v>39295</v>
      </c>
      <c r="B69" s="5">
        <v>304937.29200000002</v>
      </c>
      <c r="C69" s="5">
        <v>522981</v>
      </c>
      <c r="D69" s="1">
        <v>8</v>
      </c>
      <c r="E69" s="1">
        <v>174</v>
      </c>
      <c r="F69">
        <f t="shared" si="12"/>
        <v>0</v>
      </c>
      <c r="G69">
        <f t="shared" si="13"/>
        <v>0</v>
      </c>
      <c r="H69">
        <f t="shared" si="14"/>
        <v>0</v>
      </c>
      <c r="I69">
        <f t="shared" si="15"/>
        <v>0</v>
      </c>
      <c r="J69">
        <f t="shared" si="16"/>
        <v>0</v>
      </c>
      <c r="K69">
        <f t="shared" si="17"/>
        <v>0</v>
      </c>
      <c r="L69">
        <f t="shared" si="18"/>
        <v>0</v>
      </c>
      <c r="M69">
        <f t="shared" si="19"/>
        <v>1</v>
      </c>
      <c r="N69">
        <f t="shared" si="20"/>
        <v>0</v>
      </c>
      <c r="O69">
        <f t="shared" si="21"/>
        <v>0</v>
      </c>
      <c r="P69">
        <f t="shared" si="22"/>
        <v>0</v>
      </c>
      <c r="Q69">
        <f t="shared" si="23"/>
        <v>0</v>
      </c>
      <c r="R69" s="21">
        <f>AVERAGE(B69:B80)</f>
        <v>289884.49458333332</v>
      </c>
      <c r="S69" s="21">
        <f>B69-R69</f>
        <v>15052.797416666697</v>
      </c>
    </row>
    <row r="70" spans="1:19" x14ac:dyDescent="0.3">
      <c r="A70" s="8">
        <v>39326</v>
      </c>
      <c r="B70" s="5">
        <v>297829.21799999999</v>
      </c>
      <c r="C70" s="5">
        <v>523857</v>
      </c>
      <c r="D70" s="1">
        <v>85</v>
      </c>
      <c r="E70" s="1">
        <v>52</v>
      </c>
      <c r="F70">
        <f t="shared" si="12"/>
        <v>0</v>
      </c>
      <c r="G70">
        <f t="shared" si="13"/>
        <v>0</v>
      </c>
      <c r="H70">
        <f t="shared" si="14"/>
        <v>0</v>
      </c>
      <c r="I70">
        <f t="shared" si="15"/>
        <v>0</v>
      </c>
      <c r="J70">
        <f t="shared" si="16"/>
        <v>0</v>
      </c>
      <c r="K70">
        <f t="shared" si="17"/>
        <v>0</v>
      </c>
      <c r="L70">
        <f t="shared" si="18"/>
        <v>0</v>
      </c>
      <c r="M70">
        <f t="shared" si="19"/>
        <v>0</v>
      </c>
      <c r="N70">
        <f t="shared" si="20"/>
        <v>1</v>
      </c>
      <c r="O70">
        <f t="shared" si="21"/>
        <v>0</v>
      </c>
      <c r="P70">
        <f t="shared" si="22"/>
        <v>0</v>
      </c>
      <c r="Q70">
        <f t="shared" si="23"/>
        <v>0</v>
      </c>
      <c r="R70" s="21">
        <f>AVERAGE(B70:B81)</f>
        <v>290531.65483333333</v>
      </c>
      <c r="S70" s="21">
        <f>B70-R70</f>
        <v>7297.5631666666595</v>
      </c>
    </row>
    <row r="71" spans="1:19" x14ac:dyDescent="0.3">
      <c r="A71" s="8">
        <v>39356</v>
      </c>
      <c r="B71" s="5">
        <v>265248.86499999999</v>
      </c>
      <c r="C71" s="5">
        <v>524564</v>
      </c>
      <c r="D71" s="1">
        <v>454</v>
      </c>
      <c r="E71" s="1">
        <v>2</v>
      </c>
      <c r="F71">
        <f t="shared" si="12"/>
        <v>0</v>
      </c>
      <c r="G71">
        <f t="shared" si="13"/>
        <v>0</v>
      </c>
      <c r="H71">
        <f t="shared" si="14"/>
        <v>0</v>
      </c>
      <c r="I71">
        <f t="shared" si="15"/>
        <v>0</v>
      </c>
      <c r="J71">
        <f t="shared" si="16"/>
        <v>0</v>
      </c>
      <c r="K71">
        <f t="shared" si="17"/>
        <v>0</v>
      </c>
      <c r="L71">
        <f t="shared" si="18"/>
        <v>0</v>
      </c>
      <c r="M71">
        <f t="shared" si="19"/>
        <v>0</v>
      </c>
      <c r="N71">
        <f t="shared" si="20"/>
        <v>0</v>
      </c>
      <c r="O71">
        <f t="shared" si="21"/>
        <v>1</v>
      </c>
      <c r="P71">
        <f t="shared" si="22"/>
        <v>0</v>
      </c>
      <c r="Q71">
        <f t="shared" si="23"/>
        <v>0</v>
      </c>
      <c r="R71" s="21">
        <f>AVERAGE(B71:B82)</f>
        <v>289612.53699999995</v>
      </c>
      <c r="S71" s="21">
        <f>B71-R71</f>
        <v>-24363.671999999962</v>
      </c>
    </row>
    <row r="72" spans="1:19" x14ac:dyDescent="0.3">
      <c r="A72" s="8">
        <v>39387</v>
      </c>
      <c r="B72" s="5">
        <v>274324.87199999997</v>
      </c>
      <c r="C72" s="5">
        <v>525796</v>
      </c>
      <c r="D72" s="1">
        <v>723</v>
      </c>
      <c r="E72" s="1">
        <v>0</v>
      </c>
      <c r="F72">
        <f t="shared" si="12"/>
        <v>0</v>
      </c>
      <c r="G72">
        <f t="shared" si="13"/>
        <v>0</v>
      </c>
      <c r="H72">
        <f t="shared" si="14"/>
        <v>0</v>
      </c>
      <c r="I72">
        <f t="shared" si="15"/>
        <v>0</v>
      </c>
      <c r="J72">
        <f t="shared" si="16"/>
        <v>0</v>
      </c>
      <c r="K72">
        <f t="shared" si="17"/>
        <v>0</v>
      </c>
      <c r="L72">
        <f t="shared" si="18"/>
        <v>0</v>
      </c>
      <c r="M72">
        <f t="shared" si="19"/>
        <v>0</v>
      </c>
      <c r="N72">
        <f t="shared" si="20"/>
        <v>0</v>
      </c>
      <c r="O72">
        <f t="shared" si="21"/>
        <v>0</v>
      </c>
      <c r="P72">
        <f t="shared" si="22"/>
        <v>1</v>
      </c>
      <c r="Q72">
        <f t="shared" si="23"/>
        <v>0</v>
      </c>
      <c r="R72" s="21">
        <f>AVERAGE(B72:B83)</f>
        <v>287907.55641666666</v>
      </c>
      <c r="S72" s="21">
        <f>B72-R72</f>
        <v>-13582.684416666685</v>
      </c>
    </row>
    <row r="73" spans="1:19" x14ac:dyDescent="0.3">
      <c r="A73" s="8">
        <v>39417</v>
      </c>
      <c r="B73" s="5">
        <v>313829</v>
      </c>
      <c r="C73" s="5">
        <v>526857</v>
      </c>
      <c r="D73" s="1">
        <v>1146</v>
      </c>
      <c r="E73" s="1">
        <v>0</v>
      </c>
      <c r="F73">
        <f t="shared" si="12"/>
        <v>0</v>
      </c>
      <c r="G73">
        <f t="shared" si="13"/>
        <v>0</v>
      </c>
      <c r="H73">
        <f t="shared" si="14"/>
        <v>0</v>
      </c>
      <c r="I73">
        <f t="shared" si="15"/>
        <v>0</v>
      </c>
      <c r="J73">
        <f t="shared" si="16"/>
        <v>0</v>
      </c>
      <c r="K73">
        <f t="shared" si="17"/>
        <v>0</v>
      </c>
      <c r="L73">
        <f t="shared" si="18"/>
        <v>0</v>
      </c>
      <c r="M73">
        <f t="shared" si="19"/>
        <v>0</v>
      </c>
      <c r="N73">
        <f t="shared" si="20"/>
        <v>0</v>
      </c>
      <c r="O73">
        <f t="shared" si="21"/>
        <v>0</v>
      </c>
      <c r="P73">
        <f t="shared" si="22"/>
        <v>0</v>
      </c>
      <c r="Q73">
        <f t="shared" si="23"/>
        <v>1</v>
      </c>
      <c r="R73" s="21">
        <f>AVERAGE(B73:B84)</f>
        <v>287044.32616666664</v>
      </c>
      <c r="S73" s="21">
        <f>B73-R73</f>
        <v>26784.673833333363</v>
      </c>
    </row>
    <row r="74" spans="1:19" x14ac:dyDescent="0.3">
      <c r="A74" s="8">
        <v>39448</v>
      </c>
      <c r="B74" s="5">
        <v>334985.13900000002</v>
      </c>
      <c r="C74" s="5">
        <v>527559</v>
      </c>
      <c r="D74" s="1">
        <v>1068</v>
      </c>
      <c r="E74" s="1">
        <v>0</v>
      </c>
      <c r="F74">
        <f t="shared" si="12"/>
        <v>1</v>
      </c>
      <c r="G74">
        <f t="shared" si="13"/>
        <v>0</v>
      </c>
      <c r="H74">
        <f t="shared" si="14"/>
        <v>0</v>
      </c>
      <c r="I74">
        <f t="shared" si="15"/>
        <v>0</v>
      </c>
      <c r="J74">
        <f t="shared" si="16"/>
        <v>0</v>
      </c>
      <c r="K74">
        <f t="shared" si="17"/>
        <v>0</v>
      </c>
      <c r="L74">
        <f t="shared" si="18"/>
        <v>0</v>
      </c>
      <c r="M74">
        <f t="shared" si="19"/>
        <v>0</v>
      </c>
      <c r="N74">
        <f t="shared" si="20"/>
        <v>0</v>
      </c>
      <c r="O74">
        <f t="shared" si="21"/>
        <v>0</v>
      </c>
      <c r="P74">
        <f t="shared" si="22"/>
        <v>0</v>
      </c>
      <c r="Q74">
        <f t="shared" si="23"/>
        <v>0</v>
      </c>
      <c r="R74" s="21">
        <f>AVERAGE(B74:B85)</f>
        <v>285946.74833333335</v>
      </c>
      <c r="S74" s="21">
        <f>B74-R74</f>
        <v>49038.390666666673</v>
      </c>
    </row>
    <row r="75" spans="1:19" x14ac:dyDescent="0.3">
      <c r="A75" s="8">
        <v>39479</v>
      </c>
      <c r="B75" s="5">
        <v>290537.00799999997</v>
      </c>
      <c r="C75" s="5">
        <v>528182</v>
      </c>
      <c r="D75" s="1">
        <v>1088</v>
      </c>
      <c r="E75" s="1">
        <v>0</v>
      </c>
      <c r="F75">
        <f t="shared" si="12"/>
        <v>0</v>
      </c>
      <c r="G75">
        <f t="shared" si="13"/>
        <v>1</v>
      </c>
      <c r="H75">
        <f t="shared" si="14"/>
        <v>0</v>
      </c>
      <c r="I75">
        <f t="shared" si="15"/>
        <v>0</v>
      </c>
      <c r="J75">
        <f t="shared" si="16"/>
        <v>0</v>
      </c>
      <c r="K75">
        <f t="shared" si="17"/>
        <v>0</v>
      </c>
      <c r="L75">
        <f t="shared" si="18"/>
        <v>0</v>
      </c>
      <c r="M75">
        <f t="shared" si="19"/>
        <v>0</v>
      </c>
      <c r="N75">
        <f t="shared" si="20"/>
        <v>0</v>
      </c>
      <c r="O75">
        <f t="shared" si="21"/>
        <v>0</v>
      </c>
      <c r="P75">
        <f t="shared" si="22"/>
        <v>0</v>
      </c>
      <c r="Q75">
        <f t="shared" si="23"/>
        <v>0</v>
      </c>
      <c r="R75" s="21">
        <f>AVERAGE(B75:B86)</f>
        <v>285117.26400000002</v>
      </c>
      <c r="S75" s="21">
        <f>B75-R75</f>
        <v>5419.7439999999478</v>
      </c>
    </row>
    <row r="76" spans="1:19" x14ac:dyDescent="0.3">
      <c r="A76" s="8">
        <v>39508</v>
      </c>
      <c r="B76" s="5">
        <v>303300.09499999997</v>
      </c>
      <c r="C76" s="5">
        <v>528814</v>
      </c>
      <c r="D76" s="1">
        <v>937</v>
      </c>
      <c r="E76" s="1">
        <v>0</v>
      </c>
      <c r="F76">
        <f t="shared" si="12"/>
        <v>0</v>
      </c>
      <c r="G76">
        <f t="shared" si="13"/>
        <v>0</v>
      </c>
      <c r="H76">
        <f t="shared" si="14"/>
        <v>1</v>
      </c>
      <c r="I76">
        <f t="shared" si="15"/>
        <v>0</v>
      </c>
      <c r="J76">
        <f t="shared" si="16"/>
        <v>0</v>
      </c>
      <c r="K76">
        <f t="shared" si="17"/>
        <v>0</v>
      </c>
      <c r="L76">
        <f t="shared" si="18"/>
        <v>0</v>
      </c>
      <c r="M76">
        <f t="shared" si="19"/>
        <v>0</v>
      </c>
      <c r="N76">
        <f t="shared" si="20"/>
        <v>0</v>
      </c>
      <c r="O76">
        <f t="shared" si="21"/>
        <v>0</v>
      </c>
      <c r="P76">
        <f t="shared" si="22"/>
        <v>0</v>
      </c>
      <c r="Q76">
        <f t="shared" si="23"/>
        <v>0</v>
      </c>
      <c r="R76" s="21">
        <f>AVERAGE(B76:B87)</f>
        <v>288184.47200000001</v>
      </c>
      <c r="S76" s="21">
        <f>B76-R76</f>
        <v>15115.622999999963</v>
      </c>
    </row>
    <row r="77" spans="1:19" x14ac:dyDescent="0.3">
      <c r="A77" s="8">
        <v>39539</v>
      </c>
      <c r="B77" s="5">
        <v>267794.71000000002</v>
      </c>
      <c r="C77" s="5">
        <v>528936</v>
      </c>
      <c r="D77" s="1">
        <v>575</v>
      </c>
      <c r="E77" s="1">
        <v>0</v>
      </c>
      <c r="F77">
        <f t="shared" si="12"/>
        <v>0</v>
      </c>
      <c r="G77">
        <f t="shared" si="13"/>
        <v>0</v>
      </c>
      <c r="H77">
        <f t="shared" si="14"/>
        <v>0</v>
      </c>
      <c r="I77">
        <f t="shared" si="15"/>
        <v>1</v>
      </c>
      <c r="J77">
        <f t="shared" si="16"/>
        <v>0</v>
      </c>
      <c r="K77">
        <f t="shared" si="17"/>
        <v>0</v>
      </c>
      <c r="L77">
        <f t="shared" si="18"/>
        <v>0</v>
      </c>
      <c r="M77">
        <f t="shared" si="19"/>
        <v>0</v>
      </c>
      <c r="N77">
        <f t="shared" si="20"/>
        <v>0</v>
      </c>
      <c r="O77">
        <f t="shared" si="21"/>
        <v>0</v>
      </c>
      <c r="P77">
        <f t="shared" si="22"/>
        <v>0</v>
      </c>
      <c r="Q77">
        <f t="shared" si="23"/>
        <v>0</v>
      </c>
      <c r="R77" s="21">
        <f>AVERAGE(B77:B88)</f>
        <v>289427.73666666675</v>
      </c>
      <c r="S77" s="21">
        <f>B77-R77</f>
        <v>-21633.02666666673</v>
      </c>
    </row>
    <row r="78" spans="1:19" x14ac:dyDescent="0.3">
      <c r="A78" s="8">
        <v>39569</v>
      </c>
      <c r="B78" s="5">
        <v>238202.67499999999</v>
      </c>
      <c r="C78" s="5">
        <v>528779</v>
      </c>
      <c r="D78" s="1">
        <v>324</v>
      </c>
      <c r="E78" s="1">
        <v>9</v>
      </c>
      <c r="F78">
        <f t="shared" si="12"/>
        <v>0</v>
      </c>
      <c r="G78">
        <f t="shared" si="13"/>
        <v>0</v>
      </c>
      <c r="H78">
        <f t="shared" si="14"/>
        <v>0</v>
      </c>
      <c r="I78">
        <f t="shared" si="15"/>
        <v>0</v>
      </c>
      <c r="J78">
        <f t="shared" si="16"/>
        <v>1</v>
      </c>
      <c r="K78">
        <f t="shared" si="17"/>
        <v>0</v>
      </c>
      <c r="L78">
        <f t="shared" si="18"/>
        <v>0</v>
      </c>
      <c r="M78">
        <f t="shared" si="19"/>
        <v>0</v>
      </c>
      <c r="N78">
        <f t="shared" si="20"/>
        <v>0</v>
      </c>
      <c r="O78">
        <f t="shared" si="21"/>
        <v>0</v>
      </c>
      <c r="P78">
        <f t="shared" si="22"/>
        <v>0</v>
      </c>
      <c r="Q78">
        <f t="shared" si="23"/>
        <v>0</v>
      </c>
      <c r="R78" s="21">
        <f>AVERAGE(B78:B89)</f>
        <v>290815.85341666668</v>
      </c>
      <c r="S78" s="21">
        <f>B78-R78</f>
        <v>-52613.178416666691</v>
      </c>
    </row>
    <row r="79" spans="1:19" x14ac:dyDescent="0.3">
      <c r="A79" s="8">
        <v>39600</v>
      </c>
      <c r="B79" s="5">
        <v>273831.18300000002</v>
      </c>
      <c r="C79" s="5">
        <v>529484</v>
      </c>
      <c r="D79" s="1">
        <v>64</v>
      </c>
      <c r="E79" s="1">
        <v>73</v>
      </c>
      <c r="F79">
        <f t="shared" si="12"/>
        <v>0</v>
      </c>
      <c r="G79">
        <f t="shared" si="13"/>
        <v>0</v>
      </c>
      <c r="H79">
        <f t="shared" si="14"/>
        <v>0</v>
      </c>
      <c r="I79">
        <f t="shared" si="15"/>
        <v>0</v>
      </c>
      <c r="J79">
        <f t="shared" si="16"/>
        <v>0</v>
      </c>
      <c r="K79">
        <f t="shared" si="17"/>
        <v>1</v>
      </c>
      <c r="L79">
        <f t="shared" si="18"/>
        <v>0</v>
      </c>
      <c r="M79">
        <f t="shared" si="19"/>
        <v>0</v>
      </c>
      <c r="N79">
        <f t="shared" si="20"/>
        <v>0</v>
      </c>
      <c r="O79">
        <f t="shared" si="21"/>
        <v>0</v>
      </c>
      <c r="P79">
        <f t="shared" si="22"/>
        <v>0</v>
      </c>
      <c r="Q79">
        <f t="shared" si="23"/>
        <v>0</v>
      </c>
      <c r="R79" s="21">
        <f>AVERAGE(B79:B90)</f>
        <v>291688.87233333336</v>
      </c>
      <c r="S79" s="21">
        <f>B79-R79</f>
        <v>-17857.689333333343</v>
      </c>
    </row>
    <row r="80" spans="1:19" x14ac:dyDescent="0.3">
      <c r="A80" s="8">
        <v>39630</v>
      </c>
      <c r="B80" s="5">
        <v>313793.87800000003</v>
      </c>
      <c r="C80" s="5">
        <v>529796</v>
      </c>
      <c r="D80" s="1">
        <v>0</v>
      </c>
      <c r="E80" s="1">
        <v>224</v>
      </c>
      <c r="F80">
        <f t="shared" si="12"/>
        <v>0</v>
      </c>
      <c r="G80">
        <f t="shared" si="13"/>
        <v>0</v>
      </c>
      <c r="H80">
        <f t="shared" si="14"/>
        <v>0</v>
      </c>
      <c r="I80">
        <f t="shared" si="15"/>
        <v>0</v>
      </c>
      <c r="J80">
        <f t="shared" si="16"/>
        <v>0</v>
      </c>
      <c r="K80">
        <f t="shared" si="17"/>
        <v>0</v>
      </c>
      <c r="L80">
        <f t="shared" si="18"/>
        <v>1</v>
      </c>
      <c r="M80">
        <f t="shared" si="19"/>
        <v>0</v>
      </c>
      <c r="N80">
        <f t="shared" si="20"/>
        <v>0</v>
      </c>
      <c r="O80">
        <f t="shared" si="21"/>
        <v>0</v>
      </c>
      <c r="P80">
        <f t="shared" si="22"/>
        <v>0</v>
      </c>
      <c r="Q80">
        <f t="shared" si="23"/>
        <v>0</v>
      </c>
      <c r="R80" s="21">
        <f>AVERAGE(B80:B91)</f>
        <v>290190.15133333334</v>
      </c>
      <c r="S80" s="21">
        <f>B80-R80</f>
        <v>23603.726666666684</v>
      </c>
    </row>
    <row r="81" spans="1:19" x14ac:dyDescent="0.3">
      <c r="A81" s="8">
        <v>39661</v>
      </c>
      <c r="B81" s="5">
        <v>312703.21500000003</v>
      </c>
      <c r="C81" s="5">
        <v>530456</v>
      </c>
      <c r="D81" s="1">
        <v>43</v>
      </c>
      <c r="E81" s="1">
        <v>110</v>
      </c>
      <c r="F81">
        <f t="shared" si="12"/>
        <v>0</v>
      </c>
      <c r="G81">
        <f t="shared" si="13"/>
        <v>0</v>
      </c>
      <c r="H81">
        <f t="shared" si="14"/>
        <v>0</v>
      </c>
      <c r="I81">
        <f t="shared" si="15"/>
        <v>0</v>
      </c>
      <c r="J81">
        <f t="shared" si="16"/>
        <v>0</v>
      </c>
      <c r="K81">
        <f t="shared" si="17"/>
        <v>0</v>
      </c>
      <c r="L81">
        <f t="shared" si="18"/>
        <v>0</v>
      </c>
      <c r="M81">
        <f t="shared" si="19"/>
        <v>1</v>
      </c>
      <c r="N81">
        <f t="shared" si="20"/>
        <v>0</v>
      </c>
      <c r="O81">
        <f t="shared" si="21"/>
        <v>0</v>
      </c>
      <c r="P81">
        <f t="shared" si="22"/>
        <v>0</v>
      </c>
      <c r="Q81">
        <f t="shared" si="23"/>
        <v>0</v>
      </c>
      <c r="R81" s="21">
        <f>AVERAGE(B81:B92)</f>
        <v>287116.80449999997</v>
      </c>
      <c r="S81" s="21">
        <f>B81-R81</f>
        <v>25586.410500000056</v>
      </c>
    </row>
    <row r="82" spans="1:19" x14ac:dyDescent="0.3">
      <c r="A82" s="8">
        <v>39692</v>
      </c>
      <c r="B82" s="5">
        <v>286799.804</v>
      </c>
      <c r="C82" s="5">
        <v>531057</v>
      </c>
      <c r="D82" s="1">
        <v>149</v>
      </c>
      <c r="E82" s="1">
        <v>16</v>
      </c>
      <c r="F82">
        <f t="shared" si="12"/>
        <v>0</v>
      </c>
      <c r="G82">
        <f t="shared" si="13"/>
        <v>0</v>
      </c>
      <c r="H82">
        <f t="shared" si="14"/>
        <v>0</v>
      </c>
      <c r="I82">
        <f t="shared" si="15"/>
        <v>0</v>
      </c>
      <c r="J82">
        <f t="shared" si="16"/>
        <v>0</v>
      </c>
      <c r="K82">
        <f t="shared" si="17"/>
        <v>0</v>
      </c>
      <c r="L82">
        <f t="shared" si="18"/>
        <v>0</v>
      </c>
      <c r="M82">
        <f t="shared" si="19"/>
        <v>0</v>
      </c>
      <c r="N82">
        <f t="shared" si="20"/>
        <v>1</v>
      </c>
      <c r="O82">
        <f t="shared" si="21"/>
        <v>0</v>
      </c>
      <c r="P82">
        <f t="shared" si="22"/>
        <v>0</v>
      </c>
      <c r="Q82">
        <f t="shared" si="23"/>
        <v>0</v>
      </c>
      <c r="R82" s="21">
        <f>AVERAGE(B82:B93)</f>
        <v>286634.29058333329</v>
      </c>
      <c r="S82" s="21">
        <f>B82-R82</f>
        <v>165.51341666671215</v>
      </c>
    </row>
    <row r="83" spans="1:19" x14ac:dyDescent="0.3">
      <c r="A83" s="8">
        <v>39722</v>
      </c>
      <c r="B83" s="5">
        <v>244789.098</v>
      </c>
      <c r="C83" s="5">
        <v>531829</v>
      </c>
      <c r="D83" s="1">
        <v>491</v>
      </c>
      <c r="E83" s="1">
        <v>0</v>
      </c>
      <c r="F83">
        <f t="shared" si="12"/>
        <v>0</v>
      </c>
      <c r="G83">
        <f t="shared" si="13"/>
        <v>0</v>
      </c>
      <c r="H83">
        <f t="shared" si="14"/>
        <v>0</v>
      </c>
      <c r="I83">
        <f t="shared" si="15"/>
        <v>0</v>
      </c>
      <c r="J83">
        <f t="shared" si="16"/>
        <v>0</v>
      </c>
      <c r="K83">
        <f t="shared" si="17"/>
        <v>0</v>
      </c>
      <c r="L83">
        <f t="shared" si="18"/>
        <v>0</v>
      </c>
      <c r="M83">
        <f t="shared" si="19"/>
        <v>0</v>
      </c>
      <c r="N83">
        <f t="shared" si="20"/>
        <v>0</v>
      </c>
      <c r="O83">
        <f t="shared" si="21"/>
        <v>1</v>
      </c>
      <c r="P83">
        <f t="shared" si="22"/>
        <v>0</v>
      </c>
      <c r="Q83">
        <f t="shared" si="23"/>
        <v>0</v>
      </c>
      <c r="R83" s="21">
        <f>AVERAGE(B83:B94)</f>
        <v>286564.22158333333</v>
      </c>
      <c r="S83" s="21">
        <f>B83-R83</f>
        <v>-41775.123583333334</v>
      </c>
    </row>
    <row r="84" spans="1:19" x14ac:dyDescent="0.3">
      <c r="A84" s="8">
        <v>39753</v>
      </c>
      <c r="B84" s="5">
        <v>263966.109</v>
      </c>
      <c r="C84" s="5">
        <v>532633</v>
      </c>
      <c r="D84" s="1">
        <v>630</v>
      </c>
      <c r="E84" s="1">
        <v>0</v>
      </c>
      <c r="F84">
        <f t="shared" si="12"/>
        <v>0</v>
      </c>
      <c r="G84">
        <f t="shared" si="13"/>
        <v>0</v>
      </c>
      <c r="H84">
        <f t="shared" si="14"/>
        <v>0</v>
      </c>
      <c r="I84">
        <f t="shared" si="15"/>
        <v>0</v>
      </c>
      <c r="J84">
        <f t="shared" si="16"/>
        <v>0</v>
      </c>
      <c r="K84">
        <f t="shared" si="17"/>
        <v>0</v>
      </c>
      <c r="L84">
        <f t="shared" si="18"/>
        <v>0</v>
      </c>
      <c r="M84">
        <f t="shared" si="19"/>
        <v>0</v>
      </c>
      <c r="N84">
        <f t="shared" si="20"/>
        <v>0</v>
      </c>
      <c r="O84">
        <f t="shared" si="21"/>
        <v>0</v>
      </c>
      <c r="P84">
        <f t="shared" si="22"/>
        <v>1</v>
      </c>
      <c r="Q84">
        <f t="shared" si="23"/>
        <v>0</v>
      </c>
      <c r="R84" s="21">
        <f>AVERAGE(B84:B95)</f>
        <v>287311.77274999995</v>
      </c>
      <c r="S84" s="21">
        <f>B84-R84</f>
        <v>-23345.663749999949</v>
      </c>
    </row>
    <row r="85" spans="1:19" x14ac:dyDescent="0.3">
      <c r="A85" s="8">
        <v>39783</v>
      </c>
      <c r="B85" s="5">
        <v>300658.06599999999</v>
      </c>
      <c r="C85" s="5">
        <v>533510</v>
      </c>
      <c r="D85" s="1">
        <v>940</v>
      </c>
      <c r="E85" s="1">
        <v>0</v>
      </c>
      <c r="F85">
        <f t="shared" si="12"/>
        <v>0</v>
      </c>
      <c r="G85">
        <f t="shared" si="13"/>
        <v>0</v>
      </c>
      <c r="H85">
        <f t="shared" si="14"/>
        <v>0</v>
      </c>
      <c r="I85">
        <f t="shared" si="15"/>
        <v>0</v>
      </c>
      <c r="J85">
        <f t="shared" si="16"/>
        <v>0</v>
      </c>
      <c r="K85">
        <f t="shared" si="17"/>
        <v>0</v>
      </c>
      <c r="L85">
        <f t="shared" si="18"/>
        <v>0</v>
      </c>
      <c r="M85">
        <f t="shared" si="19"/>
        <v>0</v>
      </c>
      <c r="N85">
        <f t="shared" si="20"/>
        <v>0</v>
      </c>
      <c r="O85">
        <f t="shared" si="21"/>
        <v>0</v>
      </c>
      <c r="P85">
        <f t="shared" si="22"/>
        <v>0</v>
      </c>
      <c r="Q85">
        <f t="shared" si="23"/>
        <v>1</v>
      </c>
      <c r="R85" s="21">
        <f>AVERAGE(B85:B96)</f>
        <v>287369.6654166666</v>
      </c>
      <c r="S85" s="21">
        <f>B85-R85</f>
        <v>13288.400583333394</v>
      </c>
    </row>
    <row r="86" spans="1:19" x14ac:dyDescent="0.3">
      <c r="A86" s="8">
        <v>39814</v>
      </c>
      <c r="B86" s="5">
        <v>325031.32699999999</v>
      </c>
      <c r="C86" s="5">
        <v>534350</v>
      </c>
      <c r="D86" s="1">
        <v>1206</v>
      </c>
      <c r="E86" s="1">
        <v>0</v>
      </c>
      <c r="F86">
        <f t="shared" si="12"/>
        <v>1</v>
      </c>
      <c r="G86">
        <f t="shared" si="13"/>
        <v>0</v>
      </c>
      <c r="H86">
        <f t="shared" si="14"/>
        <v>0</v>
      </c>
      <c r="I86">
        <f t="shared" si="15"/>
        <v>0</v>
      </c>
      <c r="J86">
        <f t="shared" si="16"/>
        <v>0</v>
      </c>
      <c r="K86">
        <f t="shared" si="17"/>
        <v>0</v>
      </c>
      <c r="L86">
        <f t="shared" si="18"/>
        <v>0</v>
      </c>
      <c r="M86">
        <f t="shared" si="19"/>
        <v>0</v>
      </c>
      <c r="N86">
        <f t="shared" si="20"/>
        <v>0</v>
      </c>
      <c r="O86">
        <f t="shared" si="21"/>
        <v>0</v>
      </c>
      <c r="P86">
        <f t="shared" si="22"/>
        <v>0</v>
      </c>
      <c r="Q86">
        <f t="shared" si="23"/>
        <v>0</v>
      </c>
      <c r="R86" s="21">
        <f>AVERAGE(B86:B97)</f>
        <v>289021.0910833333</v>
      </c>
      <c r="S86" s="21">
        <f>B86-R86</f>
        <v>36010.235916666687</v>
      </c>
    </row>
    <row r="87" spans="1:19" x14ac:dyDescent="0.3">
      <c r="A87" s="8">
        <v>39845</v>
      </c>
      <c r="B87" s="5">
        <v>327343.50400000002</v>
      </c>
      <c r="C87" s="5">
        <v>534764</v>
      </c>
      <c r="D87" s="1">
        <v>1276</v>
      </c>
      <c r="E87" s="1">
        <v>0</v>
      </c>
      <c r="F87">
        <f t="shared" si="12"/>
        <v>0</v>
      </c>
      <c r="G87">
        <f t="shared" si="13"/>
        <v>1</v>
      </c>
      <c r="H87">
        <f t="shared" si="14"/>
        <v>0</v>
      </c>
      <c r="I87">
        <f t="shared" si="15"/>
        <v>0</v>
      </c>
      <c r="J87">
        <f t="shared" si="16"/>
        <v>0</v>
      </c>
      <c r="K87">
        <f t="shared" si="17"/>
        <v>0</v>
      </c>
      <c r="L87">
        <f t="shared" si="18"/>
        <v>0</v>
      </c>
      <c r="M87">
        <f t="shared" si="19"/>
        <v>0</v>
      </c>
      <c r="N87">
        <f t="shared" si="20"/>
        <v>0</v>
      </c>
      <c r="O87">
        <f t="shared" si="21"/>
        <v>0</v>
      </c>
      <c r="P87">
        <f t="shared" si="22"/>
        <v>0</v>
      </c>
      <c r="Q87">
        <f t="shared" si="23"/>
        <v>0</v>
      </c>
      <c r="R87" s="21">
        <f>AVERAGE(B87:B98)</f>
        <v>291040.71574999997</v>
      </c>
      <c r="S87" s="21">
        <f>B87-R87</f>
        <v>36302.788250000041</v>
      </c>
    </row>
    <row r="88" spans="1:19" x14ac:dyDescent="0.3">
      <c r="A88" s="8">
        <v>39873</v>
      </c>
      <c r="B88" s="5">
        <v>318219.27100000001</v>
      </c>
      <c r="C88" s="5">
        <v>534922</v>
      </c>
      <c r="D88" s="1">
        <v>1012</v>
      </c>
      <c r="E88" s="1">
        <v>0</v>
      </c>
      <c r="F88">
        <f t="shared" si="12"/>
        <v>0</v>
      </c>
      <c r="G88">
        <f t="shared" si="13"/>
        <v>0</v>
      </c>
      <c r="H88">
        <f t="shared" si="14"/>
        <v>1</v>
      </c>
      <c r="I88">
        <f t="shared" si="15"/>
        <v>0</v>
      </c>
      <c r="J88">
        <f t="shared" si="16"/>
        <v>0</v>
      </c>
      <c r="K88">
        <f t="shared" si="17"/>
        <v>0</v>
      </c>
      <c r="L88">
        <f t="shared" si="18"/>
        <v>0</v>
      </c>
      <c r="M88">
        <f t="shared" si="19"/>
        <v>0</v>
      </c>
      <c r="N88">
        <f t="shared" si="20"/>
        <v>0</v>
      </c>
      <c r="O88">
        <f t="shared" si="21"/>
        <v>0</v>
      </c>
      <c r="P88">
        <f t="shared" si="22"/>
        <v>0</v>
      </c>
      <c r="Q88">
        <f t="shared" si="23"/>
        <v>0</v>
      </c>
      <c r="R88" s="21">
        <f>AVERAGE(B88:B99)</f>
        <v>290114.11516666668</v>
      </c>
      <c r="S88" s="21">
        <f>B88-R88</f>
        <v>28105.155833333323</v>
      </c>
    </row>
    <row r="89" spans="1:19" x14ac:dyDescent="0.3">
      <c r="A89" s="8">
        <v>39904</v>
      </c>
      <c r="B89" s="5">
        <v>284452.11099999998</v>
      </c>
      <c r="C89" s="5">
        <v>534773</v>
      </c>
      <c r="D89" s="1">
        <v>689</v>
      </c>
      <c r="E89" s="1">
        <v>0</v>
      </c>
      <c r="F89">
        <f t="shared" si="12"/>
        <v>0</v>
      </c>
      <c r="G89">
        <f t="shared" si="13"/>
        <v>0</v>
      </c>
      <c r="H89">
        <f t="shared" si="14"/>
        <v>0</v>
      </c>
      <c r="I89">
        <f t="shared" si="15"/>
        <v>1</v>
      </c>
      <c r="J89">
        <f t="shared" si="16"/>
        <v>0</v>
      </c>
      <c r="K89">
        <f t="shared" si="17"/>
        <v>0</v>
      </c>
      <c r="L89">
        <f t="shared" si="18"/>
        <v>0</v>
      </c>
      <c r="M89">
        <f t="shared" si="19"/>
        <v>0</v>
      </c>
      <c r="N89">
        <f t="shared" si="20"/>
        <v>0</v>
      </c>
      <c r="O89">
        <f t="shared" si="21"/>
        <v>0</v>
      </c>
      <c r="P89">
        <f t="shared" si="22"/>
        <v>0</v>
      </c>
      <c r="Q89">
        <f t="shared" si="23"/>
        <v>0</v>
      </c>
      <c r="R89" s="21">
        <f>AVERAGE(B89:B100)</f>
        <v>287949.36383333331</v>
      </c>
      <c r="S89" s="21">
        <f>B89-R89</f>
        <v>-3497.2528333333321</v>
      </c>
    </row>
    <row r="90" spans="1:19" x14ac:dyDescent="0.3">
      <c r="A90" s="8">
        <v>39934</v>
      </c>
      <c r="B90" s="5">
        <v>248678.902</v>
      </c>
      <c r="C90" s="5">
        <v>534202</v>
      </c>
      <c r="D90" s="1">
        <v>295</v>
      </c>
      <c r="E90" s="1">
        <v>22</v>
      </c>
      <c r="F90">
        <f t="shared" si="12"/>
        <v>0</v>
      </c>
      <c r="G90">
        <f t="shared" si="13"/>
        <v>0</v>
      </c>
      <c r="H90">
        <f t="shared" si="14"/>
        <v>0</v>
      </c>
      <c r="I90">
        <f t="shared" si="15"/>
        <v>0</v>
      </c>
      <c r="J90">
        <f t="shared" si="16"/>
        <v>1</v>
      </c>
      <c r="K90">
        <f t="shared" si="17"/>
        <v>0</v>
      </c>
      <c r="L90">
        <f t="shared" si="18"/>
        <v>0</v>
      </c>
      <c r="M90">
        <f t="shared" si="19"/>
        <v>0</v>
      </c>
      <c r="N90">
        <f t="shared" si="20"/>
        <v>0</v>
      </c>
      <c r="O90">
        <f t="shared" si="21"/>
        <v>0</v>
      </c>
      <c r="P90">
        <f t="shared" si="22"/>
        <v>0</v>
      </c>
      <c r="Q90">
        <f t="shared" si="23"/>
        <v>0</v>
      </c>
      <c r="R90" s="21">
        <f>AVERAGE(B90:B101)</f>
        <v>286566.07658333331</v>
      </c>
      <c r="S90" s="21">
        <f>B90-R90</f>
        <v>-37887.174583333312</v>
      </c>
    </row>
    <row r="91" spans="1:19" x14ac:dyDescent="0.3">
      <c r="A91" s="8">
        <v>39965</v>
      </c>
      <c r="B91" s="5">
        <v>255846.53099999999</v>
      </c>
      <c r="C91" s="5">
        <v>534448</v>
      </c>
      <c r="D91" s="1">
        <v>101</v>
      </c>
      <c r="E91" s="1">
        <v>66</v>
      </c>
      <c r="F91">
        <f t="shared" si="12"/>
        <v>0</v>
      </c>
      <c r="G91">
        <f t="shared" si="13"/>
        <v>0</v>
      </c>
      <c r="H91">
        <f t="shared" si="14"/>
        <v>0</v>
      </c>
      <c r="I91">
        <f t="shared" si="15"/>
        <v>0</v>
      </c>
      <c r="J91">
        <f t="shared" si="16"/>
        <v>0</v>
      </c>
      <c r="K91">
        <f t="shared" si="17"/>
        <v>1</v>
      </c>
      <c r="L91">
        <f t="shared" si="18"/>
        <v>0</v>
      </c>
      <c r="M91">
        <f t="shared" si="19"/>
        <v>0</v>
      </c>
      <c r="N91">
        <f t="shared" si="20"/>
        <v>0</v>
      </c>
      <c r="O91">
        <f t="shared" si="21"/>
        <v>0</v>
      </c>
      <c r="P91">
        <f t="shared" si="22"/>
        <v>0</v>
      </c>
      <c r="Q91">
        <f t="shared" si="23"/>
        <v>0</v>
      </c>
      <c r="R91" s="21">
        <f>AVERAGE(B91:B102)</f>
        <v>286423.01166666666</v>
      </c>
      <c r="S91" s="21">
        <f>B91-R91</f>
        <v>-30576.48066666667</v>
      </c>
    </row>
    <row r="92" spans="1:19" x14ac:dyDescent="0.3">
      <c r="A92" s="8">
        <v>39995</v>
      </c>
      <c r="B92" s="5">
        <v>276913.71600000001</v>
      </c>
      <c r="C92" s="5">
        <v>534731</v>
      </c>
      <c r="D92" s="1">
        <v>17</v>
      </c>
      <c r="E92" s="1">
        <v>119</v>
      </c>
      <c r="F92">
        <f t="shared" si="12"/>
        <v>0</v>
      </c>
      <c r="G92">
        <f t="shared" si="13"/>
        <v>0</v>
      </c>
      <c r="H92">
        <f t="shared" si="14"/>
        <v>0</v>
      </c>
      <c r="I92">
        <f t="shared" si="15"/>
        <v>0</v>
      </c>
      <c r="J92">
        <f t="shared" si="16"/>
        <v>0</v>
      </c>
      <c r="K92">
        <f t="shared" si="17"/>
        <v>0</v>
      </c>
      <c r="L92">
        <f t="shared" si="18"/>
        <v>1</v>
      </c>
      <c r="M92">
        <f t="shared" si="19"/>
        <v>0</v>
      </c>
      <c r="N92">
        <f t="shared" si="20"/>
        <v>0</v>
      </c>
      <c r="O92">
        <f t="shared" si="21"/>
        <v>0</v>
      </c>
      <c r="P92">
        <f t="shared" si="22"/>
        <v>0</v>
      </c>
      <c r="Q92">
        <f t="shared" si="23"/>
        <v>0</v>
      </c>
      <c r="R92" s="21">
        <f>AVERAGE(B92:B103)</f>
        <v>285908.99199999997</v>
      </c>
      <c r="S92" s="21">
        <f>B92-R92</f>
        <v>-8995.2759999999544</v>
      </c>
    </row>
    <row r="93" spans="1:19" x14ac:dyDescent="0.3">
      <c r="A93" s="8">
        <v>40026</v>
      </c>
      <c r="B93" s="5">
        <v>306913.04800000001</v>
      </c>
      <c r="C93" s="5">
        <v>535334</v>
      </c>
      <c r="D93" s="1">
        <v>38</v>
      </c>
      <c r="E93" s="1">
        <v>133</v>
      </c>
      <c r="F93">
        <f t="shared" si="12"/>
        <v>0</v>
      </c>
      <c r="G93">
        <f t="shared" si="13"/>
        <v>0</v>
      </c>
      <c r="H93">
        <f t="shared" si="14"/>
        <v>0</v>
      </c>
      <c r="I93">
        <f t="shared" si="15"/>
        <v>0</v>
      </c>
      <c r="J93">
        <f t="shared" si="16"/>
        <v>0</v>
      </c>
      <c r="K93">
        <f t="shared" si="17"/>
        <v>0</v>
      </c>
      <c r="L93">
        <f t="shared" si="18"/>
        <v>0</v>
      </c>
      <c r="M93">
        <f t="shared" si="19"/>
        <v>1</v>
      </c>
      <c r="N93">
        <f t="shared" si="20"/>
        <v>0</v>
      </c>
      <c r="O93">
        <f t="shared" si="21"/>
        <v>0</v>
      </c>
      <c r="P93">
        <f t="shared" si="22"/>
        <v>0</v>
      </c>
      <c r="Q93">
        <f t="shared" si="23"/>
        <v>0</v>
      </c>
      <c r="R93" s="21">
        <f>AVERAGE(B93:B104)</f>
        <v>287020.9703333333</v>
      </c>
      <c r="S93" s="21">
        <f>B93-R93</f>
        <v>19892.077666666708</v>
      </c>
    </row>
    <row r="94" spans="1:19" x14ac:dyDescent="0.3">
      <c r="A94" s="8">
        <v>40057</v>
      </c>
      <c r="B94" s="5">
        <v>285958.97600000002</v>
      </c>
      <c r="C94" s="5">
        <v>535564</v>
      </c>
      <c r="D94" s="1">
        <v>147</v>
      </c>
      <c r="E94" s="1">
        <v>53</v>
      </c>
      <c r="F94">
        <f t="shared" si="12"/>
        <v>0</v>
      </c>
      <c r="G94">
        <f t="shared" si="13"/>
        <v>0</v>
      </c>
      <c r="H94">
        <f t="shared" si="14"/>
        <v>0</v>
      </c>
      <c r="I94">
        <f t="shared" si="15"/>
        <v>0</v>
      </c>
      <c r="J94">
        <f t="shared" si="16"/>
        <v>0</v>
      </c>
      <c r="K94">
        <f t="shared" si="17"/>
        <v>0</v>
      </c>
      <c r="L94">
        <f t="shared" si="18"/>
        <v>0</v>
      </c>
      <c r="M94">
        <f t="shared" si="19"/>
        <v>0</v>
      </c>
      <c r="N94">
        <f t="shared" si="20"/>
        <v>1</v>
      </c>
      <c r="O94">
        <f t="shared" si="21"/>
        <v>0</v>
      </c>
      <c r="P94">
        <f t="shared" si="22"/>
        <v>0</v>
      </c>
      <c r="Q94">
        <f t="shared" si="23"/>
        <v>0</v>
      </c>
      <c r="R94" s="21">
        <f>AVERAGE(B94:B105)</f>
        <v>286456.29658333334</v>
      </c>
      <c r="S94" s="21">
        <f>B94-R94</f>
        <v>-497.32058333331952</v>
      </c>
    </row>
    <row r="95" spans="1:19" x14ac:dyDescent="0.3">
      <c r="A95" s="8">
        <v>40087</v>
      </c>
      <c r="B95" s="5">
        <v>253759.712</v>
      </c>
      <c r="C95" s="5">
        <v>536042</v>
      </c>
      <c r="D95" s="1">
        <v>348</v>
      </c>
      <c r="E95" s="1">
        <v>4</v>
      </c>
      <c r="F95">
        <f t="shared" si="12"/>
        <v>0</v>
      </c>
      <c r="G95">
        <f t="shared" si="13"/>
        <v>0</v>
      </c>
      <c r="H95">
        <f t="shared" si="14"/>
        <v>0</v>
      </c>
      <c r="I95">
        <f t="shared" si="15"/>
        <v>0</v>
      </c>
      <c r="J95">
        <f t="shared" si="16"/>
        <v>0</v>
      </c>
      <c r="K95">
        <f t="shared" si="17"/>
        <v>0</v>
      </c>
      <c r="L95">
        <f t="shared" si="18"/>
        <v>0</v>
      </c>
      <c r="M95">
        <f t="shared" si="19"/>
        <v>0</v>
      </c>
      <c r="N95">
        <f t="shared" si="20"/>
        <v>0</v>
      </c>
      <c r="O95">
        <f t="shared" si="21"/>
        <v>1</v>
      </c>
      <c r="P95">
        <f t="shared" si="22"/>
        <v>0</v>
      </c>
      <c r="Q95">
        <f t="shared" si="23"/>
        <v>0</v>
      </c>
      <c r="R95" s="21">
        <f>AVERAGE(B95:B106)</f>
        <v>285802.35816666664</v>
      </c>
      <c r="S95" s="21">
        <f>B95-R95</f>
        <v>-32042.646166666644</v>
      </c>
    </row>
    <row r="96" spans="1:19" x14ac:dyDescent="0.3">
      <c r="A96" s="8">
        <v>40118</v>
      </c>
      <c r="B96" s="5">
        <v>264660.821</v>
      </c>
      <c r="C96" s="5">
        <v>537118</v>
      </c>
      <c r="D96" s="1">
        <v>814</v>
      </c>
      <c r="E96" s="1">
        <v>0</v>
      </c>
      <c r="F96">
        <f t="shared" si="12"/>
        <v>0</v>
      </c>
      <c r="G96">
        <f t="shared" si="13"/>
        <v>0</v>
      </c>
      <c r="H96">
        <f t="shared" si="14"/>
        <v>0</v>
      </c>
      <c r="I96">
        <f t="shared" si="15"/>
        <v>0</v>
      </c>
      <c r="J96">
        <f t="shared" si="16"/>
        <v>0</v>
      </c>
      <c r="K96">
        <f t="shared" si="17"/>
        <v>0</v>
      </c>
      <c r="L96">
        <f t="shared" si="18"/>
        <v>0</v>
      </c>
      <c r="M96">
        <f t="shared" si="19"/>
        <v>0</v>
      </c>
      <c r="N96">
        <f t="shared" si="20"/>
        <v>0</v>
      </c>
      <c r="O96">
        <f t="shared" si="21"/>
        <v>0</v>
      </c>
      <c r="P96">
        <f t="shared" si="22"/>
        <v>1</v>
      </c>
      <c r="Q96">
        <f t="shared" si="23"/>
        <v>0</v>
      </c>
      <c r="R96" s="21">
        <f>AVERAGE(B96:B107)</f>
        <v>286068.01583333331</v>
      </c>
      <c r="S96" s="21">
        <f>B96-R96</f>
        <v>-21407.194833333313</v>
      </c>
    </row>
    <row r="97" spans="1:19" x14ac:dyDescent="0.3">
      <c r="A97" s="8">
        <v>40148</v>
      </c>
      <c r="B97" s="5">
        <v>320475.174</v>
      </c>
      <c r="C97" s="5">
        <v>537645</v>
      </c>
      <c r="D97" s="1">
        <v>1219</v>
      </c>
      <c r="E97" s="1">
        <v>0</v>
      </c>
      <c r="F97">
        <f t="shared" si="12"/>
        <v>0</v>
      </c>
      <c r="G97">
        <f t="shared" si="13"/>
        <v>0</v>
      </c>
      <c r="H97">
        <f t="shared" si="14"/>
        <v>0</v>
      </c>
      <c r="I97">
        <f t="shared" si="15"/>
        <v>0</v>
      </c>
      <c r="J97">
        <f t="shared" si="16"/>
        <v>0</v>
      </c>
      <c r="K97">
        <f t="shared" si="17"/>
        <v>0</v>
      </c>
      <c r="L97">
        <f t="shared" si="18"/>
        <v>0</v>
      </c>
      <c r="M97">
        <f t="shared" si="19"/>
        <v>0</v>
      </c>
      <c r="N97">
        <f t="shared" si="20"/>
        <v>0</v>
      </c>
      <c r="O97">
        <f t="shared" si="21"/>
        <v>0</v>
      </c>
      <c r="P97">
        <f t="shared" si="22"/>
        <v>0</v>
      </c>
      <c r="Q97">
        <f t="shared" si="23"/>
        <v>1</v>
      </c>
      <c r="R97" s="21">
        <f>AVERAGE(B97:B108)</f>
        <v>285881.00791666663</v>
      </c>
      <c r="S97" s="21">
        <f>B97-R97</f>
        <v>34594.166083333374</v>
      </c>
    </row>
    <row r="98" spans="1:19" x14ac:dyDescent="0.3">
      <c r="A98" s="8">
        <v>40179</v>
      </c>
      <c r="B98" s="5">
        <v>349266.82299999997</v>
      </c>
      <c r="C98" s="5">
        <v>538026</v>
      </c>
      <c r="D98" s="1">
        <v>1184</v>
      </c>
      <c r="E98" s="1">
        <v>0</v>
      </c>
      <c r="F98">
        <f t="shared" si="12"/>
        <v>1</v>
      </c>
      <c r="G98">
        <f t="shared" si="13"/>
        <v>0</v>
      </c>
      <c r="H98">
        <f t="shared" si="14"/>
        <v>0</v>
      </c>
      <c r="I98">
        <f t="shared" si="15"/>
        <v>0</v>
      </c>
      <c r="J98">
        <f t="shared" si="16"/>
        <v>0</v>
      </c>
      <c r="K98">
        <f t="shared" si="17"/>
        <v>0</v>
      </c>
      <c r="L98">
        <f t="shared" si="18"/>
        <v>0</v>
      </c>
      <c r="M98">
        <f t="shared" si="19"/>
        <v>0</v>
      </c>
      <c r="N98">
        <f t="shared" si="20"/>
        <v>0</v>
      </c>
      <c r="O98">
        <f t="shared" si="21"/>
        <v>0</v>
      </c>
      <c r="P98">
        <f t="shared" si="22"/>
        <v>0</v>
      </c>
      <c r="Q98">
        <f t="shared" si="23"/>
        <v>0</v>
      </c>
      <c r="R98" s="21">
        <f>AVERAGE(B98:B109)</f>
        <v>285991.71916666656</v>
      </c>
      <c r="S98" s="21">
        <f>B98-R98</f>
        <v>63275.103833333415</v>
      </c>
    </row>
    <row r="99" spans="1:19" x14ac:dyDescent="0.3">
      <c r="A99" s="8">
        <v>40210</v>
      </c>
      <c r="B99" s="5">
        <v>316224.29700000002</v>
      </c>
      <c r="C99" s="5">
        <v>538350</v>
      </c>
      <c r="D99" s="1">
        <v>1077</v>
      </c>
      <c r="E99" s="1">
        <v>0</v>
      </c>
      <c r="F99">
        <f t="shared" si="12"/>
        <v>0</v>
      </c>
      <c r="G99">
        <f t="shared" si="13"/>
        <v>1</v>
      </c>
      <c r="H99">
        <f t="shared" si="14"/>
        <v>0</v>
      </c>
      <c r="I99">
        <f t="shared" si="15"/>
        <v>0</v>
      </c>
      <c r="J99">
        <f t="shared" si="16"/>
        <v>0</v>
      </c>
      <c r="K99">
        <f t="shared" si="17"/>
        <v>0</v>
      </c>
      <c r="L99">
        <f t="shared" si="18"/>
        <v>0</v>
      </c>
      <c r="M99">
        <f t="shared" si="19"/>
        <v>0</v>
      </c>
      <c r="N99">
        <f t="shared" si="20"/>
        <v>0</v>
      </c>
      <c r="O99">
        <f t="shared" si="21"/>
        <v>0</v>
      </c>
      <c r="P99">
        <f t="shared" si="22"/>
        <v>0</v>
      </c>
      <c r="Q99">
        <f t="shared" si="23"/>
        <v>0</v>
      </c>
      <c r="R99" s="21">
        <f>AVERAGE(B99:B110)</f>
        <v>287046.20174999995</v>
      </c>
      <c r="S99" s="21">
        <f>B99-R99</f>
        <v>29178.095250000071</v>
      </c>
    </row>
    <row r="100" spans="1:19" x14ac:dyDescent="0.3">
      <c r="A100" s="8">
        <v>40238</v>
      </c>
      <c r="B100" s="5">
        <v>292242.255</v>
      </c>
      <c r="C100" s="5">
        <v>538484</v>
      </c>
      <c r="D100" s="1">
        <v>1015</v>
      </c>
      <c r="E100" s="1">
        <v>0</v>
      </c>
      <c r="F100">
        <f t="shared" si="12"/>
        <v>0</v>
      </c>
      <c r="G100">
        <f t="shared" si="13"/>
        <v>0</v>
      </c>
      <c r="H100">
        <f t="shared" si="14"/>
        <v>1</v>
      </c>
      <c r="I100">
        <f t="shared" si="15"/>
        <v>0</v>
      </c>
      <c r="J100">
        <f t="shared" si="16"/>
        <v>0</v>
      </c>
      <c r="K100">
        <f t="shared" si="17"/>
        <v>0</v>
      </c>
      <c r="L100">
        <f t="shared" si="18"/>
        <v>0</v>
      </c>
      <c r="M100">
        <f t="shared" si="19"/>
        <v>0</v>
      </c>
      <c r="N100">
        <f t="shared" si="20"/>
        <v>0</v>
      </c>
      <c r="O100">
        <f t="shared" si="21"/>
        <v>0</v>
      </c>
      <c r="P100">
        <f t="shared" si="22"/>
        <v>0</v>
      </c>
      <c r="Q100">
        <f t="shared" si="23"/>
        <v>0</v>
      </c>
      <c r="R100" s="21">
        <f>AVERAGE(B100:B111)</f>
        <v>286889.33716666669</v>
      </c>
      <c r="S100" s="21">
        <f>B100-R100</f>
        <v>5352.9178333333111</v>
      </c>
    </row>
    <row r="101" spans="1:19" x14ac:dyDescent="0.3">
      <c r="A101" s="8">
        <v>40269</v>
      </c>
      <c r="B101" s="5">
        <v>267852.66399999999</v>
      </c>
      <c r="C101" s="5">
        <v>538503</v>
      </c>
      <c r="D101" s="1">
        <v>598</v>
      </c>
      <c r="E101" s="1">
        <v>0</v>
      </c>
      <c r="F101">
        <f t="shared" si="12"/>
        <v>0</v>
      </c>
      <c r="G101">
        <f t="shared" si="13"/>
        <v>0</v>
      </c>
      <c r="H101">
        <f t="shared" si="14"/>
        <v>0</v>
      </c>
      <c r="I101">
        <f t="shared" si="15"/>
        <v>1</v>
      </c>
      <c r="J101">
        <f t="shared" si="16"/>
        <v>0</v>
      </c>
      <c r="K101">
        <f t="shared" si="17"/>
        <v>0</v>
      </c>
      <c r="L101">
        <f t="shared" si="18"/>
        <v>0</v>
      </c>
      <c r="M101">
        <f t="shared" si="19"/>
        <v>0</v>
      </c>
      <c r="N101">
        <f t="shared" si="20"/>
        <v>0</v>
      </c>
      <c r="O101">
        <f t="shared" si="21"/>
        <v>0</v>
      </c>
      <c r="P101">
        <f t="shared" si="22"/>
        <v>0</v>
      </c>
      <c r="Q101">
        <f t="shared" si="23"/>
        <v>0</v>
      </c>
      <c r="R101" s="21">
        <f>AVERAGE(B101:B112)</f>
        <v>286599.57141666667</v>
      </c>
      <c r="S101" s="21">
        <f>B101-R101</f>
        <v>-18746.907416666683</v>
      </c>
    </row>
    <row r="102" spans="1:19" x14ac:dyDescent="0.3">
      <c r="A102" s="8">
        <v>40299</v>
      </c>
      <c r="B102" s="5">
        <v>246962.12299999999</v>
      </c>
      <c r="C102" s="5">
        <v>537653</v>
      </c>
      <c r="D102" s="1">
        <v>331</v>
      </c>
      <c r="E102" s="1">
        <v>4</v>
      </c>
      <c r="F102">
        <f t="shared" si="12"/>
        <v>0</v>
      </c>
      <c r="G102">
        <f t="shared" si="13"/>
        <v>0</v>
      </c>
      <c r="H102">
        <f t="shared" si="14"/>
        <v>0</v>
      </c>
      <c r="I102">
        <f t="shared" si="15"/>
        <v>0</v>
      </c>
      <c r="J102">
        <f t="shared" si="16"/>
        <v>1</v>
      </c>
      <c r="K102">
        <f t="shared" si="17"/>
        <v>0</v>
      </c>
      <c r="L102">
        <f t="shared" si="18"/>
        <v>0</v>
      </c>
      <c r="M102">
        <f t="shared" si="19"/>
        <v>0</v>
      </c>
      <c r="N102">
        <f t="shared" si="20"/>
        <v>0</v>
      </c>
      <c r="O102">
        <f t="shared" si="21"/>
        <v>0</v>
      </c>
      <c r="P102">
        <f t="shared" si="22"/>
        <v>0</v>
      </c>
      <c r="Q102">
        <f t="shared" si="23"/>
        <v>0</v>
      </c>
      <c r="R102" s="21">
        <f>AVERAGE(B102:B113)</f>
        <v>287192.81816666672</v>
      </c>
      <c r="S102" s="21">
        <f>B102-R102</f>
        <v>-40230.69516666673</v>
      </c>
    </row>
    <row r="103" spans="1:19" x14ac:dyDescent="0.3">
      <c r="A103" s="8">
        <v>40330</v>
      </c>
      <c r="B103" s="5">
        <v>249678.29500000001</v>
      </c>
      <c r="C103" s="5">
        <v>537490</v>
      </c>
      <c r="D103" s="1">
        <v>60</v>
      </c>
      <c r="E103" s="1">
        <v>48</v>
      </c>
      <c r="F103">
        <f t="shared" si="12"/>
        <v>0</v>
      </c>
      <c r="G103">
        <f t="shared" si="13"/>
        <v>0</v>
      </c>
      <c r="H103">
        <f t="shared" si="14"/>
        <v>0</v>
      </c>
      <c r="I103">
        <f t="shared" si="15"/>
        <v>0</v>
      </c>
      <c r="J103">
        <f t="shared" si="16"/>
        <v>0</v>
      </c>
      <c r="K103">
        <f t="shared" si="17"/>
        <v>1</v>
      </c>
      <c r="L103">
        <f t="shared" si="18"/>
        <v>0</v>
      </c>
      <c r="M103">
        <f t="shared" si="19"/>
        <v>0</v>
      </c>
      <c r="N103">
        <f t="shared" si="20"/>
        <v>0</v>
      </c>
      <c r="O103">
        <f t="shared" si="21"/>
        <v>0</v>
      </c>
      <c r="P103">
        <f t="shared" si="22"/>
        <v>0</v>
      </c>
      <c r="Q103">
        <f t="shared" si="23"/>
        <v>0</v>
      </c>
      <c r="R103" s="21">
        <f>AVERAGE(B103:B114)</f>
        <v>287575.47008333332</v>
      </c>
      <c r="S103" s="21">
        <f>B103-R103</f>
        <v>-37897.175083333306</v>
      </c>
    </row>
    <row r="104" spans="1:19" x14ac:dyDescent="0.3">
      <c r="A104" s="8">
        <v>40360</v>
      </c>
      <c r="B104" s="5">
        <v>290257.45600000001</v>
      </c>
      <c r="C104" s="5">
        <v>537667</v>
      </c>
      <c r="D104" s="1">
        <v>0</v>
      </c>
      <c r="E104" s="1">
        <v>183</v>
      </c>
      <c r="F104">
        <f t="shared" si="12"/>
        <v>0</v>
      </c>
      <c r="G104">
        <f t="shared" si="13"/>
        <v>0</v>
      </c>
      <c r="H104">
        <f t="shared" si="14"/>
        <v>0</v>
      </c>
      <c r="I104">
        <f t="shared" si="15"/>
        <v>0</v>
      </c>
      <c r="J104">
        <f t="shared" si="16"/>
        <v>0</v>
      </c>
      <c r="K104">
        <f t="shared" si="17"/>
        <v>0</v>
      </c>
      <c r="L104">
        <f t="shared" si="18"/>
        <v>1</v>
      </c>
      <c r="M104">
        <f t="shared" si="19"/>
        <v>0</v>
      </c>
      <c r="N104">
        <f t="shared" si="20"/>
        <v>0</v>
      </c>
      <c r="O104">
        <f t="shared" si="21"/>
        <v>0</v>
      </c>
      <c r="P104">
        <f t="shared" si="22"/>
        <v>0</v>
      </c>
      <c r="Q104">
        <f t="shared" si="23"/>
        <v>0</v>
      </c>
      <c r="R104" s="21">
        <f>AVERAGE(B104:B115)</f>
        <v>286283.99833333335</v>
      </c>
      <c r="S104" s="21">
        <f>B104-R104</f>
        <v>3973.4576666666544</v>
      </c>
    </row>
    <row r="105" spans="1:19" x14ac:dyDescent="0.3">
      <c r="A105" s="8">
        <v>40391</v>
      </c>
      <c r="B105" s="5">
        <v>300136.96299999999</v>
      </c>
      <c r="C105" s="5">
        <v>537897</v>
      </c>
      <c r="D105" s="1">
        <v>23</v>
      </c>
      <c r="E105" s="1">
        <v>67</v>
      </c>
      <c r="F105">
        <f t="shared" si="12"/>
        <v>0</v>
      </c>
      <c r="G105">
        <f t="shared" si="13"/>
        <v>0</v>
      </c>
      <c r="H105">
        <f t="shared" si="14"/>
        <v>0</v>
      </c>
      <c r="I105">
        <f t="shared" si="15"/>
        <v>0</v>
      </c>
      <c r="J105">
        <f t="shared" si="16"/>
        <v>0</v>
      </c>
      <c r="K105">
        <f t="shared" si="17"/>
        <v>0</v>
      </c>
      <c r="L105">
        <f t="shared" si="18"/>
        <v>0</v>
      </c>
      <c r="M105">
        <f t="shared" si="19"/>
        <v>1</v>
      </c>
      <c r="N105">
        <f t="shared" si="20"/>
        <v>0</v>
      </c>
      <c r="O105">
        <f t="shared" si="21"/>
        <v>0</v>
      </c>
      <c r="P105">
        <f t="shared" si="22"/>
        <v>0</v>
      </c>
      <c r="Q105">
        <f t="shared" si="23"/>
        <v>0</v>
      </c>
      <c r="R105" s="21">
        <f>AVERAGE(B105:B116)</f>
        <v>285127.36725000001</v>
      </c>
      <c r="S105" s="21">
        <f>B105-R105</f>
        <v>15009.595749999979</v>
      </c>
    </row>
    <row r="106" spans="1:19" x14ac:dyDescent="0.3">
      <c r="A106" s="8">
        <v>40422</v>
      </c>
      <c r="B106" s="5">
        <v>278111.71500000003</v>
      </c>
      <c r="C106" s="5">
        <v>537925</v>
      </c>
      <c r="D106" s="1">
        <v>162</v>
      </c>
      <c r="E106" s="1">
        <v>29</v>
      </c>
      <c r="F106">
        <f t="shared" si="12"/>
        <v>0</v>
      </c>
      <c r="G106">
        <f t="shared" si="13"/>
        <v>0</v>
      </c>
      <c r="H106">
        <f t="shared" si="14"/>
        <v>0</v>
      </c>
      <c r="I106">
        <f t="shared" si="15"/>
        <v>0</v>
      </c>
      <c r="J106">
        <f t="shared" si="16"/>
        <v>0</v>
      </c>
      <c r="K106">
        <f t="shared" si="17"/>
        <v>0</v>
      </c>
      <c r="L106">
        <f t="shared" si="18"/>
        <v>0</v>
      </c>
      <c r="M106">
        <f t="shared" si="19"/>
        <v>0</v>
      </c>
      <c r="N106">
        <f t="shared" si="20"/>
        <v>1</v>
      </c>
      <c r="O106">
        <f t="shared" si="21"/>
        <v>0</v>
      </c>
      <c r="P106">
        <f t="shared" si="22"/>
        <v>0</v>
      </c>
      <c r="Q106">
        <f t="shared" si="23"/>
        <v>0</v>
      </c>
      <c r="R106" s="21">
        <f>AVERAGE(B106:B117)</f>
        <v>285713.36775000003</v>
      </c>
      <c r="S106" s="21">
        <f>B106-R106</f>
        <v>-7601.6527500000084</v>
      </c>
    </row>
    <row r="107" spans="1:19" x14ac:dyDescent="0.3">
      <c r="A107" s="8">
        <v>40452</v>
      </c>
      <c r="B107" s="5">
        <v>256947.60399999999</v>
      </c>
      <c r="C107" s="5">
        <v>538152</v>
      </c>
      <c r="D107" s="1">
        <v>495</v>
      </c>
      <c r="E107" s="1">
        <v>0</v>
      </c>
      <c r="F107">
        <f t="shared" si="12"/>
        <v>0</v>
      </c>
      <c r="G107">
        <f t="shared" si="13"/>
        <v>0</v>
      </c>
      <c r="H107">
        <f t="shared" si="14"/>
        <v>0</v>
      </c>
      <c r="I107">
        <f t="shared" si="15"/>
        <v>0</v>
      </c>
      <c r="J107">
        <f t="shared" si="16"/>
        <v>0</v>
      </c>
      <c r="K107">
        <f t="shared" si="17"/>
        <v>0</v>
      </c>
      <c r="L107">
        <f t="shared" si="18"/>
        <v>0</v>
      </c>
      <c r="M107">
        <f t="shared" si="19"/>
        <v>0</v>
      </c>
      <c r="N107">
        <f t="shared" si="20"/>
        <v>0</v>
      </c>
      <c r="O107">
        <f t="shared" si="21"/>
        <v>1</v>
      </c>
      <c r="P107">
        <f t="shared" si="22"/>
        <v>0</v>
      </c>
      <c r="Q107">
        <f t="shared" si="23"/>
        <v>0</v>
      </c>
      <c r="R107" s="21">
        <f>AVERAGE(B107:B118)</f>
        <v>286189.63874999998</v>
      </c>
      <c r="S107" s="21">
        <f>B107-R107</f>
        <v>-29242.034749999992</v>
      </c>
    </row>
    <row r="108" spans="1:19" x14ac:dyDescent="0.3">
      <c r="A108" s="8">
        <v>40483</v>
      </c>
      <c r="B108" s="5">
        <v>262416.72600000002</v>
      </c>
      <c r="C108" s="5">
        <v>538707</v>
      </c>
      <c r="D108" s="1">
        <v>764</v>
      </c>
      <c r="E108" s="1">
        <v>0</v>
      </c>
      <c r="F108">
        <f t="shared" si="12"/>
        <v>0</v>
      </c>
      <c r="G108">
        <f t="shared" si="13"/>
        <v>0</v>
      </c>
      <c r="H108">
        <f t="shared" si="14"/>
        <v>0</v>
      </c>
      <c r="I108">
        <f t="shared" si="15"/>
        <v>0</v>
      </c>
      <c r="J108">
        <f t="shared" si="16"/>
        <v>0</v>
      </c>
      <c r="K108">
        <f t="shared" si="17"/>
        <v>0</v>
      </c>
      <c r="L108">
        <f t="shared" si="18"/>
        <v>0</v>
      </c>
      <c r="M108">
        <f t="shared" si="19"/>
        <v>0</v>
      </c>
      <c r="N108">
        <f t="shared" si="20"/>
        <v>0</v>
      </c>
      <c r="O108">
        <f t="shared" si="21"/>
        <v>0</v>
      </c>
      <c r="P108">
        <f t="shared" si="22"/>
        <v>1</v>
      </c>
      <c r="Q108">
        <f t="shared" si="23"/>
        <v>0</v>
      </c>
      <c r="R108" s="21">
        <f>AVERAGE(B108:B119)</f>
        <v>286121.50133333338</v>
      </c>
      <c r="S108" s="21">
        <f>B108-R108</f>
        <v>-23704.775333333353</v>
      </c>
    </row>
    <row r="109" spans="1:19" x14ac:dyDescent="0.3">
      <c r="A109" s="8">
        <v>40513</v>
      </c>
      <c r="B109" s="5">
        <v>321803.70899999997</v>
      </c>
      <c r="C109" s="5">
        <v>538866</v>
      </c>
      <c r="D109" s="1">
        <v>1105</v>
      </c>
      <c r="E109" s="1">
        <v>0</v>
      </c>
      <c r="F109">
        <f t="shared" si="12"/>
        <v>0</v>
      </c>
      <c r="G109">
        <f t="shared" si="13"/>
        <v>0</v>
      </c>
      <c r="H109">
        <f t="shared" si="14"/>
        <v>0</v>
      </c>
      <c r="I109">
        <f t="shared" si="15"/>
        <v>0</v>
      </c>
      <c r="J109">
        <f t="shared" si="16"/>
        <v>0</v>
      </c>
      <c r="K109">
        <f t="shared" si="17"/>
        <v>0</v>
      </c>
      <c r="L109">
        <f t="shared" si="18"/>
        <v>0</v>
      </c>
      <c r="M109">
        <f t="shared" si="19"/>
        <v>0</v>
      </c>
      <c r="N109">
        <f t="shared" si="20"/>
        <v>0</v>
      </c>
      <c r="O109">
        <f t="shared" si="21"/>
        <v>0</v>
      </c>
      <c r="P109">
        <f t="shared" si="22"/>
        <v>0</v>
      </c>
      <c r="Q109">
        <f t="shared" si="23"/>
        <v>1</v>
      </c>
      <c r="R109" s="21">
        <f>AVERAGE(B109:B120)</f>
        <v>286139.4773333334</v>
      </c>
      <c r="S109" s="21">
        <f>B109-R109</f>
        <v>35664.231666666572</v>
      </c>
    </row>
    <row r="110" spans="1:19" x14ac:dyDescent="0.3">
      <c r="A110" s="8">
        <v>40544</v>
      </c>
      <c r="B110" s="5">
        <v>361920.614</v>
      </c>
      <c r="C110" s="5">
        <v>539197</v>
      </c>
      <c r="D110" s="1">
        <v>1464</v>
      </c>
      <c r="E110" s="1">
        <v>0</v>
      </c>
      <c r="F110">
        <f t="shared" si="12"/>
        <v>1</v>
      </c>
      <c r="G110">
        <f t="shared" si="13"/>
        <v>0</v>
      </c>
      <c r="H110">
        <f t="shared" si="14"/>
        <v>0</v>
      </c>
      <c r="I110">
        <f t="shared" si="15"/>
        <v>0</v>
      </c>
      <c r="J110">
        <f t="shared" si="16"/>
        <v>0</v>
      </c>
      <c r="K110">
        <f t="shared" si="17"/>
        <v>0</v>
      </c>
      <c r="L110">
        <f t="shared" si="18"/>
        <v>0</v>
      </c>
      <c r="M110">
        <f t="shared" si="19"/>
        <v>0</v>
      </c>
      <c r="N110">
        <f t="shared" si="20"/>
        <v>0</v>
      </c>
      <c r="O110">
        <f t="shared" si="21"/>
        <v>0</v>
      </c>
      <c r="P110">
        <f t="shared" si="22"/>
        <v>0</v>
      </c>
      <c r="Q110">
        <f t="shared" si="23"/>
        <v>0</v>
      </c>
      <c r="R110" s="21">
        <f>AVERAGE(B110:B121)</f>
        <v>285245.0964166667</v>
      </c>
      <c r="S110" s="21">
        <f>B110-R110</f>
        <v>76675.517583333305</v>
      </c>
    </row>
    <row r="111" spans="1:19" x14ac:dyDescent="0.3">
      <c r="A111" s="8">
        <v>40575</v>
      </c>
      <c r="B111" s="5">
        <v>314341.92200000002</v>
      </c>
      <c r="C111" s="5">
        <v>539345</v>
      </c>
      <c r="D111" s="1">
        <v>1087</v>
      </c>
      <c r="E111" s="1">
        <v>0</v>
      </c>
      <c r="F111">
        <f t="shared" si="12"/>
        <v>0</v>
      </c>
      <c r="G111">
        <f t="shared" si="13"/>
        <v>1</v>
      </c>
      <c r="H111">
        <f t="shared" si="14"/>
        <v>0</v>
      </c>
      <c r="I111">
        <f t="shared" si="15"/>
        <v>0</v>
      </c>
      <c r="J111">
        <f t="shared" si="16"/>
        <v>0</v>
      </c>
      <c r="K111">
        <f t="shared" si="17"/>
        <v>0</v>
      </c>
      <c r="L111">
        <f t="shared" si="18"/>
        <v>0</v>
      </c>
      <c r="M111">
        <f t="shared" si="19"/>
        <v>0</v>
      </c>
      <c r="N111">
        <f t="shared" si="20"/>
        <v>0</v>
      </c>
      <c r="O111">
        <f t="shared" si="21"/>
        <v>0</v>
      </c>
      <c r="P111">
        <f t="shared" si="22"/>
        <v>0</v>
      </c>
      <c r="Q111">
        <f t="shared" si="23"/>
        <v>0</v>
      </c>
      <c r="R111" s="21">
        <f>AVERAGE(B111:B122)</f>
        <v>284022.02991666668</v>
      </c>
      <c r="S111" s="21">
        <f>B111-R111</f>
        <v>30319.89208333334</v>
      </c>
    </row>
    <row r="112" spans="1:19" x14ac:dyDescent="0.3">
      <c r="A112" s="8">
        <v>40603</v>
      </c>
      <c r="B112" s="5">
        <v>288765.06599999999</v>
      </c>
      <c r="C112" s="5">
        <v>539461</v>
      </c>
      <c r="D112" s="1">
        <v>986</v>
      </c>
      <c r="E112" s="1">
        <v>0</v>
      </c>
      <c r="F112">
        <f t="shared" si="12"/>
        <v>0</v>
      </c>
      <c r="G112">
        <f t="shared" si="13"/>
        <v>0</v>
      </c>
      <c r="H112">
        <f t="shared" si="14"/>
        <v>1</v>
      </c>
      <c r="I112">
        <f t="shared" si="15"/>
        <v>0</v>
      </c>
      <c r="J112">
        <f t="shared" si="16"/>
        <v>0</v>
      </c>
      <c r="K112">
        <f t="shared" si="17"/>
        <v>0</v>
      </c>
      <c r="L112">
        <f t="shared" si="18"/>
        <v>0</v>
      </c>
      <c r="M112">
        <f t="shared" si="19"/>
        <v>0</v>
      </c>
      <c r="N112">
        <f t="shared" si="20"/>
        <v>0</v>
      </c>
      <c r="O112">
        <f t="shared" si="21"/>
        <v>0</v>
      </c>
      <c r="P112">
        <f t="shared" si="22"/>
        <v>0</v>
      </c>
      <c r="Q112">
        <f t="shared" si="23"/>
        <v>0</v>
      </c>
      <c r="R112" s="21">
        <f>AVERAGE(B112:B123)</f>
        <v>283003.37241666665</v>
      </c>
      <c r="S112" s="21">
        <f>B112-R112</f>
        <v>5761.6935833333409</v>
      </c>
    </row>
    <row r="113" spans="1:19" x14ac:dyDescent="0.3">
      <c r="A113" s="8">
        <v>40634</v>
      </c>
      <c r="B113" s="5">
        <v>274971.625</v>
      </c>
      <c r="C113" s="5">
        <v>539468</v>
      </c>
      <c r="D113" s="1">
        <v>544</v>
      </c>
      <c r="E113" s="1">
        <v>4</v>
      </c>
      <c r="F113">
        <f t="shared" si="12"/>
        <v>0</v>
      </c>
      <c r="G113">
        <f t="shared" si="13"/>
        <v>0</v>
      </c>
      <c r="H113">
        <f t="shared" si="14"/>
        <v>0</v>
      </c>
      <c r="I113">
        <f t="shared" si="15"/>
        <v>1</v>
      </c>
      <c r="J113">
        <f t="shared" si="16"/>
        <v>0</v>
      </c>
      <c r="K113">
        <f t="shared" si="17"/>
        <v>0</v>
      </c>
      <c r="L113">
        <f t="shared" si="18"/>
        <v>0</v>
      </c>
      <c r="M113">
        <f t="shared" si="19"/>
        <v>0</v>
      </c>
      <c r="N113">
        <f t="shared" si="20"/>
        <v>0</v>
      </c>
      <c r="O113">
        <f t="shared" si="21"/>
        <v>0</v>
      </c>
      <c r="P113">
        <f t="shared" si="22"/>
        <v>0</v>
      </c>
      <c r="Q113">
        <f t="shared" si="23"/>
        <v>0</v>
      </c>
      <c r="R113" s="21">
        <f>AVERAGE(B113:B124)</f>
        <v>281237.54816666665</v>
      </c>
      <c r="S113" s="21">
        <f>B113-R113</f>
        <v>-6265.9231666666456</v>
      </c>
    </row>
    <row r="114" spans="1:19" x14ac:dyDescent="0.3">
      <c r="A114" s="8">
        <v>40664</v>
      </c>
      <c r="B114" s="5">
        <v>251553.946</v>
      </c>
      <c r="C114" s="5">
        <v>538324</v>
      </c>
      <c r="D114" s="1">
        <v>315</v>
      </c>
      <c r="E114" s="1">
        <v>15</v>
      </c>
      <c r="F114">
        <f t="shared" si="12"/>
        <v>0</v>
      </c>
      <c r="G114">
        <f t="shared" si="13"/>
        <v>0</v>
      </c>
      <c r="H114">
        <f t="shared" si="14"/>
        <v>0</v>
      </c>
      <c r="I114">
        <f t="shared" si="15"/>
        <v>0</v>
      </c>
      <c r="J114">
        <f t="shared" si="16"/>
        <v>1</v>
      </c>
      <c r="K114">
        <f t="shared" si="17"/>
        <v>0</v>
      </c>
      <c r="L114">
        <f t="shared" si="18"/>
        <v>0</v>
      </c>
      <c r="M114">
        <f t="shared" si="19"/>
        <v>0</v>
      </c>
      <c r="N114">
        <f t="shared" si="20"/>
        <v>0</v>
      </c>
      <c r="O114">
        <f t="shared" si="21"/>
        <v>0</v>
      </c>
      <c r="P114">
        <f t="shared" si="22"/>
        <v>0</v>
      </c>
      <c r="Q114">
        <f t="shared" si="23"/>
        <v>0</v>
      </c>
      <c r="R114" s="21">
        <f>AVERAGE(B114:B125)</f>
        <v>280331.20033333334</v>
      </c>
      <c r="S114" s="21">
        <f>B114-R114</f>
        <v>-28777.254333333345</v>
      </c>
    </row>
    <row r="115" spans="1:19" x14ac:dyDescent="0.3">
      <c r="A115" s="8">
        <v>40695</v>
      </c>
      <c r="B115" s="5">
        <v>234180.63399999999</v>
      </c>
      <c r="C115" s="5">
        <v>538378</v>
      </c>
      <c r="D115" s="1">
        <v>120</v>
      </c>
      <c r="E115" s="1">
        <v>7</v>
      </c>
      <c r="F115">
        <f t="shared" si="12"/>
        <v>0</v>
      </c>
      <c r="G115">
        <f t="shared" si="13"/>
        <v>0</v>
      </c>
      <c r="H115">
        <f t="shared" si="14"/>
        <v>0</v>
      </c>
      <c r="I115">
        <f t="shared" si="15"/>
        <v>0</v>
      </c>
      <c r="J115">
        <f t="shared" si="16"/>
        <v>0</v>
      </c>
      <c r="K115">
        <f t="shared" si="17"/>
        <v>1</v>
      </c>
      <c r="L115">
        <f t="shared" si="18"/>
        <v>0</v>
      </c>
      <c r="M115">
        <f t="shared" si="19"/>
        <v>0</v>
      </c>
      <c r="N115">
        <f t="shared" si="20"/>
        <v>0</v>
      </c>
      <c r="O115">
        <f t="shared" si="21"/>
        <v>0</v>
      </c>
      <c r="P115">
        <f t="shared" si="22"/>
        <v>0</v>
      </c>
      <c r="Q115">
        <f t="shared" si="23"/>
        <v>0</v>
      </c>
      <c r="R115" s="21">
        <f>AVERAGE(B115:B126)</f>
        <v>280114.46525000001</v>
      </c>
      <c r="S115" s="21">
        <f>B115-R115</f>
        <v>-45933.831250000017</v>
      </c>
    </row>
    <row r="116" spans="1:19" x14ac:dyDescent="0.3">
      <c r="A116" s="8">
        <v>40725</v>
      </c>
      <c r="B116" s="5">
        <v>276377.88299999997</v>
      </c>
      <c r="C116" s="5">
        <v>538533</v>
      </c>
      <c r="D116" s="1">
        <v>41</v>
      </c>
      <c r="E116" s="1">
        <v>86</v>
      </c>
      <c r="F116">
        <f t="shared" si="12"/>
        <v>0</v>
      </c>
      <c r="G116">
        <f t="shared" si="13"/>
        <v>0</v>
      </c>
      <c r="H116">
        <f t="shared" si="14"/>
        <v>0</v>
      </c>
      <c r="I116">
        <f t="shared" si="15"/>
        <v>0</v>
      </c>
      <c r="J116">
        <f t="shared" si="16"/>
        <v>0</v>
      </c>
      <c r="K116">
        <f t="shared" si="17"/>
        <v>0</v>
      </c>
      <c r="L116">
        <f t="shared" si="18"/>
        <v>1</v>
      </c>
      <c r="M116">
        <f t="shared" si="19"/>
        <v>0</v>
      </c>
      <c r="N116">
        <f t="shared" si="20"/>
        <v>0</v>
      </c>
      <c r="O116">
        <f t="shared" si="21"/>
        <v>0</v>
      </c>
      <c r="P116">
        <f t="shared" si="22"/>
        <v>0</v>
      </c>
      <c r="Q116">
        <f t="shared" si="23"/>
        <v>0</v>
      </c>
      <c r="R116" s="21">
        <f>AVERAGE(B116:B127)</f>
        <v>280776.86216666666</v>
      </c>
      <c r="S116" s="21">
        <f>B116-R116</f>
        <v>-4398.9791666666861</v>
      </c>
    </row>
    <row r="117" spans="1:19" x14ac:dyDescent="0.3">
      <c r="A117" s="8">
        <v>40756</v>
      </c>
      <c r="B117" s="5">
        <v>307168.96899999998</v>
      </c>
      <c r="C117" s="5">
        <v>538841</v>
      </c>
      <c r="D117" s="1">
        <v>27</v>
      </c>
      <c r="E117" s="1">
        <v>178</v>
      </c>
      <c r="F117">
        <f t="shared" si="12"/>
        <v>0</v>
      </c>
      <c r="G117">
        <f t="shared" si="13"/>
        <v>0</v>
      </c>
      <c r="H117">
        <f t="shared" si="14"/>
        <v>0</v>
      </c>
      <c r="I117">
        <f t="shared" si="15"/>
        <v>0</v>
      </c>
      <c r="J117">
        <f t="shared" si="16"/>
        <v>0</v>
      </c>
      <c r="K117">
        <f t="shared" si="17"/>
        <v>0</v>
      </c>
      <c r="L117">
        <f t="shared" si="18"/>
        <v>0</v>
      </c>
      <c r="M117">
        <f t="shared" si="19"/>
        <v>1</v>
      </c>
      <c r="N117">
        <f t="shared" si="20"/>
        <v>0</v>
      </c>
      <c r="O117">
        <f t="shared" si="21"/>
        <v>0</v>
      </c>
      <c r="P117">
        <f t="shared" si="22"/>
        <v>0</v>
      </c>
      <c r="Q117">
        <f t="shared" si="23"/>
        <v>0</v>
      </c>
      <c r="R117" s="21">
        <f>AVERAGE(B117:B128)</f>
        <v>283978.5269166666</v>
      </c>
      <c r="S117" s="21">
        <f>B117-R117</f>
        <v>23190.442083333386</v>
      </c>
    </row>
    <row r="118" spans="1:19" x14ac:dyDescent="0.3">
      <c r="A118" s="8">
        <v>40787</v>
      </c>
      <c r="B118" s="5">
        <v>283826.967</v>
      </c>
      <c r="C118" s="5">
        <v>539011</v>
      </c>
      <c r="D118" s="1">
        <v>183</v>
      </c>
      <c r="E118" s="1">
        <v>32</v>
      </c>
      <c r="F118">
        <f t="shared" si="12"/>
        <v>0</v>
      </c>
      <c r="G118">
        <f t="shared" si="13"/>
        <v>0</v>
      </c>
      <c r="H118">
        <f t="shared" si="14"/>
        <v>0</v>
      </c>
      <c r="I118">
        <f t="shared" si="15"/>
        <v>0</v>
      </c>
      <c r="J118">
        <f t="shared" si="16"/>
        <v>0</v>
      </c>
      <c r="K118">
        <f t="shared" si="17"/>
        <v>0</v>
      </c>
      <c r="L118">
        <f t="shared" si="18"/>
        <v>0</v>
      </c>
      <c r="M118">
        <f t="shared" si="19"/>
        <v>0</v>
      </c>
      <c r="N118">
        <f t="shared" si="20"/>
        <v>1</v>
      </c>
      <c r="O118">
        <f t="shared" si="21"/>
        <v>0</v>
      </c>
      <c r="P118">
        <f t="shared" si="22"/>
        <v>0</v>
      </c>
      <c r="Q118">
        <f t="shared" si="23"/>
        <v>0</v>
      </c>
      <c r="R118" s="21">
        <f>AVERAGE(B118:B129)</f>
        <v>283976.29600000003</v>
      </c>
      <c r="S118" s="21">
        <f>B118-R118</f>
        <v>-149.32900000002701</v>
      </c>
    </row>
    <row r="119" spans="1:19" x14ac:dyDescent="0.3">
      <c r="A119" s="8">
        <v>40817</v>
      </c>
      <c r="B119" s="5">
        <v>256129.95499999999</v>
      </c>
      <c r="C119" s="5">
        <v>539325</v>
      </c>
      <c r="D119" s="1">
        <v>557</v>
      </c>
      <c r="E119" s="1">
        <v>0</v>
      </c>
      <c r="F119">
        <f t="shared" si="12"/>
        <v>0</v>
      </c>
      <c r="G119">
        <f t="shared" si="13"/>
        <v>0</v>
      </c>
      <c r="H119">
        <f t="shared" si="14"/>
        <v>0</v>
      </c>
      <c r="I119">
        <f t="shared" si="15"/>
        <v>0</v>
      </c>
      <c r="J119">
        <f t="shared" si="16"/>
        <v>0</v>
      </c>
      <c r="K119">
        <f t="shared" si="17"/>
        <v>0</v>
      </c>
      <c r="L119">
        <f t="shared" si="18"/>
        <v>0</v>
      </c>
      <c r="M119">
        <f t="shared" si="19"/>
        <v>0</v>
      </c>
      <c r="N119">
        <f t="shared" si="20"/>
        <v>0</v>
      </c>
      <c r="O119">
        <f t="shared" si="21"/>
        <v>1</v>
      </c>
      <c r="P119">
        <f t="shared" si="22"/>
        <v>0</v>
      </c>
      <c r="Q119">
        <f t="shared" si="23"/>
        <v>0</v>
      </c>
      <c r="R119" s="21">
        <f>AVERAGE(B119:B130)</f>
        <v>285565.42191666667</v>
      </c>
      <c r="S119" s="21">
        <f>B119-R119</f>
        <v>-29435.466916666686</v>
      </c>
    </row>
    <row r="120" spans="1:19" x14ac:dyDescent="0.3">
      <c r="A120" s="8">
        <v>40848</v>
      </c>
      <c r="B120" s="5">
        <v>262632.43800000002</v>
      </c>
      <c r="C120" s="5">
        <v>540082</v>
      </c>
      <c r="D120" s="1">
        <v>651</v>
      </c>
      <c r="E120" s="1">
        <v>0</v>
      </c>
      <c r="F120">
        <f t="shared" si="12"/>
        <v>0</v>
      </c>
      <c r="G120">
        <f t="shared" si="13"/>
        <v>0</v>
      </c>
      <c r="H120">
        <f t="shared" si="14"/>
        <v>0</v>
      </c>
      <c r="I120">
        <f t="shared" si="15"/>
        <v>0</v>
      </c>
      <c r="J120">
        <f t="shared" si="16"/>
        <v>0</v>
      </c>
      <c r="K120">
        <f t="shared" si="17"/>
        <v>0</v>
      </c>
      <c r="L120">
        <f t="shared" si="18"/>
        <v>0</v>
      </c>
      <c r="M120">
        <f t="shared" si="19"/>
        <v>0</v>
      </c>
      <c r="N120">
        <f t="shared" si="20"/>
        <v>0</v>
      </c>
      <c r="O120">
        <f t="shared" si="21"/>
        <v>0</v>
      </c>
      <c r="P120">
        <f t="shared" si="22"/>
        <v>1</v>
      </c>
      <c r="Q120">
        <f t="shared" si="23"/>
        <v>0</v>
      </c>
      <c r="R120" s="21">
        <f>AVERAGE(B120:B131)</f>
        <v>285886.82708333334</v>
      </c>
      <c r="S120" s="21">
        <f>B120-R120</f>
        <v>-23254.389083333313</v>
      </c>
    </row>
    <row r="121" spans="1:19" x14ac:dyDescent="0.3">
      <c r="A121" s="8">
        <v>40878</v>
      </c>
      <c r="B121" s="5">
        <v>311071.13799999998</v>
      </c>
      <c r="C121" s="5">
        <v>540687</v>
      </c>
      <c r="D121" s="1">
        <v>1101</v>
      </c>
      <c r="E121" s="1">
        <v>0</v>
      </c>
      <c r="F121">
        <f t="shared" si="12"/>
        <v>0</v>
      </c>
      <c r="G121">
        <f t="shared" si="13"/>
        <v>0</v>
      </c>
      <c r="H121">
        <f t="shared" si="14"/>
        <v>0</v>
      </c>
      <c r="I121">
        <f t="shared" si="15"/>
        <v>0</v>
      </c>
      <c r="J121">
        <f t="shared" si="16"/>
        <v>0</v>
      </c>
      <c r="K121">
        <f t="shared" si="17"/>
        <v>0</v>
      </c>
      <c r="L121">
        <f t="shared" si="18"/>
        <v>0</v>
      </c>
      <c r="M121">
        <f t="shared" si="19"/>
        <v>0</v>
      </c>
      <c r="N121">
        <f t="shared" si="20"/>
        <v>0</v>
      </c>
      <c r="O121">
        <f t="shared" si="21"/>
        <v>0</v>
      </c>
      <c r="P121">
        <f t="shared" si="22"/>
        <v>0</v>
      </c>
      <c r="Q121">
        <f t="shared" si="23"/>
        <v>1</v>
      </c>
      <c r="R121" s="21">
        <f>AVERAGE(B121:B132)</f>
        <v>286184.98599999998</v>
      </c>
      <c r="S121" s="21">
        <f>B121-R121</f>
        <v>24886.152000000002</v>
      </c>
    </row>
    <row r="122" spans="1:19" x14ac:dyDescent="0.3">
      <c r="A122" s="8">
        <v>40909</v>
      </c>
      <c r="B122" s="5">
        <v>347243.81599999999</v>
      </c>
      <c r="C122" s="5">
        <v>540991</v>
      </c>
      <c r="D122" s="1">
        <v>1234</v>
      </c>
      <c r="E122" s="1">
        <v>0</v>
      </c>
      <c r="F122">
        <f t="shared" si="12"/>
        <v>1</v>
      </c>
      <c r="G122">
        <f t="shared" si="13"/>
        <v>0</v>
      </c>
      <c r="H122">
        <f t="shared" si="14"/>
        <v>0</v>
      </c>
      <c r="I122">
        <f t="shared" si="15"/>
        <v>0</v>
      </c>
      <c r="J122">
        <f t="shared" si="16"/>
        <v>0</v>
      </c>
      <c r="K122">
        <f t="shared" si="17"/>
        <v>0</v>
      </c>
      <c r="L122">
        <f t="shared" si="18"/>
        <v>0</v>
      </c>
      <c r="M122">
        <f t="shared" si="19"/>
        <v>0</v>
      </c>
      <c r="N122">
        <f t="shared" si="20"/>
        <v>0</v>
      </c>
      <c r="O122">
        <f t="shared" si="21"/>
        <v>0</v>
      </c>
      <c r="P122">
        <f t="shared" si="22"/>
        <v>0</v>
      </c>
      <c r="Q122">
        <f t="shared" si="23"/>
        <v>0</v>
      </c>
      <c r="R122" s="21">
        <f>AVERAGE(B122:B133)</f>
        <v>286991.64108333323</v>
      </c>
      <c r="S122" s="21">
        <f>B122-R122</f>
        <v>60252.174916666758</v>
      </c>
    </row>
    <row r="123" spans="1:19" x14ac:dyDescent="0.3">
      <c r="A123" s="8">
        <v>40940</v>
      </c>
      <c r="B123" s="5">
        <v>302118.03200000001</v>
      </c>
      <c r="C123" s="5">
        <v>541232</v>
      </c>
      <c r="D123" s="1">
        <v>953</v>
      </c>
      <c r="E123" s="1">
        <v>0</v>
      </c>
      <c r="F123">
        <f t="shared" si="12"/>
        <v>0</v>
      </c>
      <c r="G123">
        <f t="shared" si="13"/>
        <v>1</v>
      </c>
      <c r="H123">
        <f t="shared" si="14"/>
        <v>0</v>
      </c>
      <c r="I123">
        <f t="shared" si="15"/>
        <v>0</v>
      </c>
      <c r="J123">
        <f t="shared" si="16"/>
        <v>0</v>
      </c>
      <c r="K123">
        <f t="shared" si="17"/>
        <v>0</v>
      </c>
      <c r="L123">
        <f t="shared" si="18"/>
        <v>0</v>
      </c>
      <c r="M123">
        <f t="shared" si="19"/>
        <v>0</v>
      </c>
      <c r="N123">
        <f t="shared" si="20"/>
        <v>0</v>
      </c>
      <c r="O123">
        <f t="shared" si="21"/>
        <v>0</v>
      </c>
      <c r="P123">
        <f t="shared" si="22"/>
        <v>0</v>
      </c>
      <c r="Q123">
        <f t="shared" si="23"/>
        <v>0</v>
      </c>
      <c r="R123" s="21">
        <f>AVERAGE(B123:B134)</f>
        <v>286166.07908333332</v>
      </c>
      <c r="S123" s="21">
        <f>B123-R123</f>
        <v>15951.952916666691</v>
      </c>
    </row>
    <row r="124" spans="1:19" x14ac:dyDescent="0.3">
      <c r="A124" s="8">
        <v>40969</v>
      </c>
      <c r="B124" s="5">
        <v>267575.17499999999</v>
      </c>
      <c r="C124" s="5">
        <v>541457</v>
      </c>
      <c r="D124" s="1">
        <v>773</v>
      </c>
      <c r="E124" s="1">
        <v>0</v>
      </c>
      <c r="F124">
        <f t="shared" si="12"/>
        <v>0</v>
      </c>
      <c r="G124">
        <f t="shared" si="13"/>
        <v>0</v>
      </c>
      <c r="H124">
        <f t="shared" si="14"/>
        <v>1</v>
      </c>
      <c r="I124">
        <f t="shared" si="15"/>
        <v>0</v>
      </c>
      <c r="J124">
        <f t="shared" si="16"/>
        <v>0</v>
      </c>
      <c r="K124">
        <f t="shared" si="17"/>
        <v>0</v>
      </c>
      <c r="L124">
        <f t="shared" si="18"/>
        <v>0</v>
      </c>
      <c r="M124">
        <f t="shared" si="19"/>
        <v>0</v>
      </c>
      <c r="N124">
        <f t="shared" si="20"/>
        <v>0</v>
      </c>
      <c r="O124">
        <f t="shared" si="21"/>
        <v>0</v>
      </c>
      <c r="P124">
        <f t="shared" si="22"/>
        <v>0</v>
      </c>
      <c r="Q124">
        <f t="shared" si="23"/>
        <v>0</v>
      </c>
      <c r="R124" s="21">
        <f>AVERAGE(B124:B135)</f>
        <v>286926.70858333335</v>
      </c>
      <c r="S124" s="21">
        <f>B124-R124</f>
        <v>-19351.533583333367</v>
      </c>
    </row>
    <row r="125" spans="1:19" x14ac:dyDescent="0.3">
      <c r="A125" s="8">
        <v>41000</v>
      </c>
      <c r="B125" s="5">
        <v>264095.451</v>
      </c>
      <c r="C125" s="5">
        <v>541635</v>
      </c>
      <c r="D125" s="1">
        <v>478</v>
      </c>
      <c r="E125" s="1">
        <v>0</v>
      </c>
      <c r="F125">
        <f t="shared" si="12"/>
        <v>0</v>
      </c>
      <c r="G125">
        <f t="shared" si="13"/>
        <v>0</v>
      </c>
      <c r="H125">
        <f t="shared" si="14"/>
        <v>0</v>
      </c>
      <c r="I125">
        <f t="shared" si="15"/>
        <v>1</v>
      </c>
      <c r="J125">
        <f t="shared" si="16"/>
        <v>0</v>
      </c>
      <c r="K125">
        <f t="shared" si="17"/>
        <v>0</v>
      </c>
      <c r="L125">
        <f t="shared" si="18"/>
        <v>0</v>
      </c>
      <c r="M125">
        <f t="shared" si="19"/>
        <v>0</v>
      </c>
      <c r="N125">
        <f t="shared" si="20"/>
        <v>0</v>
      </c>
      <c r="O125">
        <f t="shared" si="21"/>
        <v>0</v>
      </c>
      <c r="P125">
        <f t="shared" si="22"/>
        <v>0</v>
      </c>
      <c r="Q125">
        <f t="shared" si="23"/>
        <v>0</v>
      </c>
      <c r="R125" s="21">
        <f>AVERAGE(B125:B136)</f>
        <v>290035.08883333334</v>
      </c>
      <c r="S125" s="21">
        <f>B125-R125</f>
        <v>-25939.637833333341</v>
      </c>
    </row>
    <row r="126" spans="1:19" x14ac:dyDescent="0.3">
      <c r="A126" s="8">
        <v>41030</v>
      </c>
      <c r="B126" s="5">
        <v>248953.125</v>
      </c>
      <c r="C126" s="5">
        <v>540930</v>
      </c>
      <c r="D126" s="1">
        <v>236</v>
      </c>
      <c r="E126" s="1">
        <v>22</v>
      </c>
      <c r="F126">
        <f t="shared" si="12"/>
        <v>0</v>
      </c>
      <c r="G126">
        <f t="shared" si="13"/>
        <v>0</v>
      </c>
      <c r="H126">
        <f t="shared" si="14"/>
        <v>0</v>
      </c>
      <c r="I126">
        <f t="shared" si="15"/>
        <v>0</v>
      </c>
      <c r="J126">
        <f t="shared" si="16"/>
        <v>1</v>
      </c>
      <c r="K126">
        <f t="shared" si="17"/>
        <v>0</v>
      </c>
      <c r="L126">
        <f t="shared" si="18"/>
        <v>0</v>
      </c>
      <c r="M126">
        <f t="shared" si="19"/>
        <v>0</v>
      </c>
      <c r="N126">
        <f t="shared" si="20"/>
        <v>0</v>
      </c>
      <c r="O126">
        <f t="shared" si="21"/>
        <v>0</v>
      </c>
      <c r="P126">
        <f t="shared" si="22"/>
        <v>0</v>
      </c>
      <c r="Q126">
        <f t="shared" si="23"/>
        <v>0</v>
      </c>
      <c r="R126" s="21">
        <f>AVERAGE(B126:B137)</f>
        <v>292235.53841666668</v>
      </c>
      <c r="S126" s="21">
        <f>B126-R126</f>
        <v>-43282.413416666677</v>
      </c>
    </row>
    <row r="127" spans="1:19" x14ac:dyDescent="0.3">
      <c r="A127" s="8">
        <v>41061</v>
      </c>
      <c r="B127" s="5">
        <v>242129.397</v>
      </c>
      <c r="C127" s="5">
        <v>541345</v>
      </c>
      <c r="D127" s="1">
        <v>78</v>
      </c>
      <c r="E127" s="1">
        <v>73</v>
      </c>
      <c r="F127">
        <f t="shared" si="12"/>
        <v>0</v>
      </c>
      <c r="G127">
        <f t="shared" si="13"/>
        <v>0</v>
      </c>
      <c r="H127">
        <f t="shared" si="14"/>
        <v>0</v>
      </c>
      <c r="I127">
        <f t="shared" si="15"/>
        <v>0</v>
      </c>
      <c r="J127">
        <f t="shared" si="16"/>
        <v>0</v>
      </c>
      <c r="K127">
        <f t="shared" si="17"/>
        <v>1</v>
      </c>
      <c r="L127">
        <f t="shared" si="18"/>
        <v>0</v>
      </c>
      <c r="M127">
        <f t="shared" si="19"/>
        <v>0</v>
      </c>
      <c r="N127">
        <f t="shared" si="20"/>
        <v>0</v>
      </c>
      <c r="O127">
        <f t="shared" si="21"/>
        <v>0</v>
      </c>
      <c r="P127">
        <f t="shared" si="22"/>
        <v>0</v>
      </c>
      <c r="Q127">
        <f t="shared" si="23"/>
        <v>0</v>
      </c>
      <c r="R127" s="21">
        <f>AVERAGE(B127:B138)</f>
        <v>291672.59158333333</v>
      </c>
      <c r="S127" s="21">
        <f>B127-R127</f>
        <v>-49543.19458333333</v>
      </c>
    </row>
    <row r="128" spans="1:19" x14ac:dyDescent="0.3">
      <c r="A128" s="8">
        <v>41091</v>
      </c>
      <c r="B128" s="5">
        <v>314797.86</v>
      </c>
      <c r="C128" s="5">
        <v>541461</v>
      </c>
      <c r="D128" s="1">
        <v>9</v>
      </c>
      <c r="E128" s="1">
        <v>240</v>
      </c>
      <c r="F128">
        <f t="shared" si="12"/>
        <v>0</v>
      </c>
      <c r="G128">
        <f t="shared" si="13"/>
        <v>0</v>
      </c>
      <c r="H128">
        <f t="shared" si="14"/>
        <v>0</v>
      </c>
      <c r="I128">
        <f t="shared" si="15"/>
        <v>0</v>
      </c>
      <c r="J128">
        <f t="shared" si="16"/>
        <v>0</v>
      </c>
      <c r="K128">
        <f t="shared" si="17"/>
        <v>0</v>
      </c>
      <c r="L128">
        <f t="shared" si="18"/>
        <v>1</v>
      </c>
      <c r="M128">
        <f t="shared" si="19"/>
        <v>0</v>
      </c>
      <c r="N128">
        <f t="shared" si="20"/>
        <v>0</v>
      </c>
      <c r="O128">
        <f t="shared" si="21"/>
        <v>0</v>
      </c>
      <c r="P128">
        <f t="shared" si="22"/>
        <v>0</v>
      </c>
      <c r="Q128">
        <f t="shared" si="23"/>
        <v>0</v>
      </c>
      <c r="R128" s="21">
        <f>AVERAGE(B128:B139)</f>
        <v>294186.56699999998</v>
      </c>
      <c r="S128" s="21">
        <f>B128-R128</f>
        <v>20611.293000000005</v>
      </c>
    </row>
    <row r="129" spans="1:19" x14ac:dyDescent="0.3">
      <c r="A129" s="8">
        <v>41122</v>
      </c>
      <c r="B129" s="5">
        <v>307142.19799999997</v>
      </c>
      <c r="C129" s="5">
        <v>541615</v>
      </c>
      <c r="D129" s="1">
        <v>8</v>
      </c>
      <c r="E129" s="1">
        <v>152</v>
      </c>
      <c r="F129">
        <f t="shared" si="12"/>
        <v>0</v>
      </c>
      <c r="G129">
        <f t="shared" si="13"/>
        <v>0</v>
      </c>
      <c r="H129">
        <f t="shared" si="14"/>
        <v>0</v>
      </c>
      <c r="I129">
        <f t="shared" si="15"/>
        <v>0</v>
      </c>
      <c r="J129">
        <f t="shared" si="16"/>
        <v>0</v>
      </c>
      <c r="K129">
        <f t="shared" si="17"/>
        <v>0</v>
      </c>
      <c r="L129">
        <f t="shared" si="18"/>
        <v>0</v>
      </c>
      <c r="M129">
        <f t="shared" si="19"/>
        <v>1</v>
      </c>
      <c r="N129">
        <f t="shared" si="20"/>
        <v>0</v>
      </c>
      <c r="O129">
        <f t="shared" si="21"/>
        <v>0</v>
      </c>
      <c r="P129">
        <f t="shared" si="22"/>
        <v>0</v>
      </c>
      <c r="Q129">
        <f t="shared" si="23"/>
        <v>0</v>
      </c>
      <c r="R129" s="21">
        <f>AVERAGE(B129:B140)</f>
        <v>292638.42016666662</v>
      </c>
      <c r="S129" s="21">
        <f>B129-R129</f>
        <v>14503.777833333355</v>
      </c>
    </row>
    <row r="130" spans="1:19" x14ac:dyDescent="0.3">
      <c r="A130" s="8">
        <v>41153</v>
      </c>
      <c r="B130" s="5">
        <v>302896.478</v>
      </c>
      <c r="C130" s="5">
        <v>541881</v>
      </c>
      <c r="D130" s="1">
        <v>112</v>
      </c>
      <c r="E130" s="1">
        <v>72</v>
      </c>
      <c r="F130">
        <f t="shared" si="12"/>
        <v>0</v>
      </c>
      <c r="G130">
        <f t="shared" si="13"/>
        <v>0</v>
      </c>
      <c r="H130">
        <f t="shared" si="14"/>
        <v>0</v>
      </c>
      <c r="I130">
        <f t="shared" si="15"/>
        <v>0</v>
      </c>
      <c r="J130">
        <f t="shared" si="16"/>
        <v>0</v>
      </c>
      <c r="K130">
        <f t="shared" si="17"/>
        <v>0</v>
      </c>
      <c r="L130">
        <f t="shared" si="18"/>
        <v>0</v>
      </c>
      <c r="M130">
        <f t="shared" si="19"/>
        <v>0</v>
      </c>
      <c r="N130">
        <f t="shared" si="20"/>
        <v>1</v>
      </c>
      <c r="O130">
        <f t="shared" si="21"/>
        <v>0</v>
      </c>
      <c r="P130">
        <f t="shared" si="22"/>
        <v>0</v>
      </c>
      <c r="Q130">
        <f t="shared" si="23"/>
        <v>0</v>
      </c>
      <c r="R130" s="21">
        <f>AVERAGE(B130:B141)</f>
        <v>292053.69258333329</v>
      </c>
      <c r="S130" s="21">
        <f>B130-R130</f>
        <v>10842.785416666709</v>
      </c>
    </row>
    <row r="131" spans="1:19" x14ac:dyDescent="0.3">
      <c r="A131" s="8">
        <v>41183</v>
      </c>
      <c r="B131" s="5">
        <v>259986.81700000001</v>
      </c>
      <c r="C131" s="5">
        <v>542229</v>
      </c>
      <c r="D131" s="1">
        <v>481</v>
      </c>
      <c r="E131" s="1">
        <v>0</v>
      </c>
      <c r="F131">
        <f t="shared" ref="F131:F194" si="24">IF(MONTH(A131)=1,1,0)</f>
        <v>0</v>
      </c>
      <c r="G131">
        <f t="shared" ref="G131:G194" si="25">IF(MONTH(A131)=2,1,0)</f>
        <v>0</v>
      </c>
      <c r="H131">
        <f t="shared" ref="H131:H194" si="26">IF(MONTH(A131)=3,1,0)</f>
        <v>0</v>
      </c>
      <c r="I131">
        <f t="shared" ref="I131:I194" si="27">IF(MONTH(A131)=4,1,0)</f>
        <v>0</v>
      </c>
      <c r="J131">
        <f t="shared" ref="J131:J194" si="28">IF(MONTH(A131)=5,1,0)</f>
        <v>0</v>
      </c>
      <c r="K131">
        <f t="shared" ref="K131:K194" si="29">IF(MONTH(A131)=6,1,0)</f>
        <v>0</v>
      </c>
      <c r="L131">
        <f t="shared" ref="L131:L194" si="30">IF(MONTH(A131)=7,1,0)</f>
        <v>0</v>
      </c>
      <c r="M131">
        <f t="shared" ref="M131:M194" si="31">IF(MONTH(A131)=8,1,0)</f>
        <v>0</v>
      </c>
      <c r="N131">
        <f t="shared" ref="N131:N194" si="32">IF(MONTH(A131)=9,1,0)</f>
        <v>0</v>
      </c>
      <c r="O131">
        <f t="shared" ref="O131:O194" si="33">IF(MONTH(A131)=10,1,0)</f>
        <v>1</v>
      </c>
      <c r="P131">
        <f t="shared" ref="P131:P194" si="34">IF(MONTH(A131)=11,1,0)</f>
        <v>0</v>
      </c>
      <c r="Q131">
        <f t="shared" ref="Q131:Q194" si="35">IF(MONTH(A131)=12,1,0)</f>
        <v>0</v>
      </c>
      <c r="R131" s="21">
        <f>AVERAGE(B131:B142)</f>
        <v>291162.57708333334</v>
      </c>
      <c r="S131" s="21">
        <f>B131-R131</f>
        <v>-31175.760083333327</v>
      </c>
    </row>
    <row r="132" spans="1:19" x14ac:dyDescent="0.3">
      <c r="A132" s="8">
        <v>41214</v>
      </c>
      <c r="B132" s="5">
        <v>266210.34499999997</v>
      </c>
      <c r="C132" s="5">
        <v>542922</v>
      </c>
      <c r="D132" s="1">
        <v>736</v>
      </c>
      <c r="E132" s="1">
        <v>0</v>
      </c>
      <c r="F132">
        <f t="shared" si="24"/>
        <v>0</v>
      </c>
      <c r="G132">
        <f t="shared" si="25"/>
        <v>0</v>
      </c>
      <c r="H132">
        <f t="shared" si="26"/>
        <v>0</v>
      </c>
      <c r="I132">
        <f t="shared" si="27"/>
        <v>0</v>
      </c>
      <c r="J132">
        <f t="shared" si="28"/>
        <v>0</v>
      </c>
      <c r="K132">
        <f t="shared" si="29"/>
        <v>0</v>
      </c>
      <c r="L132">
        <f t="shared" si="30"/>
        <v>0</v>
      </c>
      <c r="M132">
        <f t="shared" si="31"/>
        <v>0</v>
      </c>
      <c r="N132">
        <f t="shared" si="32"/>
        <v>0</v>
      </c>
      <c r="O132">
        <f t="shared" si="33"/>
        <v>0</v>
      </c>
      <c r="P132">
        <f t="shared" si="34"/>
        <v>1</v>
      </c>
      <c r="Q132">
        <f t="shared" si="35"/>
        <v>0</v>
      </c>
      <c r="R132" s="21">
        <f>AVERAGE(B132:B143)</f>
        <v>291034.03608333337</v>
      </c>
      <c r="S132" s="21">
        <f>B132-R132</f>
        <v>-24823.691083333397</v>
      </c>
    </row>
    <row r="133" spans="1:19" x14ac:dyDescent="0.3">
      <c r="A133" s="8">
        <v>41244</v>
      </c>
      <c r="B133" s="5">
        <v>320750.99900000001</v>
      </c>
      <c r="C133" s="5">
        <v>543369</v>
      </c>
      <c r="D133" s="1">
        <v>1103</v>
      </c>
      <c r="E133" s="1">
        <v>0</v>
      </c>
      <c r="F133">
        <f t="shared" si="24"/>
        <v>0</v>
      </c>
      <c r="G133">
        <f t="shared" si="25"/>
        <v>0</v>
      </c>
      <c r="H133">
        <f t="shared" si="26"/>
        <v>0</v>
      </c>
      <c r="I133">
        <f t="shared" si="27"/>
        <v>0</v>
      </c>
      <c r="J133">
        <f t="shared" si="28"/>
        <v>0</v>
      </c>
      <c r="K133">
        <f t="shared" si="29"/>
        <v>0</v>
      </c>
      <c r="L133">
        <f t="shared" si="30"/>
        <v>0</v>
      </c>
      <c r="M133">
        <f t="shared" si="31"/>
        <v>0</v>
      </c>
      <c r="N133">
        <f t="shared" si="32"/>
        <v>0</v>
      </c>
      <c r="O133">
        <f t="shared" si="33"/>
        <v>0</v>
      </c>
      <c r="P133">
        <f t="shared" si="34"/>
        <v>0</v>
      </c>
      <c r="Q133">
        <f t="shared" si="35"/>
        <v>1</v>
      </c>
      <c r="R133" s="21">
        <f>AVERAGE(B133:B144)</f>
        <v>291116.85333333333</v>
      </c>
      <c r="S133" s="21">
        <f>B133-R133</f>
        <v>29634.145666666678</v>
      </c>
    </row>
    <row r="134" spans="1:19" x14ac:dyDescent="0.3">
      <c r="A134" s="8">
        <v>41275</v>
      </c>
      <c r="B134" s="5">
        <v>337337.07199999999</v>
      </c>
      <c r="C134" s="5">
        <v>543572</v>
      </c>
      <c r="D134" s="1">
        <v>1341</v>
      </c>
      <c r="E134" s="1">
        <v>0</v>
      </c>
      <c r="F134">
        <f t="shared" si="24"/>
        <v>1</v>
      </c>
      <c r="G134">
        <f t="shared" si="25"/>
        <v>0</v>
      </c>
      <c r="H134">
        <f t="shared" si="26"/>
        <v>0</v>
      </c>
      <c r="I134">
        <f t="shared" si="27"/>
        <v>0</v>
      </c>
      <c r="J134">
        <f t="shared" si="28"/>
        <v>0</v>
      </c>
      <c r="K134">
        <f t="shared" si="29"/>
        <v>0</v>
      </c>
      <c r="L134">
        <f t="shared" si="30"/>
        <v>0</v>
      </c>
      <c r="M134">
        <f t="shared" si="31"/>
        <v>0</v>
      </c>
      <c r="N134">
        <f t="shared" si="32"/>
        <v>0</v>
      </c>
      <c r="O134">
        <f t="shared" si="33"/>
        <v>0</v>
      </c>
      <c r="P134">
        <f t="shared" si="34"/>
        <v>0</v>
      </c>
      <c r="Q134">
        <f t="shared" si="35"/>
        <v>0</v>
      </c>
      <c r="R134" s="21">
        <f>AVERAGE(B134:B145)</f>
        <v>289595.43916666671</v>
      </c>
      <c r="S134" s="21">
        <f>B134-R134</f>
        <v>47741.632833333279</v>
      </c>
    </row>
    <row r="135" spans="1:19" x14ac:dyDescent="0.3">
      <c r="A135" s="8">
        <v>41306</v>
      </c>
      <c r="B135" s="5">
        <v>311245.58600000001</v>
      </c>
      <c r="C135" s="5">
        <v>543666</v>
      </c>
      <c r="D135" s="1">
        <v>1153</v>
      </c>
      <c r="E135" s="1">
        <v>0</v>
      </c>
      <c r="F135">
        <f t="shared" si="24"/>
        <v>0</v>
      </c>
      <c r="G135">
        <f t="shared" si="25"/>
        <v>1</v>
      </c>
      <c r="H135">
        <f t="shared" si="26"/>
        <v>0</v>
      </c>
      <c r="I135">
        <f t="shared" si="27"/>
        <v>0</v>
      </c>
      <c r="J135">
        <f t="shared" si="28"/>
        <v>0</v>
      </c>
      <c r="K135">
        <f t="shared" si="29"/>
        <v>0</v>
      </c>
      <c r="L135">
        <f t="shared" si="30"/>
        <v>0</v>
      </c>
      <c r="M135">
        <f t="shared" si="31"/>
        <v>0</v>
      </c>
      <c r="N135">
        <f t="shared" si="32"/>
        <v>0</v>
      </c>
      <c r="O135">
        <f t="shared" si="33"/>
        <v>0</v>
      </c>
      <c r="P135">
        <f t="shared" si="34"/>
        <v>0</v>
      </c>
      <c r="Q135">
        <f t="shared" si="35"/>
        <v>0</v>
      </c>
      <c r="R135" s="21">
        <f>AVERAGE(B135:B146)</f>
        <v>289918.61208333331</v>
      </c>
      <c r="S135" s="21">
        <f>B135-R135</f>
        <v>21326.973916666699</v>
      </c>
    </row>
    <row r="136" spans="1:19" x14ac:dyDescent="0.3">
      <c r="A136" s="8">
        <v>41334</v>
      </c>
      <c r="B136" s="5">
        <v>304875.73800000001</v>
      </c>
      <c r="C136" s="5">
        <v>543748</v>
      </c>
      <c r="D136" s="1">
        <v>974</v>
      </c>
      <c r="E136" s="1">
        <v>0</v>
      </c>
      <c r="F136">
        <f t="shared" si="24"/>
        <v>0</v>
      </c>
      <c r="G136">
        <f t="shared" si="25"/>
        <v>0</v>
      </c>
      <c r="H136">
        <f t="shared" si="26"/>
        <v>1</v>
      </c>
      <c r="I136">
        <f t="shared" si="27"/>
        <v>0</v>
      </c>
      <c r="J136">
        <f t="shared" si="28"/>
        <v>0</v>
      </c>
      <c r="K136">
        <f t="shared" si="29"/>
        <v>0</v>
      </c>
      <c r="L136">
        <f t="shared" si="30"/>
        <v>0</v>
      </c>
      <c r="M136">
        <f t="shared" si="31"/>
        <v>0</v>
      </c>
      <c r="N136">
        <f t="shared" si="32"/>
        <v>0</v>
      </c>
      <c r="O136">
        <f t="shared" si="33"/>
        <v>0</v>
      </c>
      <c r="P136">
        <f t="shared" si="34"/>
        <v>0</v>
      </c>
      <c r="Q136">
        <f t="shared" si="35"/>
        <v>0</v>
      </c>
      <c r="R136" s="21">
        <f>AVERAGE(B136:B147)</f>
        <v>290619.44866666663</v>
      </c>
      <c r="S136" s="21">
        <f>B136-R136</f>
        <v>14256.289333333378</v>
      </c>
    </row>
    <row r="137" spans="1:19" x14ac:dyDescent="0.3">
      <c r="A137" s="8">
        <v>41365</v>
      </c>
      <c r="B137" s="5">
        <v>290500.84600000002</v>
      </c>
      <c r="C137" s="5">
        <v>543527</v>
      </c>
      <c r="D137" s="1">
        <v>599</v>
      </c>
      <c r="E137" s="1">
        <v>0</v>
      </c>
      <c r="F137">
        <f t="shared" si="24"/>
        <v>0</v>
      </c>
      <c r="G137">
        <f t="shared" si="25"/>
        <v>0</v>
      </c>
      <c r="H137">
        <f t="shared" si="26"/>
        <v>0</v>
      </c>
      <c r="I137">
        <f t="shared" si="27"/>
        <v>1</v>
      </c>
      <c r="J137">
        <f t="shared" si="28"/>
        <v>0</v>
      </c>
      <c r="K137">
        <f t="shared" si="29"/>
        <v>0</v>
      </c>
      <c r="L137">
        <f t="shared" si="30"/>
        <v>0</v>
      </c>
      <c r="M137">
        <f t="shared" si="31"/>
        <v>0</v>
      </c>
      <c r="N137">
        <f t="shared" si="32"/>
        <v>0</v>
      </c>
      <c r="O137">
        <f t="shared" si="33"/>
        <v>0</v>
      </c>
      <c r="P137">
        <f t="shared" si="34"/>
        <v>0</v>
      </c>
      <c r="Q137">
        <f t="shared" si="35"/>
        <v>0</v>
      </c>
      <c r="R137" s="21">
        <f>AVERAGE(B137:B148)</f>
        <v>289082.84824999998</v>
      </c>
      <c r="S137" s="21">
        <f>B137-R137</f>
        <v>1417.9977500000386</v>
      </c>
    </row>
    <row r="138" spans="1:19" x14ac:dyDescent="0.3">
      <c r="A138" s="8">
        <v>41395</v>
      </c>
      <c r="B138" s="5">
        <v>242197.76300000001</v>
      </c>
      <c r="C138" s="5">
        <v>542810</v>
      </c>
      <c r="D138" s="1">
        <v>327</v>
      </c>
      <c r="E138" s="1">
        <v>11</v>
      </c>
      <c r="F138">
        <f t="shared" si="24"/>
        <v>0</v>
      </c>
      <c r="G138">
        <f t="shared" si="25"/>
        <v>0</v>
      </c>
      <c r="H138">
        <f t="shared" si="26"/>
        <v>0</v>
      </c>
      <c r="I138">
        <f t="shared" si="27"/>
        <v>0</v>
      </c>
      <c r="J138">
        <f t="shared" si="28"/>
        <v>1</v>
      </c>
      <c r="K138">
        <f t="shared" si="29"/>
        <v>0</v>
      </c>
      <c r="L138">
        <f t="shared" si="30"/>
        <v>0</v>
      </c>
      <c r="M138">
        <f t="shared" si="31"/>
        <v>0</v>
      </c>
      <c r="N138">
        <f t="shared" si="32"/>
        <v>0</v>
      </c>
      <c r="O138">
        <f t="shared" si="33"/>
        <v>0</v>
      </c>
      <c r="P138">
        <f t="shared" si="34"/>
        <v>0</v>
      </c>
      <c r="Q138">
        <f t="shared" si="35"/>
        <v>0</v>
      </c>
      <c r="R138" s="21">
        <f>AVERAGE(B138:B149)</f>
        <v>287816.55358333333</v>
      </c>
      <c r="S138" s="21">
        <f>B138-R138</f>
        <v>-45618.790583333321</v>
      </c>
    </row>
    <row r="139" spans="1:19" x14ac:dyDescent="0.3">
      <c r="A139" s="8">
        <v>41426</v>
      </c>
      <c r="B139" s="5">
        <v>272297.10200000001</v>
      </c>
      <c r="C139" s="5">
        <v>542728</v>
      </c>
      <c r="D139" s="1">
        <v>105</v>
      </c>
      <c r="E139" s="1">
        <v>43</v>
      </c>
      <c r="F139">
        <f t="shared" si="24"/>
        <v>0</v>
      </c>
      <c r="G139">
        <f t="shared" si="25"/>
        <v>0</v>
      </c>
      <c r="H139">
        <f t="shared" si="26"/>
        <v>0</v>
      </c>
      <c r="I139">
        <f t="shared" si="27"/>
        <v>0</v>
      </c>
      <c r="J139">
        <f t="shared" si="28"/>
        <v>0</v>
      </c>
      <c r="K139">
        <f t="shared" si="29"/>
        <v>1</v>
      </c>
      <c r="L139">
        <f t="shared" si="30"/>
        <v>0</v>
      </c>
      <c r="M139">
        <f t="shared" si="31"/>
        <v>0</v>
      </c>
      <c r="N139">
        <f t="shared" si="32"/>
        <v>0</v>
      </c>
      <c r="O139">
        <f t="shared" si="33"/>
        <v>0</v>
      </c>
      <c r="P139">
        <f t="shared" si="34"/>
        <v>0</v>
      </c>
      <c r="Q139">
        <f t="shared" si="35"/>
        <v>0</v>
      </c>
      <c r="R139" s="21">
        <f>AVERAGE(B139:B150)</f>
        <v>287692.63233333331</v>
      </c>
      <c r="S139" s="21">
        <f>B139-R139</f>
        <v>-15395.530333333299</v>
      </c>
    </row>
    <row r="140" spans="1:19" x14ac:dyDescent="0.3">
      <c r="A140" s="8">
        <v>41456</v>
      </c>
      <c r="B140" s="5">
        <v>296220.098</v>
      </c>
      <c r="C140" s="5">
        <v>542826</v>
      </c>
      <c r="D140" s="1">
        <v>0</v>
      </c>
      <c r="E140" s="1">
        <v>247</v>
      </c>
      <c r="F140">
        <f t="shared" si="24"/>
        <v>0</v>
      </c>
      <c r="G140">
        <f t="shared" si="25"/>
        <v>0</v>
      </c>
      <c r="H140">
        <f t="shared" si="26"/>
        <v>0</v>
      </c>
      <c r="I140">
        <f t="shared" si="27"/>
        <v>0</v>
      </c>
      <c r="J140">
        <f t="shared" si="28"/>
        <v>0</v>
      </c>
      <c r="K140">
        <f t="shared" si="29"/>
        <v>0</v>
      </c>
      <c r="L140">
        <f t="shared" si="30"/>
        <v>1</v>
      </c>
      <c r="M140">
        <f t="shared" si="31"/>
        <v>0</v>
      </c>
      <c r="N140">
        <f t="shared" si="32"/>
        <v>0</v>
      </c>
      <c r="O140">
        <f t="shared" si="33"/>
        <v>0</v>
      </c>
      <c r="P140">
        <f t="shared" si="34"/>
        <v>0</v>
      </c>
      <c r="Q140">
        <f t="shared" si="35"/>
        <v>0</v>
      </c>
      <c r="R140" s="21">
        <f>AVERAGE(B140:B151)</f>
        <v>287503.29141666665</v>
      </c>
      <c r="S140" s="21">
        <f>B140-R140</f>
        <v>8716.806583333353</v>
      </c>
    </row>
    <row r="141" spans="1:19" x14ac:dyDescent="0.3">
      <c r="A141" s="8">
        <v>41487</v>
      </c>
      <c r="B141" s="5">
        <v>300125.467</v>
      </c>
      <c r="C141" s="5">
        <v>543039</v>
      </c>
      <c r="D141" s="1">
        <v>3</v>
      </c>
      <c r="E141" s="1">
        <v>103</v>
      </c>
      <c r="F141">
        <f t="shared" si="24"/>
        <v>0</v>
      </c>
      <c r="G141">
        <f t="shared" si="25"/>
        <v>0</v>
      </c>
      <c r="H141">
        <f t="shared" si="26"/>
        <v>0</v>
      </c>
      <c r="I141">
        <f t="shared" si="27"/>
        <v>0</v>
      </c>
      <c r="J141">
        <f t="shared" si="28"/>
        <v>0</v>
      </c>
      <c r="K141">
        <f t="shared" si="29"/>
        <v>0</v>
      </c>
      <c r="L141">
        <f t="shared" si="30"/>
        <v>0</v>
      </c>
      <c r="M141">
        <f t="shared" si="31"/>
        <v>1</v>
      </c>
      <c r="N141">
        <f t="shared" si="32"/>
        <v>0</v>
      </c>
      <c r="O141">
        <f t="shared" si="33"/>
        <v>0</v>
      </c>
      <c r="P141">
        <f t="shared" si="34"/>
        <v>0</v>
      </c>
      <c r="Q141">
        <f t="shared" si="35"/>
        <v>0</v>
      </c>
      <c r="R141" s="21">
        <f>AVERAGE(B141:B152)</f>
        <v>288560.31233333331</v>
      </c>
      <c r="S141" s="21">
        <f>B141-R141</f>
        <v>11565.154666666698</v>
      </c>
    </row>
    <row r="142" spans="1:19" x14ac:dyDescent="0.3">
      <c r="A142" s="8">
        <v>41518</v>
      </c>
      <c r="B142" s="5">
        <v>292203.092</v>
      </c>
      <c r="C142" s="5">
        <v>543031</v>
      </c>
      <c r="D142" s="1">
        <v>102</v>
      </c>
      <c r="E142" s="1">
        <v>45</v>
      </c>
      <c r="F142">
        <f t="shared" si="24"/>
        <v>0</v>
      </c>
      <c r="G142">
        <f t="shared" si="25"/>
        <v>0</v>
      </c>
      <c r="H142">
        <f t="shared" si="26"/>
        <v>0</v>
      </c>
      <c r="I142">
        <f t="shared" si="27"/>
        <v>0</v>
      </c>
      <c r="J142">
        <f t="shared" si="28"/>
        <v>0</v>
      </c>
      <c r="K142">
        <f t="shared" si="29"/>
        <v>0</v>
      </c>
      <c r="L142">
        <f t="shared" si="30"/>
        <v>0</v>
      </c>
      <c r="M142">
        <f t="shared" si="31"/>
        <v>0</v>
      </c>
      <c r="N142">
        <f t="shared" si="32"/>
        <v>1</v>
      </c>
      <c r="O142">
        <f t="shared" si="33"/>
        <v>0</v>
      </c>
      <c r="P142">
        <f t="shared" si="34"/>
        <v>0</v>
      </c>
      <c r="Q142">
        <f t="shared" si="35"/>
        <v>0</v>
      </c>
      <c r="R142" s="21">
        <f>AVERAGE(B142:B153)</f>
        <v>291174.4089166667</v>
      </c>
      <c r="S142" s="21">
        <f>B142-R142</f>
        <v>1028.6830833333079</v>
      </c>
    </row>
    <row r="143" spans="1:19" x14ac:dyDescent="0.3">
      <c r="A143" s="8">
        <v>41548</v>
      </c>
      <c r="B143" s="5">
        <v>258444.32500000001</v>
      </c>
      <c r="C143" s="5">
        <v>543023</v>
      </c>
      <c r="D143" s="1">
        <v>419</v>
      </c>
      <c r="E143" s="1">
        <v>5</v>
      </c>
      <c r="F143">
        <f t="shared" si="24"/>
        <v>0</v>
      </c>
      <c r="G143">
        <f t="shared" si="25"/>
        <v>0</v>
      </c>
      <c r="H143">
        <f t="shared" si="26"/>
        <v>0</v>
      </c>
      <c r="I143">
        <f t="shared" si="27"/>
        <v>0</v>
      </c>
      <c r="J143">
        <f t="shared" si="28"/>
        <v>0</v>
      </c>
      <c r="K143">
        <f t="shared" si="29"/>
        <v>0</v>
      </c>
      <c r="L143">
        <f t="shared" si="30"/>
        <v>0</v>
      </c>
      <c r="M143">
        <f t="shared" si="31"/>
        <v>0</v>
      </c>
      <c r="N143">
        <f t="shared" si="32"/>
        <v>0</v>
      </c>
      <c r="O143">
        <f t="shared" si="33"/>
        <v>1</v>
      </c>
      <c r="P143">
        <f t="shared" si="34"/>
        <v>0</v>
      </c>
      <c r="Q143">
        <f t="shared" si="35"/>
        <v>0</v>
      </c>
      <c r="R143" s="21">
        <f>AVERAGE(B143:B154)</f>
        <v>291250.73949999997</v>
      </c>
      <c r="S143" s="21">
        <f>B143-R143</f>
        <v>-32806.414499999955</v>
      </c>
    </row>
    <row r="144" spans="1:19" x14ac:dyDescent="0.3">
      <c r="A144" s="8">
        <v>41579</v>
      </c>
      <c r="B144" s="5">
        <v>267204.152</v>
      </c>
      <c r="C144" s="5">
        <v>543524</v>
      </c>
      <c r="D144" s="1">
        <v>600</v>
      </c>
      <c r="E144" s="1">
        <v>0</v>
      </c>
      <c r="F144">
        <f t="shared" si="24"/>
        <v>0</v>
      </c>
      <c r="G144">
        <f t="shared" si="25"/>
        <v>0</v>
      </c>
      <c r="H144">
        <f t="shared" si="26"/>
        <v>0</v>
      </c>
      <c r="I144">
        <f t="shared" si="27"/>
        <v>0</v>
      </c>
      <c r="J144">
        <f t="shared" si="28"/>
        <v>0</v>
      </c>
      <c r="K144">
        <f t="shared" si="29"/>
        <v>0</v>
      </c>
      <c r="L144">
        <f t="shared" si="30"/>
        <v>0</v>
      </c>
      <c r="M144">
        <f t="shared" si="31"/>
        <v>0</v>
      </c>
      <c r="N144">
        <f t="shared" si="32"/>
        <v>0</v>
      </c>
      <c r="O144">
        <f t="shared" si="33"/>
        <v>0</v>
      </c>
      <c r="P144">
        <f t="shared" si="34"/>
        <v>1</v>
      </c>
      <c r="Q144">
        <f t="shared" si="35"/>
        <v>0</v>
      </c>
      <c r="R144" s="21">
        <f>AVERAGE(B144:B155)</f>
        <v>291852.98300000001</v>
      </c>
      <c r="S144" s="21">
        <f>B144-R144</f>
        <v>-24648.831000000006</v>
      </c>
    </row>
    <row r="145" spans="1:19" x14ac:dyDescent="0.3">
      <c r="A145" s="8">
        <v>41609</v>
      </c>
      <c r="B145" s="5">
        <v>302494.02899999998</v>
      </c>
      <c r="C145" s="5">
        <v>543918</v>
      </c>
      <c r="D145" s="1">
        <v>971</v>
      </c>
      <c r="E145" s="1">
        <v>0</v>
      </c>
      <c r="F145">
        <f t="shared" si="24"/>
        <v>0</v>
      </c>
      <c r="G145">
        <f t="shared" si="25"/>
        <v>0</v>
      </c>
      <c r="H145">
        <f t="shared" si="26"/>
        <v>0</v>
      </c>
      <c r="I145">
        <f t="shared" si="27"/>
        <v>0</v>
      </c>
      <c r="J145">
        <f t="shared" si="28"/>
        <v>0</v>
      </c>
      <c r="K145">
        <f t="shared" si="29"/>
        <v>0</v>
      </c>
      <c r="L145">
        <f t="shared" si="30"/>
        <v>0</v>
      </c>
      <c r="M145">
        <f t="shared" si="31"/>
        <v>0</v>
      </c>
      <c r="N145">
        <f t="shared" si="32"/>
        <v>0</v>
      </c>
      <c r="O145">
        <f t="shared" si="33"/>
        <v>0</v>
      </c>
      <c r="P145">
        <f t="shared" si="34"/>
        <v>0</v>
      </c>
      <c r="Q145">
        <f t="shared" si="35"/>
        <v>1</v>
      </c>
      <c r="R145" s="21">
        <f>AVERAGE(B145:B156)</f>
        <v>292434.09741666669</v>
      </c>
      <c r="S145" s="21">
        <f>B145-R145</f>
        <v>10059.931583333295</v>
      </c>
    </row>
    <row r="146" spans="1:19" x14ac:dyDescent="0.3">
      <c r="A146" s="8">
        <v>41640</v>
      </c>
      <c r="B146" s="5">
        <v>341215.147</v>
      </c>
      <c r="C146" s="5">
        <v>544316</v>
      </c>
      <c r="D146" s="1">
        <v>1174</v>
      </c>
      <c r="E146" s="1">
        <v>0</v>
      </c>
      <c r="F146">
        <f t="shared" si="24"/>
        <v>1</v>
      </c>
      <c r="G146">
        <f t="shared" si="25"/>
        <v>0</v>
      </c>
      <c r="H146">
        <f t="shared" si="26"/>
        <v>0</v>
      </c>
      <c r="I146">
        <f t="shared" si="27"/>
        <v>0</v>
      </c>
      <c r="J146">
        <f t="shared" si="28"/>
        <v>0</v>
      </c>
      <c r="K146">
        <f t="shared" si="29"/>
        <v>0</v>
      </c>
      <c r="L146">
        <f t="shared" si="30"/>
        <v>0</v>
      </c>
      <c r="M146">
        <f t="shared" si="31"/>
        <v>0</v>
      </c>
      <c r="N146">
        <f t="shared" si="32"/>
        <v>0</v>
      </c>
      <c r="O146">
        <f t="shared" si="33"/>
        <v>0</v>
      </c>
      <c r="P146">
        <f t="shared" si="34"/>
        <v>0</v>
      </c>
      <c r="Q146">
        <f t="shared" si="35"/>
        <v>0</v>
      </c>
      <c r="R146" s="21">
        <f>AVERAGE(B146:B157)</f>
        <v>294567.57983333332</v>
      </c>
      <c r="S146" s="21">
        <f>B146-R146</f>
        <v>46647.567166666675</v>
      </c>
    </row>
    <row r="147" spans="1:19" x14ac:dyDescent="0.3">
      <c r="A147" s="8">
        <v>41671</v>
      </c>
      <c r="B147" s="5">
        <v>319655.625</v>
      </c>
      <c r="C147" s="5">
        <v>544427</v>
      </c>
      <c r="D147" s="1">
        <v>993</v>
      </c>
      <c r="E147" s="1">
        <v>0</v>
      </c>
      <c r="F147">
        <f t="shared" si="24"/>
        <v>0</v>
      </c>
      <c r="G147">
        <f t="shared" si="25"/>
        <v>1</v>
      </c>
      <c r="H147">
        <f t="shared" si="26"/>
        <v>0</v>
      </c>
      <c r="I147">
        <f t="shared" si="27"/>
        <v>0</v>
      </c>
      <c r="J147">
        <f t="shared" si="28"/>
        <v>0</v>
      </c>
      <c r="K147">
        <f t="shared" si="29"/>
        <v>0</v>
      </c>
      <c r="L147">
        <f t="shared" si="30"/>
        <v>0</v>
      </c>
      <c r="M147">
        <f t="shared" si="31"/>
        <v>0</v>
      </c>
      <c r="N147">
        <f t="shared" si="32"/>
        <v>0</v>
      </c>
      <c r="O147">
        <f t="shared" si="33"/>
        <v>0</v>
      </c>
      <c r="P147">
        <f t="shared" si="34"/>
        <v>0</v>
      </c>
      <c r="Q147">
        <f t="shared" si="35"/>
        <v>0</v>
      </c>
      <c r="R147" s="21">
        <f>AVERAGE(B147:B158)</f>
        <v>295634.31266666664</v>
      </c>
      <c r="S147" s="21">
        <f>B147-R147</f>
        <v>24021.312333333364</v>
      </c>
    </row>
    <row r="148" spans="1:19" x14ac:dyDescent="0.3">
      <c r="A148" s="8">
        <v>41699</v>
      </c>
      <c r="B148" s="5">
        <v>286436.533</v>
      </c>
      <c r="C148" s="5">
        <v>544648</v>
      </c>
      <c r="D148" s="1">
        <v>732</v>
      </c>
      <c r="E148" s="1">
        <v>0</v>
      </c>
      <c r="F148">
        <f t="shared" si="24"/>
        <v>0</v>
      </c>
      <c r="G148">
        <f t="shared" si="25"/>
        <v>0</v>
      </c>
      <c r="H148">
        <f t="shared" si="26"/>
        <v>1</v>
      </c>
      <c r="I148">
        <f t="shared" si="27"/>
        <v>0</v>
      </c>
      <c r="J148">
        <f t="shared" si="28"/>
        <v>0</v>
      </c>
      <c r="K148">
        <f t="shared" si="29"/>
        <v>0</v>
      </c>
      <c r="L148">
        <f t="shared" si="30"/>
        <v>0</v>
      </c>
      <c r="M148">
        <f t="shared" si="31"/>
        <v>0</v>
      </c>
      <c r="N148">
        <f t="shared" si="32"/>
        <v>0</v>
      </c>
      <c r="O148">
        <f t="shared" si="33"/>
        <v>0</v>
      </c>
      <c r="P148">
        <f t="shared" si="34"/>
        <v>0</v>
      </c>
      <c r="Q148">
        <f t="shared" si="35"/>
        <v>0</v>
      </c>
      <c r="R148" s="21">
        <f>AVERAGE(B148:B159)</f>
        <v>298010.68541666662</v>
      </c>
      <c r="S148" s="21">
        <f>B148-R148</f>
        <v>-11574.15241666662</v>
      </c>
    </row>
    <row r="149" spans="1:19" x14ac:dyDescent="0.3">
      <c r="A149" s="8">
        <v>41730</v>
      </c>
      <c r="B149" s="5">
        <v>275305.31</v>
      </c>
      <c r="C149" s="5">
        <v>544448</v>
      </c>
      <c r="D149" s="1">
        <v>536</v>
      </c>
      <c r="E149" s="1">
        <v>0</v>
      </c>
      <c r="F149">
        <f t="shared" si="24"/>
        <v>0</v>
      </c>
      <c r="G149">
        <f t="shared" si="25"/>
        <v>0</v>
      </c>
      <c r="H149">
        <f t="shared" si="26"/>
        <v>0</v>
      </c>
      <c r="I149">
        <f t="shared" si="27"/>
        <v>1</v>
      </c>
      <c r="J149">
        <f t="shared" si="28"/>
        <v>0</v>
      </c>
      <c r="K149">
        <f t="shared" si="29"/>
        <v>0</v>
      </c>
      <c r="L149">
        <f t="shared" si="30"/>
        <v>0</v>
      </c>
      <c r="M149">
        <f t="shared" si="31"/>
        <v>0</v>
      </c>
      <c r="N149">
        <f t="shared" si="32"/>
        <v>0</v>
      </c>
      <c r="O149">
        <f t="shared" si="33"/>
        <v>0</v>
      </c>
      <c r="P149">
        <f t="shared" si="34"/>
        <v>0</v>
      </c>
      <c r="Q149">
        <f t="shared" si="35"/>
        <v>0</v>
      </c>
      <c r="R149" s="21">
        <f>AVERAGE(B149:B160)</f>
        <v>299431.97200000001</v>
      </c>
      <c r="S149" s="21">
        <f>B149-R149</f>
        <v>-24126.662000000011</v>
      </c>
    </row>
    <row r="150" spans="1:19" x14ac:dyDescent="0.3">
      <c r="A150" s="8">
        <v>41760</v>
      </c>
      <c r="B150" s="5">
        <v>240710.70800000001</v>
      </c>
      <c r="C150" s="5">
        <v>543941</v>
      </c>
      <c r="D150" s="1">
        <v>264</v>
      </c>
      <c r="E150" s="1">
        <v>10</v>
      </c>
      <c r="F150">
        <f t="shared" si="24"/>
        <v>0</v>
      </c>
      <c r="G150">
        <f t="shared" si="25"/>
        <v>0</v>
      </c>
      <c r="H150">
        <f t="shared" si="26"/>
        <v>0</v>
      </c>
      <c r="I150">
        <f t="shared" si="27"/>
        <v>0</v>
      </c>
      <c r="J150">
        <f t="shared" si="28"/>
        <v>1</v>
      </c>
      <c r="K150">
        <f t="shared" si="29"/>
        <v>0</v>
      </c>
      <c r="L150">
        <f t="shared" si="30"/>
        <v>0</v>
      </c>
      <c r="M150">
        <f t="shared" si="31"/>
        <v>0</v>
      </c>
      <c r="N150">
        <f t="shared" si="32"/>
        <v>0</v>
      </c>
      <c r="O150">
        <f t="shared" si="33"/>
        <v>0</v>
      </c>
      <c r="P150">
        <f t="shared" si="34"/>
        <v>0</v>
      </c>
      <c r="Q150">
        <f t="shared" si="35"/>
        <v>0</v>
      </c>
      <c r="R150" s="21">
        <f>AVERAGE(B150:B161)</f>
        <v>300703.62366666668</v>
      </c>
      <c r="S150" s="21">
        <f>B150-R150</f>
        <v>-59992.915666666668</v>
      </c>
    </row>
    <row r="151" spans="1:19" x14ac:dyDescent="0.3">
      <c r="A151" s="8">
        <v>41791</v>
      </c>
      <c r="B151" s="5">
        <v>270025.011</v>
      </c>
      <c r="C151" s="5">
        <v>544052</v>
      </c>
      <c r="D151" s="1">
        <v>116</v>
      </c>
      <c r="E151" s="1">
        <v>70</v>
      </c>
      <c r="F151">
        <f t="shared" si="24"/>
        <v>0</v>
      </c>
      <c r="G151">
        <f t="shared" si="25"/>
        <v>0</v>
      </c>
      <c r="H151">
        <f t="shared" si="26"/>
        <v>0</v>
      </c>
      <c r="I151">
        <f t="shared" si="27"/>
        <v>0</v>
      </c>
      <c r="J151">
        <f t="shared" si="28"/>
        <v>0</v>
      </c>
      <c r="K151">
        <f t="shared" si="29"/>
        <v>1</v>
      </c>
      <c r="L151">
        <f t="shared" si="30"/>
        <v>0</v>
      </c>
      <c r="M151">
        <f t="shared" si="31"/>
        <v>0</v>
      </c>
      <c r="N151">
        <f t="shared" si="32"/>
        <v>0</v>
      </c>
      <c r="O151">
        <f t="shared" si="33"/>
        <v>0</v>
      </c>
      <c r="P151">
        <f t="shared" si="34"/>
        <v>0</v>
      </c>
      <c r="Q151">
        <f t="shared" si="35"/>
        <v>0</v>
      </c>
      <c r="R151" s="21">
        <f>AVERAGE(B151:B162)</f>
        <v>301828.73816666665</v>
      </c>
      <c r="S151" s="21">
        <f>B151-R151</f>
        <v>-31803.727166666649</v>
      </c>
    </row>
    <row r="152" spans="1:19" x14ac:dyDescent="0.3">
      <c r="A152" s="8">
        <v>41821</v>
      </c>
      <c r="B152" s="5">
        <v>308904.34899999999</v>
      </c>
      <c r="C152" s="5">
        <v>544106</v>
      </c>
      <c r="D152" s="1">
        <v>0</v>
      </c>
      <c r="E152" s="1">
        <v>202</v>
      </c>
      <c r="F152">
        <f t="shared" si="24"/>
        <v>0</v>
      </c>
      <c r="G152">
        <f t="shared" si="25"/>
        <v>0</v>
      </c>
      <c r="H152">
        <f t="shared" si="26"/>
        <v>0</v>
      </c>
      <c r="I152">
        <f t="shared" si="27"/>
        <v>0</v>
      </c>
      <c r="J152">
        <f t="shared" si="28"/>
        <v>0</v>
      </c>
      <c r="K152">
        <f t="shared" si="29"/>
        <v>0</v>
      </c>
      <c r="L152">
        <f t="shared" si="30"/>
        <v>1</v>
      </c>
      <c r="M152">
        <f t="shared" si="31"/>
        <v>0</v>
      </c>
      <c r="N152">
        <f t="shared" si="32"/>
        <v>0</v>
      </c>
      <c r="O152">
        <f t="shared" si="33"/>
        <v>0</v>
      </c>
      <c r="P152">
        <f t="shared" si="34"/>
        <v>0</v>
      </c>
      <c r="Q152">
        <f t="shared" si="35"/>
        <v>0</v>
      </c>
      <c r="R152" s="21">
        <f>AVERAGE(B152:B163)</f>
        <v>302729.91949999996</v>
      </c>
      <c r="S152" s="21">
        <f>B152-R152</f>
        <v>6174.4295000000275</v>
      </c>
    </row>
    <row r="153" spans="1:19" x14ac:dyDescent="0.3">
      <c r="A153" s="8">
        <v>41852</v>
      </c>
      <c r="B153" s="5">
        <v>331494.62599999999</v>
      </c>
      <c r="C153" s="5">
        <v>544327</v>
      </c>
      <c r="D153" s="1">
        <v>0</v>
      </c>
      <c r="E153" s="1">
        <v>188</v>
      </c>
      <c r="F153">
        <f t="shared" si="24"/>
        <v>0</v>
      </c>
      <c r="G153">
        <f t="shared" si="25"/>
        <v>0</v>
      </c>
      <c r="H153">
        <f t="shared" si="26"/>
        <v>0</v>
      </c>
      <c r="I153">
        <f t="shared" si="27"/>
        <v>0</v>
      </c>
      <c r="J153">
        <f t="shared" si="28"/>
        <v>0</v>
      </c>
      <c r="K153">
        <f t="shared" si="29"/>
        <v>0</v>
      </c>
      <c r="L153">
        <f t="shared" si="30"/>
        <v>0</v>
      </c>
      <c r="M153">
        <f t="shared" si="31"/>
        <v>1</v>
      </c>
      <c r="N153">
        <f t="shared" si="32"/>
        <v>0</v>
      </c>
      <c r="O153">
        <f t="shared" si="33"/>
        <v>0</v>
      </c>
      <c r="P153">
        <f t="shared" si="34"/>
        <v>0</v>
      </c>
      <c r="Q153">
        <f t="shared" si="35"/>
        <v>0</v>
      </c>
      <c r="R153" s="21">
        <f>AVERAGE(B153:B164)</f>
        <v>302760.76724999998</v>
      </c>
      <c r="S153" s="21">
        <f>B153-R153</f>
        <v>28733.858750000014</v>
      </c>
    </row>
    <row r="154" spans="1:19" x14ac:dyDescent="0.3">
      <c r="A154" s="8">
        <v>41883</v>
      </c>
      <c r="B154" s="5">
        <v>293119.05900000001</v>
      </c>
      <c r="C154" s="5">
        <v>544514</v>
      </c>
      <c r="D154" s="1">
        <v>166</v>
      </c>
      <c r="E154" s="1">
        <v>21</v>
      </c>
      <c r="F154">
        <f t="shared" si="24"/>
        <v>0</v>
      </c>
      <c r="G154">
        <f t="shared" si="25"/>
        <v>0</v>
      </c>
      <c r="H154">
        <f t="shared" si="26"/>
        <v>0</v>
      </c>
      <c r="I154">
        <f t="shared" si="27"/>
        <v>0</v>
      </c>
      <c r="J154">
        <f t="shared" si="28"/>
        <v>0</v>
      </c>
      <c r="K154">
        <f t="shared" si="29"/>
        <v>0</v>
      </c>
      <c r="L154">
        <f t="shared" si="30"/>
        <v>0</v>
      </c>
      <c r="M154">
        <f t="shared" si="31"/>
        <v>0</v>
      </c>
      <c r="N154">
        <f t="shared" si="32"/>
        <v>1</v>
      </c>
      <c r="O154">
        <f t="shared" si="33"/>
        <v>0</v>
      </c>
      <c r="P154">
        <f t="shared" si="34"/>
        <v>0</v>
      </c>
      <c r="Q154">
        <f t="shared" si="35"/>
        <v>0</v>
      </c>
      <c r="R154" s="21">
        <f>AVERAGE(B154:B165)</f>
        <v>302081.13533333328</v>
      </c>
      <c r="S154" s="21">
        <f>B154-R154</f>
        <v>-8962.0763333332725</v>
      </c>
    </row>
    <row r="155" spans="1:19" x14ac:dyDescent="0.3">
      <c r="A155" s="8">
        <v>41913</v>
      </c>
      <c r="B155" s="5">
        <v>265671.24699999997</v>
      </c>
      <c r="C155" s="5">
        <v>544680</v>
      </c>
      <c r="D155" s="1">
        <v>369</v>
      </c>
      <c r="E155" s="1">
        <v>0</v>
      </c>
      <c r="F155">
        <f t="shared" si="24"/>
        <v>0</v>
      </c>
      <c r="G155">
        <f t="shared" si="25"/>
        <v>0</v>
      </c>
      <c r="H155">
        <f t="shared" si="26"/>
        <v>0</v>
      </c>
      <c r="I155">
        <f t="shared" si="27"/>
        <v>0</v>
      </c>
      <c r="J155">
        <f t="shared" si="28"/>
        <v>0</v>
      </c>
      <c r="K155">
        <f t="shared" si="29"/>
        <v>0</v>
      </c>
      <c r="L155">
        <f t="shared" si="30"/>
        <v>0</v>
      </c>
      <c r="M155">
        <f t="shared" si="31"/>
        <v>0</v>
      </c>
      <c r="N155">
        <f t="shared" si="32"/>
        <v>0</v>
      </c>
      <c r="O155">
        <f t="shared" si="33"/>
        <v>1</v>
      </c>
      <c r="P155">
        <f t="shared" si="34"/>
        <v>0</v>
      </c>
      <c r="Q155">
        <f t="shared" si="35"/>
        <v>0</v>
      </c>
      <c r="R155" s="21">
        <f>AVERAGE(B155:B166)</f>
        <v>303325.52466666669</v>
      </c>
      <c r="S155" s="21">
        <f>B155-R155</f>
        <v>-37654.27766666672</v>
      </c>
    </row>
    <row r="156" spans="1:19" x14ac:dyDescent="0.3">
      <c r="A156" s="8">
        <v>41944</v>
      </c>
      <c r="B156" s="5">
        <v>274177.52500000002</v>
      </c>
      <c r="C156" s="5">
        <v>545016</v>
      </c>
      <c r="D156" s="1">
        <v>802</v>
      </c>
      <c r="E156" s="1">
        <v>0</v>
      </c>
      <c r="F156">
        <f t="shared" si="24"/>
        <v>0</v>
      </c>
      <c r="G156">
        <f t="shared" si="25"/>
        <v>0</v>
      </c>
      <c r="H156">
        <f t="shared" si="26"/>
        <v>0</v>
      </c>
      <c r="I156">
        <f t="shared" si="27"/>
        <v>0</v>
      </c>
      <c r="J156">
        <f t="shared" si="28"/>
        <v>0</v>
      </c>
      <c r="K156">
        <f t="shared" si="29"/>
        <v>0</v>
      </c>
      <c r="L156">
        <f t="shared" si="30"/>
        <v>0</v>
      </c>
      <c r="M156">
        <f t="shared" si="31"/>
        <v>0</v>
      </c>
      <c r="N156">
        <f t="shared" si="32"/>
        <v>0</v>
      </c>
      <c r="O156">
        <f t="shared" si="33"/>
        <v>0</v>
      </c>
      <c r="P156">
        <f t="shared" si="34"/>
        <v>1</v>
      </c>
      <c r="Q156">
        <f t="shared" si="35"/>
        <v>0</v>
      </c>
      <c r="R156" s="21">
        <f>AVERAGE(B156:B167)</f>
        <v>301661.16241666669</v>
      </c>
      <c r="S156" s="21">
        <f>B156-R156</f>
        <v>-27483.637416666665</v>
      </c>
    </row>
    <row r="157" spans="1:19" x14ac:dyDescent="0.3">
      <c r="A157" s="8">
        <v>41974</v>
      </c>
      <c r="B157" s="5">
        <v>328095.81800000003</v>
      </c>
      <c r="C157" s="5">
        <v>545632</v>
      </c>
      <c r="D157" s="1">
        <v>1013</v>
      </c>
      <c r="E157" s="1">
        <v>0</v>
      </c>
      <c r="F157">
        <f t="shared" si="24"/>
        <v>0</v>
      </c>
      <c r="G157">
        <f t="shared" si="25"/>
        <v>0</v>
      </c>
      <c r="H157">
        <f t="shared" si="26"/>
        <v>0</v>
      </c>
      <c r="I157">
        <f t="shared" si="27"/>
        <v>0</v>
      </c>
      <c r="J157">
        <f t="shared" si="28"/>
        <v>0</v>
      </c>
      <c r="K157">
        <f t="shared" si="29"/>
        <v>0</v>
      </c>
      <c r="L157">
        <f t="shared" si="30"/>
        <v>0</v>
      </c>
      <c r="M157">
        <f t="shared" si="31"/>
        <v>0</v>
      </c>
      <c r="N157">
        <f t="shared" si="32"/>
        <v>0</v>
      </c>
      <c r="O157">
        <f t="shared" si="33"/>
        <v>0</v>
      </c>
      <c r="P157">
        <f t="shared" si="34"/>
        <v>0</v>
      </c>
      <c r="Q157">
        <f t="shared" si="35"/>
        <v>1</v>
      </c>
      <c r="R157" s="21">
        <f>AVERAGE(B157:B168)</f>
        <v>301780.15641666669</v>
      </c>
      <c r="S157" s="21">
        <f>B157-R157</f>
        <v>26315.661583333334</v>
      </c>
    </row>
    <row r="158" spans="1:19" x14ac:dyDescent="0.3">
      <c r="A158" s="8">
        <v>42005</v>
      </c>
      <c r="B158" s="5">
        <v>354015.94099999999</v>
      </c>
      <c r="C158" s="5">
        <v>546018</v>
      </c>
      <c r="D158" s="1">
        <v>1221</v>
      </c>
      <c r="E158" s="1">
        <v>0</v>
      </c>
      <c r="F158">
        <f t="shared" si="24"/>
        <v>1</v>
      </c>
      <c r="G158">
        <f t="shared" si="25"/>
        <v>0</v>
      </c>
      <c r="H158">
        <f t="shared" si="26"/>
        <v>0</v>
      </c>
      <c r="I158">
        <f t="shared" si="27"/>
        <v>0</v>
      </c>
      <c r="J158">
        <f t="shared" si="28"/>
        <v>0</v>
      </c>
      <c r="K158">
        <f t="shared" si="29"/>
        <v>0</v>
      </c>
      <c r="L158">
        <f t="shared" si="30"/>
        <v>0</v>
      </c>
      <c r="M158">
        <f t="shared" si="31"/>
        <v>0</v>
      </c>
      <c r="N158">
        <f t="shared" si="32"/>
        <v>0</v>
      </c>
      <c r="O158">
        <f t="shared" si="33"/>
        <v>0</v>
      </c>
      <c r="P158">
        <f t="shared" si="34"/>
        <v>0</v>
      </c>
      <c r="Q158">
        <f t="shared" si="35"/>
        <v>0</v>
      </c>
      <c r="R158" s="21">
        <f>AVERAGE(B158:B169)</f>
        <v>303421.75208333327</v>
      </c>
      <c r="S158" s="21">
        <f>B158-R158</f>
        <v>50594.188916666724</v>
      </c>
    </row>
    <row r="159" spans="1:19" x14ac:dyDescent="0.3">
      <c r="A159" s="8">
        <v>42036</v>
      </c>
      <c r="B159" s="5">
        <v>348172.098</v>
      </c>
      <c r="C159" s="5">
        <v>546149</v>
      </c>
      <c r="D159" s="1">
        <v>1028</v>
      </c>
      <c r="E159" s="1">
        <v>0</v>
      </c>
      <c r="F159">
        <f t="shared" si="24"/>
        <v>0</v>
      </c>
      <c r="G159">
        <f t="shared" si="25"/>
        <v>1</v>
      </c>
      <c r="H159">
        <f t="shared" si="26"/>
        <v>0</v>
      </c>
      <c r="I159">
        <f t="shared" si="27"/>
        <v>0</v>
      </c>
      <c r="J159">
        <f t="shared" si="28"/>
        <v>0</v>
      </c>
      <c r="K159">
        <f t="shared" si="29"/>
        <v>0</v>
      </c>
      <c r="L159">
        <f t="shared" si="30"/>
        <v>0</v>
      </c>
      <c r="M159">
        <f t="shared" si="31"/>
        <v>0</v>
      </c>
      <c r="N159">
        <f t="shared" si="32"/>
        <v>0</v>
      </c>
      <c r="O159">
        <f t="shared" si="33"/>
        <v>0</v>
      </c>
      <c r="P159">
        <f t="shared" si="34"/>
        <v>0</v>
      </c>
      <c r="Q159">
        <f t="shared" si="35"/>
        <v>0</v>
      </c>
      <c r="R159" s="21">
        <f>AVERAGE(B159:B170)</f>
        <v>307291.85374999995</v>
      </c>
      <c r="S159" s="21">
        <f>B159-R159</f>
        <v>40880.244250000047</v>
      </c>
    </row>
    <row r="160" spans="1:19" x14ac:dyDescent="0.3">
      <c r="A160" s="8">
        <v>42064</v>
      </c>
      <c r="B160" s="5">
        <v>303491.97200000001</v>
      </c>
      <c r="C160" s="5">
        <v>546321</v>
      </c>
      <c r="D160" s="1">
        <v>928</v>
      </c>
      <c r="E160" s="1">
        <v>0</v>
      </c>
      <c r="F160">
        <f t="shared" si="24"/>
        <v>0</v>
      </c>
      <c r="G160">
        <f t="shared" si="25"/>
        <v>0</v>
      </c>
      <c r="H160">
        <f t="shared" si="26"/>
        <v>1</v>
      </c>
      <c r="I160">
        <f t="shared" si="27"/>
        <v>0</v>
      </c>
      <c r="J160">
        <f t="shared" si="28"/>
        <v>0</v>
      </c>
      <c r="K160">
        <f t="shared" si="29"/>
        <v>0</v>
      </c>
      <c r="L160">
        <f t="shared" si="30"/>
        <v>0</v>
      </c>
      <c r="M160">
        <f t="shared" si="31"/>
        <v>0</v>
      </c>
      <c r="N160">
        <f t="shared" si="32"/>
        <v>0</v>
      </c>
      <c r="O160">
        <f t="shared" si="33"/>
        <v>0</v>
      </c>
      <c r="P160">
        <f t="shared" si="34"/>
        <v>0</v>
      </c>
      <c r="Q160">
        <f t="shared" si="35"/>
        <v>0</v>
      </c>
      <c r="R160" s="21">
        <f>AVERAGE(B160:B171)</f>
        <v>308269.18474999996</v>
      </c>
      <c r="S160" s="21">
        <f>B160-R160</f>
        <v>-4777.2127499999478</v>
      </c>
    </row>
    <row r="161" spans="1:19" x14ac:dyDescent="0.3">
      <c r="A161" s="8">
        <v>42095</v>
      </c>
      <c r="B161" s="5">
        <v>290565.13</v>
      </c>
      <c r="C161" s="5">
        <v>545965</v>
      </c>
      <c r="D161" s="1">
        <v>618</v>
      </c>
      <c r="E161" s="1">
        <v>0</v>
      </c>
      <c r="F161">
        <f t="shared" si="24"/>
        <v>0</v>
      </c>
      <c r="G161">
        <f t="shared" si="25"/>
        <v>0</v>
      </c>
      <c r="H161">
        <f t="shared" si="26"/>
        <v>0</v>
      </c>
      <c r="I161">
        <f t="shared" si="27"/>
        <v>1</v>
      </c>
      <c r="J161">
        <f t="shared" si="28"/>
        <v>0</v>
      </c>
      <c r="K161">
        <f t="shared" si="29"/>
        <v>0</v>
      </c>
      <c r="L161">
        <f t="shared" si="30"/>
        <v>0</v>
      </c>
      <c r="M161">
        <f t="shared" si="31"/>
        <v>0</v>
      </c>
      <c r="N161">
        <f t="shared" si="32"/>
        <v>0</v>
      </c>
      <c r="O161">
        <f t="shared" si="33"/>
        <v>0</v>
      </c>
      <c r="P161">
        <f t="shared" si="34"/>
        <v>0</v>
      </c>
      <c r="Q161">
        <f t="shared" si="35"/>
        <v>0</v>
      </c>
      <c r="R161" s="21">
        <f>AVERAGE(B161:B172)</f>
        <v>310268.07575000002</v>
      </c>
      <c r="S161" s="21">
        <f>B161-R161</f>
        <v>-19702.945750000014</v>
      </c>
    </row>
    <row r="162" spans="1:19" x14ac:dyDescent="0.3">
      <c r="A162" s="8">
        <v>42125</v>
      </c>
      <c r="B162" s="5">
        <v>254212.08199999999</v>
      </c>
      <c r="C162" s="5">
        <v>545330</v>
      </c>
      <c r="D162" s="1">
        <v>347</v>
      </c>
      <c r="E162" s="1">
        <v>15</v>
      </c>
      <c r="F162">
        <f t="shared" si="24"/>
        <v>0</v>
      </c>
      <c r="G162">
        <f t="shared" si="25"/>
        <v>0</v>
      </c>
      <c r="H162">
        <f t="shared" si="26"/>
        <v>0</v>
      </c>
      <c r="I162">
        <f t="shared" si="27"/>
        <v>0</v>
      </c>
      <c r="J162">
        <f t="shared" si="28"/>
        <v>1</v>
      </c>
      <c r="K162">
        <f t="shared" si="29"/>
        <v>0</v>
      </c>
      <c r="L162">
        <f t="shared" si="30"/>
        <v>0</v>
      </c>
      <c r="M162">
        <f t="shared" si="31"/>
        <v>0</v>
      </c>
      <c r="N162">
        <f t="shared" si="32"/>
        <v>0</v>
      </c>
      <c r="O162">
        <f t="shared" si="33"/>
        <v>0</v>
      </c>
      <c r="P162">
        <f t="shared" si="34"/>
        <v>0</v>
      </c>
      <c r="Q162">
        <f t="shared" si="35"/>
        <v>0</v>
      </c>
      <c r="R162" s="21">
        <f>AVERAGE(B162:B173)</f>
        <v>311268.18999999994</v>
      </c>
      <c r="S162" s="21">
        <f>B162-R162</f>
        <v>-57056.107999999949</v>
      </c>
    </row>
    <row r="163" spans="1:19" x14ac:dyDescent="0.3">
      <c r="A163" s="8">
        <v>42156</v>
      </c>
      <c r="B163" s="5">
        <v>280839.18699999998</v>
      </c>
      <c r="C163" s="5">
        <v>545379</v>
      </c>
      <c r="D163" s="1">
        <v>81</v>
      </c>
      <c r="E163" s="1">
        <v>83</v>
      </c>
      <c r="F163">
        <f t="shared" si="24"/>
        <v>0</v>
      </c>
      <c r="G163">
        <f t="shared" si="25"/>
        <v>0</v>
      </c>
      <c r="H163">
        <f t="shared" si="26"/>
        <v>0</v>
      </c>
      <c r="I163">
        <f t="shared" si="27"/>
        <v>0</v>
      </c>
      <c r="J163">
        <f t="shared" si="28"/>
        <v>0</v>
      </c>
      <c r="K163">
        <f t="shared" si="29"/>
        <v>1</v>
      </c>
      <c r="L163">
        <f t="shared" si="30"/>
        <v>0</v>
      </c>
      <c r="M163">
        <f t="shared" si="31"/>
        <v>0</v>
      </c>
      <c r="N163">
        <f t="shared" si="32"/>
        <v>0</v>
      </c>
      <c r="O163">
        <f t="shared" si="33"/>
        <v>0</v>
      </c>
      <c r="P163">
        <f t="shared" si="34"/>
        <v>0</v>
      </c>
      <c r="Q163">
        <f t="shared" si="35"/>
        <v>0</v>
      </c>
      <c r="R163" s="21">
        <f>AVERAGE(B163:B174)</f>
        <v>312340.11316666665</v>
      </c>
      <c r="S163" s="21">
        <f>B163-R163</f>
        <v>-31500.926166666672</v>
      </c>
    </row>
    <row r="164" spans="1:19" x14ac:dyDescent="0.3">
      <c r="A164" s="8">
        <v>42186</v>
      </c>
      <c r="B164" s="5">
        <v>309274.522</v>
      </c>
      <c r="C164" s="5">
        <v>545785</v>
      </c>
      <c r="D164" s="1">
        <v>7</v>
      </c>
      <c r="E164" s="1">
        <v>217</v>
      </c>
      <c r="F164">
        <f t="shared" si="24"/>
        <v>0</v>
      </c>
      <c r="G164">
        <f t="shared" si="25"/>
        <v>0</v>
      </c>
      <c r="H164">
        <f t="shared" si="26"/>
        <v>0</v>
      </c>
      <c r="I164">
        <f t="shared" si="27"/>
        <v>0</v>
      </c>
      <c r="J164">
        <f t="shared" si="28"/>
        <v>0</v>
      </c>
      <c r="K164">
        <f t="shared" si="29"/>
        <v>0</v>
      </c>
      <c r="L164">
        <f t="shared" si="30"/>
        <v>1</v>
      </c>
      <c r="M164">
        <f t="shared" si="31"/>
        <v>0</v>
      </c>
      <c r="N164">
        <f t="shared" si="32"/>
        <v>0</v>
      </c>
      <c r="O164">
        <f t="shared" si="33"/>
        <v>0</v>
      </c>
      <c r="P164">
        <f t="shared" si="34"/>
        <v>0</v>
      </c>
      <c r="Q164">
        <f t="shared" si="35"/>
        <v>0</v>
      </c>
      <c r="R164" s="21">
        <f>AVERAGE(B164:B175)</f>
        <v>310473.03316666669</v>
      </c>
      <c r="S164" s="21">
        <f>B164-R164</f>
        <v>-1198.5111666666926</v>
      </c>
    </row>
    <row r="165" spans="1:19" x14ac:dyDescent="0.3">
      <c r="A165" s="8">
        <v>42217</v>
      </c>
      <c r="B165" s="5">
        <v>323339.04300000001</v>
      </c>
      <c r="C165" s="5">
        <v>546002</v>
      </c>
      <c r="D165" s="1">
        <v>11</v>
      </c>
      <c r="E165" s="1">
        <v>102</v>
      </c>
      <c r="F165">
        <f t="shared" si="24"/>
        <v>0</v>
      </c>
      <c r="G165">
        <f t="shared" si="25"/>
        <v>0</v>
      </c>
      <c r="H165">
        <f t="shared" si="26"/>
        <v>0</v>
      </c>
      <c r="I165">
        <f t="shared" si="27"/>
        <v>0</v>
      </c>
      <c r="J165">
        <f t="shared" si="28"/>
        <v>0</v>
      </c>
      <c r="K165">
        <f t="shared" si="29"/>
        <v>0</v>
      </c>
      <c r="L165">
        <f t="shared" si="30"/>
        <v>0</v>
      </c>
      <c r="M165">
        <f t="shared" si="31"/>
        <v>1</v>
      </c>
      <c r="N165">
        <f t="shared" si="32"/>
        <v>0</v>
      </c>
      <c r="O165">
        <f t="shared" si="33"/>
        <v>0</v>
      </c>
      <c r="P165">
        <f t="shared" si="34"/>
        <v>0</v>
      </c>
      <c r="Q165">
        <f t="shared" si="35"/>
        <v>0</v>
      </c>
      <c r="R165" s="21">
        <f>AVERAGE(B165:B176)</f>
        <v>310019.90708333335</v>
      </c>
      <c r="S165" s="21">
        <f>B165-R165</f>
        <v>13319.135916666652</v>
      </c>
    </row>
    <row r="166" spans="1:19" x14ac:dyDescent="0.3">
      <c r="A166" s="8">
        <v>42248</v>
      </c>
      <c r="B166" s="5">
        <v>308051.73100000003</v>
      </c>
      <c r="C166" s="5">
        <v>546101</v>
      </c>
      <c r="D166" s="1">
        <v>186</v>
      </c>
      <c r="E166" s="1">
        <v>37</v>
      </c>
      <c r="F166">
        <f t="shared" si="24"/>
        <v>0</v>
      </c>
      <c r="G166">
        <f t="shared" si="25"/>
        <v>0</v>
      </c>
      <c r="H166">
        <f t="shared" si="26"/>
        <v>0</v>
      </c>
      <c r="I166">
        <f t="shared" si="27"/>
        <v>0</v>
      </c>
      <c r="J166">
        <f t="shared" si="28"/>
        <v>0</v>
      </c>
      <c r="K166">
        <f t="shared" si="29"/>
        <v>0</v>
      </c>
      <c r="L166">
        <f t="shared" si="30"/>
        <v>0</v>
      </c>
      <c r="M166">
        <f t="shared" si="31"/>
        <v>0</v>
      </c>
      <c r="N166">
        <f t="shared" si="32"/>
        <v>1</v>
      </c>
      <c r="O166">
        <f t="shared" si="33"/>
        <v>0</v>
      </c>
      <c r="P166">
        <f t="shared" si="34"/>
        <v>0</v>
      </c>
      <c r="Q166">
        <f t="shared" si="35"/>
        <v>0</v>
      </c>
      <c r="R166" s="21">
        <f>AVERAGE(B166:B177)</f>
        <v>309202.5236666667</v>
      </c>
      <c r="S166" s="21">
        <f>B166-R166</f>
        <v>-1150.7926666666754</v>
      </c>
    </row>
    <row r="167" spans="1:19" x14ac:dyDescent="0.3">
      <c r="A167" s="8">
        <v>42278</v>
      </c>
      <c r="B167" s="5">
        <v>245698.9</v>
      </c>
      <c r="C167" s="5">
        <v>546515</v>
      </c>
      <c r="D167" s="1">
        <v>428</v>
      </c>
      <c r="E167" s="1">
        <v>0</v>
      </c>
      <c r="F167">
        <f t="shared" si="24"/>
        <v>0</v>
      </c>
      <c r="G167">
        <f t="shared" si="25"/>
        <v>0</v>
      </c>
      <c r="H167">
        <f t="shared" si="26"/>
        <v>0</v>
      </c>
      <c r="I167">
        <f t="shared" si="27"/>
        <v>0</v>
      </c>
      <c r="J167">
        <f t="shared" si="28"/>
        <v>0</v>
      </c>
      <c r="K167">
        <f t="shared" si="29"/>
        <v>0</v>
      </c>
      <c r="L167">
        <f t="shared" si="30"/>
        <v>0</v>
      </c>
      <c r="M167">
        <f t="shared" si="31"/>
        <v>0</v>
      </c>
      <c r="N167">
        <f t="shared" si="32"/>
        <v>0</v>
      </c>
      <c r="O167">
        <f t="shared" si="33"/>
        <v>1</v>
      </c>
      <c r="P167">
        <f t="shared" si="34"/>
        <v>0</v>
      </c>
      <c r="Q167">
        <f t="shared" si="35"/>
        <v>0</v>
      </c>
      <c r="R167" s="21">
        <f>AVERAGE(B167:B178)</f>
        <v>308065.32433333335</v>
      </c>
      <c r="S167" s="21">
        <f>B167-R167</f>
        <v>-62366.424333333358</v>
      </c>
    </row>
    <row r="168" spans="1:19" x14ac:dyDescent="0.3">
      <c r="A168" s="8">
        <v>42309</v>
      </c>
      <c r="B168" s="5">
        <v>275605.45299999998</v>
      </c>
      <c r="C168" s="5">
        <v>547126</v>
      </c>
      <c r="D168" s="1">
        <v>819</v>
      </c>
      <c r="E168" s="1">
        <v>0</v>
      </c>
      <c r="F168">
        <f t="shared" si="24"/>
        <v>0</v>
      </c>
      <c r="G168">
        <f t="shared" si="25"/>
        <v>0</v>
      </c>
      <c r="H168">
        <f t="shared" si="26"/>
        <v>0</v>
      </c>
      <c r="I168">
        <f t="shared" si="27"/>
        <v>0</v>
      </c>
      <c r="J168">
        <f t="shared" si="28"/>
        <v>0</v>
      </c>
      <c r="K168">
        <f t="shared" si="29"/>
        <v>0</v>
      </c>
      <c r="L168">
        <f t="shared" si="30"/>
        <v>0</v>
      </c>
      <c r="M168">
        <f t="shared" si="31"/>
        <v>0</v>
      </c>
      <c r="N168">
        <f t="shared" si="32"/>
        <v>0</v>
      </c>
      <c r="O168">
        <f t="shared" si="33"/>
        <v>0</v>
      </c>
      <c r="P168">
        <f t="shared" si="34"/>
        <v>1</v>
      </c>
      <c r="Q168">
        <f t="shared" si="35"/>
        <v>0</v>
      </c>
      <c r="R168" s="21">
        <f>AVERAGE(B168:B179)</f>
        <v>309254.87433333334</v>
      </c>
      <c r="S168" s="21">
        <f>B168-R168</f>
        <v>-33649.421333333361</v>
      </c>
    </row>
    <row r="169" spans="1:19" x14ac:dyDescent="0.3">
      <c r="A169" s="8">
        <v>42339</v>
      </c>
      <c r="B169" s="5">
        <v>347794.96600000001</v>
      </c>
      <c r="C169" s="5">
        <v>547508</v>
      </c>
      <c r="D169" s="1">
        <v>1251</v>
      </c>
      <c r="E169" s="1">
        <v>0</v>
      </c>
      <c r="F169">
        <f t="shared" si="24"/>
        <v>0</v>
      </c>
      <c r="G169">
        <f t="shared" si="25"/>
        <v>0</v>
      </c>
      <c r="H169">
        <f t="shared" si="26"/>
        <v>0</v>
      </c>
      <c r="I169">
        <f t="shared" si="27"/>
        <v>0</v>
      </c>
      <c r="J169">
        <f t="shared" si="28"/>
        <v>0</v>
      </c>
      <c r="K169">
        <f t="shared" si="29"/>
        <v>0</v>
      </c>
      <c r="L169">
        <f t="shared" si="30"/>
        <v>0</v>
      </c>
      <c r="M169">
        <f t="shared" si="31"/>
        <v>0</v>
      </c>
      <c r="N169">
        <f t="shared" si="32"/>
        <v>0</v>
      </c>
      <c r="O169">
        <f t="shared" si="33"/>
        <v>0</v>
      </c>
      <c r="P169">
        <f t="shared" si="34"/>
        <v>0</v>
      </c>
      <c r="Q169">
        <f t="shared" si="35"/>
        <v>1</v>
      </c>
      <c r="R169" s="21">
        <f>AVERAGE(B169:B180)</f>
        <v>309227.69150000002</v>
      </c>
      <c r="S169" s="21">
        <f>B169-R169</f>
        <v>38567.2745</v>
      </c>
    </row>
    <row r="170" spans="1:19" x14ac:dyDescent="0.3">
      <c r="A170" s="8">
        <v>42370</v>
      </c>
      <c r="B170" s="5">
        <v>400457.16100000002</v>
      </c>
      <c r="C170" s="5">
        <v>547724</v>
      </c>
      <c r="D170" s="1">
        <v>1342</v>
      </c>
      <c r="E170" s="1">
        <v>0</v>
      </c>
      <c r="F170">
        <f t="shared" si="24"/>
        <v>1</v>
      </c>
      <c r="G170">
        <f t="shared" si="25"/>
        <v>0</v>
      </c>
      <c r="H170">
        <f t="shared" si="26"/>
        <v>0</v>
      </c>
      <c r="I170">
        <f t="shared" si="27"/>
        <v>0</v>
      </c>
      <c r="J170">
        <f t="shared" si="28"/>
        <v>0</v>
      </c>
      <c r="K170">
        <f t="shared" si="29"/>
        <v>0</v>
      </c>
      <c r="L170">
        <f t="shared" si="30"/>
        <v>0</v>
      </c>
      <c r="M170">
        <f t="shared" si="31"/>
        <v>0</v>
      </c>
      <c r="N170">
        <f t="shared" si="32"/>
        <v>0</v>
      </c>
      <c r="O170">
        <f t="shared" si="33"/>
        <v>0</v>
      </c>
      <c r="P170">
        <f t="shared" si="34"/>
        <v>0</v>
      </c>
      <c r="Q170">
        <f t="shared" si="35"/>
        <v>0</v>
      </c>
      <c r="R170" s="21">
        <f>AVERAGE(B170:B181)</f>
        <v>308292.09991666669</v>
      </c>
      <c r="S170" s="21">
        <f>B170-R170</f>
        <v>92165.061083333334</v>
      </c>
    </row>
    <row r="171" spans="1:19" x14ac:dyDescent="0.3">
      <c r="A171" s="8">
        <v>42401</v>
      </c>
      <c r="B171" s="5">
        <v>359900.07</v>
      </c>
      <c r="C171" s="5">
        <v>547876</v>
      </c>
      <c r="D171" s="1">
        <v>1195</v>
      </c>
      <c r="E171" s="1">
        <v>0</v>
      </c>
      <c r="F171">
        <f t="shared" si="24"/>
        <v>0</v>
      </c>
      <c r="G171">
        <f t="shared" si="25"/>
        <v>1</v>
      </c>
      <c r="H171">
        <f t="shared" si="26"/>
        <v>0</v>
      </c>
      <c r="I171">
        <f t="shared" si="27"/>
        <v>0</v>
      </c>
      <c r="J171">
        <f t="shared" si="28"/>
        <v>0</v>
      </c>
      <c r="K171">
        <f t="shared" si="29"/>
        <v>0</v>
      </c>
      <c r="L171">
        <f t="shared" si="30"/>
        <v>0</v>
      </c>
      <c r="M171">
        <f t="shared" si="31"/>
        <v>0</v>
      </c>
      <c r="N171">
        <f t="shared" si="32"/>
        <v>0</v>
      </c>
      <c r="O171">
        <f t="shared" si="33"/>
        <v>0</v>
      </c>
      <c r="P171">
        <f t="shared" si="34"/>
        <v>0</v>
      </c>
      <c r="Q171">
        <f t="shared" si="35"/>
        <v>0</v>
      </c>
      <c r="R171" s="21">
        <f>AVERAGE(B171:B182)</f>
        <v>306481.76075000002</v>
      </c>
      <c r="S171" s="21">
        <f>B171-R171</f>
        <v>53418.309249999991</v>
      </c>
    </row>
    <row r="172" spans="1:19" x14ac:dyDescent="0.3">
      <c r="A172" s="8">
        <v>42430</v>
      </c>
      <c r="B172" s="5">
        <v>327478.66399999999</v>
      </c>
      <c r="C172" s="5">
        <v>548028</v>
      </c>
      <c r="D172" s="1">
        <v>1170</v>
      </c>
      <c r="E172" s="1">
        <v>0</v>
      </c>
      <c r="F172">
        <f t="shared" si="24"/>
        <v>0</v>
      </c>
      <c r="G172">
        <f t="shared" si="25"/>
        <v>0</v>
      </c>
      <c r="H172">
        <f t="shared" si="26"/>
        <v>1</v>
      </c>
      <c r="I172">
        <f t="shared" si="27"/>
        <v>0</v>
      </c>
      <c r="J172">
        <f t="shared" si="28"/>
        <v>0</v>
      </c>
      <c r="K172">
        <f t="shared" si="29"/>
        <v>0</v>
      </c>
      <c r="L172">
        <f t="shared" si="30"/>
        <v>0</v>
      </c>
      <c r="M172">
        <f t="shared" si="31"/>
        <v>0</v>
      </c>
      <c r="N172">
        <f t="shared" si="32"/>
        <v>0</v>
      </c>
      <c r="O172">
        <f t="shared" si="33"/>
        <v>0</v>
      </c>
      <c r="P172">
        <f t="shared" si="34"/>
        <v>0</v>
      </c>
      <c r="Q172">
        <f t="shared" si="35"/>
        <v>0</v>
      </c>
      <c r="R172" s="21">
        <f>AVERAGE(B172:B183)</f>
        <v>306241.94308333338</v>
      </c>
      <c r="S172" s="21">
        <f>B172-R172</f>
        <v>21236.720916666614</v>
      </c>
    </row>
    <row r="173" spans="1:19" x14ac:dyDescent="0.3">
      <c r="A173" s="8">
        <v>42461</v>
      </c>
      <c r="B173" s="5">
        <v>302566.50099999999</v>
      </c>
      <c r="C173" s="5">
        <v>547969</v>
      </c>
      <c r="D173" s="1">
        <v>642</v>
      </c>
      <c r="E173" s="1">
        <v>0</v>
      </c>
      <c r="F173">
        <f t="shared" si="24"/>
        <v>0</v>
      </c>
      <c r="G173">
        <f t="shared" si="25"/>
        <v>0</v>
      </c>
      <c r="H173">
        <f t="shared" si="26"/>
        <v>0</v>
      </c>
      <c r="I173">
        <f t="shared" si="27"/>
        <v>1</v>
      </c>
      <c r="J173">
        <f t="shared" si="28"/>
        <v>0</v>
      </c>
      <c r="K173">
        <f t="shared" si="29"/>
        <v>0</v>
      </c>
      <c r="L173">
        <f t="shared" si="30"/>
        <v>0</v>
      </c>
      <c r="M173">
        <f t="shared" si="31"/>
        <v>0</v>
      </c>
      <c r="N173">
        <f t="shared" si="32"/>
        <v>0</v>
      </c>
      <c r="O173">
        <f t="shared" si="33"/>
        <v>0</v>
      </c>
      <c r="P173">
        <f t="shared" si="34"/>
        <v>0</v>
      </c>
      <c r="Q173">
        <f t="shared" si="35"/>
        <v>0</v>
      </c>
      <c r="R173" s="21">
        <f>AVERAGE(B173:B184)</f>
        <v>306977.24874999997</v>
      </c>
      <c r="S173" s="21">
        <f>B173-R173</f>
        <v>-4410.7477499999804</v>
      </c>
    </row>
    <row r="174" spans="1:19" x14ac:dyDescent="0.3">
      <c r="A174" s="8">
        <v>42491</v>
      </c>
      <c r="B174" s="5">
        <v>267075.15999999997</v>
      </c>
      <c r="C174" s="5">
        <v>547188</v>
      </c>
      <c r="D174" s="1">
        <v>310</v>
      </c>
      <c r="E174" s="1">
        <v>0</v>
      </c>
      <c r="F174">
        <f t="shared" si="24"/>
        <v>0</v>
      </c>
      <c r="G174">
        <f t="shared" si="25"/>
        <v>0</v>
      </c>
      <c r="H174">
        <f t="shared" si="26"/>
        <v>0</v>
      </c>
      <c r="I174">
        <f t="shared" si="27"/>
        <v>0</v>
      </c>
      <c r="J174">
        <f t="shared" si="28"/>
        <v>1</v>
      </c>
      <c r="K174">
        <f t="shared" si="29"/>
        <v>0</v>
      </c>
      <c r="L174">
        <f t="shared" si="30"/>
        <v>0</v>
      </c>
      <c r="M174">
        <f t="shared" si="31"/>
        <v>0</v>
      </c>
      <c r="N174">
        <f t="shared" si="32"/>
        <v>0</v>
      </c>
      <c r="O174">
        <f t="shared" si="33"/>
        <v>0</v>
      </c>
      <c r="P174">
        <f t="shared" si="34"/>
        <v>0</v>
      </c>
      <c r="Q174">
        <f t="shared" si="35"/>
        <v>0</v>
      </c>
      <c r="R174" s="21">
        <f>AVERAGE(B174:B185)</f>
        <v>307834.49374999997</v>
      </c>
      <c r="S174" s="21">
        <f>B174-R174</f>
        <v>-40759.333749999991</v>
      </c>
    </row>
    <row r="175" spans="1:19" x14ac:dyDescent="0.3">
      <c r="A175" s="8">
        <v>42522</v>
      </c>
      <c r="B175" s="5">
        <v>258434.22700000001</v>
      </c>
      <c r="C175" s="5">
        <v>547488</v>
      </c>
      <c r="D175" s="1">
        <v>77</v>
      </c>
      <c r="E175" s="1">
        <v>56</v>
      </c>
      <c r="F175">
        <f t="shared" si="24"/>
        <v>0</v>
      </c>
      <c r="G175">
        <f t="shared" si="25"/>
        <v>0</v>
      </c>
      <c r="H175">
        <f t="shared" si="26"/>
        <v>0</v>
      </c>
      <c r="I175">
        <f t="shared" si="27"/>
        <v>0</v>
      </c>
      <c r="J175">
        <f t="shared" si="28"/>
        <v>0</v>
      </c>
      <c r="K175">
        <f t="shared" si="29"/>
        <v>1</v>
      </c>
      <c r="L175">
        <f t="shared" si="30"/>
        <v>0</v>
      </c>
      <c r="M175">
        <f t="shared" si="31"/>
        <v>0</v>
      </c>
      <c r="N175">
        <f t="shared" si="32"/>
        <v>0</v>
      </c>
      <c r="O175">
        <f t="shared" si="33"/>
        <v>0</v>
      </c>
      <c r="P175">
        <f t="shared" si="34"/>
        <v>0</v>
      </c>
      <c r="Q175">
        <f t="shared" si="35"/>
        <v>0</v>
      </c>
      <c r="R175" s="21">
        <f>AVERAGE(B175:B186)</f>
        <v>307081.94758333336</v>
      </c>
      <c r="S175" s="21">
        <f>B175-R175</f>
        <v>-48647.720583333343</v>
      </c>
    </row>
    <row r="176" spans="1:19" x14ac:dyDescent="0.3">
      <c r="A176" s="8">
        <v>42552</v>
      </c>
      <c r="B176" s="5">
        <v>303837.00900000002</v>
      </c>
      <c r="C176" s="5">
        <v>547780</v>
      </c>
      <c r="D176" s="1">
        <v>0</v>
      </c>
      <c r="E176" s="1">
        <v>159</v>
      </c>
      <c r="F176">
        <f t="shared" si="24"/>
        <v>0</v>
      </c>
      <c r="G176">
        <f t="shared" si="25"/>
        <v>0</v>
      </c>
      <c r="H176">
        <f t="shared" si="26"/>
        <v>0</v>
      </c>
      <c r="I176">
        <f t="shared" si="27"/>
        <v>0</v>
      </c>
      <c r="J176">
        <f t="shared" si="28"/>
        <v>0</v>
      </c>
      <c r="K176">
        <f t="shared" si="29"/>
        <v>0</v>
      </c>
      <c r="L176">
        <f t="shared" si="30"/>
        <v>1</v>
      </c>
      <c r="M176">
        <f t="shared" si="31"/>
        <v>0</v>
      </c>
      <c r="N176">
        <f t="shared" si="32"/>
        <v>0</v>
      </c>
      <c r="O176">
        <f t="shared" si="33"/>
        <v>0</v>
      </c>
      <c r="P176">
        <f t="shared" si="34"/>
        <v>0</v>
      </c>
      <c r="Q176">
        <f t="shared" si="35"/>
        <v>0</v>
      </c>
      <c r="R176" s="21">
        <f>AVERAGE(B176:B187)</f>
        <v>306611.95008333336</v>
      </c>
      <c r="S176" s="21">
        <f>B176-R176</f>
        <v>-2774.9410833333386</v>
      </c>
    </row>
    <row r="177" spans="1:19" x14ac:dyDescent="0.3">
      <c r="A177" s="8">
        <v>42583</v>
      </c>
      <c r="B177" s="5">
        <v>313530.44199999998</v>
      </c>
      <c r="C177" s="5">
        <v>547993</v>
      </c>
      <c r="D177" s="1">
        <v>24</v>
      </c>
      <c r="E177" s="1">
        <v>83</v>
      </c>
      <c r="F177">
        <f t="shared" si="24"/>
        <v>0</v>
      </c>
      <c r="G177">
        <f t="shared" si="25"/>
        <v>0</v>
      </c>
      <c r="H177">
        <f t="shared" si="26"/>
        <v>0</v>
      </c>
      <c r="I177">
        <f t="shared" si="27"/>
        <v>0</v>
      </c>
      <c r="J177">
        <f t="shared" si="28"/>
        <v>0</v>
      </c>
      <c r="K177">
        <f t="shared" si="29"/>
        <v>0</v>
      </c>
      <c r="L177">
        <f t="shared" si="30"/>
        <v>0</v>
      </c>
      <c r="M177">
        <f t="shared" si="31"/>
        <v>1</v>
      </c>
      <c r="N177">
        <f t="shared" si="32"/>
        <v>0</v>
      </c>
      <c r="O177">
        <f t="shared" si="33"/>
        <v>0</v>
      </c>
      <c r="P177">
        <f t="shared" si="34"/>
        <v>0</v>
      </c>
      <c r="Q177">
        <f t="shared" si="35"/>
        <v>0</v>
      </c>
      <c r="R177" s="21">
        <f>AVERAGE(B177:B188)</f>
        <v>306180.77458333335</v>
      </c>
      <c r="S177" s="21">
        <f>B177-R177</f>
        <v>7349.6674166666344</v>
      </c>
    </row>
    <row r="178" spans="1:19" x14ac:dyDescent="0.3">
      <c r="A178" s="8">
        <v>42614</v>
      </c>
      <c r="B178" s="5">
        <v>294405.33899999998</v>
      </c>
      <c r="C178" s="5">
        <v>548161</v>
      </c>
      <c r="D178" s="1">
        <v>186</v>
      </c>
      <c r="E178" s="1">
        <v>45</v>
      </c>
      <c r="F178">
        <f t="shared" si="24"/>
        <v>0</v>
      </c>
      <c r="G178">
        <f t="shared" si="25"/>
        <v>0</v>
      </c>
      <c r="H178">
        <f t="shared" si="26"/>
        <v>0</v>
      </c>
      <c r="I178">
        <f t="shared" si="27"/>
        <v>0</v>
      </c>
      <c r="J178">
        <f t="shared" si="28"/>
        <v>0</v>
      </c>
      <c r="K178">
        <f t="shared" si="29"/>
        <v>0</v>
      </c>
      <c r="L178">
        <f t="shared" si="30"/>
        <v>0</v>
      </c>
      <c r="M178">
        <f t="shared" si="31"/>
        <v>0</v>
      </c>
      <c r="N178">
        <f t="shared" si="32"/>
        <v>1</v>
      </c>
      <c r="O178">
        <f t="shared" si="33"/>
        <v>0</v>
      </c>
      <c r="P178">
        <f t="shared" si="34"/>
        <v>0</v>
      </c>
      <c r="Q178">
        <f t="shared" si="35"/>
        <v>0</v>
      </c>
      <c r="R178" s="21">
        <f>AVERAGE(B178:B189)</f>
        <v>306694.76150000008</v>
      </c>
      <c r="S178" s="21">
        <f>B178-R178</f>
        <v>-12289.422500000102</v>
      </c>
    </row>
    <row r="179" spans="1:19" x14ac:dyDescent="0.3">
      <c r="A179" s="8">
        <v>42644</v>
      </c>
      <c r="B179" s="5">
        <v>259973.5</v>
      </c>
      <c r="C179" s="5">
        <v>548731</v>
      </c>
      <c r="D179" s="1">
        <v>324</v>
      </c>
      <c r="E179" s="1">
        <v>8</v>
      </c>
      <c r="F179">
        <f t="shared" si="24"/>
        <v>0</v>
      </c>
      <c r="G179">
        <f t="shared" si="25"/>
        <v>0</v>
      </c>
      <c r="H179">
        <f t="shared" si="26"/>
        <v>0</v>
      </c>
      <c r="I179">
        <f t="shared" si="27"/>
        <v>0</v>
      </c>
      <c r="J179">
        <f t="shared" si="28"/>
        <v>0</v>
      </c>
      <c r="K179">
        <f t="shared" si="29"/>
        <v>0</v>
      </c>
      <c r="L179">
        <f t="shared" si="30"/>
        <v>0</v>
      </c>
      <c r="M179">
        <f t="shared" si="31"/>
        <v>0</v>
      </c>
      <c r="N179">
        <f t="shared" si="32"/>
        <v>0</v>
      </c>
      <c r="O179">
        <f t="shared" si="33"/>
        <v>1</v>
      </c>
      <c r="P179">
        <f t="shared" si="34"/>
        <v>0</v>
      </c>
      <c r="Q179">
        <f t="shared" si="35"/>
        <v>0</v>
      </c>
      <c r="R179" s="21">
        <f>AVERAGE(B179:B190)</f>
        <v>308300.27775000007</v>
      </c>
      <c r="S179" s="21">
        <f>B179-R179</f>
        <v>-48326.777750000067</v>
      </c>
    </row>
    <row r="180" spans="1:19" x14ac:dyDescent="0.3">
      <c r="A180" s="8">
        <v>42675</v>
      </c>
      <c r="B180" s="5">
        <v>275279.25900000002</v>
      </c>
      <c r="C180" s="5">
        <v>549164</v>
      </c>
      <c r="D180" s="1">
        <v>777</v>
      </c>
      <c r="E180" s="1">
        <v>0</v>
      </c>
      <c r="F180">
        <f t="shared" si="24"/>
        <v>0</v>
      </c>
      <c r="G180">
        <f t="shared" si="25"/>
        <v>0</v>
      </c>
      <c r="H180">
        <f t="shared" si="26"/>
        <v>0</v>
      </c>
      <c r="I180">
        <f t="shared" si="27"/>
        <v>0</v>
      </c>
      <c r="J180">
        <f t="shared" si="28"/>
        <v>0</v>
      </c>
      <c r="K180">
        <f t="shared" si="29"/>
        <v>0</v>
      </c>
      <c r="L180">
        <f t="shared" si="30"/>
        <v>0</v>
      </c>
      <c r="M180">
        <f t="shared" si="31"/>
        <v>0</v>
      </c>
      <c r="N180">
        <f t="shared" si="32"/>
        <v>0</v>
      </c>
      <c r="O180">
        <f t="shared" si="33"/>
        <v>0</v>
      </c>
      <c r="P180">
        <f t="shared" si="34"/>
        <v>1</v>
      </c>
      <c r="Q180">
        <f t="shared" si="35"/>
        <v>0</v>
      </c>
      <c r="R180" s="21">
        <f>AVERAGE(B180:B191)</f>
        <v>309309.94708333339</v>
      </c>
      <c r="S180" s="21">
        <f>B180-R180</f>
        <v>-34030.688083333371</v>
      </c>
    </row>
    <row r="181" spans="1:19" x14ac:dyDescent="0.3">
      <c r="A181" s="8">
        <v>42705</v>
      </c>
      <c r="B181" s="5">
        <v>336567.86700000003</v>
      </c>
      <c r="C181" s="5">
        <v>549516</v>
      </c>
      <c r="D181" s="1">
        <v>961</v>
      </c>
      <c r="E181" s="1">
        <v>0</v>
      </c>
      <c r="F181">
        <f t="shared" si="24"/>
        <v>0</v>
      </c>
      <c r="G181">
        <f t="shared" si="25"/>
        <v>0</v>
      </c>
      <c r="H181">
        <f t="shared" si="26"/>
        <v>0</v>
      </c>
      <c r="I181">
        <f t="shared" si="27"/>
        <v>0</v>
      </c>
      <c r="J181">
        <f t="shared" si="28"/>
        <v>0</v>
      </c>
      <c r="K181">
        <f t="shared" si="29"/>
        <v>0</v>
      </c>
      <c r="L181">
        <f t="shared" si="30"/>
        <v>0</v>
      </c>
      <c r="M181">
        <f t="shared" si="31"/>
        <v>0</v>
      </c>
      <c r="N181">
        <f t="shared" si="32"/>
        <v>0</v>
      </c>
      <c r="O181">
        <f t="shared" si="33"/>
        <v>0</v>
      </c>
      <c r="P181">
        <f t="shared" si="34"/>
        <v>0</v>
      </c>
      <c r="Q181">
        <f t="shared" si="35"/>
        <v>1</v>
      </c>
      <c r="R181" s="21">
        <f>AVERAGE(B181:B192)</f>
        <v>309193.52724999998</v>
      </c>
      <c r="S181" s="21">
        <f>B181-R181</f>
        <v>27374.339750000043</v>
      </c>
    </row>
    <row r="182" spans="1:19" x14ac:dyDescent="0.3">
      <c r="A182" s="8">
        <v>42736</v>
      </c>
      <c r="B182" s="5">
        <v>378733.09100000001</v>
      </c>
      <c r="C182" s="5">
        <v>549746</v>
      </c>
      <c r="D182" s="1">
        <v>1355</v>
      </c>
      <c r="E182" s="1">
        <v>0</v>
      </c>
      <c r="F182">
        <f t="shared" si="24"/>
        <v>1</v>
      </c>
      <c r="G182">
        <f t="shared" si="25"/>
        <v>0</v>
      </c>
      <c r="H182">
        <f t="shared" si="26"/>
        <v>0</v>
      </c>
      <c r="I182">
        <f t="shared" si="27"/>
        <v>0</v>
      </c>
      <c r="J182">
        <f t="shared" si="28"/>
        <v>0</v>
      </c>
      <c r="K182">
        <f t="shared" si="29"/>
        <v>0</v>
      </c>
      <c r="L182">
        <f t="shared" si="30"/>
        <v>0</v>
      </c>
      <c r="M182">
        <f t="shared" si="31"/>
        <v>0</v>
      </c>
      <c r="N182">
        <f t="shared" si="32"/>
        <v>0</v>
      </c>
      <c r="O182">
        <f t="shared" si="33"/>
        <v>0</v>
      </c>
      <c r="P182">
        <f t="shared" si="34"/>
        <v>0</v>
      </c>
      <c r="Q182">
        <f t="shared" si="35"/>
        <v>0</v>
      </c>
      <c r="R182" s="21">
        <f>AVERAGE(B182:B193)</f>
        <v>307471.56391666667</v>
      </c>
      <c r="S182" s="21">
        <f>B182-R182</f>
        <v>71261.527083333349</v>
      </c>
    </row>
    <row r="183" spans="1:19" x14ac:dyDescent="0.3">
      <c r="A183" s="8">
        <v>42767</v>
      </c>
      <c r="B183" s="5">
        <v>357022.25799999997</v>
      </c>
      <c r="C183" s="5">
        <v>549793</v>
      </c>
      <c r="D183" s="1">
        <v>1427</v>
      </c>
      <c r="E183" s="1">
        <v>0</v>
      </c>
      <c r="F183">
        <f t="shared" si="24"/>
        <v>0</v>
      </c>
      <c r="G183">
        <f t="shared" si="25"/>
        <v>1</v>
      </c>
      <c r="H183">
        <f t="shared" si="26"/>
        <v>0</v>
      </c>
      <c r="I183">
        <f t="shared" si="27"/>
        <v>0</v>
      </c>
      <c r="J183">
        <f t="shared" si="28"/>
        <v>0</v>
      </c>
      <c r="K183">
        <f t="shared" si="29"/>
        <v>0</v>
      </c>
      <c r="L183">
        <f t="shared" si="30"/>
        <v>0</v>
      </c>
      <c r="M183">
        <f t="shared" si="31"/>
        <v>0</v>
      </c>
      <c r="N183">
        <f t="shared" si="32"/>
        <v>0</v>
      </c>
      <c r="O183">
        <f t="shared" si="33"/>
        <v>0</v>
      </c>
      <c r="P183">
        <f t="shared" si="34"/>
        <v>0</v>
      </c>
      <c r="Q183">
        <f t="shared" si="35"/>
        <v>0</v>
      </c>
      <c r="R183" s="21">
        <f>AVERAGE(B183:B194)</f>
        <v>304497.32750000001</v>
      </c>
      <c r="S183" s="21">
        <f>B183-R183</f>
        <v>52524.930499999959</v>
      </c>
    </row>
    <row r="184" spans="1:19" x14ac:dyDescent="0.3">
      <c r="A184" s="8">
        <v>42795</v>
      </c>
      <c r="B184" s="5">
        <v>336302.33199999999</v>
      </c>
      <c r="C184" s="5">
        <v>550152</v>
      </c>
      <c r="D184" s="1">
        <v>1070</v>
      </c>
      <c r="E184" s="1">
        <v>0</v>
      </c>
      <c r="F184">
        <f t="shared" si="24"/>
        <v>0</v>
      </c>
      <c r="G184">
        <f t="shared" si="25"/>
        <v>0</v>
      </c>
      <c r="H184">
        <f t="shared" si="26"/>
        <v>1</v>
      </c>
      <c r="I184">
        <f t="shared" si="27"/>
        <v>0</v>
      </c>
      <c r="J184">
        <f t="shared" si="28"/>
        <v>0</v>
      </c>
      <c r="K184">
        <f t="shared" si="29"/>
        <v>0</v>
      </c>
      <c r="L184">
        <f t="shared" si="30"/>
        <v>0</v>
      </c>
      <c r="M184">
        <f t="shared" si="31"/>
        <v>0</v>
      </c>
      <c r="N184">
        <f t="shared" si="32"/>
        <v>0</v>
      </c>
      <c r="O184">
        <f t="shared" si="33"/>
        <v>0</v>
      </c>
      <c r="P184">
        <f t="shared" si="34"/>
        <v>0</v>
      </c>
      <c r="Q184">
        <f t="shared" si="35"/>
        <v>0</v>
      </c>
      <c r="R184" s="21">
        <f>AVERAGE(B184:B195)</f>
        <v>302504.99641666672</v>
      </c>
      <c r="S184" s="21">
        <f>B184-R184</f>
        <v>33797.335583333275</v>
      </c>
    </row>
    <row r="185" spans="1:19" x14ac:dyDescent="0.3">
      <c r="A185" s="8">
        <v>42826</v>
      </c>
      <c r="B185" s="5">
        <v>312853.44099999999</v>
      </c>
      <c r="C185" s="5">
        <v>550146</v>
      </c>
      <c r="D185" s="1">
        <v>602</v>
      </c>
      <c r="E185" s="1">
        <v>0</v>
      </c>
      <c r="F185">
        <f t="shared" si="24"/>
        <v>0</v>
      </c>
      <c r="G185">
        <f t="shared" si="25"/>
        <v>0</v>
      </c>
      <c r="H185">
        <f t="shared" si="26"/>
        <v>0</v>
      </c>
      <c r="I185">
        <f t="shared" si="27"/>
        <v>1</v>
      </c>
      <c r="J185">
        <f t="shared" si="28"/>
        <v>0</v>
      </c>
      <c r="K185">
        <f t="shared" si="29"/>
        <v>0</v>
      </c>
      <c r="L185">
        <f t="shared" si="30"/>
        <v>0</v>
      </c>
      <c r="M185">
        <f t="shared" si="31"/>
        <v>0</v>
      </c>
      <c r="N185">
        <f t="shared" si="32"/>
        <v>0</v>
      </c>
      <c r="O185">
        <f t="shared" si="33"/>
        <v>0</v>
      </c>
      <c r="P185">
        <f t="shared" si="34"/>
        <v>0</v>
      </c>
      <c r="Q185">
        <f t="shared" si="35"/>
        <v>0</v>
      </c>
      <c r="R185" s="21">
        <f>AVERAGE(B185:B196)</f>
        <v>301095.24475000001</v>
      </c>
      <c r="S185" s="21">
        <f>B185-R185</f>
        <v>11758.196249999979</v>
      </c>
    </row>
    <row r="186" spans="1:19" x14ac:dyDescent="0.3">
      <c r="A186" s="8">
        <v>42856</v>
      </c>
      <c r="B186" s="5">
        <v>258044.606</v>
      </c>
      <c r="C186" s="5">
        <v>549442</v>
      </c>
      <c r="D186" s="1">
        <v>206</v>
      </c>
      <c r="E186" s="1">
        <v>40</v>
      </c>
      <c r="F186">
        <f t="shared" si="24"/>
        <v>0</v>
      </c>
      <c r="G186">
        <f t="shared" si="25"/>
        <v>0</v>
      </c>
      <c r="H186">
        <f t="shared" si="26"/>
        <v>0</v>
      </c>
      <c r="I186">
        <f t="shared" si="27"/>
        <v>0</v>
      </c>
      <c r="J186">
        <f t="shared" si="28"/>
        <v>1</v>
      </c>
      <c r="K186">
        <f t="shared" si="29"/>
        <v>0</v>
      </c>
      <c r="L186">
        <f t="shared" si="30"/>
        <v>0</v>
      </c>
      <c r="M186">
        <f t="shared" si="31"/>
        <v>0</v>
      </c>
      <c r="N186">
        <f t="shared" si="32"/>
        <v>0</v>
      </c>
      <c r="O186">
        <f t="shared" si="33"/>
        <v>0</v>
      </c>
      <c r="P186">
        <f t="shared" si="34"/>
        <v>0</v>
      </c>
      <c r="Q186">
        <f t="shared" si="35"/>
        <v>0</v>
      </c>
      <c r="R186" s="21">
        <f>AVERAGE(B186:B197)</f>
        <v>299829.71858333336</v>
      </c>
      <c r="S186" s="21">
        <f>B186-R186</f>
        <v>-41785.112583333364</v>
      </c>
    </row>
    <row r="187" spans="1:19" x14ac:dyDescent="0.3">
      <c r="A187" s="8">
        <v>42887</v>
      </c>
      <c r="B187" s="5">
        <v>252794.25700000001</v>
      </c>
      <c r="C187" s="5">
        <v>549337</v>
      </c>
      <c r="D187" s="1">
        <v>144</v>
      </c>
      <c r="E187" s="1">
        <v>43</v>
      </c>
      <c r="F187">
        <f t="shared" si="24"/>
        <v>0</v>
      </c>
      <c r="G187">
        <f t="shared" si="25"/>
        <v>0</v>
      </c>
      <c r="H187">
        <f t="shared" si="26"/>
        <v>0</v>
      </c>
      <c r="I187">
        <f t="shared" si="27"/>
        <v>0</v>
      </c>
      <c r="J187">
        <f t="shared" si="28"/>
        <v>0</v>
      </c>
      <c r="K187">
        <f t="shared" si="29"/>
        <v>1</v>
      </c>
      <c r="L187">
        <f t="shared" si="30"/>
        <v>0</v>
      </c>
      <c r="M187">
        <f t="shared" si="31"/>
        <v>0</v>
      </c>
      <c r="N187">
        <f t="shared" si="32"/>
        <v>0</v>
      </c>
      <c r="O187">
        <f t="shared" si="33"/>
        <v>0</v>
      </c>
      <c r="P187">
        <f t="shared" si="34"/>
        <v>0</v>
      </c>
      <c r="Q187">
        <f t="shared" si="35"/>
        <v>0</v>
      </c>
      <c r="R187" s="21">
        <f>AVERAGE(B187:B198)</f>
        <v>299259.70308333333</v>
      </c>
      <c r="S187" s="21">
        <f>B187-R187</f>
        <v>-46465.446083333314</v>
      </c>
    </row>
    <row r="188" spans="1:19" x14ac:dyDescent="0.3">
      <c r="A188" s="8">
        <v>42917</v>
      </c>
      <c r="B188" s="5">
        <v>298662.90299999999</v>
      </c>
      <c r="C188" s="5">
        <v>549666</v>
      </c>
      <c r="D188" s="1">
        <v>10</v>
      </c>
      <c r="E188" s="1">
        <v>143</v>
      </c>
      <c r="F188">
        <f t="shared" si="24"/>
        <v>0</v>
      </c>
      <c r="G188">
        <f t="shared" si="25"/>
        <v>0</v>
      </c>
      <c r="H188">
        <f t="shared" si="26"/>
        <v>0</v>
      </c>
      <c r="I188">
        <f t="shared" si="27"/>
        <v>0</v>
      </c>
      <c r="J188">
        <f t="shared" si="28"/>
        <v>0</v>
      </c>
      <c r="K188">
        <f t="shared" si="29"/>
        <v>0</v>
      </c>
      <c r="L188">
        <f t="shared" si="30"/>
        <v>1</v>
      </c>
      <c r="M188">
        <f t="shared" si="31"/>
        <v>0</v>
      </c>
      <c r="N188">
        <f t="shared" si="32"/>
        <v>0</v>
      </c>
      <c r="O188">
        <f t="shared" si="33"/>
        <v>0</v>
      </c>
      <c r="P188">
        <f t="shared" si="34"/>
        <v>0</v>
      </c>
      <c r="Q188">
        <f t="shared" si="35"/>
        <v>0</v>
      </c>
      <c r="R188" s="21">
        <f>AVERAGE(B188:B199)</f>
        <v>300052.88291666668</v>
      </c>
      <c r="S188" s="21">
        <f>B188-R188</f>
        <v>-1389.9799166666926</v>
      </c>
    </row>
    <row r="189" spans="1:19" x14ac:dyDescent="0.3">
      <c r="A189" s="8">
        <v>42948</v>
      </c>
      <c r="B189" s="5">
        <v>319698.28499999997</v>
      </c>
      <c r="C189" s="5">
        <v>549859</v>
      </c>
      <c r="D189" s="1">
        <v>0</v>
      </c>
      <c r="E189" s="1">
        <v>169</v>
      </c>
      <c r="F189">
        <f t="shared" si="24"/>
        <v>0</v>
      </c>
      <c r="G189">
        <f t="shared" si="25"/>
        <v>0</v>
      </c>
      <c r="H189">
        <f t="shared" si="26"/>
        <v>0</v>
      </c>
      <c r="I189">
        <f t="shared" si="27"/>
        <v>0</v>
      </c>
      <c r="J189">
        <f t="shared" si="28"/>
        <v>0</v>
      </c>
      <c r="K189">
        <f t="shared" si="29"/>
        <v>0</v>
      </c>
      <c r="L189">
        <f t="shared" si="30"/>
        <v>0</v>
      </c>
      <c r="M189">
        <f t="shared" si="31"/>
        <v>1</v>
      </c>
      <c r="N189">
        <f t="shared" si="32"/>
        <v>0</v>
      </c>
      <c r="O189">
        <f t="shared" si="33"/>
        <v>0</v>
      </c>
      <c r="P189">
        <f t="shared" si="34"/>
        <v>0</v>
      </c>
      <c r="Q189">
        <f t="shared" si="35"/>
        <v>0</v>
      </c>
      <c r="R189" s="21">
        <f>AVERAGE(B189:B200)</f>
        <v>300822.69324999995</v>
      </c>
      <c r="S189" s="21">
        <f>B189-R189</f>
        <v>18875.591750000021</v>
      </c>
    </row>
    <row r="190" spans="1:19" x14ac:dyDescent="0.3">
      <c r="A190" s="8">
        <v>42979</v>
      </c>
      <c r="B190" s="5">
        <v>313671.53399999999</v>
      </c>
      <c r="C190" s="5">
        <v>550247</v>
      </c>
      <c r="D190" s="1">
        <v>81</v>
      </c>
      <c r="E190" s="1">
        <v>97</v>
      </c>
      <c r="F190">
        <f t="shared" si="24"/>
        <v>0</v>
      </c>
      <c r="G190">
        <f t="shared" si="25"/>
        <v>0</v>
      </c>
      <c r="H190">
        <f t="shared" si="26"/>
        <v>0</v>
      </c>
      <c r="I190">
        <f t="shared" si="27"/>
        <v>0</v>
      </c>
      <c r="J190">
        <f t="shared" si="28"/>
        <v>0</v>
      </c>
      <c r="K190">
        <f t="shared" si="29"/>
        <v>0</v>
      </c>
      <c r="L190">
        <f t="shared" si="30"/>
        <v>0</v>
      </c>
      <c r="M190">
        <f t="shared" si="31"/>
        <v>0</v>
      </c>
      <c r="N190">
        <f t="shared" si="32"/>
        <v>1</v>
      </c>
      <c r="O190">
        <f t="shared" si="33"/>
        <v>0</v>
      </c>
      <c r="P190">
        <f t="shared" si="34"/>
        <v>0</v>
      </c>
      <c r="Q190">
        <f t="shared" si="35"/>
        <v>0</v>
      </c>
      <c r="R190" s="21">
        <f>AVERAGE(B190:B201)</f>
        <v>301825.99524999998</v>
      </c>
      <c r="S190" s="21">
        <f>B190-R190</f>
        <v>11845.538750000007</v>
      </c>
    </row>
    <row r="191" spans="1:19" x14ac:dyDescent="0.3">
      <c r="A191" s="8">
        <v>43009</v>
      </c>
      <c r="B191" s="5">
        <v>272089.53200000001</v>
      </c>
      <c r="C191" s="5">
        <v>550514</v>
      </c>
      <c r="D191" s="1">
        <v>488</v>
      </c>
      <c r="E191" s="1">
        <v>0</v>
      </c>
      <c r="F191">
        <f t="shared" si="24"/>
        <v>0</v>
      </c>
      <c r="G191">
        <f t="shared" si="25"/>
        <v>0</v>
      </c>
      <c r="H191">
        <f t="shared" si="26"/>
        <v>0</v>
      </c>
      <c r="I191">
        <f t="shared" si="27"/>
        <v>0</v>
      </c>
      <c r="J191">
        <f t="shared" si="28"/>
        <v>0</v>
      </c>
      <c r="K191">
        <f t="shared" si="29"/>
        <v>0</v>
      </c>
      <c r="L191">
        <f t="shared" si="30"/>
        <v>0</v>
      </c>
      <c r="M191">
        <f t="shared" si="31"/>
        <v>0</v>
      </c>
      <c r="N191">
        <f t="shared" si="32"/>
        <v>0</v>
      </c>
      <c r="O191">
        <f t="shared" si="33"/>
        <v>1</v>
      </c>
      <c r="P191">
        <f t="shared" si="34"/>
        <v>0</v>
      </c>
      <c r="Q191">
        <f t="shared" si="35"/>
        <v>0</v>
      </c>
      <c r="R191" s="21">
        <f>AVERAGE(B191:B202)</f>
        <v>302401.93533333327</v>
      </c>
      <c r="S191" s="21">
        <f>B191-R191</f>
        <v>-30312.403333333263</v>
      </c>
    </row>
    <row r="192" spans="1:19" x14ac:dyDescent="0.3">
      <c r="A192" s="8">
        <v>43040</v>
      </c>
      <c r="B192" s="5">
        <v>273882.22100000002</v>
      </c>
      <c r="C192" s="5">
        <v>551069</v>
      </c>
      <c r="D192" s="1">
        <v>667</v>
      </c>
      <c r="E192" s="1">
        <v>0</v>
      </c>
      <c r="F192">
        <f t="shared" si="24"/>
        <v>0</v>
      </c>
      <c r="G192">
        <f t="shared" si="25"/>
        <v>0</v>
      </c>
      <c r="H192">
        <f t="shared" si="26"/>
        <v>0</v>
      </c>
      <c r="I192">
        <f t="shared" si="27"/>
        <v>0</v>
      </c>
      <c r="J192">
        <f t="shared" si="28"/>
        <v>0</v>
      </c>
      <c r="K192">
        <f t="shared" si="29"/>
        <v>0</v>
      </c>
      <c r="L192">
        <f t="shared" si="30"/>
        <v>0</v>
      </c>
      <c r="M192">
        <f t="shared" si="31"/>
        <v>0</v>
      </c>
      <c r="N192">
        <f t="shared" si="32"/>
        <v>0</v>
      </c>
      <c r="O192">
        <f t="shared" si="33"/>
        <v>0</v>
      </c>
      <c r="P192">
        <f t="shared" si="34"/>
        <v>1</v>
      </c>
      <c r="Q192">
        <f t="shared" si="35"/>
        <v>0</v>
      </c>
      <c r="R192" s="21">
        <f>AVERAGE(B192:B203)</f>
        <v>302102.08658333332</v>
      </c>
      <c r="S192" s="21">
        <f>B192-R192</f>
        <v>-28219.865583333303</v>
      </c>
    </row>
    <row r="193" spans="1:19" x14ac:dyDescent="0.3">
      <c r="A193" s="8">
        <v>43070</v>
      </c>
      <c r="B193" s="5">
        <v>315904.30700000003</v>
      </c>
      <c r="C193" s="5">
        <v>551738</v>
      </c>
      <c r="D193" s="1">
        <v>831</v>
      </c>
      <c r="E193" s="1">
        <v>0</v>
      </c>
      <c r="F193">
        <f t="shared" si="24"/>
        <v>0</v>
      </c>
      <c r="G193">
        <f t="shared" si="25"/>
        <v>0</v>
      </c>
      <c r="H193">
        <f t="shared" si="26"/>
        <v>0</v>
      </c>
      <c r="I193">
        <f t="shared" si="27"/>
        <v>0</v>
      </c>
      <c r="J193">
        <f t="shared" si="28"/>
        <v>0</v>
      </c>
      <c r="K193">
        <f t="shared" si="29"/>
        <v>0</v>
      </c>
      <c r="L193">
        <f t="shared" si="30"/>
        <v>0</v>
      </c>
      <c r="M193">
        <f t="shared" si="31"/>
        <v>0</v>
      </c>
      <c r="N193">
        <f t="shared" si="32"/>
        <v>0</v>
      </c>
      <c r="O193">
        <f t="shared" si="33"/>
        <v>0</v>
      </c>
      <c r="P193">
        <f t="shared" si="34"/>
        <v>0</v>
      </c>
      <c r="Q193">
        <f t="shared" si="35"/>
        <v>1</v>
      </c>
      <c r="R193" s="21">
        <f>AVERAGE(B193:B204)</f>
        <v>302210.32433333335</v>
      </c>
      <c r="S193" s="21">
        <f>B193-R193</f>
        <v>13693.982666666678</v>
      </c>
    </row>
    <row r="194" spans="1:19" x14ac:dyDescent="0.3">
      <c r="A194" s="8">
        <v>43101</v>
      </c>
      <c r="B194" s="5">
        <v>343042.25400000002</v>
      </c>
      <c r="C194" s="5">
        <v>552321</v>
      </c>
      <c r="D194" s="1">
        <v>1170</v>
      </c>
      <c r="E194" s="1">
        <v>0</v>
      </c>
      <c r="F194">
        <f t="shared" si="24"/>
        <v>1</v>
      </c>
      <c r="G194">
        <f t="shared" si="25"/>
        <v>0</v>
      </c>
      <c r="H194">
        <f t="shared" si="26"/>
        <v>0</v>
      </c>
      <c r="I194">
        <f t="shared" si="27"/>
        <v>0</v>
      </c>
      <c r="J194">
        <f t="shared" si="28"/>
        <v>0</v>
      </c>
      <c r="K194">
        <f t="shared" si="29"/>
        <v>0</v>
      </c>
      <c r="L194">
        <f t="shared" si="30"/>
        <v>0</v>
      </c>
      <c r="M194">
        <f t="shared" si="31"/>
        <v>0</v>
      </c>
      <c r="N194">
        <f t="shared" si="32"/>
        <v>0</v>
      </c>
      <c r="O194">
        <f t="shared" si="33"/>
        <v>0</v>
      </c>
      <c r="P194">
        <f t="shared" si="34"/>
        <v>0</v>
      </c>
      <c r="Q194">
        <f t="shared" si="35"/>
        <v>0</v>
      </c>
      <c r="R194" s="21">
        <f>AVERAGE(B194:B205)</f>
        <v>303956.61700000003</v>
      </c>
      <c r="S194" s="21">
        <f>B194-R194</f>
        <v>39085.636999999988</v>
      </c>
    </row>
    <row r="195" spans="1:19" x14ac:dyDescent="0.3">
      <c r="A195" s="8">
        <v>43132</v>
      </c>
      <c r="B195" s="5">
        <v>333114.28500000003</v>
      </c>
      <c r="C195" s="5">
        <v>552815</v>
      </c>
      <c r="D195" s="1">
        <v>1044</v>
      </c>
      <c r="E195" s="1">
        <v>0</v>
      </c>
      <c r="F195">
        <f>IF(MONTH(A195)=1,1,0)</f>
        <v>0</v>
      </c>
      <c r="G195">
        <f>IF(MONTH(A195)=2,1,0)</f>
        <v>1</v>
      </c>
      <c r="H195">
        <f>IF(MONTH(A195)=3,1,0)</f>
        <v>0</v>
      </c>
      <c r="I195">
        <f>IF(MONTH(A195)=4,1,0)</f>
        <v>0</v>
      </c>
      <c r="J195">
        <f>IF(MONTH(A195)=5,1,0)</f>
        <v>0</v>
      </c>
      <c r="K195">
        <f>IF(MONTH(A195)=6,1,0)</f>
        <v>0</v>
      </c>
      <c r="L195">
        <f>IF(MONTH(A195)=7,1,0)</f>
        <v>0</v>
      </c>
      <c r="M195">
        <f>IF(MONTH(A195)=8,1,0)</f>
        <v>0</v>
      </c>
      <c r="N195">
        <f>IF(MONTH(A195)=9,1,0)</f>
        <v>0</v>
      </c>
      <c r="O195">
        <f>IF(MONTH(A195)=10,1,0)</f>
        <v>0</v>
      </c>
      <c r="P195">
        <f>IF(MONTH(A195)=11,1,0)</f>
        <v>0</v>
      </c>
      <c r="Q195">
        <f>IF(MONTH(A195)=12,1,0)</f>
        <v>0</v>
      </c>
      <c r="R195" s="21">
        <f>AVERAGE(B195:B206)</f>
        <v>305817.88758333336</v>
      </c>
      <c r="S195" s="21">
        <f>B195-R195</f>
        <v>27296.397416666674</v>
      </c>
    </row>
    <row r="196" spans="1:19" x14ac:dyDescent="0.3">
      <c r="A196" s="8">
        <v>43160</v>
      </c>
      <c r="B196" s="5">
        <v>319385.31199999998</v>
      </c>
      <c r="C196" s="5">
        <v>553230</v>
      </c>
      <c r="D196" s="1">
        <v>836</v>
      </c>
      <c r="E196" s="1">
        <v>0</v>
      </c>
      <c r="F196">
        <f>IF(MONTH(A196)=1,1,0)</f>
        <v>0</v>
      </c>
      <c r="G196">
        <f>IF(MONTH(A196)=2,1,0)</f>
        <v>0</v>
      </c>
      <c r="H196">
        <f>IF(MONTH(A196)=3,1,0)</f>
        <v>1</v>
      </c>
      <c r="I196">
        <f>IF(MONTH(A196)=4,1,0)</f>
        <v>0</v>
      </c>
      <c r="J196">
        <f>IF(MONTH(A196)=5,1,0)</f>
        <v>0</v>
      </c>
      <c r="K196">
        <f>IF(MONTH(A196)=6,1,0)</f>
        <v>0</v>
      </c>
      <c r="L196">
        <f>IF(MONTH(A196)=7,1,0)</f>
        <v>0</v>
      </c>
      <c r="M196">
        <f>IF(MONTH(A196)=8,1,0)</f>
        <v>0</v>
      </c>
      <c r="N196">
        <f>IF(MONTH(A196)=9,1,0)</f>
        <v>0</v>
      </c>
      <c r="O196">
        <f>IF(MONTH(A196)=10,1,0)</f>
        <v>0</v>
      </c>
      <c r="P196">
        <f>IF(MONTH(A196)=11,1,0)</f>
        <v>0</v>
      </c>
      <c r="Q196">
        <f>IF(MONTH(A196)=12,1,0)</f>
        <v>0</v>
      </c>
      <c r="R196" s="21">
        <f>AVERAGE(B196:B207)</f>
        <v>306306.1276666667</v>
      </c>
      <c r="S196" s="21">
        <f>B196-R196</f>
        <v>13079.18433333328</v>
      </c>
    </row>
    <row r="197" spans="1:19" x14ac:dyDescent="0.3">
      <c r="A197" s="8">
        <v>43191</v>
      </c>
      <c r="B197" s="5">
        <v>297667.12699999998</v>
      </c>
      <c r="C197" s="5">
        <v>553446</v>
      </c>
      <c r="D197" s="1">
        <v>665</v>
      </c>
      <c r="E197" s="1">
        <v>0</v>
      </c>
      <c r="F197">
        <f>IF(MONTH(A197)=1,1,0)</f>
        <v>0</v>
      </c>
      <c r="G197">
        <f>IF(MONTH(A197)=2,1,0)</f>
        <v>0</v>
      </c>
      <c r="H197">
        <f>IF(MONTH(A197)=3,1,0)</f>
        <v>0</v>
      </c>
      <c r="I197">
        <f>IF(MONTH(A197)=4,1,0)</f>
        <v>1</v>
      </c>
      <c r="J197">
        <f>IF(MONTH(A197)=5,1,0)</f>
        <v>0</v>
      </c>
      <c r="K197">
        <f>IF(MONTH(A197)=6,1,0)</f>
        <v>0</v>
      </c>
      <c r="L197">
        <f>IF(MONTH(A197)=7,1,0)</f>
        <v>0</v>
      </c>
      <c r="M197">
        <f>IF(MONTH(A197)=8,1,0)</f>
        <v>0</v>
      </c>
      <c r="N197">
        <f>IF(MONTH(A197)=9,1,0)</f>
        <v>0</v>
      </c>
      <c r="O197">
        <f>IF(MONTH(A197)=10,1,0)</f>
        <v>0</v>
      </c>
      <c r="P197">
        <f>IF(MONTH(A197)=11,1,0)</f>
        <v>0</v>
      </c>
      <c r="Q197">
        <f>IF(MONTH(A197)=12,1,0)</f>
        <v>0</v>
      </c>
      <c r="R197" s="21">
        <f>AVERAGE(B197:B208)</f>
        <v>306466.00658333342</v>
      </c>
      <c r="S197" s="21">
        <f>B197-R197</f>
        <v>-8798.8795833334443</v>
      </c>
    </row>
    <row r="198" spans="1:19" x14ac:dyDescent="0.3">
      <c r="A198" s="8">
        <v>43221</v>
      </c>
      <c r="B198" s="5">
        <v>251204.42</v>
      </c>
      <c r="C198" s="5">
        <v>552784</v>
      </c>
      <c r="D198" s="1">
        <v>327</v>
      </c>
      <c r="E198" s="1">
        <v>16</v>
      </c>
      <c r="F198">
        <f>IF(MONTH(A198)=1,1,0)</f>
        <v>0</v>
      </c>
      <c r="G198">
        <f>IF(MONTH(A198)=2,1,0)</f>
        <v>0</v>
      </c>
      <c r="H198">
        <f>IF(MONTH(A198)=3,1,0)</f>
        <v>0</v>
      </c>
      <c r="I198">
        <f>IF(MONTH(A198)=4,1,0)</f>
        <v>0</v>
      </c>
      <c r="J198">
        <f>IF(MONTH(A198)=5,1,0)</f>
        <v>1</v>
      </c>
      <c r="K198">
        <f>IF(MONTH(A198)=6,1,0)</f>
        <v>0</v>
      </c>
      <c r="L198">
        <f>IF(MONTH(A198)=7,1,0)</f>
        <v>0</v>
      </c>
      <c r="M198">
        <f>IF(MONTH(A198)=8,1,0)</f>
        <v>0</v>
      </c>
      <c r="N198">
        <f>IF(MONTH(A198)=9,1,0)</f>
        <v>0</v>
      </c>
      <c r="O198">
        <f>IF(MONTH(A198)=10,1,0)</f>
        <v>0</v>
      </c>
      <c r="P198">
        <f>IF(MONTH(A198)=11,1,0)</f>
        <v>0</v>
      </c>
      <c r="Q198">
        <f>IF(MONTH(A198)=12,1,0)</f>
        <v>0</v>
      </c>
      <c r="R198" s="21">
        <f>AVERAGE(B198:B209)</f>
        <v>306025.84883333341</v>
      </c>
      <c r="S198" s="21">
        <f>B198-R198</f>
        <v>-54821.428833333397</v>
      </c>
    </row>
    <row r="199" spans="1:19" x14ac:dyDescent="0.3">
      <c r="A199" s="8">
        <v>43252</v>
      </c>
      <c r="B199" s="5">
        <v>262312.41499999998</v>
      </c>
      <c r="C199" s="5">
        <v>552858</v>
      </c>
      <c r="D199" s="1">
        <v>66</v>
      </c>
      <c r="E199" s="1">
        <v>32</v>
      </c>
      <c r="F199">
        <f>IF(MONTH(A199)=1,1,0)</f>
        <v>0</v>
      </c>
      <c r="G199">
        <f>IF(MONTH(A199)=2,1,0)</f>
        <v>0</v>
      </c>
      <c r="H199">
        <f>IF(MONTH(A199)=3,1,0)</f>
        <v>0</v>
      </c>
      <c r="I199">
        <f>IF(MONTH(A199)=4,1,0)</f>
        <v>0</v>
      </c>
      <c r="J199">
        <f>IF(MONTH(A199)=5,1,0)</f>
        <v>0</v>
      </c>
      <c r="K199">
        <f>IF(MONTH(A199)=6,1,0)</f>
        <v>1</v>
      </c>
      <c r="L199">
        <f>IF(MONTH(A199)=7,1,0)</f>
        <v>0</v>
      </c>
      <c r="M199">
        <f>IF(MONTH(A199)=8,1,0)</f>
        <v>0</v>
      </c>
      <c r="N199">
        <f>IF(MONTH(A199)=9,1,0)</f>
        <v>0</v>
      </c>
      <c r="O199">
        <f>IF(MONTH(A199)=10,1,0)</f>
        <v>0</v>
      </c>
      <c r="P199">
        <f>IF(MONTH(A199)=11,1,0)</f>
        <v>0</v>
      </c>
      <c r="Q199">
        <f>IF(MONTH(A199)=12,1,0)</f>
        <v>0</v>
      </c>
      <c r="R199" s="21">
        <f>AVERAGE(B199:B210)</f>
        <v>307474.93233333342</v>
      </c>
      <c r="S199" s="21">
        <f>B199-R199</f>
        <v>-45162.517333333439</v>
      </c>
    </row>
    <row r="200" spans="1:19" x14ac:dyDescent="0.3">
      <c r="A200" s="8">
        <v>43282</v>
      </c>
      <c r="B200" s="5">
        <v>307900.62699999998</v>
      </c>
      <c r="C200" s="5">
        <v>553154</v>
      </c>
      <c r="D200" s="1">
        <v>13</v>
      </c>
      <c r="E200" s="1">
        <v>216</v>
      </c>
      <c r="F200">
        <f>IF(MONTH(A200)=1,1,0)</f>
        <v>0</v>
      </c>
      <c r="G200">
        <f>IF(MONTH(A200)=2,1,0)</f>
        <v>0</v>
      </c>
      <c r="H200">
        <f>IF(MONTH(A200)=3,1,0)</f>
        <v>0</v>
      </c>
      <c r="I200">
        <f>IF(MONTH(A200)=4,1,0)</f>
        <v>0</v>
      </c>
      <c r="J200">
        <f>IF(MONTH(A200)=5,1,0)</f>
        <v>0</v>
      </c>
      <c r="K200">
        <f>IF(MONTH(A200)=6,1,0)</f>
        <v>0</v>
      </c>
      <c r="L200">
        <f>IF(MONTH(A200)=7,1,0)</f>
        <v>1</v>
      </c>
      <c r="M200">
        <f>IF(MONTH(A200)=8,1,0)</f>
        <v>0</v>
      </c>
      <c r="N200">
        <f>IF(MONTH(A200)=9,1,0)</f>
        <v>0</v>
      </c>
      <c r="O200">
        <f>IF(MONTH(A200)=10,1,0)</f>
        <v>0</v>
      </c>
      <c r="P200">
        <f>IF(MONTH(A200)=11,1,0)</f>
        <v>0</v>
      </c>
      <c r="Q200">
        <f>IF(MONTH(A200)=12,1,0)</f>
        <v>0</v>
      </c>
      <c r="R200" s="21">
        <f>AVERAGE(B200:B211)</f>
        <v>309646.81691666675</v>
      </c>
      <c r="S200" s="21">
        <f>B200-R200</f>
        <v>-1746.1899166667718</v>
      </c>
    </row>
    <row r="201" spans="1:19" x14ac:dyDescent="0.3">
      <c r="A201" s="8">
        <v>43313</v>
      </c>
      <c r="B201" s="5">
        <v>331737.90900000004</v>
      </c>
      <c r="C201" s="5">
        <v>553478</v>
      </c>
      <c r="D201" s="1">
        <v>1</v>
      </c>
      <c r="E201" s="1">
        <v>221</v>
      </c>
      <c r="F201">
        <f>IF(MONTH(A201)=1,1,0)</f>
        <v>0</v>
      </c>
      <c r="G201">
        <f>IF(MONTH(A201)=2,1,0)</f>
        <v>0</v>
      </c>
      <c r="H201">
        <f>IF(MONTH(A201)=3,1,0)</f>
        <v>0</v>
      </c>
      <c r="I201">
        <f>IF(MONTH(A201)=4,1,0)</f>
        <v>0</v>
      </c>
      <c r="J201">
        <f>IF(MONTH(A201)=5,1,0)</f>
        <v>0</v>
      </c>
      <c r="K201">
        <f>IF(MONTH(A201)=6,1,0)</f>
        <v>0</v>
      </c>
      <c r="L201">
        <f>IF(MONTH(A201)=7,1,0)</f>
        <v>0</v>
      </c>
      <c r="M201">
        <f>IF(MONTH(A201)=8,1,0)</f>
        <v>1</v>
      </c>
      <c r="N201">
        <f>IF(MONTH(A201)=9,1,0)</f>
        <v>0</v>
      </c>
      <c r="O201">
        <f>IF(MONTH(A201)=10,1,0)</f>
        <v>0</v>
      </c>
      <c r="P201">
        <f>IF(MONTH(A201)=11,1,0)</f>
        <v>0</v>
      </c>
      <c r="Q201">
        <f>IF(MONTH(A201)=12,1,0)</f>
        <v>0</v>
      </c>
      <c r="R201" s="21">
        <f>AVERAGE(B201:B212)</f>
        <v>308820.83091666672</v>
      </c>
      <c r="S201" s="21">
        <f>B201-R201</f>
        <v>22917.078083333327</v>
      </c>
    </row>
    <row r="202" spans="1:19" x14ac:dyDescent="0.3">
      <c r="A202" s="8">
        <v>43344</v>
      </c>
      <c r="B202" s="5">
        <v>320582.815</v>
      </c>
      <c r="C202" s="5">
        <v>553903</v>
      </c>
      <c r="D202" s="1">
        <v>97</v>
      </c>
      <c r="E202" s="1">
        <v>68</v>
      </c>
      <c r="F202">
        <f>IF(MONTH(A202)=1,1,0)</f>
        <v>0</v>
      </c>
      <c r="G202">
        <f>IF(MONTH(A202)=2,1,0)</f>
        <v>0</v>
      </c>
      <c r="H202">
        <f>IF(MONTH(A202)=3,1,0)</f>
        <v>0</v>
      </c>
      <c r="I202">
        <f>IF(MONTH(A202)=4,1,0)</f>
        <v>0</v>
      </c>
      <c r="J202">
        <f>IF(MONTH(A202)=5,1,0)</f>
        <v>0</v>
      </c>
      <c r="K202">
        <f>IF(MONTH(A202)=6,1,0)</f>
        <v>0</v>
      </c>
      <c r="L202">
        <f>IF(MONTH(A202)=7,1,0)</f>
        <v>0</v>
      </c>
      <c r="M202">
        <f>IF(MONTH(A202)=8,1,0)</f>
        <v>0</v>
      </c>
      <c r="N202">
        <f>IF(MONTH(A202)=9,1,0)</f>
        <v>1</v>
      </c>
      <c r="O202">
        <f>IF(MONTH(A202)=10,1,0)</f>
        <v>0</v>
      </c>
      <c r="P202">
        <f>IF(MONTH(A202)=11,1,0)</f>
        <v>0</v>
      </c>
      <c r="Q202">
        <f>IF(MONTH(A202)=12,1,0)</f>
        <v>0</v>
      </c>
      <c r="R202" s="21">
        <f>AVERAGE(B202:B213)</f>
        <v>305767.57850000006</v>
      </c>
      <c r="S202" s="21">
        <f>B202-R202</f>
        <v>14815.236499999941</v>
      </c>
    </row>
    <row r="203" spans="1:19" x14ac:dyDescent="0.3">
      <c r="A203" s="8">
        <v>43374</v>
      </c>
      <c r="B203" s="5">
        <v>268491.34700000001</v>
      </c>
      <c r="C203" s="5">
        <v>554336</v>
      </c>
      <c r="D203" s="1">
        <v>445</v>
      </c>
      <c r="E203" s="1">
        <v>0</v>
      </c>
      <c r="F203">
        <f>IF(MONTH(A203)=1,1,0)</f>
        <v>0</v>
      </c>
      <c r="G203">
        <f>IF(MONTH(A203)=2,1,0)</f>
        <v>0</v>
      </c>
      <c r="H203">
        <f>IF(MONTH(A203)=3,1,0)</f>
        <v>0</v>
      </c>
      <c r="I203">
        <f>IF(MONTH(A203)=4,1,0)</f>
        <v>0</v>
      </c>
      <c r="J203">
        <f>IF(MONTH(A203)=5,1,0)</f>
        <v>0</v>
      </c>
      <c r="K203">
        <f>IF(MONTH(A203)=6,1,0)</f>
        <v>0</v>
      </c>
      <c r="L203">
        <f>IF(MONTH(A203)=7,1,0)</f>
        <v>0</v>
      </c>
      <c r="M203">
        <f>IF(MONTH(A203)=8,1,0)</f>
        <v>0</v>
      </c>
      <c r="N203">
        <f>IF(MONTH(A203)=9,1,0)</f>
        <v>0</v>
      </c>
      <c r="O203">
        <f>IF(MONTH(A203)=10,1,0)</f>
        <v>1</v>
      </c>
      <c r="P203">
        <f>IF(MONTH(A203)=11,1,0)</f>
        <v>0</v>
      </c>
      <c r="Q203">
        <f>IF(MONTH(A203)=12,1,0)</f>
        <v>0</v>
      </c>
      <c r="R203" s="21">
        <f>AVERAGE(B203:B214)</f>
        <v>304135.73725000001</v>
      </c>
      <c r="S203" s="21">
        <f>B203-R203</f>
        <v>-35644.390249999997</v>
      </c>
    </row>
    <row r="204" spans="1:19" x14ac:dyDescent="0.3">
      <c r="A204" s="8">
        <v>43405</v>
      </c>
      <c r="B204" s="5">
        <v>275181.07400000002</v>
      </c>
      <c r="C204" s="5">
        <v>554973</v>
      </c>
      <c r="D204" s="1">
        <v>696</v>
      </c>
      <c r="E204" s="1">
        <v>0</v>
      </c>
      <c r="F204">
        <f>IF(MONTH(A204)=1,1,0)</f>
        <v>0</v>
      </c>
      <c r="G204">
        <f>IF(MONTH(A204)=2,1,0)</f>
        <v>0</v>
      </c>
      <c r="H204">
        <f>IF(MONTH(A204)=3,1,0)</f>
        <v>0</v>
      </c>
      <c r="I204">
        <f>IF(MONTH(A204)=4,1,0)</f>
        <v>0</v>
      </c>
      <c r="J204">
        <f>IF(MONTH(A204)=5,1,0)</f>
        <v>0</v>
      </c>
      <c r="K204">
        <f>IF(MONTH(A204)=6,1,0)</f>
        <v>0</v>
      </c>
      <c r="L204">
        <f>IF(MONTH(A204)=7,1,0)</f>
        <v>0</v>
      </c>
      <c r="M204">
        <f>IF(MONTH(A204)=8,1,0)</f>
        <v>0</v>
      </c>
      <c r="N204">
        <f>IF(MONTH(A204)=9,1,0)</f>
        <v>0</v>
      </c>
      <c r="O204">
        <f>IF(MONTH(A204)=10,1,0)</f>
        <v>0</v>
      </c>
      <c r="P204">
        <f>IF(MONTH(A204)=11,1,0)</f>
        <v>1</v>
      </c>
      <c r="Q204">
        <f>IF(MONTH(A204)=12,1,0)</f>
        <v>0</v>
      </c>
      <c r="R204" s="21">
        <f>AVERAGE(B204:B215)</f>
        <v>302864.93241666671</v>
      </c>
      <c r="S204" s="21">
        <f>B204-R204</f>
        <v>-27683.858416666684</v>
      </c>
    </row>
    <row r="205" spans="1:19" x14ac:dyDescent="0.3">
      <c r="A205" s="8">
        <v>43435</v>
      </c>
      <c r="B205" s="5">
        <v>336859.81900000002</v>
      </c>
      <c r="C205" s="5">
        <v>555766</v>
      </c>
      <c r="D205" s="1">
        <v>1135</v>
      </c>
      <c r="E205" s="1">
        <v>0</v>
      </c>
      <c r="F205">
        <f>IF(MONTH(A205)=1,1,0)</f>
        <v>0</v>
      </c>
      <c r="G205">
        <f>IF(MONTH(A205)=2,1,0)</f>
        <v>0</v>
      </c>
      <c r="H205">
        <f>IF(MONTH(A205)=3,1,0)</f>
        <v>0</v>
      </c>
      <c r="I205">
        <f>IF(MONTH(A205)=4,1,0)</f>
        <v>0</v>
      </c>
      <c r="J205">
        <f>IF(MONTH(A205)=5,1,0)</f>
        <v>0</v>
      </c>
      <c r="K205">
        <f>IF(MONTH(A205)=6,1,0)</f>
        <v>0</v>
      </c>
      <c r="L205">
        <f>IF(MONTH(A205)=7,1,0)</f>
        <v>0</v>
      </c>
      <c r="M205">
        <f>IF(MONTH(A205)=8,1,0)</f>
        <v>0</v>
      </c>
      <c r="N205">
        <f>IF(MONTH(A205)=9,1,0)</f>
        <v>0</v>
      </c>
      <c r="O205">
        <f>IF(MONTH(A205)=10,1,0)</f>
        <v>0</v>
      </c>
      <c r="P205">
        <f>IF(MONTH(A205)=11,1,0)</f>
        <v>0</v>
      </c>
      <c r="Q205">
        <f>IF(MONTH(A205)=12,1,0)</f>
        <v>1</v>
      </c>
      <c r="R205" s="21">
        <f>AVERAGE(B205:B216)</f>
        <v>305625.71244050004</v>
      </c>
      <c r="S205" s="21">
        <f>B205-R205</f>
        <v>31234.106559499982</v>
      </c>
    </row>
    <row r="206" spans="1:19" x14ac:dyDescent="0.3">
      <c r="A206" s="8">
        <v>43466</v>
      </c>
      <c r="B206" s="5">
        <v>365377.50099999999</v>
      </c>
      <c r="C206" s="5">
        <v>556354</v>
      </c>
      <c r="D206" s="1">
        <v>1158</v>
      </c>
      <c r="E206" s="1">
        <v>0</v>
      </c>
      <c r="F206">
        <f>IF(MONTH(A206)=1,1,0)</f>
        <v>1</v>
      </c>
      <c r="G206">
        <f>IF(MONTH(A206)=2,1,0)</f>
        <v>0</v>
      </c>
      <c r="H206">
        <f>IF(MONTH(A206)=3,1,0)</f>
        <v>0</v>
      </c>
      <c r="I206">
        <f>IF(MONTH(A206)=4,1,0)</f>
        <v>0</v>
      </c>
      <c r="J206">
        <f>IF(MONTH(A206)=5,1,0)</f>
        <v>0</v>
      </c>
      <c r="K206">
        <f>IF(MONTH(A206)=6,1,0)</f>
        <v>0</v>
      </c>
      <c r="L206">
        <f>IF(MONTH(A206)=7,1,0)</f>
        <v>0</v>
      </c>
      <c r="M206">
        <f>IF(MONTH(A206)=8,1,0)</f>
        <v>0</v>
      </c>
      <c r="N206">
        <f>IF(MONTH(A206)=9,1,0)</f>
        <v>0</v>
      </c>
      <c r="O206">
        <f>IF(MONTH(A206)=10,1,0)</f>
        <v>0</v>
      </c>
      <c r="P206">
        <f>IF(MONTH(A206)=11,1,0)</f>
        <v>0</v>
      </c>
      <c r="Q206">
        <f>IF(MONTH(A206)=12,1,0)</f>
        <v>0</v>
      </c>
      <c r="R206" s="21">
        <f>AVERAGE(B206:B217)</f>
        <v>304484.18551050004</v>
      </c>
      <c r="S206" s="21">
        <f>B206-R206</f>
        <v>60893.315489499946</v>
      </c>
    </row>
    <row r="207" spans="1:19" x14ac:dyDescent="0.3">
      <c r="A207" s="8">
        <v>43497</v>
      </c>
      <c r="B207" s="5">
        <v>338973.16600000003</v>
      </c>
      <c r="C207" s="5">
        <v>556936</v>
      </c>
      <c r="D207" s="1">
        <v>1057</v>
      </c>
      <c r="E207" s="1">
        <v>0</v>
      </c>
      <c r="F207">
        <f>IF(MONTH(A207)=1,1,0)</f>
        <v>0</v>
      </c>
      <c r="G207">
        <f>IF(MONTH(A207)=2,1,0)</f>
        <v>1</v>
      </c>
      <c r="H207">
        <f>IF(MONTH(A207)=3,1,0)</f>
        <v>0</v>
      </c>
      <c r="I207">
        <f>IF(MONTH(A207)=4,1,0)</f>
        <v>0</v>
      </c>
      <c r="J207">
        <f>IF(MONTH(A207)=5,1,0)</f>
        <v>0</v>
      </c>
      <c r="K207">
        <f>IF(MONTH(A207)=6,1,0)</f>
        <v>0</v>
      </c>
      <c r="L207">
        <f>IF(MONTH(A207)=7,1,0)</f>
        <v>0</v>
      </c>
      <c r="M207">
        <f>IF(MONTH(A207)=8,1,0)</f>
        <v>0</v>
      </c>
      <c r="N207">
        <f>IF(MONTH(A207)=9,1,0)</f>
        <v>0</v>
      </c>
      <c r="O207">
        <f>IF(MONTH(A207)=10,1,0)</f>
        <v>0</v>
      </c>
      <c r="P207">
        <f>IF(MONTH(A207)=11,1,0)</f>
        <v>0</v>
      </c>
      <c r="Q207">
        <f>IF(MONTH(A207)=12,1,0)</f>
        <v>0</v>
      </c>
      <c r="R207" s="21">
        <f>AVERAGE(B207:B218)</f>
        <v>308850.17880075</v>
      </c>
      <c r="S207" s="21">
        <f>B207-R207</f>
        <v>30122.987199250027</v>
      </c>
    </row>
    <row r="208" spans="1:19" x14ac:dyDescent="0.3">
      <c r="A208" s="8">
        <v>43525</v>
      </c>
      <c r="B208" s="5">
        <v>321303.859</v>
      </c>
      <c r="C208" s="5">
        <v>557348</v>
      </c>
      <c r="D208" s="1">
        <v>1114</v>
      </c>
      <c r="E208" s="1">
        <v>0</v>
      </c>
      <c r="F208">
        <f>IF(MONTH(A208)=1,1,0)</f>
        <v>0</v>
      </c>
      <c r="G208">
        <f>IF(MONTH(A208)=2,1,0)</f>
        <v>0</v>
      </c>
      <c r="H208">
        <f>IF(MONTH(A208)=3,1,0)</f>
        <v>1</v>
      </c>
      <c r="I208">
        <f>IF(MONTH(A208)=4,1,0)</f>
        <v>0</v>
      </c>
      <c r="J208">
        <f>IF(MONTH(A208)=5,1,0)</f>
        <v>0</v>
      </c>
      <c r="K208">
        <f>IF(MONTH(A208)=6,1,0)</f>
        <v>0</v>
      </c>
      <c r="L208">
        <f>IF(MONTH(A208)=7,1,0)</f>
        <v>0</v>
      </c>
      <c r="M208">
        <f>IF(MONTH(A208)=8,1,0)</f>
        <v>0</v>
      </c>
      <c r="N208">
        <f>IF(MONTH(A208)=9,1,0)</f>
        <v>0</v>
      </c>
      <c r="O208">
        <f>IF(MONTH(A208)=10,1,0)</f>
        <v>0</v>
      </c>
      <c r="P208">
        <f>IF(MONTH(A208)=11,1,0)</f>
        <v>0</v>
      </c>
      <c r="Q208">
        <f>IF(MONTH(A208)=12,1,0)</f>
        <v>0</v>
      </c>
      <c r="R208" s="21">
        <f>AVERAGE(B208:B219)</f>
        <v>310530.52686625003</v>
      </c>
      <c r="S208" s="21">
        <f>B208-R208</f>
        <v>10773.332133749966</v>
      </c>
    </row>
    <row r="209" spans="1:19" x14ac:dyDescent="0.3">
      <c r="A209" s="8">
        <v>43556</v>
      </c>
      <c r="B209" s="5">
        <v>292385.234</v>
      </c>
      <c r="C209" s="5">
        <v>557591</v>
      </c>
      <c r="D209" s="1">
        <v>543</v>
      </c>
      <c r="E209" s="1">
        <v>2</v>
      </c>
      <c r="F209">
        <f>IF(MONTH(A209)=1,1,0)</f>
        <v>0</v>
      </c>
      <c r="G209">
        <f>IF(MONTH(A209)=2,1,0)</f>
        <v>0</v>
      </c>
      <c r="H209">
        <f>IF(MONTH(A209)=3,1,0)</f>
        <v>0</v>
      </c>
      <c r="I209">
        <f>IF(MONTH(A209)=4,1,0)</f>
        <v>1</v>
      </c>
      <c r="J209">
        <f>IF(MONTH(A209)=5,1,0)</f>
        <v>0</v>
      </c>
      <c r="K209">
        <f>IF(MONTH(A209)=6,1,0)</f>
        <v>0</v>
      </c>
      <c r="L209">
        <f>IF(MONTH(A209)=7,1,0)</f>
        <v>0</v>
      </c>
      <c r="M209">
        <f>IF(MONTH(A209)=8,1,0)</f>
        <v>0</v>
      </c>
      <c r="N209">
        <f>IF(MONTH(A209)=9,1,0)</f>
        <v>0</v>
      </c>
      <c r="O209">
        <f>IF(MONTH(A209)=10,1,0)</f>
        <v>0</v>
      </c>
      <c r="P209">
        <f>IF(MONTH(A209)=11,1,0)</f>
        <v>0</v>
      </c>
      <c r="Q209">
        <f>IF(MONTH(A209)=12,1,0)</f>
        <v>0</v>
      </c>
      <c r="R209" s="21">
        <f>AVERAGE(B209:B220)</f>
        <v>311366.89204549999</v>
      </c>
      <c r="S209" s="21">
        <f>B209-R209</f>
        <v>-18981.658045499993</v>
      </c>
    </row>
    <row r="210" spans="1:19" x14ac:dyDescent="0.3">
      <c r="A210" s="8">
        <v>43586</v>
      </c>
      <c r="B210" s="5">
        <v>268593.42200000002</v>
      </c>
      <c r="C210" s="5">
        <v>556845</v>
      </c>
      <c r="D210" s="1">
        <v>384</v>
      </c>
      <c r="E210" s="1">
        <v>15</v>
      </c>
      <c r="F210" s="1">
        <f>IF(MONTH(A210)=1,1,0)</f>
        <v>0</v>
      </c>
      <c r="G210" s="1">
        <f>IF(MONTH(A210)=2,1,0)</f>
        <v>0</v>
      </c>
      <c r="H210">
        <f>IF(MONTH(A210)=3,1,0)</f>
        <v>0</v>
      </c>
      <c r="I210">
        <f>IF(MONTH(A210)=4,1,0)</f>
        <v>0</v>
      </c>
      <c r="J210">
        <f>IF(MONTH(A210)=5,1,0)</f>
        <v>1</v>
      </c>
      <c r="K210">
        <f>IF(MONTH(A210)=6,1,0)</f>
        <v>0</v>
      </c>
      <c r="L210">
        <f>IF(MONTH(A210)=7,1,0)</f>
        <v>0</v>
      </c>
      <c r="M210">
        <f>IF(MONTH(A210)=8,1,0)</f>
        <v>0</v>
      </c>
      <c r="N210">
        <f>IF(MONTH(A210)=9,1,0)</f>
        <v>0</v>
      </c>
      <c r="O210">
        <f>IF(MONTH(A210)=10,1,0)</f>
        <v>0</v>
      </c>
      <c r="P210">
        <f>IF(MONTH(A210)=11,1,0)</f>
        <v>0</v>
      </c>
      <c r="Q210">
        <f>IF(MONTH(A210)=12,1,0)</f>
        <v>0</v>
      </c>
      <c r="R210" s="21">
        <f>AVERAGE(B210:B221)</f>
        <v>312223.39298583328</v>
      </c>
      <c r="S210" s="21">
        <f>B210-R210</f>
        <v>-43629.970985833264</v>
      </c>
    </row>
    <row r="211" spans="1:19" x14ac:dyDescent="0.3">
      <c r="A211" s="8">
        <v>43617</v>
      </c>
      <c r="B211" s="5">
        <v>288375.03000000003</v>
      </c>
      <c r="C211" s="5">
        <v>557225</v>
      </c>
      <c r="D211" s="1">
        <v>85</v>
      </c>
      <c r="E211" s="1">
        <v>92</v>
      </c>
      <c r="F211" s="1">
        <f>IF(MONTH(A211)=1,1,0)</f>
        <v>0</v>
      </c>
      <c r="G211" s="1">
        <f>IF(MONTH(A211)=2,1,0)</f>
        <v>0</v>
      </c>
      <c r="H211">
        <f>IF(MONTH(A211)=3,1,0)</f>
        <v>0</v>
      </c>
      <c r="I211">
        <f>IF(MONTH(A211)=4,1,0)</f>
        <v>0</v>
      </c>
      <c r="J211">
        <f>IF(MONTH(A211)=5,1,0)</f>
        <v>0</v>
      </c>
      <c r="K211">
        <f>IF(MONTH(A211)=6,1,0)</f>
        <v>1</v>
      </c>
      <c r="L211">
        <f>IF(MONTH(A211)=7,1,0)</f>
        <v>0</v>
      </c>
      <c r="M211">
        <f>IF(MONTH(A211)=8,1,0)</f>
        <v>0</v>
      </c>
      <c r="N211">
        <f>IF(MONTH(A211)=9,1,0)</f>
        <v>0</v>
      </c>
      <c r="O211">
        <f>IF(MONTH(A211)=10,1,0)</f>
        <v>0</v>
      </c>
      <c r="P211">
        <f>IF(MONTH(A211)=11,1,0)</f>
        <v>0</v>
      </c>
      <c r="Q211">
        <f>IF(MONTH(A211)=12,1,0)</f>
        <v>0</v>
      </c>
      <c r="R211" s="21">
        <f>AVERAGE(B211:B222)</f>
        <v>311014.77947975002</v>
      </c>
      <c r="S211" s="21">
        <f>B211-R211</f>
        <v>-22639.749479749997</v>
      </c>
    </row>
    <row r="212" spans="1:19" x14ac:dyDescent="0.3">
      <c r="A212" s="8">
        <v>43647</v>
      </c>
      <c r="B212" s="5">
        <v>297988.79499999998</v>
      </c>
      <c r="C212" s="5">
        <v>557380</v>
      </c>
      <c r="D212" s="1">
        <v>13</v>
      </c>
      <c r="E212" s="1">
        <v>144</v>
      </c>
      <c r="F212" s="1">
        <f>IF(MONTH(A212)=1,1,0)</f>
        <v>0</v>
      </c>
      <c r="G212" s="1">
        <f>IF(MONTH(A212)=2,1,0)</f>
        <v>0</v>
      </c>
      <c r="H212">
        <f>IF(MONTH(A212)=3,1,0)</f>
        <v>0</v>
      </c>
      <c r="I212">
        <f>IF(MONTH(A212)=4,1,0)</f>
        <v>0</v>
      </c>
      <c r="J212">
        <f>IF(MONTH(A212)=5,1,0)</f>
        <v>0</v>
      </c>
      <c r="K212">
        <f>IF(MONTH(A212)=6,1,0)</f>
        <v>0</v>
      </c>
      <c r="L212">
        <f>IF(MONTH(A212)=7,1,0)</f>
        <v>1</v>
      </c>
      <c r="M212">
        <f>IF(MONTH(A212)=8,1,0)</f>
        <v>0</v>
      </c>
      <c r="N212">
        <f>IF(MONTH(A212)=9,1,0)</f>
        <v>0</v>
      </c>
      <c r="O212">
        <f>IF(MONTH(A212)=10,1,0)</f>
        <v>0</v>
      </c>
      <c r="P212">
        <f>IF(MONTH(A212)=11,1,0)</f>
        <v>0</v>
      </c>
      <c r="Q212">
        <f>IF(MONTH(A212)=12,1,0)</f>
        <v>0</v>
      </c>
      <c r="R212" s="21">
        <f>AVERAGE(B212:B223)</f>
        <v>309721.78869450005</v>
      </c>
      <c r="S212" s="21">
        <f>B212-R212</f>
        <v>-11732.993694500066</v>
      </c>
    </row>
    <row r="213" spans="1:19" x14ac:dyDescent="0.3">
      <c r="A213" s="8">
        <v>43678</v>
      </c>
      <c r="B213" s="5">
        <v>295098.88</v>
      </c>
      <c r="C213" s="5">
        <v>557997</v>
      </c>
      <c r="D213" s="1">
        <v>20</v>
      </c>
      <c r="E213" s="1">
        <v>111</v>
      </c>
      <c r="F213" s="1">
        <f>IF(MONTH(A213)=1,1,0)</f>
        <v>0</v>
      </c>
      <c r="G213" s="1">
        <f>IF(MONTH(A213)=2,1,0)</f>
        <v>0</v>
      </c>
      <c r="H213">
        <f>IF(MONTH(A213)=3,1,0)</f>
        <v>0</v>
      </c>
      <c r="I213">
        <f>IF(MONTH(A213)=4,1,0)</f>
        <v>0</v>
      </c>
      <c r="J213">
        <f>IF(MONTH(A213)=5,1,0)</f>
        <v>0</v>
      </c>
      <c r="K213">
        <f>IF(MONTH(A213)=6,1,0)</f>
        <v>0</v>
      </c>
      <c r="L213">
        <f>IF(MONTH(A213)=7,1,0)</f>
        <v>0</v>
      </c>
      <c r="M213">
        <f>IF(MONTH(A213)=8,1,0)</f>
        <v>1</v>
      </c>
      <c r="N213">
        <f>IF(MONTH(A213)=9,1,0)</f>
        <v>0</v>
      </c>
      <c r="O213">
        <f>IF(MONTH(A213)=10,1,0)</f>
        <v>0</v>
      </c>
      <c r="P213">
        <f>IF(MONTH(A213)=11,1,0)</f>
        <v>0</v>
      </c>
      <c r="Q213">
        <f>IF(MONTH(A213)=12,1,0)</f>
        <v>0</v>
      </c>
      <c r="R213" s="21">
        <f>AVERAGE(B213:B224)</f>
        <v>311056.90355875</v>
      </c>
      <c r="S213" s="21">
        <f>B213-R213</f>
        <v>-15958.023558749992</v>
      </c>
    </row>
    <row r="214" spans="1:19" x14ac:dyDescent="0.3">
      <c r="A214" s="8">
        <v>43709</v>
      </c>
      <c r="B214" s="5">
        <v>301000.71999999997</v>
      </c>
      <c r="C214" s="5">
        <v>558295</v>
      </c>
      <c r="D214" s="1">
        <v>68</v>
      </c>
      <c r="E214" s="1">
        <v>65</v>
      </c>
      <c r="F214" s="1">
        <f>IF(MONTH(A214)=1,1,0)</f>
        <v>0</v>
      </c>
      <c r="G214" s="1">
        <f>IF(MONTH(A214)=2,1,0)</f>
        <v>0</v>
      </c>
      <c r="H214">
        <f>IF(MONTH(A214)=3,1,0)</f>
        <v>0</v>
      </c>
      <c r="I214">
        <f>IF(MONTH(A214)=4,1,0)</f>
        <v>0</v>
      </c>
      <c r="J214">
        <f>IF(MONTH(A214)=5,1,0)</f>
        <v>0</v>
      </c>
      <c r="K214">
        <f>IF(MONTH(A214)=6,1,0)</f>
        <v>0</v>
      </c>
      <c r="L214">
        <f>IF(MONTH(A214)=7,1,0)</f>
        <v>0</v>
      </c>
      <c r="M214">
        <f>IF(MONTH(A214)=8,1,0)</f>
        <v>0</v>
      </c>
      <c r="N214">
        <f>IF(MONTH(A214)=9,1,0)</f>
        <v>1</v>
      </c>
      <c r="O214">
        <f>IF(MONTH(A214)=10,1,0)</f>
        <v>0</v>
      </c>
      <c r="P214">
        <f>IF(MONTH(A214)=11,1,0)</f>
        <v>0</v>
      </c>
      <c r="Q214">
        <f>IF(MONTH(A214)=12,1,0)</f>
        <v>0</v>
      </c>
      <c r="R214" s="21">
        <f>AVERAGE(B214:B225)</f>
        <v>316683.30948458338</v>
      </c>
      <c r="S214" s="21">
        <f>B214-R214</f>
        <v>-15682.589484583412</v>
      </c>
    </row>
    <row r="215" spans="1:19" x14ac:dyDescent="0.3">
      <c r="A215" s="8">
        <v>43739</v>
      </c>
      <c r="B215" s="5">
        <v>253241.68900000001</v>
      </c>
      <c r="C215" s="5">
        <v>558527</v>
      </c>
      <c r="D215" s="1">
        <v>271</v>
      </c>
      <c r="E215" s="1">
        <v>4</v>
      </c>
      <c r="F215" s="1">
        <f>IF(MONTH(A215)=1,1,0)</f>
        <v>0</v>
      </c>
      <c r="G215" s="1">
        <f>IF(MONTH(A215)=2,1,0)</f>
        <v>0</v>
      </c>
      <c r="H215">
        <f>IF(MONTH(A215)=3,1,0)</f>
        <v>0</v>
      </c>
      <c r="I215">
        <f>IF(MONTH(A215)=4,1,0)</f>
        <v>0</v>
      </c>
      <c r="J215">
        <f>IF(MONTH(A215)=5,1,0)</f>
        <v>0</v>
      </c>
      <c r="K215">
        <f>IF(MONTH(A215)=6,1,0)</f>
        <v>0</v>
      </c>
      <c r="L215">
        <f>IF(MONTH(A215)=7,1,0)</f>
        <v>0</v>
      </c>
      <c r="M215">
        <f>IF(MONTH(A215)=8,1,0)</f>
        <v>0</v>
      </c>
      <c r="N215">
        <f>IF(MONTH(A215)=9,1,0)</f>
        <v>0</v>
      </c>
      <c r="O215">
        <f>IF(MONTH(A215)=10,1,0)</f>
        <v>1</v>
      </c>
      <c r="P215">
        <f>IF(MONTH(A215)=11,1,0)</f>
        <v>0</v>
      </c>
      <c r="Q215">
        <f>IF(MONTH(A215)=12,1,0)</f>
        <v>0</v>
      </c>
      <c r="R215" s="21">
        <f>AVERAGE(B215:B226)</f>
        <v>318468.80056050007</v>
      </c>
      <c r="S215" s="21">
        <f>B215-R215</f>
        <v>-65227.111560500052</v>
      </c>
    </row>
    <row r="216" spans="1:19" x14ac:dyDescent="0.3">
      <c r="A216" s="8">
        <v>43770</v>
      </c>
      <c r="B216" s="5">
        <v>308310.43428599997</v>
      </c>
      <c r="C216" s="5">
        <v>559089</v>
      </c>
      <c r="D216" s="1">
        <v>793</v>
      </c>
      <c r="E216" s="1">
        <v>0</v>
      </c>
      <c r="F216" s="1">
        <f>IF(MONTH(A216)=1,1,0)</f>
        <v>0</v>
      </c>
      <c r="G216" s="1">
        <f>IF(MONTH(A216)=2,1,0)</f>
        <v>0</v>
      </c>
      <c r="H216">
        <f>IF(MONTH(A216)=3,1,0)</f>
        <v>0</v>
      </c>
      <c r="I216">
        <f>IF(MONTH(A216)=4,1,0)</f>
        <v>0</v>
      </c>
      <c r="J216">
        <f>IF(MONTH(A216)=5,1,0)</f>
        <v>0</v>
      </c>
      <c r="K216">
        <f>IF(MONTH(A216)=6,1,0)</f>
        <v>0</v>
      </c>
      <c r="L216">
        <f>IF(MONTH(A216)=7,1,0)</f>
        <v>0</v>
      </c>
      <c r="M216">
        <f>IF(MONTH(A216)=8,1,0)</f>
        <v>0</v>
      </c>
      <c r="N216">
        <f>IF(MONTH(A216)=9,1,0)</f>
        <v>0</v>
      </c>
      <c r="O216">
        <f>IF(MONTH(A216)=10,1,0)</f>
        <v>0</v>
      </c>
      <c r="P216">
        <f>IF(MONTH(A216)=11,1,0)</f>
        <v>1</v>
      </c>
      <c r="Q216">
        <f>IF(MONTH(A216)=12,1,0)</f>
        <v>0</v>
      </c>
      <c r="R216" s="21">
        <f>AVERAGE(B216:B227)</f>
        <v>320702.91978025</v>
      </c>
      <c r="S216" s="21">
        <f>B216-R216</f>
        <v>-12392.485494250024</v>
      </c>
    </row>
    <row r="217" spans="1:19" x14ac:dyDescent="0.3">
      <c r="A217" s="8">
        <v>43800</v>
      </c>
      <c r="B217" s="5">
        <v>323161.49583999999</v>
      </c>
      <c r="C217" s="5">
        <v>559341</v>
      </c>
      <c r="D217" s="1">
        <v>1283</v>
      </c>
      <c r="E217" s="1">
        <v>0</v>
      </c>
      <c r="F217" s="1">
        <f>IF(MONTH(A217)=1,1,0)</f>
        <v>0</v>
      </c>
      <c r="G217" s="1">
        <f>IF(MONTH(A217)=2,1,0)</f>
        <v>0</v>
      </c>
      <c r="H217">
        <f>IF(MONTH(A217)=3,1,0)</f>
        <v>0</v>
      </c>
      <c r="I217">
        <f>IF(MONTH(A217)=4,1,0)</f>
        <v>0</v>
      </c>
      <c r="J217">
        <f>IF(MONTH(A217)=5,1,0)</f>
        <v>0</v>
      </c>
      <c r="K217">
        <f>IF(MONTH(A217)=6,1,0)</f>
        <v>0</v>
      </c>
      <c r="L217">
        <f>IF(MONTH(A217)=7,1,0)</f>
        <v>0</v>
      </c>
      <c r="M217">
        <f>IF(MONTH(A217)=8,1,0)</f>
        <v>0</v>
      </c>
      <c r="N217">
        <f>IF(MONTH(A217)=9,1,0)</f>
        <v>0</v>
      </c>
      <c r="O217">
        <f>IF(MONTH(A217)=10,1,0)</f>
        <v>0</v>
      </c>
      <c r="P217">
        <f>IF(MONTH(A217)=11,1,0)</f>
        <v>0</v>
      </c>
      <c r="Q217">
        <f>IF(MONTH(A217)=12,1,0)</f>
        <v>1</v>
      </c>
      <c r="R217" s="21">
        <f>AVERAGE(B217:B228)</f>
        <v>319768.29670233332</v>
      </c>
      <c r="S217" s="21">
        <f>B217-R217</f>
        <v>3393.1991376666701</v>
      </c>
    </row>
    <row r="218" spans="1:19" x14ac:dyDescent="0.3">
      <c r="A218" s="8">
        <v>43831</v>
      </c>
      <c r="B218" s="5">
        <v>417769.42048299999</v>
      </c>
      <c r="C218" s="5">
        <v>559031</v>
      </c>
      <c r="D218" s="1">
        <v>1327</v>
      </c>
      <c r="E218" s="1">
        <v>0</v>
      </c>
      <c r="F218" s="1">
        <f>IF(MONTH(A218)=1,1,0)</f>
        <v>1</v>
      </c>
      <c r="G218" s="1">
        <f>IF(MONTH(A218)=2,1,0)</f>
        <v>0</v>
      </c>
      <c r="H218">
        <f>IF(MONTH(A218)=3,1,0)</f>
        <v>0</v>
      </c>
      <c r="I218">
        <f>IF(MONTH(A218)=4,1,0)</f>
        <v>0</v>
      </c>
      <c r="J218">
        <f>IF(MONTH(A218)=5,1,0)</f>
        <v>0</v>
      </c>
      <c r="K218">
        <f>IF(MONTH(A218)=6,1,0)</f>
        <v>0</v>
      </c>
      <c r="L218">
        <f>IF(MONTH(A218)=7,1,0)</f>
        <v>0</v>
      </c>
      <c r="M218">
        <f>IF(MONTH(A218)=8,1,0)</f>
        <v>0</v>
      </c>
      <c r="N218">
        <f>IF(MONTH(A218)=9,1,0)</f>
        <v>0</v>
      </c>
      <c r="O218">
        <f>IF(MONTH(A218)=10,1,0)</f>
        <v>0</v>
      </c>
      <c r="P218">
        <f>IF(MONTH(A218)=11,1,0)</f>
        <v>0</v>
      </c>
      <c r="Q218">
        <f>IF(MONTH(A218)=12,1,0)</f>
        <v>0</v>
      </c>
      <c r="R218" s="21">
        <f>AVERAGE(B218:B229)</f>
        <v>322763.67376066669</v>
      </c>
      <c r="S218" s="21">
        <f>B218-R218</f>
        <v>95005.746722333308</v>
      </c>
    </row>
    <row r="219" spans="1:19" x14ac:dyDescent="0.3">
      <c r="A219" s="8">
        <v>43862</v>
      </c>
      <c r="B219" s="5">
        <v>359137.34278599999</v>
      </c>
      <c r="C219" s="5">
        <v>559419</v>
      </c>
      <c r="D219" s="1">
        <v>929</v>
      </c>
      <c r="E219" s="1">
        <v>0</v>
      </c>
      <c r="F219" s="1">
        <f>IF(MONTH(A219)=1,1,0)</f>
        <v>0</v>
      </c>
      <c r="G219" s="1">
        <f>IF(MONTH(A219)=2,1,0)</f>
        <v>1</v>
      </c>
      <c r="H219">
        <f>IF(MONTH(A219)=3,1,0)</f>
        <v>0</v>
      </c>
      <c r="I219">
        <f>IF(MONTH(A219)=4,1,0)</f>
        <v>0</v>
      </c>
      <c r="J219">
        <f>IF(MONTH(A219)=5,1,0)</f>
        <v>0</v>
      </c>
      <c r="K219">
        <f>IF(MONTH(A219)=6,1,0)</f>
        <v>0</v>
      </c>
      <c r="L219">
        <f>IF(MONTH(A219)=7,1,0)</f>
        <v>0</v>
      </c>
      <c r="M219">
        <f>IF(MONTH(A219)=8,1,0)</f>
        <v>0</v>
      </c>
      <c r="N219">
        <f>IF(MONTH(A219)=9,1,0)</f>
        <v>0</v>
      </c>
      <c r="O219">
        <f>IF(MONTH(A219)=10,1,0)</f>
        <v>0</v>
      </c>
      <c r="P219">
        <f>IF(MONTH(A219)=11,1,0)</f>
        <v>0</v>
      </c>
      <c r="Q219">
        <f>IF(MONTH(A219)=12,1,0)</f>
        <v>0</v>
      </c>
      <c r="R219" s="21">
        <f>AVERAGE(B219:B229)</f>
        <v>314126.78769499995</v>
      </c>
      <c r="S219" s="21">
        <f>B219-R219</f>
        <v>45010.555091000046</v>
      </c>
    </row>
    <row r="220" spans="1:19" x14ac:dyDescent="0.3">
      <c r="A220" s="8">
        <v>43891</v>
      </c>
      <c r="B220" s="5">
        <v>331340.24115100002</v>
      </c>
      <c r="C220" s="5">
        <v>560093</v>
      </c>
      <c r="D220" s="1">
        <v>956</v>
      </c>
      <c r="E220" s="1">
        <v>0</v>
      </c>
      <c r="F220" s="1">
        <f>IF(MONTH(A220)=1,1,0)</f>
        <v>0</v>
      </c>
      <c r="G220" s="1">
        <f>IF(MONTH(A220)=2,1,0)</f>
        <v>0</v>
      </c>
      <c r="H220">
        <f>IF(MONTH(A220)=3,1,0)</f>
        <v>1</v>
      </c>
      <c r="I220">
        <f>IF(MONTH(A220)=4,1,0)</f>
        <v>0</v>
      </c>
      <c r="J220">
        <f>IF(MONTH(A220)=5,1,0)</f>
        <v>0</v>
      </c>
      <c r="K220">
        <f>IF(MONTH(A220)=6,1,0)</f>
        <v>0</v>
      </c>
      <c r="L220">
        <f>IF(MONTH(A220)=7,1,0)</f>
        <v>0</v>
      </c>
      <c r="M220">
        <f>IF(MONTH(A220)=8,1,0)</f>
        <v>0</v>
      </c>
      <c r="N220">
        <f>IF(MONTH(A220)=9,1,0)</f>
        <v>0</v>
      </c>
      <c r="O220">
        <f>IF(MONTH(A220)=10,1,0)</f>
        <v>0</v>
      </c>
      <c r="P220">
        <f>IF(MONTH(A220)=11,1,0)</f>
        <v>0</v>
      </c>
      <c r="Q220">
        <f>IF(MONTH(A220)=12,1,0)</f>
        <v>0</v>
      </c>
      <c r="R220" s="21">
        <f>AVERAGE(B220:B229)</f>
        <v>309625.73218590004</v>
      </c>
      <c r="S220" s="21">
        <f>B220-R220</f>
        <v>21714.508965099987</v>
      </c>
    </row>
    <row r="221" spans="1:19" x14ac:dyDescent="0.3">
      <c r="A221" s="8">
        <v>43922</v>
      </c>
      <c r="B221" s="5">
        <v>302663.245284</v>
      </c>
      <c r="C221" s="5">
        <v>560491</v>
      </c>
      <c r="D221" s="1">
        <v>690</v>
      </c>
      <c r="E221" s="1">
        <v>0</v>
      </c>
      <c r="F221">
        <f>IF(MONTH(A221)=1,1,0)</f>
        <v>0</v>
      </c>
      <c r="G221">
        <f>IF(MONTH(A221)=2,1,0)</f>
        <v>0</v>
      </c>
      <c r="H221">
        <f>IF(MONTH(A221)=3,1,0)</f>
        <v>0</v>
      </c>
      <c r="I221">
        <f>IF(MONTH(A221)=4,1,0)</f>
        <v>1</v>
      </c>
      <c r="J221">
        <f>IF(MONTH(A221)=5,1,0)</f>
        <v>0</v>
      </c>
      <c r="K221">
        <f>IF(MONTH(A221)=6,1,0)</f>
        <v>0</v>
      </c>
      <c r="L221">
        <f>IF(MONTH(A221)=7,1,0)</f>
        <v>0</v>
      </c>
      <c r="M221">
        <f>IF(MONTH(A221)=8,1,0)</f>
        <v>0</v>
      </c>
      <c r="N221">
        <f>IF(MONTH(A221)=9,1,0)</f>
        <v>0</v>
      </c>
      <c r="O221">
        <f>IF(MONTH(A221)=10,1,0)</f>
        <v>0</v>
      </c>
      <c r="P221">
        <f>IF(MONTH(A221)=11,1,0)</f>
        <v>0</v>
      </c>
      <c r="Q221">
        <f>IF(MONTH(A221)=12,1,0)</f>
        <v>0</v>
      </c>
      <c r="R221" s="21">
        <f>AVERAGE(B221:B229)</f>
        <v>307213.00896755554</v>
      </c>
      <c r="S221" s="21">
        <f>B221-R221</f>
        <v>-4549.7636835555313</v>
      </c>
    </row>
    <row r="222" spans="1:19" x14ac:dyDescent="0.3">
      <c r="A222" s="8">
        <v>43952</v>
      </c>
      <c r="B222" s="5">
        <v>254090.05992699999</v>
      </c>
      <c r="C222" s="5">
        <v>560806</v>
      </c>
      <c r="D222" s="1">
        <v>248</v>
      </c>
      <c r="E222" s="1">
        <v>15</v>
      </c>
      <c r="F222">
        <f>IF(MONTH(A222)=1,1,0)</f>
        <v>0</v>
      </c>
      <c r="G222">
        <f>IF(MONTH(A222)=2,1,0)</f>
        <v>0</v>
      </c>
      <c r="H222">
        <f>IF(MONTH(A222)=3,1,0)</f>
        <v>0</v>
      </c>
      <c r="I222">
        <f>IF(MONTH(A222)=4,1,0)</f>
        <v>0</v>
      </c>
      <c r="J222">
        <f>IF(MONTH(A222)=5,1,0)</f>
        <v>1</v>
      </c>
      <c r="K222">
        <f>IF(MONTH(A222)=6,1,0)</f>
        <v>0</v>
      </c>
      <c r="L222">
        <f>IF(MONTH(A222)=7,1,0)</f>
        <v>0</v>
      </c>
      <c r="M222">
        <f>IF(MONTH(A222)=8,1,0)</f>
        <v>0</v>
      </c>
      <c r="N222">
        <f>IF(MONTH(A222)=9,1,0)</f>
        <v>0</v>
      </c>
      <c r="O222">
        <f>IF(MONTH(A222)=10,1,0)</f>
        <v>0</v>
      </c>
      <c r="P222">
        <f>IF(MONTH(A222)=11,1,0)</f>
        <v>0</v>
      </c>
      <c r="Q222">
        <f>IF(MONTH(A222)=12,1,0)</f>
        <v>0</v>
      </c>
      <c r="R222" s="21">
        <f>AVERAGE(B222:B229)</f>
        <v>307781.72942799999</v>
      </c>
      <c r="S222" s="21">
        <f>B222-R222</f>
        <v>-53691.669500999997</v>
      </c>
    </row>
    <row r="223" spans="1:19" x14ac:dyDescent="0.3">
      <c r="A223" s="8">
        <v>43983</v>
      </c>
      <c r="B223" s="5">
        <v>272859.14057699998</v>
      </c>
      <c r="C223" s="5">
        <v>561467</v>
      </c>
      <c r="D223" s="1">
        <v>95</v>
      </c>
      <c r="E223" s="1">
        <v>55</v>
      </c>
      <c r="F223">
        <f>IF(MONTH(A223)=1,1,0)</f>
        <v>0</v>
      </c>
      <c r="G223">
        <f>IF(MONTH(A223)=2,1,0)</f>
        <v>0</v>
      </c>
      <c r="H223">
        <f>IF(MONTH(A223)=3,1,0)</f>
        <v>0</v>
      </c>
      <c r="I223">
        <f>IF(MONTH(A223)=4,1,0)</f>
        <v>0</v>
      </c>
      <c r="J223">
        <f>IF(MONTH(A223)=5,1,0)</f>
        <v>0</v>
      </c>
      <c r="K223">
        <f>IF(MONTH(A223)=6,1,0)</f>
        <v>1</v>
      </c>
      <c r="L223">
        <f>IF(MONTH(A223)=7,1,0)</f>
        <v>0</v>
      </c>
      <c r="M223">
        <f>IF(MONTH(A223)=8,1,0)</f>
        <v>0</v>
      </c>
      <c r="N223">
        <f>IF(MONTH(A223)=9,1,0)</f>
        <v>0</v>
      </c>
      <c r="O223">
        <f>IF(MONTH(A223)=10,1,0)</f>
        <v>0</v>
      </c>
      <c r="P223">
        <f>IF(MONTH(A223)=11,1,0)</f>
        <v>0</v>
      </c>
      <c r="Q223">
        <f>IF(MONTH(A223)=12,1,0)</f>
        <v>0</v>
      </c>
      <c r="R223" s="21">
        <f>AVERAGE(B223:B229)</f>
        <v>315451.96792814281</v>
      </c>
      <c r="S223" s="21">
        <f>B223-R223</f>
        <v>-42592.827351142827</v>
      </c>
    </row>
    <row r="224" spans="1:19" x14ac:dyDescent="0.3">
      <c r="A224" s="8">
        <v>44013</v>
      </c>
      <c r="B224" s="5">
        <v>314010.17337099998</v>
      </c>
      <c r="C224" s="5">
        <v>561429</v>
      </c>
      <c r="D224" s="1">
        <v>2</v>
      </c>
      <c r="E224" s="1">
        <v>192</v>
      </c>
      <c r="F224">
        <f>IF(MONTH(A224)=1,1,0)</f>
        <v>0</v>
      </c>
      <c r="G224">
        <f>IF(MONTH(A224)=2,1,0)</f>
        <v>0</v>
      </c>
      <c r="H224">
        <f>IF(MONTH(A224)=3,1,0)</f>
        <v>0</v>
      </c>
      <c r="I224">
        <f>IF(MONTH(A224)=4,1,0)</f>
        <v>0</v>
      </c>
      <c r="J224">
        <f>IF(MONTH(A224)=5,1,0)</f>
        <v>0</v>
      </c>
      <c r="K224">
        <f>IF(MONTH(A224)=6,1,0)</f>
        <v>0</v>
      </c>
      <c r="L224">
        <f>IF(MONTH(A224)=7,1,0)</f>
        <v>1</v>
      </c>
      <c r="M224">
        <f>IF(MONTH(A224)=8,1,0)</f>
        <v>0</v>
      </c>
      <c r="N224">
        <f>IF(MONTH(A224)=9,1,0)</f>
        <v>0</v>
      </c>
      <c r="O224">
        <f>IF(MONTH(A224)=10,1,0)</f>
        <v>0</v>
      </c>
      <c r="P224">
        <f>IF(MONTH(A224)=11,1,0)</f>
        <v>0</v>
      </c>
      <c r="Q224">
        <f>IF(MONTH(A224)=12,1,0)</f>
        <v>0</v>
      </c>
      <c r="R224" s="21">
        <f>AVERAGE(B224:B229)</f>
        <v>322550.77248666668</v>
      </c>
      <c r="S224" s="21">
        <f>B224-R224</f>
        <v>-8540.5991156667005</v>
      </c>
    </row>
    <row r="225" spans="1:20" x14ac:dyDescent="0.3">
      <c r="A225" s="8">
        <v>44044</v>
      </c>
      <c r="B225" s="5">
        <v>362615.75111000001</v>
      </c>
      <c r="C225" s="5">
        <v>561652</v>
      </c>
      <c r="D225" s="1">
        <v>4</v>
      </c>
      <c r="E225" s="1">
        <v>234</v>
      </c>
      <c r="F225">
        <f>IF(MONTH(A225)=1,1,0)</f>
        <v>0</v>
      </c>
      <c r="G225">
        <f>IF(MONTH(A225)=2,1,0)</f>
        <v>0</v>
      </c>
      <c r="H225">
        <f>IF(MONTH(A225)=3,1,0)</f>
        <v>0</v>
      </c>
      <c r="I225">
        <f>IF(MONTH(A225)=4,1,0)</f>
        <v>0</v>
      </c>
      <c r="J225">
        <f>IF(MONTH(A225)=5,1,0)</f>
        <v>0</v>
      </c>
      <c r="K225">
        <f>IF(MONTH(A225)=6,1,0)</f>
        <v>0</v>
      </c>
      <c r="L225">
        <f>IF(MONTH(A225)=7,1,0)</f>
        <v>0</v>
      </c>
      <c r="M225">
        <f>IF(MONTH(A225)=8,1,0)</f>
        <v>1</v>
      </c>
      <c r="N225">
        <f>IF(MONTH(A225)=9,1,0)</f>
        <v>0</v>
      </c>
      <c r="O225">
        <f>IF(MONTH(A225)=10,1,0)</f>
        <v>0</v>
      </c>
      <c r="P225">
        <f>IF(MONTH(A225)=11,1,0)</f>
        <v>0</v>
      </c>
      <c r="Q225">
        <f>IF(MONTH(A225)=12,1,0)</f>
        <v>0</v>
      </c>
      <c r="R225" s="21">
        <f>AVERAGE(B225:B229)</f>
        <v>324258.89230979997</v>
      </c>
      <c r="S225" s="21">
        <f>B225-R225</f>
        <v>38356.858800200047</v>
      </c>
    </row>
    <row r="226" spans="1:20" x14ac:dyDescent="0.3">
      <c r="A226" s="8">
        <v>44075</v>
      </c>
      <c r="B226" s="5">
        <v>322426.61291099997</v>
      </c>
      <c r="C226" s="5">
        <v>561808</v>
      </c>
      <c r="D226" s="1">
        <v>119</v>
      </c>
      <c r="E226" s="1">
        <v>83</v>
      </c>
      <c r="F226">
        <f>IF(MONTH(A226)=1,1,0)</f>
        <v>0</v>
      </c>
      <c r="G226">
        <f>IF(MONTH(A226)=2,1,0)</f>
        <v>0</v>
      </c>
      <c r="H226">
        <f>IF(MONTH(A226)=3,1,0)</f>
        <v>0</v>
      </c>
      <c r="I226">
        <f>IF(MONTH(A226)=4,1,0)</f>
        <v>0</v>
      </c>
      <c r="J226">
        <f>IF(MONTH(A226)=5,1,0)</f>
        <v>0</v>
      </c>
      <c r="K226">
        <f>IF(MONTH(A226)=6,1,0)</f>
        <v>0</v>
      </c>
      <c r="L226">
        <f>IF(MONTH(A226)=7,1,0)</f>
        <v>0</v>
      </c>
      <c r="M226">
        <f>IF(MONTH(A226)=8,1,0)</f>
        <v>0</v>
      </c>
      <c r="N226">
        <f>IF(MONTH(A226)=9,1,0)</f>
        <v>1</v>
      </c>
      <c r="O226">
        <f>IF(MONTH(A226)=10,1,0)</f>
        <v>0</v>
      </c>
      <c r="P226">
        <f>IF(MONTH(A226)=11,1,0)</f>
        <v>0</v>
      </c>
      <c r="Q226">
        <f>IF(MONTH(A226)=12,1,0)</f>
        <v>0</v>
      </c>
      <c r="R226" s="21">
        <f>AVERAGE(B226:B229)</f>
        <v>314669.67760975001</v>
      </c>
      <c r="S226" s="21">
        <f>B226-R226</f>
        <v>7756.9353012499632</v>
      </c>
    </row>
    <row r="227" spans="1:20" x14ac:dyDescent="0.3">
      <c r="A227" s="8">
        <v>44105</v>
      </c>
      <c r="B227" s="5">
        <v>280051.11963700003</v>
      </c>
      <c r="C227" s="5">
        <v>561467</v>
      </c>
      <c r="D227" s="1">
        <v>530</v>
      </c>
      <c r="E227" s="1">
        <v>6</v>
      </c>
      <c r="F227">
        <f>IF(MONTH(A227)=1,1,0)</f>
        <v>0</v>
      </c>
      <c r="G227">
        <f>IF(MONTH(A227)=2,1,0)</f>
        <v>0</v>
      </c>
      <c r="H227">
        <f>IF(MONTH(A227)=3,1,0)</f>
        <v>0</v>
      </c>
      <c r="I227">
        <f>IF(MONTH(A227)=4,1,0)</f>
        <v>0</v>
      </c>
      <c r="J227">
        <f>IF(MONTH(A227)=5,1,0)</f>
        <v>0</v>
      </c>
      <c r="K227">
        <f>IF(MONTH(A227)=6,1,0)</f>
        <v>0</v>
      </c>
      <c r="L227">
        <f>IF(MONTH(A227)=7,1,0)</f>
        <v>0</v>
      </c>
      <c r="M227">
        <f>IF(MONTH(A227)=8,1,0)</f>
        <v>0</v>
      </c>
      <c r="N227">
        <f>IF(MONTH(A227)=9,1,0)</f>
        <v>0</v>
      </c>
      <c r="O227">
        <f>IF(MONTH(A227)=10,1,0)</f>
        <v>1</v>
      </c>
      <c r="P227">
        <f>IF(MONTH(A227)=11,1,0)</f>
        <v>0</v>
      </c>
      <c r="Q227">
        <f>IF(MONTH(A227)=12,1,0)</f>
        <v>0</v>
      </c>
      <c r="R227" s="21">
        <f>AVERAGE(B227:B229)</f>
        <v>312084.03250933328</v>
      </c>
      <c r="S227" s="21">
        <f>B227-R227</f>
        <v>-32032.912872333254</v>
      </c>
    </row>
    <row r="228" spans="1:20" x14ac:dyDescent="0.3">
      <c r="A228" s="8">
        <v>44136</v>
      </c>
      <c r="B228" s="5">
        <v>297094.95735099999</v>
      </c>
      <c r="C228" s="5">
        <v>561570</v>
      </c>
      <c r="D228" s="1">
        <v>878</v>
      </c>
      <c r="E228" s="1">
        <v>0</v>
      </c>
      <c r="F228">
        <f>IF(MONTH(A228)=1,1,0)</f>
        <v>0</v>
      </c>
      <c r="G228">
        <f>IF(MONTH(A228)=2,1,0)</f>
        <v>0</v>
      </c>
      <c r="H228">
        <f>IF(MONTH(A228)=3,1,0)</f>
        <v>0</v>
      </c>
      <c r="I228">
        <f>IF(MONTH(A228)=4,1,0)</f>
        <v>0</v>
      </c>
      <c r="J228">
        <f>IF(MONTH(A228)=5,1,0)</f>
        <v>0</v>
      </c>
      <c r="K228">
        <f>IF(MONTH(A228)=6,1,0)</f>
        <v>0</v>
      </c>
      <c r="L228">
        <f>IF(MONTH(A228)=7,1,0)</f>
        <v>0</v>
      </c>
      <c r="M228">
        <f>IF(MONTH(A228)=8,1,0)</f>
        <v>0</v>
      </c>
      <c r="N228">
        <f>IF(MONTH(A228)=9,1,0)</f>
        <v>0</v>
      </c>
      <c r="O228">
        <f>IF(MONTH(A228)=10,1,0)</f>
        <v>0</v>
      </c>
      <c r="P228">
        <f>IF(MONTH(A228)=11,1,0)</f>
        <v>1</v>
      </c>
      <c r="Q228">
        <f>IF(MONTH(A228)=12,1,0)</f>
        <v>0</v>
      </c>
      <c r="R228" s="21">
        <f>AVERAGE(B228:B229)</f>
        <v>328100.48894549999</v>
      </c>
      <c r="S228" s="21">
        <f>B228-R228</f>
        <v>-31005.531594500004</v>
      </c>
    </row>
    <row r="229" spans="1:20" x14ac:dyDescent="0.3">
      <c r="A229" s="8">
        <v>44166</v>
      </c>
      <c r="B229" s="5">
        <v>359106.02054</v>
      </c>
      <c r="C229" s="5">
        <v>561916</v>
      </c>
      <c r="D229" s="1">
        <v>1087</v>
      </c>
      <c r="E229" s="1">
        <v>0</v>
      </c>
      <c r="F229">
        <f>IF(MONTH(A229)=1,1,0)</f>
        <v>0</v>
      </c>
      <c r="G229">
        <f>IF(MONTH(A229)=2,1,0)</f>
        <v>0</v>
      </c>
      <c r="H229">
        <f>IF(MONTH(A229)=3,1,0)</f>
        <v>0</v>
      </c>
      <c r="I229">
        <f>IF(MONTH(A229)=4,1,0)</f>
        <v>0</v>
      </c>
      <c r="J229">
        <f>IF(MONTH(A229)=5,1,0)</f>
        <v>0</v>
      </c>
      <c r="K229">
        <f>IF(MONTH(A229)=6,1,0)</f>
        <v>0</v>
      </c>
      <c r="L229">
        <f>IF(MONTH(A229)=7,1,0)</f>
        <v>0</v>
      </c>
      <c r="M229">
        <f>IF(MONTH(A229)=8,1,0)</f>
        <v>0</v>
      </c>
      <c r="N229">
        <f>IF(MONTH(A229)=9,1,0)</f>
        <v>0</v>
      </c>
      <c r="O229">
        <f>IF(MONTH(A229)=10,1,0)</f>
        <v>0</v>
      </c>
      <c r="P229">
        <f>IF(MONTH(A229)=11,1,0)</f>
        <v>0</v>
      </c>
      <c r="Q229">
        <f>IF(MONTH(A229)=12,1,0)</f>
        <v>1</v>
      </c>
      <c r="R229" s="21">
        <f>AVERAGE(B229:B229)</f>
        <v>359106.02054</v>
      </c>
      <c r="S229" s="21">
        <f>B229-R229</f>
        <v>0</v>
      </c>
    </row>
    <row r="230" spans="1:20" x14ac:dyDescent="0.3">
      <c r="A230" s="9">
        <v>44197</v>
      </c>
      <c r="B230" s="19">
        <f ca="1">R230+S230</f>
        <v>407384.46457511856</v>
      </c>
      <c r="C230" s="19">
        <f>C229+($C$229-$C$2)/COUNT($C$2:$C$229)</f>
        <v>562254.03070175438</v>
      </c>
      <c r="D230" s="10">
        <v>1279.5999999999999</v>
      </c>
      <c r="E230" s="10">
        <v>0</v>
      </c>
      <c r="F230">
        <f t="shared" ref="F230:F289" si="36">IF(MONTH(A230)=1,1,0)</f>
        <v>1</v>
      </c>
      <c r="G230">
        <f t="shared" ref="G230:G289" si="37">IF(MONTH(A230)=2,1,0)</f>
        <v>0</v>
      </c>
      <c r="H230">
        <f t="shared" ref="H230:H289" si="38">IF(MONTH(A230)=3,1,0)</f>
        <v>0</v>
      </c>
      <c r="I230">
        <f t="shared" ref="I230:I289" si="39">IF(MONTH(A230)=4,1,0)</f>
        <v>0</v>
      </c>
      <c r="J230">
        <f t="shared" ref="J230:J289" si="40">IF(MONTH(A230)=5,1,0)</f>
        <v>0</v>
      </c>
      <c r="K230">
        <f t="shared" ref="K230:K289" si="41">IF(MONTH(A230)=6,1,0)</f>
        <v>0</v>
      </c>
      <c r="L230">
        <f t="shared" ref="L230:L289" si="42">IF(MONTH(A230)=7,1,0)</f>
        <v>0</v>
      </c>
      <c r="M230">
        <f t="shared" ref="M230:M289" si="43">IF(MONTH(A230)=8,1,0)</f>
        <v>0</v>
      </c>
      <c r="N230">
        <f t="shared" ref="N230:N289" si="44">IF(MONTH(A230)=9,1,0)</f>
        <v>0</v>
      </c>
      <c r="O230">
        <f t="shared" ref="O230:O289" si="45">IF(MONTH(A230)=10,1,0)</f>
        <v>0</v>
      </c>
      <c r="P230">
        <f t="shared" ref="P230:P289" si="46">IF(MONTH(A230)=11,1,0)</f>
        <v>0</v>
      </c>
      <c r="Q230">
        <f t="shared" ref="Q230:Q289" si="47">IF(MONTH(A230)=12,1,0)</f>
        <v>0</v>
      </c>
      <c r="R230" s="21">
        <f>'Lin Reg Dummies'!$B$17+'Lin Reg Dummies'!$B$18*Dummies!C230+'Lin Reg Dummies'!$B$19*Dummies!D230+'Lin Reg Dummies'!$B$20*Dummies!E230+'Lin Reg Dummies'!$B$21*Dummies!F230+'Lin Reg Dummies'!$B$22*Dummies!G230+'Lin Reg Dummies'!$B$23*Dummies!H230+'Lin Reg Dummies'!$B$24*Dummies!I230+'Lin Reg Dummies'!$B$25*Dummies!J230+'Lin Reg Dummies'!$B$26*Dummies!K230+'Lin Reg Dummies'!$B$27*Dummies!L230+'Lin Reg Dummies'!$B$28*Dummies!M230+'Lin Reg Dummies'!$B$29*Dummies!N230+'Lin Reg Dummies'!$B$30*Dummies!O230+'Lin Reg Dummies'!$B$31*Dummies!P230+'Lin Reg Dummies'!$B$32*Dummies!Q230</f>
        <v>312378.71785278525</v>
      </c>
      <c r="S230" s="27">
        <f ca="1">OFFSET($S$218, MOD(ROW()-2, 12),0)</f>
        <v>95005.746722333308</v>
      </c>
      <c r="T230" s="21"/>
    </row>
    <row r="231" spans="1:20" x14ac:dyDescent="0.3">
      <c r="A231" s="9">
        <v>44228</v>
      </c>
      <c r="B231" s="19">
        <f t="shared" ref="B231:B289" ca="1" si="48">R231+S231</f>
        <v>357614.4263052945</v>
      </c>
      <c r="C231" s="19">
        <f t="shared" ref="C231:C289" si="49">C230+($C$229-$C$2)/COUNT($C$2:$C$229)</f>
        <v>562592.06140350876</v>
      </c>
      <c r="D231" s="10">
        <v>1100.2</v>
      </c>
      <c r="E231" s="10">
        <v>0</v>
      </c>
      <c r="F231">
        <f t="shared" si="36"/>
        <v>0</v>
      </c>
      <c r="G231">
        <f t="shared" si="37"/>
        <v>1</v>
      </c>
      <c r="H231">
        <f t="shared" si="38"/>
        <v>0</v>
      </c>
      <c r="I231">
        <f t="shared" si="39"/>
        <v>0</v>
      </c>
      <c r="J231">
        <f t="shared" si="40"/>
        <v>0</v>
      </c>
      <c r="K231">
        <f t="shared" si="41"/>
        <v>0</v>
      </c>
      <c r="L231">
        <f t="shared" si="42"/>
        <v>0</v>
      </c>
      <c r="M231">
        <f t="shared" si="43"/>
        <v>0</v>
      </c>
      <c r="N231">
        <f t="shared" si="44"/>
        <v>0</v>
      </c>
      <c r="O231">
        <f t="shared" si="45"/>
        <v>0</v>
      </c>
      <c r="P231">
        <f t="shared" si="46"/>
        <v>0</v>
      </c>
      <c r="Q231">
        <f t="shared" si="47"/>
        <v>0</v>
      </c>
      <c r="R231" s="21">
        <f>'Lin Reg Dummies'!$B$17+'Lin Reg Dummies'!$B$18*Dummies!C231+'Lin Reg Dummies'!$B$19*Dummies!D231+'Lin Reg Dummies'!$B$20*Dummies!E231+'Lin Reg Dummies'!$B$21*Dummies!F231+'Lin Reg Dummies'!$B$22*Dummies!G231+'Lin Reg Dummies'!$B$23*Dummies!H231+'Lin Reg Dummies'!$B$24*Dummies!I231+'Lin Reg Dummies'!$B$25*Dummies!J231+'Lin Reg Dummies'!$B$26*Dummies!K231+'Lin Reg Dummies'!$B$27*Dummies!L231+'Lin Reg Dummies'!$B$28*Dummies!M231+'Lin Reg Dummies'!$B$29*Dummies!N231+'Lin Reg Dummies'!$B$30*Dummies!O231+'Lin Reg Dummies'!$B$31*Dummies!P231+'Lin Reg Dummies'!$B$32*Dummies!Q231</f>
        <v>312603.87121429446</v>
      </c>
      <c r="S231" s="27">
        <f t="shared" ref="S231:S289" ca="1" si="50">OFFSET($S$218, MOD(ROW()-2, 12),0)</f>
        <v>45010.555091000046</v>
      </c>
      <c r="T231" s="21"/>
    </row>
    <row r="232" spans="1:20" x14ac:dyDescent="0.3">
      <c r="A232" s="9">
        <v>44256</v>
      </c>
      <c r="B232" s="19">
        <f t="shared" ca="1" si="48"/>
        <v>334486.41439798329</v>
      </c>
      <c r="C232" s="19">
        <f t="shared" si="49"/>
        <v>562930.09210526315</v>
      </c>
      <c r="D232" s="10">
        <v>967.13333333333333</v>
      </c>
      <c r="E232" s="10">
        <v>0</v>
      </c>
      <c r="F232">
        <f t="shared" si="36"/>
        <v>0</v>
      </c>
      <c r="G232">
        <f t="shared" si="37"/>
        <v>0</v>
      </c>
      <c r="H232">
        <f t="shared" si="38"/>
        <v>1</v>
      </c>
      <c r="I232">
        <f t="shared" si="39"/>
        <v>0</v>
      </c>
      <c r="J232">
        <f t="shared" si="40"/>
        <v>0</v>
      </c>
      <c r="K232">
        <f t="shared" si="41"/>
        <v>0</v>
      </c>
      <c r="L232">
        <f t="shared" si="42"/>
        <v>0</v>
      </c>
      <c r="M232">
        <f t="shared" si="43"/>
        <v>0</v>
      </c>
      <c r="N232">
        <f t="shared" si="44"/>
        <v>0</v>
      </c>
      <c r="O232">
        <f t="shared" si="45"/>
        <v>0</v>
      </c>
      <c r="P232">
        <f t="shared" si="46"/>
        <v>0</v>
      </c>
      <c r="Q232">
        <f t="shared" si="47"/>
        <v>0</v>
      </c>
      <c r="R232" s="21">
        <f>'Lin Reg Dummies'!$B$17+'Lin Reg Dummies'!$B$18*Dummies!C232+'Lin Reg Dummies'!$B$19*Dummies!D232+'Lin Reg Dummies'!$B$20*Dummies!E232+'Lin Reg Dummies'!$B$21*Dummies!F232+'Lin Reg Dummies'!$B$22*Dummies!G232+'Lin Reg Dummies'!$B$23*Dummies!H232+'Lin Reg Dummies'!$B$24*Dummies!I232+'Lin Reg Dummies'!$B$25*Dummies!J232+'Lin Reg Dummies'!$B$26*Dummies!K232+'Lin Reg Dummies'!$B$27*Dummies!L232+'Lin Reg Dummies'!$B$28*Dummies!M232+'Lin Reg Dummies'!$B$29*Dummies!N232+'Lin Reg Dummies'!$B$30*Dummies!O232+'Lin Reg Dummies'!$B$31*Dummies!P232+'Lin Reg Dummies'!$B$32*Dummies!Q232</f>
        <v>312771.9054328833</v>
      </c>
      <c r="S232" s="27">
        <f t="shared" ca="1" si="50"/>
        <v>21714.508965099987</v>
      </c>
      <c r="T232" s="21"/>
    </row>
    <row r="233" spans="1:20" x14ac:dyDescent="0.3">
      <c r="A233" s="9">
        <v>44287</v>
      </c>
      <c r="B233" s="19">
        <f t="shared" ca="1" si="48"/>
        <v>308437.10749877413</v>
      </c>
      <c r="C233" s="19">
        <f t="shared" si="49"/>
        <v>563268.12280701753</v>
      </c>
      <c r="D233" s="10">
        <v>598.86666666666667</v>
      </c>
      <c r="E233" s="10">
        <v>0.4</v>
      </c>
      <c r="F233">
        <f t="shared" si="36"/>
        <v>0</v>
      </c>
      <c r="G233">
        <f t="shared" si="37"/>
        <v>0</v>
      </c>
      <c r="H233">
        <f t="shared" si="38"/>
        <v>0</v>
      </c>
      <c r="I233">
        <f t="shared" si="39"/>
        <v>1</v>
      </c>
      <c r="J233">
        <f t="shared" si="40"/>
        <v>0</v>
      </c>
      <c r="K233">
        <f t="shared" si="41"/>
        <v>0</v>
      </c>
      <c r="L233">
        <f t="shared" si="42"/>
        <v>0</v>
      </c>
      <c r="M233">
        <f t="shared" si="43"/>
        <v>0</v>
      </c>
      <c r="N233">
        <f t="shared" si="44"/>
        <v>0</v>
      </c>
      <c r="O233">
        <f t="shared" si="45"/>
        <v>0</v>
      </c>
      <c r="P233">
        <f t="shared" si="46"/>
        <v>0</v>
      </c>
      <c r="Q233">
        <f t="shared" si="47"/>
        <v>0</v>
      </c>
      <c r="R233" s="21">
        <f>'Lin Reg Dummies'!$B$17+'Lin Reg Dummies'!$B$18*Dummies!C233+'Lin Reg Dummies'!$B$19*Dummies!D233+'Lin Reg Dummies'!$B$20*Dummies!E233+'Lin Reg Dummies'!$B$21*Dummies!F233+'Lin Reg Dummies'!$B$22*Dummies!G233+'Lin Reg Dummies'!$B$23*Dummies!H233+'Lin Reg Dummies'!$B$24*Dummies!I233+'Lin Reg Dummies'!$B$25*Dummies!J233+'Lin Reg Dummies'!$B$26*Dummies!K233+'Lin Reg Dummies'!$B$27*Dummies!L233+'Lin Reg Dummies'!$B$28*Dummies!M233+'Lin Reg Dummies'!$B$29*Dummies!N233+'Lin Reg Dummies'!$B$30*Dummies!O233+'Lin Reg Dummies'!$B$31*Dummies!P233+'Lin Reg Dummies'!$B$32*Dummies!Q233</f>
        <v>312986.87118232966</v>
      </c>
      <c r="S233" s="27">
        <f t="shared" ca="1" si="50"/>
        <v>-4549.7636835555313</v>
      </c>
      <c r="T233" s="21"/>
    </row>
    <row r="234" spans="1:20" x14ac:dyDescent="0.3">
      <c r="A234" s="9">
        <v>44317</v>
      </c>
      <c r="B234" s="19">
        <f t="shared" ca="1" si="48"/>
        <v>260261.63692744743</v>
      </c>
      <c r="C234" s="19">
        <f t="shared" si="49"/>
        <v>563606.15350877191</v>
      </c>
      <c r="D234" s="10">
        <v>314.66666666666669</v>
      </c>
      <c r="E234" s="10">
        <v>13.066666666666666</v>
      </c>
      <c r="F234">
        <f t="shared" si="36"/>
        <v>0</v>
      </c>
      <c r="G234">
        <f t="shared" si="37"/>
        <v>0</v>
      </c>
      <c r="H234">
        <f t="shared" si="38"/>
        <v>0</v>
      </c>
      <c r="I234">
        <f t="shared" si="39"/>
        <v>0</v>
      </c>
      <c r="J234">
        <f t="shared" si="40"/>
        <v>1</v>
      </c>
      <c r="K234">
        <f t="shared" si="41"/>
        <v>0</v>
      </c>
      <c r="L234">
        <f t="shared" si="42"/>
        <v>0</v>
      </c>
      <c r="M234">
        <f t="shared" si="43"/>
        <v>0</v>
      </c>
      <c r="N234">
        <f t="shared" si="44"/>
        <v>0</v>
      </c>
      <c r="O234">
        <f t="shared" si="45"/>
        <v>0</v>
      </c>
      <c r="P234">
        <f t="shared" si="46"/>
        <v>0</v>
      </c>
      <c r="Q234">
        <f t="shared" si="47"/>
        <v>0</v>
      </c>
      <c r="R234" s="21">
        <f>'Lin Reg Dummies'!$B$17+'Lin Reg Dummies'!$B$18*Dummies!C234+'Lin Reg Dummies'!$B$19*Dummies!D234+'Lin Reg Dummies'!$B$20*Dummies!E234+'Lin Reg Dummies'!$B$21*Dummies!F234+'Lin Reg Dummies'!$B$22*Dummies!G234+'Lin Reg Dummies'!$B$23*Dummies!H234+'Lin Reg Dummies'!$B$24*Dummies!I234+'Lin Reg Dummies'!$B$25*Dummies!J234+'Lin Reg Dummies'!$B$26*Dummies!K234+'Lin Reg Dummies'!$B$27*Dummies!L234+'Lin Reg Dummies'!$B$28*Dummies!M234+'Lin Reg Dummies'!$B$29*Dummies!N234+'Lin Reg Dummies'!$B$30*Dummies!O234+'Lin Reg Dummies'!$B$31*Dummies!P234+'Lin Reg Dummies'!$B$32*Dummies!Q234</f>
        <v>313953.30642844742</v>
      </c>
      <c r="S234" s="27">
        <f t="shared" ca="1" si="50"/>
        <v>-53691.669500999997</v>
      </c>
      <c r="T234" s="21"/>
    </row>
    <row r="235" spans="1:20" x14ac:dyDescent="0.3">
      <c r="A235" s="9">
        <v>44348</v>
      </c>
      <c r="B235" s="19">
        <f t="shared" ca="1" si="48"/>
        <v>271789.38364671706</v>
      </c>
      <c r="C235" s="19">
        <f t="shared" si="49"/>
        <v>563944.18421052629</v>
      </c>
      <c r="D235" s="10">
        <v>95</v>
      </c>
      <c r="E235" s="10">
        <v>55</v>
      </c>
      <c r="F235">
        <f t="shared" si="36"/>
        <v>0</v>
      </c>
      <c r="G235">
        <f t="shared" si="37"/>
        <v>0</v>
      </c>
      <c r="H235">
        <f t="shared" si="38"/>
        <v>0</v>
      </c>
      <c r="I235">
        <f t="shared" si="39"/>
        <v>0</v>
      </c>
      <c r="J235">
        <f t="shared" si="40"/>
        <v>0</v>
      </c>
      <c r="K235">
        <f t="shared" si="41"/>
        <v>1</v>
      </c>
      <c r="L235">
        <f t="shared" si="42"/>
        <v>0</v>
      </c>
      <c r="M235">
        <f t="shared" si="43"/>
        <v>0</v>
      </c>
      <c r="N235">
        <f t="shared" si="44"/>
        <v>0</v>
      </c>
      <c r="O235">
        <f t="shared" si="45"/>
        <v>0</v>
      </c>
      <c r="P235">
        <f t="shared" si="46"/>
        <v>0</v>
      </c>
      <c r="Q235">
        <f t="shared" si="47"/>
        <v>0</v>
      </c>
      <c r="R235" s="21">
        <f>'Lin Reg Dummies'!$B$17+'Lin Reg Dummies'!$B$18*Dummies!C235+'Lin Reg Dummies'!$B$19*Dummies!D235+'Lin Reg Dummies'!$B$20*Dummies!E235+'Lin Reg Dummies'!$B$21*Dummies!F235+'Lin Reg Dummies'!$B$22*Dummies!G235+'Lin Reg Dummies'!$B$23*Dummies!H235+'Lin Reg Dummies'!$B$24*Dummies!I235+'Lin Reg Dummies'!$B$25*Dummies!J235+'Lin Reg Dummies'!$B$26*Dummies!K235+'Lin Reg Dummies'!$B$27*Dummies!L235+'Lin Reg Dummies'!$B$28*Dummies!M235+'Lin Reg Dummies'!$B$29*Dummies!N235+'Lin Reg Dummies'!$B$30*Dummies!O235+'Lin Reg Dummies'!$B$31*Dummies!P235+'Lin Reg Dummies'!$B$32*Dummies!Q235</f>
        <v>314382.21099785989</v>
      </c>
      <c r="S235" s="27">
        <f t="shared" ca="1" si="50"/>
        <v>-42592.827351142827</v>
      </c>
      <c r="T235" s="21"/>
    </row>
    <row r="236" spans="1:20" x14ac:dyDescent="0.3">
      <c r="A236" s="9">
        <v>44378</v>
      </c>
      <c r="B236" s="19">
        <f t="shared" ca="1" si="48"/>
        <v>307466.76927063405</v>
      </c>
      <c r="C236" s="19">
        <f t="shared" si="49"/>
        <v>564282.21491228067</v>
      </c>
      <c r="D236" s="10">
        <v>2</v>
      </c>
      <c r="E236" s="10">
        <v>192</v>
      </c>
      <c r="F236">
        <f t="shared" si="36"/>
        <v>0</v>
      </c>
      <c r="G236">
        <f t="shared" si="37"/>
        <v>0</v>
      </c>
      <c r="H236">
        <f t="shared" si="38"/>
        <v>0</v>
      </c>
      <c r="I236">
        <f t="shared" si="39"/>
        <v>0</v>
      </c>
      <c r="J236">
        <f t="shared" si="40"/>
        <v>0</v>
      </c>
      <c r="K236">
        <f t="shared" si="41"/>
        <v>0</v>
      </c>
      <c r="L236">
        <f t="shared" si="42"/>
        <v>1</v>
      </c>
      <c r="M236">
        <f t="shared" si="43"/>
        <v>0</v>
      </c>
      <c r="N236">
        <f t="shared" si="44"/>
        <v>0</v>
      </c>
      <c r="O236">
        <f t="shared" si="45"/>
        <v>0</v>
      </c>
      <c r="P236">
        <f t="shared" si="46"/>
        <v>0</v>
      </c>
      <c r="Q236">
        <f t="shared" si="47"/>
        <v>0</v>
      </c>
      <c r="R236" s="21">
        <f>'Lin Reg Dummies'!$B$17+'Lin Reg Dummies'!$B$18*Dummies!C236+'Lin Reg Dummies'!$B$19*Dummies!D236+'Lin Reg Dummies'!$B$20*Dummies!E236+'Lin Reg Dummies'!$B$21*Dummies!F236+'Lin Reg Dummies'!$B$22*Dummies!G236+'Lin Reg Dummies'!$B$23*Dummies!H236+'Lin Reg Dummies'!$B$24*Dummies!I236+'Lin Reg Dummies'!$B$25*Dummies!J236+'Lin Reg Dummies'!$B$26*Dummies!K236+'Lin Reg Dummies'!$B$27*Dummies!L236+'Lin Reg Dummies'!$B$28*Dummies!M236+'Lin Reg Dummies'!$B$29*Dummies!N236+'Lin Reg Dummies'!$B$30*Dummies!O236+'Lin Reg Dummies'!$B$31*Dummies!P236+'Lin Reg Dummies'!$B$32*Dummies!Q236</f>
        <v>316007.36838630075</v>
      </c>
      <c r="S236" s="27">
        <f t="shared" ca="1" si="50"/>
        <v>-8540.5991156667005</v>
      </c>
      <c r="T236" s="21"/>
    </row>
    <row r="237" spans="1:20" x14ac:dyDescent="0.3">
      <c r="A237" s="9">
        <v>44409</v>
      </c>
      <c r="B237" s="19">
        <f t="shared" ca="1" si="48"/>
        <v>356511.19749220891</v>
      </c>
      <c r="C237" s="19">
        <f t="shared" si="49"/>
        <v>564620.24561403506</v>
      </c>
      <c r="D237" s="10">
        <v>4</v>
      </c>
      <c r="E237" s="10">
        <v>234</v>
      </c>
      <c r="F237">
        <f t="shared" si="36"/>
        <v>0</v>
      </c>
      <c r="G237">
        <f t="shared" si="37"/>
        <v>0</v>
      </c>
      <c r="H237">
        <f t="shared" si="38"/>
        <v>0</v>
      </c>
      <c r="I237">
        <f t="shared" si="39"/>
        <v>0</v>
      </c>
      <c r="J237">
        <f t="shared" si="40"/>
        <v>0</v>
      </c>
      <c r="K237">
        <f t="shared" si="41"/>
        <v>0</v>
      </c>
      <c r="L237">
        <f t="shared" si="42"/>
        <v>0</v>
      </c>
      <c r="M237">
        <f t="shared" si="43"/>
        <v>1</v>
      </c>
      <c r="N237">
        <f t="shared" si="44"/>
        <v>0</v>
      </c>
      <c r="O237">
        <f t="shared" si="45"/>
        <v>0</v>
      </c>
      <c r="P237">
        <f t="shared" si="46"/>
        <v>0</v>
      </c>
      <c r="Q237">
        <f t="shared" si="47"/>
        <v>0</v>
      </c>
      <c r="R237" s="21">
        <f>'Lin Reg Dummies'!$B$17+'Lin Reg Dummies'!$B$18*Dummies!C237+'Lin Reg Dummies'!$B$19*Dummies!D237+'Lin Reg Dummies'!$B$20*Dummies!E237+'Lin Reg Dummies'!$B$21*Dummies!F237+'Lin Reg Dummies'!$B$22*Dummies!G237+'Lin Reg Dummies'!$B$23*Dummies!H237+'Lin Reg Dummies'!$B$24*Dummies!I237+'Lin Reg Dummies'!$B$25*Dummies!J237+'Lin Reg Dummies'!$B$26*Dummies!K237+'Lin Reg Dummies'!$B$27*Dummies!L237+'Lin Reg Dummies'!$B$28*Dummies!M237+'Lin Reg Dummies'!$B$29*Dummies!N237+'Lin Reg Dummies'!$B$30*Dummies!O237+'Lin Reg Dummies'!$B$31*Dummies!P237+'Lin Reg Dummies'!$B$32*Dummies!Q237</f>
        <v>318154.33869200887</v>
      </c>
      <c r="S237" s="27">
        <f t="shared" ca="1" si="50"/>
        <v>38356.858800200047</v>
      </c>
      <c r="T237" s="21"/>
    </row>
    <row r="238" spans="1:20" x14ac:dyDescent="0.3">
      <c r="A238" s="9">
        <v>44440</v>
      </c>
      <c r="B238" s="19">
        <f t="shared" ca="1" si="48"/>
        <v>324299.26900681993</v>
      </c>
      <c r="C238" s="19">
        <f t="shared" si="49"/>
        <v>564958.27631578944</v>
      </c>
      <c r="D238" s="10">
        <v>119</v>
      </c>
      <c r="E238" s="10">
        <v>83</v>
      </c>
      <c r="F238">
        <f t="shared" si="36"/>
        <v>0</v>
      </c>
      <c r="G238">
        <f t="shared" si="37"/>
        <v>0</v>
      </c>
      <c r="H238">
        <f t="shared" si="38"/>
        <v>0</v>
      </c>
      <c r="I238">
        <f t="shared" si="39"/>
        <v>0</v>
      </c>
      <c r="J238">
        <f t="shared" si="40"/>
        <v>0</v>
      </c>
      <c r="K238">
        <f t="shared" si="41"/>
        <v>0</v>
      </c>
      <c r="L238">
        <f t="shared" si="42"/>
        <v>0</v>
      </c>
      <c r="M238">
        <f t="shared" si="43"/>
        <v>0</v>
      </c>
      <c r="N238">
        <f t="shared" si="44"/>
        <v>1</v>
      </c>
      <c r="O238">
        <f t="shared" si="45"/>
        <v>0</v>
      </c>
      <c r="P238">
        <f t="shared" si="46"/>
        <v>0</v>
      </c>
      <c r="Q238">
        <f t="shared" si="47"/>
        <v>0</v>
      </c>
      <c r="R238" s="21">
        <f>'Lin Reg Dummies'!$B$17+'Lin Reg Dummies'!$B$18*Dummies!C238+'Lin Reg Dummies'!$B$19*Dummies!D238+'Lin Reg Dummies'!$B$20*Dummies!E238+'Lin Reg Dummies'!$B$21*Dummies!F238+'Lin Reg Dummies'!$B$22*Dummies!G238+'Lin Reg Dummies'!$B$23*Dummies!H238+'Lin Reg Dummies'!$B$24*Dummies!I238+'Lin Reg Dummies'!$B$25*Dummies!J238+'Lin Reg Dummies'!$B$26*Dummies!K238+'Lin Reg Dummies'!$B$27*Dummies!L238+'Lin Reg Dummies'!$B$28*Dummies!M238+'Lin Reg Dummies'!$B$29*Dummies!N238+'Lin Reg Dummies'!$B$30*Dummies!O238+'Lin Reg Dummies'!$B$31*Dummies!P238+'Lin Reg Dummies'!$B$32*Dummies!Q238</f>
        <v>316542.33370556997</v>
      </c>
      <c r="S238" s="27">
        <f t="shared" ca="1" si="50"/>
        <v>7756.9353012499632</v>
      </c>
      <c r="T238" s="21"/>
    </row>
    <row r="239" spans="1:20" x14ac:dyDescent="0.3">
      <c r="A239" s="9">
        <v>44470</v>
      </c>
      <c r="B239" s="19">
        <f t="shared" ca="1" si="48"/>
        <v>285136.62443224562</v>
      </c>
      <c r="C239" s="19">
        <f t="shared" si="49"/>
        <v>565296.30701754382</v>
      </c>
      <c r="D239" s="10">
        <v>530</v>
      </c>
      <c r="E239" s="10">
        <v>6</v>
      </c>
      <c r="F239">
        <f t="shared" si="36"/>
        <v>0</v>
      </c>
      <c r="G239">
        <f t="shared" si="37"/>
        <v>0</v>
      </c>
      <c r="H239">
        <f t="shared" si="38"/>
        <v>0</v>
      </c>
      <c r="I239">
        <f t="shared" si="39"/>
        <v>0</v>
      </c>
      <c r="J239">
        <f t="shared" si="40"/>
        <v>0</v>
      </c>
      <c r="K239">
        <f t="shared" si="41"/>
        <v>0</v>
      </c>
      <c r="L239">
        <f t="shared" si="42"/>
        <v>0</v>
      </c>
      <c r="M239">
        <f t="shared" si="43"/>
        <v>0</v>
      </c>
      <c r="N239">
        <f t="shared" si="44"/>
        <v>0</v>
      </c>
      <c r="O239">
        <f t="shared" si="45"/>
        <v>1</v>
      </c>
      <c r="P239">
        <f t="shared" si="46"/>
        <v>0</v>
      </c>
      <c r="Q239">
        <f t="shared" si="47"/>
        <v>0</v>
      </c>
      <c r="R239" s="21">
        <f>'Lin Reg Dummies'!$B$17+'Lin Reg Dummies'!$B$18*Dummies!C239+'Lin Reg Dummies'!$B$19*Dummies!D239+'Lin Reg Dummies'!$B$20*Dummies!E239+'Lin Reg Dummies'!$B$21*Dummies!F239+'Lin Reg Dummies'!$B$22*Dummies!G239+'Lin Reg Dummies'!$B$23*Dummies!H239+'Lin Reg Dummies'!$B$24*Dummies!I239+'Lin Reg Dummies'!$B$25*Dummies!J239+'Lin Reg Dummies'!$B$26*Dummies!K239+'Lin Reg Dummies'!$B$27*Dummies!L239+'Lin Reg Dummies'!$B$28*Dummies!M239+'Lin Reg Dummies'!$B$29*Dummies!N239+'Lin Reg Dummies'!$B$30*Dummies!O239+'Lin Reg Dummies'!$B$31*Dummies!P239+'Lin Reg Dummies'!$B$32*Dummies!Q239</f>
        <v>317169.53730457887</v>
      </c>
      <c r="S239" s="27">
        <f t="shared" ca="1" si="50"/>
        <v>-32032.912872333254</v>
      </c>
      <c r="T239" s="21"/>
    </row>
    <row r="240" spans="1:20" x14ac:dyDescent="0.3">
      <c r="A240" s="9">
        <v>44501</v>
      </c>
      <c r="B240" s="19">
        <f t="shared" ca="1" si="48"/>
        <v>287884.68367077067</v>
      </c>
      <c r="C240" s="19">
        <f t="shared" si="49"/>
        <v>565634.3377192982</v>
      </c>
      <c r="D240" s="10">
        <v>878</v>
      </c>
      <c r="E240" s="10">
        <v>0</v>
      </c>
      <c r="F240">
        <f t="shared" si="36"/>
        <v>0</v>
      </c>
      <c r="G240">
        <f t="shared" si="37"/>
        <v>0</v>
      </c>
      <c r="H240">
        <f t="shared" si="38"/>
        <v>0</v>
      </c>
      <c r="I240">
        <f t="shared" si="39"/>
        <v>0</v>
      </c>
      <c r="J240">
        <f t="shared" si="40"/>
        <v>0</v>
      </c>
      <c r="K240">
        <f t="shared" si="41"/>
        <v>0</v>
      </c>
      <c r="L240">
        <f t="shared" si="42"/>
        <v>0</v>
      </c>
      <c r="M240">
        <f t="shared" si="43"/>
        <v>0</v>
      </c>
      <c r="N240">
        <f t="shared" si="44"/>
        <v>0</v>
      </c>
      <c r="O240">
        <f t="shared" si="45"/>
        <v>0</v>
      </c>
      <c r="P240">
        <f t="shared" si="46"/>
        <v>1</v>
      </c>
      <c r="Q240">
        <f t="shared" si="47"/>
        <v>0</v>
      </c>
      <c r="R240" s="21">
        <f>'Lin Reg Dummies'!$B$17+'Lin Reg Dummies'!$B$18*Dummies!C240+'Lin Reg Dummies'!$B$19*Dummies!D240+'Lin Reg Dummies'!$B$20*Dummies!E240+'Lin Reg Dummies'!$B$21*Dummies!F240+'Lin Reg Dummies'!$B$22*Dummies!G240+'Lin Reg Dummies'!$B$23*Dummies!H240+'Lin Reg Dummies'!$B$24*Dummies!I240+'Lin Reg Dummies'!$B$25*Dummies!J240+'Lin Reg Dummies'!$B$26*Dummies!K240+'Lin Reg Dummies'!$B$27*Dummies!L240+'Lin Reg Dummies'!$B$28*Dummies!M240+'Lin Reg Dummies'!$B$29*Dummies!N240+'Lin Reg Dummies'!$B$30*Dummies!O240+'Lin Reg Dummies'!$B$31*Dummies!P240+'Lin Reg Dummies'!$B$32*Dummies!Q240</f>
        <v>318890.21526527067</v>
      </c>
      <c r="S240" s="27">
        <f t="shared" ca="1" si="50"/>
        <v>-31005.531594500004</v>
      </c>
      <c r="T240" s="21"/>
    </row>
    <row r="241" spans="1:20" x14ac:dyDescent="0.3">
      <c r="A241" s="9">
        <v>44531</v>
      </c>
      <c r="B241" s="19">
        <f t="shared" ca="1" si="48"/>
        <v>318167.05711064459</v>
      </c>
      <c r="C241" s="19">
        <f t="shared" si="49"/>
        <v>565972.36842105258</v>
      </c>
      <c r="D241" s="10">
        <v>1087</v>
      </c>
      <c r="E241" s="10">
        <v>0</v>
      </c>
      <c r="F241">
        <f t="shared" si="36"/>
        <v>0</v>
      </c>
      <c r="G241">
        <f t="shared" si="37"/>
        <v>0</v>
      </c>
      <c r="H241">
        <f t="shared" si="38"/>
        <v>0</v>
      </c>
      <c r="I241">
        <f t="shared" si="39"/>
        <v>0</v>
      </c>
      <c r="J241">
        <f t="shared" si="40"/>
        <v>0</v>
      </c>
      <c r="K241">
        <f t="shared" si="41"/>
        <v>0</v>
      </c>
      <c r="L241">
        <f t="shared" si="42"/>
        <v>0</v>
      </c>
      <c r="M241">
        <f t="shared" si="43"/>
        <v>0</v>
      </c>
      <c r="N241">
        <f t="shared" si="44"/>
        <v>0</v>
      </c>
      <c r="O241">
        <f t="shared" si="45"/>
        <v>0</v>
      </c>
      <c r="P241">
        <f t="shared" si="46"/>
        <v>0</v>
      </c>
      <c r="Q241">
        <f t="shared" si="47"/>
        <v>1</v>
      </c>
      <c r="R241" s="21">
        <f>'Lin Reg Dummies'!$B$17+'Lin Reg Dummies'!$B$18*Dummies!C241+'Lin Reg Dummies'!$B$19*Dummies!D241+'Lin Reg Dummies'!$B$20*Dummies!E241+'Lin Reg Dummies'!$B$21*Dummies!F241+'Lin Reg Dummies'!$B$22*Dummies!G241+'Lin Reg Dummies'!$B$23*Dummies!H241+'Lin Reg Dummies'!$B$24*Dummies!I241+'Lin Reg Dummies'!$B$25*Dummies!J241+'Lin Reg Dummies'!$B$26*Dummies!K241+'Lin Reg Dummies'!$B$27*Dummies!L241+'Lin Reg Dummies'!$B$28*Dummies!M241+'Lin Reg Dummies'!$B$29*Dummies!N241+'Lin Reg Dummies'!$B$30*Dummies!O241+'Lin Reg Dummies'!$B$31*Dummies!P241+'Lin Reg Dummies'!$B$32*Dummies!Q241</f>
        <v>318167.05711064459</v>
      </c>
      <c r="S241" s="27">
        <f t="shared" ca="1" si="50"/>
        <v>0</v>
      </c>
      <c r="T241" s="21"/>
    </row>
    <row r="242" spans="1:20" x14ac:dyDescent="0.3">
      <c r="A242" s="9">
        <v>44562</v>
      </c>
      <c r="B242" s="19">
        <f t="shared" ca="1" si="48"/>
        <v>410502.70108947449</v>
      </c>
      <c r="C242" s="19">
        <f t="shared" si="49"/>
        <v>566310.39912280696</v>
      </c>
      <c r="D242" s="10">
        <v>1279.5999999999999</v>
      </c>
      <c r="E242" s="10">
        <v>0</v>
      </c>
      <c r="F242">
        <f t="shared" si="36"/>
        <v>1</v>
      </c>
      <c r="G242">
        <f t="shared" si="37"/>
        <v>0</v>
      </c>
      <c r="H242">
        <f t="shared" si="38"/>
        <v>0</v>
      </c>
      <c r="I242">
        <f t="shared" si="39"/>
        <v>0</v>
      </c>
      <c r="J242">
        <f t="shared" si="40"/>
        <v>0</v>
      </c>
      <c r="K242">
        <f t="shared" si="41"/>
        <v>0</v>
      </c>
      <c r="L242">
        <f t="shared" si="42"/>
        <v>0</v>
      </c>
      <c r="M242">
        <f t="shared" si="43"/>
        <v>0</v>
      </c>
      <c r="N242">
        <f t="shared" si="44"/>
        <v>0</v>
      </c>
      <c r="O242">
        <f t="shared" si="45"/>
        <v>0</v>
      </c>
      <c r="P242">
        <f t="shared" si="46"/>
        <v>0</v>
      </c>
      <c r="Q242">
        <f t="shared" si="47"/>
        <v>0</v>
      </c>
      <c r="R242" s="21">
        <f>'Lin Reg Dummies'!$B$17+'Lin Reg Dummies'!$B$18*Dummies!C242+'Lin Reg Dummies'!$B$19*Dummies!D242+'Lin Reg Dummies'!$B$20*Dummies!E242+'Lin Reg Dummies'!$B$21*Dummies!F242+'Lin Reg Dummies'!$B$22*Dummies!G242+'Lin Reg Dummies'!$B$23*Dummies!H242+'Lin Reg Dummies'!$B$24*Dummies!I242+'Lin Reg Dummies'!$B$25*Dummies!J242+'Lin Reg Dummies'!$B$26*Dummies!K242+'Lin Reg Dummies'!$B$27*Dummies!L242+'Lin Reg Dummies'!$B$28*Dummies!M242+'Lin Reg Dummies'!$B$29*Dummies!N242+'Lin Reg Dummies'!$B$30*Dummies!O242+'Lin Reg Dummies'!$B$31*Dummies!P242+'Lin Reg Dummies'!$B$32*Dummies!Q242</f>
        <v>315496.95436714118</v>
      </c>
      <c r="S242" s="27">
        <f t="shared" ca="1" si="50"/>
        <v>95005.746722333308</v>
      </c>
      <c r="T242" s="21"/>
    </row>
    <row r="243" spans="1:20" x14ac:dyDescent="0.3">
      <c r="A243" s="9">
        <v>44593</v>
      </c>
      <c r="B243" s="19">
        <f t="shared" ca="1" si="48"/>
        <v>360732.66281965037</v>
      </c>
      <c r="C243" s="19">
        <f t="shared" si="49"/>
        <v>566648.42982456135</v>
      </c>
      <c r="D243" s="10">
        <v>1100.2</v>
      </c>
      <c r="E243" s="10">
        <v>0</v>
      </c>
      <c r="F243">
        <f t="shared" si="36"/>
        <v>0</v>
      </c>
      <c r="G243">
        <f t="shared" si="37"/>
        <v>1</v>
      </c>
      <c r="H243">
        <f t="shared" si="38"/>
        <v>0</v>
      </c>
      <c r="I243">
        <f t="shared" si="39"/>
        <v>0</v>
      </c>
      <c r="J243">
        <f t="shared" si="40"/>
        <v>0</v>
      </c>
      <c r="K243">
        <f t="shared" si="41"/>
        <v>0</v>
      </c>
      <c r="L243">
        <f t="shared" si="42"/>
        <v>0</v>
      </c>
      <c r="M243">
        <f t="shared" si="43"/>
        <v>0</v>
      </c>
      <c r="N243">
        <f t="shared" si="44"/>
        <v>0</v>
      </c>
      <c r="O243">
        <f t="shared" si="45"/>
        <v>0</v>
      </c>
      <c r="P243">
        <f t="shared" si="46"/>
        <v>0</v>
      </c>
      <c r="Q243">
        <f t="shared" si="47"/>
        <v>0</v>
      </c>
      <c r="R243" s="21">
        <f>'Lin Reg Dummies'!$B$17+'Lin Reg Dummies'!$B$18*Dummies!C243+'Lin Reg Dummies'!$B$19*Dummies!D243+'Lin Reg Dummies'!$B$20*Dummies!E243+'Lin Reg Dummies'!$B$21*Dummies!F243+'Lin Reg Dummies'!$B$22*Dummies!G243+'Lin Reg Dummies'!$B$23*Dummies!H243+'Lin Reg Dummies'!$B$24*Dummies!I243+'Lin Reg Dummies'!$B$25*Dummies!J243+'Lin Reg Dummies'!$B$26*Dummies!K243+'Lin Reg Dummies'!$B$27*Dummies!L243+'Lin Reg Dummies'!$B$28*Dummies!M243+'Lin Reg Dummies'!$B$29*Dummies!N243+'Lin Reg Dummies'!$B$30*Dummies!O243+'Lin Reg Dummies'!$B$31*Dummies!P243+'Lin Reg Dummies'!$B$32*Dummies!Q243</f>
        <v>315722.10772865033</v>
      </c>
      <c r="S243" s="27">
        <f t="shared" ca="1" si="50"/>
        <v>45010.555091000046</v>
      </c>
      <c r="T243" s="21"/>
    </row>
    <row r="244" spans="1:20" x14ac:dyDescent="0.3">
      <c r="A244" s="9">
        <v>44621</v>
      </c>
      <c r="B244" s="19">
        <f t="shared" ca="1" si="48"/>
        <v>337604.65091233922</v>
      </c>
      <c r="C244" s="19">
        <f t="shared" si="49"/>
        <v>566986.46052631573</v>
      </c>
      <c r="D244" s="10">
        <v>967.13333333333333</v>
      </c>
      <c r="E244" s="10">
        <v>0</v>
      </c>
      <c r="F244">
        <f t="shared" si="36"/>
        <v>0</v>
      </c>
      <c r="G244">
        <f t="shared" si="37"/>
        <v>0</v>
      </c>
      <c r="H244">
        <f t="shared" si="38"/>
        <v>1</v>
      </c>
      <c r="I244">
        <f t="shared" si="39"/>
        <v>0</v>
      </c>
      <c r="J244">
        <f t="shared" si="40"/>
        <v>0</v>
      </c>
      <c r="K244">
        <f t="shared" si="41"/>
        <v>0</v>
      </c>
      <c r="L244">
        <f t="shared" si="42"/>
        <v>0</v>
      </c>
      <c r="M244">
        <f t="shared" si="43"/>
        <v>0</v>
      </c>
      <c r="N244">
        <f t="shared" si="44"/>
        <v>0</v>
      </c>
      <c r="O244">
        <f t="shared" si="45"/>
        <v>0</v>
      </c>
      <c r="P244">
        <f t="shared" si="46"/>
        <v>0</v>
      </c>
      <c r="Q244">
        <f t="shared" si="47"/>
        <v>0</v>
      </c>
      <c r="R244" s="21">
        <f>'Lin Reg Dummies'!$B$17+'Lin Reg Dummies'!$B$18*Dummies!C244+'Lin Reg Dummies'!$B$19*Dummies!D244+'Lin Reg Dummies'!$B$20*Dummies!E244+'Lin Reg Dummies'!$B$21*Dummies!F244+'Lin Reg Dummies'!$B$22*Dummies!G244+'Lin Reg Dummies'!$B$23*Dummies!H244+'Lin Reg Dummies'!$B$24*Dummies!I244+'Lin Reg Dummies'!$B$25*Dummies!J244+'Lin Reg Dummies'!$B$26*Dummies!K244+'Lin Reg Dummies'!$B$27*Dummies!L244+'Lin Reg Dummies'!$B$28*Dummies!M244+'Lin Reg Dummies'!$B$29*Dummies!N244+'Lin Reg Dummies'!$B$30*Dummies!O244+'Lin Reg Dummies'!$B$31*Dummies!P244+'Lin Reg Dummies'!$B$32*Dummies!Q244</f>
        <v>315890.14194723923</v>
      </c>
      <c r="S244" s="27">
        <f t="shared" ca="1" si="50"/>
        <v>21714.508965099987</v>
      </c>
      <c r="T244" s="21"/>
    </row>
    <row r="245" spans="1:20" x14ac:dyDescent="0.3">
      <c r="A245" s="9">
        <v>44652</v>
      </c>
      <c r="B245" s="19">
        <f t="shared" ca="1" si="48"/>
        <v>311555.34401313</v>
      </c>
      <c r="C245" s="19">
        <f t="shared" si="49"/>
        <v>567324.49122807011</v>
      </c>
      <c r="D245" s="10">
        <v>598.86666666666667</v>
      </c>
      <c r="E245" s="10">
        <v>0.4</v>
      </c>
      <c r="F245">
        <f t="shared" si="36"/>
        <v>0</v>
      </c>
      <c r="G245">
        <f t="shared" si="37"/>
        <v>0</v>
      </c>
      <c r="H245">
        <f t="shared" si="38"/>
        <v>0</v>
      </c>
      <c r="I245">
        <f t="shared" si="39"/>
        <v>1</v>
      </c>
      <c r="J245">
        <f t="shared" si="40"/>
        <v>0</v>
      </c>
      <c r="K245">
        <f t="shared" si="41"/>
        <v>0</v>
      </c>
      <c r="L245">
        <f t="shared" si="42"/>
        <v>0</v>
      </c>
      <c r="M245">
        <f t="shared" si="43"/>
        <v>0</v>
      </c>
      <c r="N245">
        <f t="shared" si="44"/>
        <v>0</v>
      </c>
      <c r="O245">
        <f t="shared" si="45"/>
        <v>0</v>
      </c>
      <c r="P245">
        <f t="shared" si="46"/>
        <v>0</v>
      </c>
      <c r="Q245">
        <f t="shared" si="47"/>
        <v>0</v>
      </c>
      <c r="R245" s="21">
        <f>'Lin Reg Dummies'!$B$17+'Lin Reg Dummies'!$B$18*Dummies!C245+'Lin Reg Dummies'!$B$19*Dummies!D245+'Lin Reg Dummies'!$B$20*Dummies!E245+'Lin Reg Dummies'!$B$21*Dummies!F245+'Lin Reg Dummies'!$B$22*Dummies!G245+'Lin Reg Dummies'!$B$23*Dummies!H245+'Lin Reg Dummies'!$B$24*Dummies!I245+'Lin Reg Dummies'!$B$25*Dummies!J245+'Lin Reg Dummies'!$B$26*Dummies!K245+'Lin Reg Dummies'!$B$27*Dummies!L245+'Lin Reg Dummies'!$B$28*Dummies!M245+'Lin Reg Dummies'!$B$29*Dummies!N245+'Lin Reg Dummies'!$B$30*Dummies!O245+'Lin Reg Dummies'!$B$31*Dummies!P245+'Lin Reg Dummies'!$B$32*Dummies!Q245</f>
        <v>316105.10769668553</v>
      </c>
      <c r="S245" s="27">
        <f t="shared" ca="1" si="50"/>
        <v>-4549.7636835555313</v>
      </c>
      <c r="T245" s="21"/>
    </row>
    <row r="246" spans="1:20" x14ac:dyDescent="0.3">
      <c r="A246" s="9">
        <v>44682</v>
      </c>
      <c r="B246" s="19">
        <f t="shared" ca="1" si="48"/>
        <v>263379.87344180339</v>
      </c>
      <c r="C246" s="19">
        <f t="shared" si="49"/>
        <v>567662.52192982449</v>
      </c>
      <c r="D246" s="10">
        <v>314.66666666666669</v>
      </c>
      <c r="E246" s="10">
        <v>13.066666666666666</v>
      </c>
      <c r="F246">
        <f t="shared" si="36"/>
        <v>0</v>
      </c>
      <c r="G246">
        <f t="shared" si="37"/>
        <v>0</v>
      </c>
      <c r="H246">
        <f t="shared" si="38"/>
        <v>0</v>
      </c>
      <c r="I246">
        <f t="shared" si="39"/>
        <v>0</v>
      </c>
      <c r="J246">
        <f t="shared" si="40"/>
        <v>1</v>
      </c>
      <c r="K246">
        <f t="shared" si="41"/>
        <v>0</v>
      </c>
      <c r="L246">
        <f t="shared" si="42"/>
        <v>0</v>
      </c>
      <c r="M246">
        <f t="shared" si="43"/>
        <v>0</v>
      </c>
      <c r="N246">
        <f t="shared" si="44"/>
        <v>0</v>
      </c>
      <c r="O246">
        <f t="shared" si="45"/>
        <v>0</v>
      </c>
      <c r="P246">
        <f t="shared" si="46"/>
        <v>0</v>
      </c>
      <c r="Q246">
        <f t="shared" si="47"/>
        <v>0</v>
      </c>
      <c r="R246" s="21">
        <f>'Lin Reg Dummies'!$B$17+'Lin Reg Dummies'!$B$18*Dummies!C246+'Lin Reg Dummies'!$B$19*Dummies!D246+'Lin Reg Dummies'!$B$20*Dummies!E246+'Lin Reg Dummies'!$B$21*Dummies!F246+'Lin Reg Dummies'!$B$22*Dummies!G246+'Lin Reg Dummies'!$B$23*Dummies!H246+'Lin Reg Dummies'!$B$24*Dummies!I246+'Lin Reg Dummies'!$B$25*Dummies!J246+'Lin Reg Dummies'!$B$26*Dummies!K246+'Lin Reg Dummies'!$B$27*Dummies!L246+'Lin Reg Dummies'!$B$28*Dummies!M246+'Lin Reg Dummies'!$B$29*Dummies!N246+'Lin Reg Dummies'!$B$30*Dummies!O246+'Lin Reg Dummies'!$B$31*Dummies!P246+'Lin Reg Dummies'!$B$32*Dummies!Q246</f>
        <v>317071.54294280335</v>
      </c>
      <c r="S246" s="27">
        <f t="shared" ca="1" si="50"/>
        <v>-53691.669500999997</v>
      </c>
      <c r="T246" s="21"/>
    </row>
    <row r="247" spans="1:20" x14ac:dyDescent="0.3">
      <c r="A247" s="9">
        <v>44713</v>
      </c>
      <c r="B247" s="19">
        <f t="shared" ca="1" si="48"/>
        <v>274907.62016107293</v>
      </c>
      <c r="C247" s="19">
        <f t="shared" si="49"/>
        <v>568000.55263157887</v>
      </c>
      <c r="D247" s="10">
        <v>95</v>
      </c>
      <c r="E247" s="10">
        <v>55</v>
      </c>
      <c r="F247">
        <f t="shared" si="36"/>
        <v>0</v>
      </c>
      <c r="G247">
        <f t="shared" si="37"/>
        <v>0</v>
      </c>
      <c r="H247">
        <f t="shared" si="38"/>
        <v>0</v>
      </c>
      <c r="I247">
        <f t="shared" si="39"/>
        <v>0</v>
      </c>
      <c r="J247">
        <f t="shared" si="40"/>
        <v>0</v>
      </c>
      <c r="K247">
        <f t="shared" si="41"/>
        <v>1</v>
      </c>
      <c r="L247">
        <f t="shared" si="42"/>
        <v>0</v>
      </c>
      <c r="M247">
        <f t="shared" si="43"/>
        <v>0</v>
      </c>
      <c r="N247">
        <f t="shared" si="44"/>
        <v>0</v>
      </c>
      <c r="O247">
        <f t="shared" si="45"/>
        <v>0</v>
      </c>
      <c r="P247">
        <f t="shared" si="46"/>
        <v>0</v>
      </c>
      <c r="Q247">
        <f t="shared" si="47"/>
        <v>0</v>
      </c>
      <c r="R247" s="21">
        <f>'Lin Reg Dummies'!$B$17+'Lin Reg Dummies'!$B$18*Dummies!C247+'Lin Reg Dummies'!$B$19*Dummies!D247+'Lin Reg Dummies'!$B$20*Dummies!E247+'Lin Reg Dummies'!$B$21*Dummies!F247+'Lin Reg Dummies'!$B$22*Dummies!G247+'Lin Reg Dummies'!$B$23*Dummies!H247+'Lin Reg Dummies'!$B$24*Dummies!I247+'Lin Reg Dummies'!$B$25*Dummies!J247+'Lin Reg Dummies'!$B$26*Dummies!K247+'Lin Reg Dummies'!$B$27*Dummies!L247+'Lin Reg Dummies'!$B$28*Dummies!M247+'Lin Reg Dummies'!$B$29*Dummies!N247+'Lin Reg Dummies'!$B$30*Dummies!O247+'Lin Reg Dummies'!$B$31*Dummies!P247+'Lin Reg Dummies'!$B$32*Dummies!Q247</f>
        <v>317500.44751221576</v>
      </c>
      <c r="S247" s="27">
        <f t="shared" ca="1" si="50"/>
        <v>-42592.827351142827</v>
      </c>
      <c r="T247" s="21"/>
    </row>
    <row r="248" spans="1:20" x14ac:dyDescent="0.3">
      <c r="A248" s="9">
        <v>44743</v>
      </c>
      <c r="B248" s="19">
        <f t="shared" ca="1" si="48"/>
        <v>310585.00578498997</v>
      </c>
      <c r="C248" s="19">
        <f t="shared" si="49"/>
        <v>568338.58333333326</v>
      </c>
      <c r="D248" s="10">
        <v>2</v>
      </c>
      <c r="E248" s="10">
        <v>192</v>
      </c>
      <c r="F248">
        <f t="shared" si="36"/>
        <v>0</v>
      </c>
      <c r="G248">
        <f t="shared" si="37"/>
        <v>0</v>
      </c>
      <c r="H248">
        <f t="shared" si="38"/>
        <v>0</v>
      </c>
      <c r="I248">
        <f t="shared" si="39"/>
        <v>0</v>
      </c>
      <c r="J248">
        <f t="shared" si="40"/>
        <v>0</v>
      </c>
      <c r="K248">
        <f t="shared" si="41"/>
        <v>0</v>
      </c>
      <c r="L248">
        <f t="shared" si="42"/>
        <v>1</v>
      </c>
      <c r="M248">
        <f t="shared" si="43"/>
        <v>0</v>
      </c>
      <c r="N248">
        <f t="shared" si="44"/>
        <v>0</v>
      </c>
      <c r="O248">
        <f t="shared" si="45"/>
        <v>0</v>
      </c>
      <c r="P248">
        <f t="shared" si="46"/>
        <v>0</v>
      </c>
      <c r="Q248">
        <f t="shared" si="47"/>
        <v>0</v>
      </c>
      <c r="R248" s="21">
        <f>'Lin Reg Dummies'!$B$17+'Lin Reg Dummies'!$B$18*Dummies!C248+'Lin Reg Dummies'!$B$19*Dummies!D248+'Lin Reg Dummies'!$B$20*Dummies!E248+'Lin Reg Dummies'!$B$21*Dummies!F248+'Lin Reg Dummies'!$B$22*Dummies!G248+'Lin Reg Dummies'!$B$23*Dummies!H248+'Lin Reg Dummies'!$B$24*Dummies!I248+'Lin Reg Dummies'!$B$25*Dummies!J248+'Lin Reg Dummies'!$B$26*Dummies!K248+'Lin Reg Dummies'!$B$27*Dummies!L248+'Lin Reg Dummies'!$B$28*Dummies!M248+'Lin Reg Dummies'!$B$29*Dummies!N248+'Lin Reg Dummies'!$B$30*Dummies!O248+'Lin Reg Dummies'!$B$31*Dummies!P248+'Lin Reg Dummies'!$B$32*Dummies!Q248</f>
        <v>319125.60490065668</v>
      </c>
      <c r="S248" s="27">
        <f t="shared" ca="1" si="50"/>
        <v>-8540.5991156667005</v>
      </c>
      <c r="T248" s="21"/>
    </row>
    <row r="249" spans="1:20" x14ac:dyDescent="0.3">
      <c r="A249" s="9">
        <v>44774</v>
      </c>
      <c r="B249" s="19">
        <f t="shared" ca="1" si="48"/>
        <v>359629.43400656484</v>
      </c>
      <c r="C249" s="19">
        <f t="shared" si="49"/>
        <v>568676.61403508764</v>
      </c>
      <c r="D249" s="10">
        <v>4</v>
      </c>
      <c r="E249" s="10">
        <v>234</v>
      </c>
      <c r="F249">
        <f t="shared" si="36"/>
        <v>0</v>
      </c>
      <c r="G249">
        <f t="shared" si="37"/>
        <v>0</v>
      </c>
      <c r="H249">
        <f t="shared" si="38"/>
        <v>0</v>
      </c>
      <c r="I249">
        <f t="shared" si="39"/>
        <v>0</v>
      </c>
      <c r="J249">
        <f t="shared" si="40"/>
        <v>0</v>
      </c>
      <c r="K249">
        <f t="shared" si="41"/>
        <v>0</v>
      </c>
      <c r="L249">
        <f t="shared" si="42"/>
        <v>0</v>
      </c>
      <c r="M249">
        <f t="shared" si="43"/>
        <v>1</v>
      </c>
      <c r="N249">
        <f t="shared" si="44"/>
        <v>0</v>
      </c>
      <c r="O249">
        <f t="shared" si="45"/>
        <v>0</v>
      </c>
      <c r="P249">
        <f t="shared" si="46"/>
        <v>0</v>
      </c>
      <c r="Q249">
        <f t="shared" si="47"/>
        <v>0</v>
      </c>
      <c r="R249" s="21">
        <f>'Lin Reg Dummies'!$B$17+'Lin Reg Dummies'!$B$18*Dummies!C249+'Lin Reg Dummies'!$B$19*Dummies!D249+'Lin Reg Dummies'!$B$20*Dummies!E249+'Lin Reg Dummies'!$B$21*Dummies!F249+'Lin Reg Dummies'!$B$22*Dummies!G249+'Lin Reg Dummies'!$B$23*Dummies!H249+'Lin Reg Dummies'!$B$24*Dummies!I249+'Lin Reg Dummies'!$B$25*Dummies!J249+'Lin Reg Dummies'!$B$26*Dummies!K249+'Lin Reg Dummies'!$B$27*Dummies!L249+'Lin Reg Dummies'!$B$28*Dummies!M249+'Lin Reg Dummies'!$B$29*Dummies!N249+'Lin Reg Dummies'!$B$30*Dummies!O249+'Lin Reg Dummies'!$B$31*Dummies!P249+'Lin Reg Dummies'!$B$32*Dummies!Q249</f>
        <v>321272.5752063648</v>
      </c>
      <c r="S249" s="27">
        <f t="shared" ca="1" si="50"/>
        <v>38356.858800200047</v>
      </c>
      <c r="T249" s="21"/>
    </row>
    <row r="250" spans="1:20" x14ac:dyDescent="0.3">
      <c r="A250" s="9">
        <v>44805</v>
      </c>
      <c r="B250" s="19">
        <f t="shared" ca="1" si="48"/>
        <v>327417.50552117586</v>
      </c>
      <c r="C250" s="19">
        <f t="shared" si="49"/>
        <v>569014.64473684202</v>
      </c>
      <c r="D250" s="10">
        <v>119</v>
      </c>
      <c r="E250" s="10">
        <v>83</v>
      </c>
      <c r="F250">
        <f t="shared" si="36"/>
        <v>0</v>
      </c>
      <c r="G250">
        <f t="shared" si="37"/>
        <v>0</v>
      </c>
      <c r="H250">
        <f t="shared" si="38"/>
        <v>0</v>
      </c>
      <c r="I250">
        <f t="shared" si="39"/>
        <v>0</v>
      </c>
      <c r="J250">
        <f t="shared" si="40"/>
        <v>0</v>
      </c>
      <c r="K250">
        <f t="shared" si="41"/>
        <v>0</v>
      </c>
      <c r="L250">
        <f t="shared" si="42"/>
        <v>0</v>
      </c>
      <c r="M250">
        <f t="shared" si="43"/>
        <v>0</v>
      </c>
      <c r="N250">
        <f t="shared" si="44"/>
        <v>1</v>
      </c>
      <c r="O250">
        <f t="shared" si="45"/>
        <v>0</v>
      </c>
      <c r="P250">
        <f t="shared" si="46"/>
        <v>0</v>
      </c>
      <c r="Q250">
        <f t="shared" si="47"/>
        <v>0</v>
      </c>
      <c r="R250" s="21">
        <f>'Lin Reg Dummies'!$B$17+'Lin Reg Dummies'!$B$18*Dummies!C250+'Lin Reg Dummies'!$B$19*Dummies!D250+'Lin Reg Dummies'!$B$20*Dummies!E250+'Lin Reg Dummies'!$B$21*Dummies!F250+'Lin Reg Dummies'!$B$22*Dummies!G250+'Lin Reg Dummies'!$B$23*Dummies!H250+'Lin Reg Dummies'!$B$24*Dummies!I250+'Lin Reg Dummies'!$B$25*Dummies!J250+'Lin Reg Dummies'!$B$26*Dummies!K250+'Lin Reg Dummies'!$B$27*Dummies!L250+'Lin Reg Dummies'!$B$28*Dummies!M250+'Lin Reg Dummies'!$B$29*Dummies!N250+'Lin Reg Dummies'!$B$30*Dummies!O250+'Lin Reg Dummies'!$B$31*Dummies!P250+'Lin Reg Dummies'!$B$32*Dummies!Q250</f>
        <v>319660.5702199259</v>
      </c>
      <c r="S250" s="27">
        <f t="shared" ca="1" si="50"/>
        <v>7756.9353012499632</v>
      </c>
      <c r="T250" s="21"/>
    </row>
    <row r="251" spans="1:20" x14ac:dyDescent="0.3">
      <c r="A251" s="9">
        <v>44835</v>
      </c>
      <c r="B251" s="19">
        <f t="shared" ca="1" si="48"/>
        <v>288254.86094660155</v>
      </c>
      <c r="C251" s="19">
        <f t="shared" si="49"/>
        <v>569352.6754385964</v>
      </c>
      <c r="D251" s="10">
        <v>530</v>
      </c>
      <c r="E251" s="10">
        <v>6</v>
      </c>
      <c r="F251">
        <f t="shared" si="36"/>
        <v>0</v>
      </c>
      <c r="G251">
        <f t="shared" si="37"/>
        <v>0</v>
      </c>
      <c r="H251">
        <f t="shared" si="38"/>
        <v>0</v>
      </c>
      <c r="I251">
        <f t="shared" si="39"/>
        <v>0</v>
      </c>
      <c r="J251">
        <f t="shared" si="40"/>
        <v>0</v>
      </c>
      <c r="K251">
        <f t="shared" si="41"/>
        <v>0</v>
      </c>
      <c r="L251">
        <f t="shared" si="42"/>
        <v>0</v>
      </c>
      <c r="M251">
        <f t="shared" si="43"/>
        <v>0</v>
      </c>
      <c r="N251">
        <f t="shared" si="44"/>
        <v>0</v>
      </c>
      <c r="O251">
        <f t="shared" si="45"/>
        <v>1</v>
      </c>
      <c r="P251">
        <f t="shared" si="46"/>
        <v>0</v>
      </c>
      <c r="Q251">
        <f t="shared" si="47"/>
        <v>0</v>
      </c>
      <c r="R251" s="21">
        <f>'Lin Reg Dummies'!$B$17+'Lin Reg Dummies'!$B$18*Dummies!C251+'Lin Reg Dummies'!$B$19*Dummies!D251+'Lin Reg Dummies'!$B$20*Dummies!E251+'Lin Reg Dummies'!$B$21*Dummies!F251+'Lin Reg Dummies'!$B$22*Dummies!G251+'Lin Reg Dummies'!$B$23*Dummies!H251+'Lin Reg Dummies'!$B$24*Dummies!I251+'Lin Reg Dummies'!$B$25*Dummies!J251+'Lin Reg Dummies'!$B$26*Dummies!K251+'Lin Reg Dummies'!$B$27*Dummies!L251+'Lin Reg Dummies'!$B$28*Dummies!M251+'Lin Reg Dummies'!$B$29*Dummies!N251+'Lin Reg Dummies'!$B$30*Dummies!O251+'Lin Reg Dummies'!$B$31*Dummies!P251+'Lin Reg Dummies'!$B$32*Dummies!Q251</f>
        <v>320287.7738189348</v>
      </c>
      <c r="S251" s="27">
        <f t="shared" ca="1" si="50"/>
        <v>-32032.912872333254</v>
      </c>
      <c r="T251" s="21"/>
    </row>
    <row r="252" spans="1:20" x14ac:dyDescent="0.3">
      <c r="A252" s="9">
        <v>44866</v>
      </c>
      <c r="B252" s="19">
        <f t="shared" ca="1" si="48"/>
        <v>291002.92018512654</v>
      </c>
      <c r="C252" s="19">
        <f t="shared" si="49"/>
        <v>569690.70614035078</v>
      </c>
      <c r="D252" s="10">
        <v>878</v>
      </c>
      <c r="E252" s="10">
        <v>0</v>
      </c>
      <c r="F252">
        <f t="shared" si="36"/>
        <v>0</v>
      </c>
      <c r="G252">
        <f t="shared" si="37"/>
        <v>0</v>
      </c>
      <c r="H252">
        <f t="shared" si="38"/>
        <v>0</v>
      </c>
      <c r="I252">
        <f t="shared" si="39"/>
        <v>0</v>
      </c>
      <c r="J252">
        <f t="shared" si="40"/>
        <v>0</v>
      </c>
      <c r="K252">
        <f t="shared" si="41"/>
        <v>0</v>
      </c>
      <c r="L252">
        <f t="shared" si="42"/>
        <v>0</v>
      </c>
      <c r="M252">
        <f t="shared" si="43"/>
        <v>0</v>
      </c>
      <c r="N252">
        <f t="shared" si="44"/>
        <v>0</v>
      </c>
      <c r="O252">
        <f t="shared" si="45"/>
        <v>0</v>
      </c>
      <c r="P252">
        <f t="shared" si="46"/>
        <v>1</v>
      </c>
      <c r="Q252">
        <f t="shared" si="47"/>
        <v>0</v>
      </c>
      <c r="R252" s="21">
        <f>'Lin Reg Dummies'!$B$17+'Lin Reg Dummies'!$B$18*Dummies!C252+'Lin Reg Dummies'!$B$19*Dummies!D252+'Lin Reg Dummies'!$B$20*Dummies!E252+'Lin Reg Dummies'!$B$21*Dummies!F252+'Lin Reg Dummies'!$B$22*Dummies!G252+'Lin Reg Dummies'!$B$23*Dummies!H252+'Lin Reg Dummies'!$B$24*Dummies!I252+'Lin Reg Dummies'!$B$25*Dummies!J252+'Lin Reg Dummies'!$B$26*Dummies!K252+'Lin Reg Dummies'!$B$27*Dummies!L252+'Lin Reg Dummies'!$B$28*Dummies!M252+'Lin Reg Dummies'!$B$29*Dummies!N252+'Lin Reg Dummies'!$B$30*Dummies!O252+'Lin Reg Dummies'!$B$31*Dummies!P252+'Lin Reg Dummies'!$B$32*Dummies!Q252</f>
        <v>322008.45177962654</v>
      </c>
      <c r="S252" s="27">
        <f t="shared" ca="1" si="50"/>
        <v>-31005.531594500004</v>
      </c>
      <c r="T252" s="21"/>
    </row>
    <row r="253" spans="1:20" x14ac:dyDescent="0.3">
      <c r="A253" s="9">
        <v>44896</v>
      </c>
      <c r="B253" s="19">
        <f t="shared" ca="1" si="48"/>
        <v>321285.29362500052</v>
      </c>
      <c r="C253" s="19">
        <f t="shared" si="49"/>
        <v>570028.73684210517</v>
      </c>
      <c r="D253" s="10">
        <v>1087</v>
      </c>
      <c r="E253" s="10">
        <v>0</v>
      </c>
      <c r="F253">
        <f t="shared" si="36"/>
        <v>0</v>
      </c>
      <c r="G253">
        <f t="shared" si="37"/>
        <v>0</v>
      </c>
      <c r="H253">
        <f t="shared" si="38"/>
        <v>0</v>
      </c>
      <c r="I253">
        <f t="shared" si="39"/>
        <v>0</v>
      </c>
      <c r="J253">
        <f t="shared" si="40"/>
        <v>0</v>
      </c>
      <c r="K253">
        <f t="shared" si="41"/>
        <v>0</v>
      </c>
      <c r="L253">
        <f t="shared" si="42"/>
        <v>0</v>
      </c>
      <c r="M253">
        <f t="shared" si="43"/>
        <v>0</v>
      </c>
      <c r="N253">
        <f t="shared" si="44"/>
        <v>0</v>
      </c>
      <c r="O253">
        <f t="shared" si="45"/>
        <v>0</v>
      </c>
      <c r="P253">
        <f t="shared" si="46"/>
        <v>0</v>
      </c>
      <c r="Q253">
        <f t="shared" si="47"/>
        <v>1</v>
      </c>
      <c r="R253" s="21">
        <f>'Lin Reg Dummies'!$B$17+'Lin Reg Dummies'!$B$18*Dummies!C253+'Lin Reg Dummies'!$B$19*Dummies!D253+'Lin Reg Dummies'!$B$20*Dummies!E253+'Lin Reg Dummies'!$B$21*Dummies!F253+'Lin Reg Dummies'!$B$22*Dummies!G253+'Lin Reg Dummies'!$B$23*Dummies!H253+'Lin Reg Dummies'!$B$24*Dummies!I253+'Lin Reg Dummies'!$B$25*Dummies!J253+'Lin Reg Dummies'!$B$26*Dummies!K253+'Lin Reg Dummies'!$B$27*Dummies!L253+'Lin Reg Dummies'!$B$28*Dummies!M253+'Lin Reg Dummies'!$B$29*Dummies!N253+'Lin Reg Dummies'!$B$30*Dummies!O253+'Lin Reg Dummies'!$B$31*Dummies!P253+'Lin Reg Dummies'!$B$32*Dummies!Q253</f>
        <v>321285.29362500052</v>
      </c>
      <c r="S253" s="27">
        <f t="shared" ca="1" si="50"/>
        <v>0</v>
      </c>
      <c r="T253" s="21"/>
    </row>
    <row r="254" spans="1:20" x14ac:dyDescent="0.3">
      <c r="A254" s="9">
        <v>44927</v>
      </c>
      <c r="B254" s="19">
        <f t="shared" ca="1" si="48"/>
        <v>413620.93760383036</v>
      </c>
      <c r="C254" s="19">
        <f t="shared" si="49"/>
        <v>570366.76754385955</v>
      </c>
      <c r="D254" s="10">
        <v>1279.5999999999999</v>
      </c>
      <c r="E254" s="10">
        <v>0</v>
      </c>
      <c r="F254">
        <f t="shared" si="36"/>
        <v>1</v>
      </c>
      <c r="G254">
        <f t="shared" si="37"/>
        <v>0</v>
      </c>
      <c r="H254">
        <f t="shared" si="38"/>
        <v>0</v>
      </c>
      <c r="I254">
        <f t="shared" si="39"/>
        <v>0</v>
      </c>
      <c r="J254">
        <f t="shared" si="40"/>
        <v>0</v>
      </c>
      <c r="K254">
        <f t="shared" si="41"/>
        <v>0</v>
      </c>
      <c r="L254">
        <f t="shared" si="42"/>
        <v>0</v>
      </c>
      <c r="M254">
        <f t="shared" si="43"/>
        <v>0</v>
      </c>
      <c r="N254">
        <f t="shared" si="44"/>
        <v>0</v>
      </c>
      <c r="O254">
        <f t="shared" si="45"/>
        <v>0</v>
      </c>
      <c r="P254">
        <f t="shared" si="46"/>
        <v>0</v>
      </c>
      <c r="Q254">
        <f t="shared" si="47"/>
        <v>0</v>
      </c>
      <c r="R254" s="21">
        <f>'Lin Reg Dummies'!$B$17+'Lin Reg Dummies'!$B$18*Dummies!C254+'Lin Reg Dummies'!$B$19*Dummies!D254+'Lin Reg Dummies'!$B$20*Dummies!E254+'Lin Reg Dummies'!$B$21*Dummies!F254+'Lin Reg Dummies'!$B$22*Dummies!G254+'Lin Reg Dummies'!$B$23*Dummies!H254+'Lin Reg Dummies'!$B$24*Dummies!I254+'Lin Reg Dummies'!$B$25*Dummies!J254+'Lin Reg Dummies'!$B$26*Dummies!K254+'Lin Reg Dummies'!$B$27*Dummies!L254+'Lin Reg Dummies'!$B$28*Dummies!M254+'Lin Reg Dummies'!$B$29*Dummies!N254+'Lin Reg Dummies'!$B$30*Dummies!O254+'Lin Reg Dummies'!$B$31*Dummies!P254+'Lin Reg Dummies'!$B$32*Dummies!Q254</f>
        <v>318615.19088149705</v>
      </c>
      <c r="S254" s="27">
        <f t="shared" ca="1" si="50"/>
        <v>95005.746722333308</v>
      </c>
      <c r="T254" s="21"/>
    </row>
    <row r="255" spans="1:20" x14ac:dyDescent="0.3">
      <c r="A255" s="9">
        <v>44958</v>
      </c>
      <c r="B255" s="19">
        <f t="shared" ca="1" si="48"/>
        <v>363850.8993340063</v>
      </c>
      <c r="C255" s="19">
        <f t="shared" si="49"/>
        <v>570704.79824561393</v>
      </c>
      <c r="D255" s="10">
        <v>1100.2</v>
      </c>
      <c r="E255" s="10">
        <v>0</v>
      </c>
      <c r="F255">
        <f t="shared" si="36"/>
        <v>0</v>
      </c>
      <c r="G255">
        <f t="shared" si="37"/>
        <v>1</v>
      </c>
      <c r="H255">
        <f t="shared" si="38"/>
        <v>0</v>
      </c>
      <c r="I255">
        <f t="shared" si="39"/>
        <v>0</v>
      </c>
      <c r="J255">
        <f t="shared" si="40"/>
        <v>0</v>
      </c>
      <c r="K255">
        <f t="shared" si="41"/>
        <v>0</v>
      </c>
      <c r="L255">
        <f t="shared" si="42"/>
        <v>0</v>
      </c>
      <c r="M255">
        <f t="shared" si="43"/>
        <v>0</v>
      </c>
      <c r="N255">
        <f t="shared" si="44"/>
        <v>0</v>
      </c>
      <c r="O255">
        <f t="shared" si="45"/>
        <v>0</v>
      </c>
      <c r="P255">
        <f t="shared" si="46"/>
        <v>0</v>
      </c>
      <c r="Q255">
        <f t="shared" si="47"/>
        <v>0</v>
      </c>
      <c r="R255" s="21">
        <f>'Lin Reg Dummies'!$B$17+'Lin Reg Dummies'!$B$18*Dummies!C255+'Lin Reg Dummies'!$B$19*Dummies!D255+'Lin Reg Dummies'!$B$20*Dummies!E255+'Lin Reg Dummies'!$B$21*Dummies!F255+'Lin Reg Dummies'!$B$22*Dummies!G255+'Lin Reg Dummies'!$B$23*Dummies!H255+'Lin Reg Dummies'!$B$24*Dummies!I255+'Lin Reg Dummies'!$B$25*Dummies!J255+'Lin Reg Dummies'!$B$26*Dummies!K255+'Lin Reg Dummies'!$B$27*Dummies!L255+'Lin Reg Dummies'!$B$28*Dummies!M255+'Lin Reg Dummies'!$B$29*Dummies!N255+'Lin Reg Dummies'!$B$30*Dummies!O255+'Lin Reg Dummies'!$B$31*Dummies!P255+'Lin Reg Dummies'!$B$32*Dummies!Q255</f>
        <v>318840.34424300626</v>
      </c>
      <c r="S255" s="27">
        <f t="shared" ca="1" si="50"/>
        <v>45010.555091000046</v>
      </c>
      <c r="T255" s="21"/>
    </row>
    <row r="256" spans="1:20" x14ac:dyDescent="0.3">
      <c r="A256" s="9">
        <v>44986</v>
      </c>
      <c r="B256" s="19">
        <f t="shared" ca="1" si="48"/>
        <v>340722.88742669509</v>
      </c>
      <c r="C256" s="19">
        <f t="shared" si="49"/>
        <v>571042.82894736831</v>
      </c>
      <c r="D256" s="10">
        <v>967.13333333333333</v>
      </c>
      <c r="E256" s="10">
        <v>0</v>
      </c>
      <c r="F256">
        <f t="shared" si="36"/>
        <v>0</v>
      </c>
      <c r="G256">
        <f t="shared" si="37"/>
        <v>0</v>
      </c>
      <c r="H256">
        <f t="shared" si="38"/>
        <v>1</v>
      </c>
      <c r="I256">
        <f t="shared" si="39"/>
        <v>0</v>
      </c>
      <c r="J256">
        <f t="shared" si="40"/>
        <v>0</v>
      </c>
      <c r="K256">
        <f t="shared" si="41"/>
        <v>0</v>
      </c>
      <c r="L256">
        <f t="shared" si="42"/>
        <v>0</v>
      </c>
      <c r="M256">
        <f t="shared" si="43"/>
        <v>0</v>
      </c>
      <c r="N256">
        <f t="shared" si="44"/>
        <v>0</v>
      </c>
      <c r="O256">
        <f t="shared" si="45"/>
        <v>0</v>
      </c>
      <c r="P256">
        <f t="shared" si="46"/>
        <v>0</v>
      </c>
      <c r="Q256">
        <f t="shared" si="47"/>
        <v>0</v>
      </c>
      <c r="R256" s="21">
        <f>'Lin Reg Dummies'!$B$17+'Lin Reg Dummies'!$B$18*Dummies!C256+'Lin Reg Dummies'!$B$19*Dummies!D256+'Lin Reg Dummies'!$B$20*Dummies!E256+'Lin Reg Dummies'!$B$21*Dummies!F256+'Lin Reg Dummies'!$B$22*Dummies!G256+'Lin Reg Dummies'!$B$23*Dummies!H256+'Lin Reg Dummies'!$B$24*Dummies!I256+'Lin Reg Dummies'!$B$25*Dummies!J256+'Lin Reg Dummies'!$B$26*Dummies!K256+'Lin Reg Dummies'!$B$27*Dummies!L256+'Lin Reg Dummies'!$B$28*Dummies!M256+'Lin Reg Dummies'!$B$29*Dummies!N256+'Lin Reg Dummies'!$B$30*Dummies!O256+'Lin Reg Dummies'!$B$31*Dummies!P256+'Lin Reg Dummies'!$B$32*Dummies!Q256</f>
        <v>319008.3784615951</v>
      </c>
      <c r="S256" s="27">
        <f t="shared" ca="1" si="50"/>
        <v>21714.508965099987</v>
      </c>
      <c r="T256" s="21"/>
    </row>
    <row r="257" spans="1:20" x14ac:dyDescent="0.3">
      <c r="A257" s="9">
        <v>45017</v>
      </c>
      <c r="B257" s="19">
        <f t="shared" ca="1" si="48"/>
        <v>314673.58052748593</v>
      </c>
      <c r="C257" s="19">
        <f t="shared" si="49"/>
        <v>571380.85964912269</v>
      </c>
      <c r="D257" s="10">
        <v>598.86666666666667</v>
      </c>
      <c r="E257" s="10">
        <v>0.4</v>
      </c>
      <c r="F257">
        <f t="shared" si="36"/>
        <v>0</v>
      </c>
      <c r="G257">
        <f t="shared" si="37"/>
        <v>0</v>
      </c>
      <c r="H257">
        <f t="shared" si="38"/>
        <v>0</v>
      </c>
      <c r="I257">
        <f t="shared" si="39"/>
        <v>1</v>
      </c>
      <c r="J257">
        <f t="shared" si="40"/>
        <v>0</v>
      </c>
      <c r="K257">
        <f t="shared" si="41"/>
        <v>0</v>
      </c>
      <c r="L257">
        <f t="shared" si="42"/>
        <v>0</v>
      </c>
      <c r="M257">
        <f t="shared" si="43"/>
        <v>0</v>
      </c>
      <c r="N257">
        <f t="shared" si="44"/>
        <v>0</v>
      </c>
      <c r="O257">
        <f t="shared" si="45"/>
        <v>0</v>
      </c>
      <c r="P257">
        <f t="shared" si="46"/>
        <v>0</v>
      </c>
      <c r="Q257">
        <f t="shared" si="47"/>
        <v>0</v>
      </c>
      <c r="R257" s="21">
        <f>'Lin Reg Dummies'!$B$17+'Lin Reg Dummies'!$B$18*Dummies!C257+'Lin Reg Dummies'!$B$19*Dummies!D257+'Lin Reg Dummies'!$B$20*Dummies!E257+'Lin Reg Dummies'!$B$21*Dummies!F257+'Lin Reg Dummies'!$B$22*Dummies!G257+'Lin Reg Dummies'!$B$23*Dummies!H257+'Lin Reg Dummies'!$B$24*Dummies!I257+'Lin Reg Dummies'!$B$25*Dummies!J257+'Lin Reg Dummies'!$B$26*Dummies!K257+'Lin Reg Dummies'!$B$27*Dummies!L257+'Lin Reg Dummies'!$B$28*Dummies!M257+'Lin Reg Dummies'!$B$29*Dummies!N257+'Lin Reg Dummies'!$B$30*Dummies!O257+'Lin Reg Dummies'!$B$31*Dummies!P257+'Lin Reg Dummies'!$B$32*Dummies!Q257</f>
        <v>319223.34421104146</v>
      </c>
      <c r="S257" s="27">
        <f t="shared" ca="1" si="50"/>
        <v>-4549.7636835555313</v>
      </c>
      <c r="T257" s="21"/>
    </row>
    <row r="258" spans="1:20" x14ac:dyDescent="0.3">
      <c r="A258" s="9">
        <v>45047</v>
      </c>
      <c r="B258" s="19">
        <f t="shared" ca="1" si="48"/>
        <v>266498.10995615926</v>
      </c>
      <c r="C258" s="19">
        <f t="shared" si="49"/>
        <v>571718.89035087707</v>
      </c>
      <c r="D258" s="10">
        <v>314.66666666666669</v>
      </c>
      <c r="E258" s="10">
        <v>13.066666666666666</v>
      </c>
      <c r="F258">
        <f t="shared" si="36"/>
        <v>0</v>
      </c>
      <c r="G258">
        <f t="shared" si="37"/>
        <v>0</v>
      </c>
      <c r="H258">
        <f t="shared" si="38"/>
        <v>0</v>
      </c>
      <c r="I258">
        <f t="shared" si="39"/>
        <v>0</v>
      </c>
      <c r="J258">
        <f t="shared" si="40"/>
        <v>1</v>
      </c>
      <c r="K258">
        <f t="shared" si="41"/>
        <v>0</v>
      </c>
      <c r="L258">
        <f t="shared" si="42"/>
        <v>0</v>
      </c>
      <c r="M258">
        <f t="shared" si="43"/>
        <v>0</v>
      </c>
      <c r="N258">
        <f t="shared" si="44"/>
        <v>0</v>
      </c>
      <c r="O258">
        <f t="shared" si="45"/>
        <v>0</v>
      </c>
      <c r="P258">
        <f t="shared" si="46"/>
        <v>0</v>
      </c>
      <c r="Q258">
        <f t="shared" si="47"/>
        <v>0</v>
      </c>
      <c r="R258" s="21">
        <f>'Lin Reg Dummies'!$B$17+'Lin Reg Dummies'!$B$18*Dummies!C258+'Lin Reg Dummies'!$B$19*Dummies!D258+'Lin Reg Dummies'!$B$20*Dummies!E258+'Lin Reg Dummies'!$B$21*Dummies!F258+'Lin Reg Dummies'!$B$22*Dummies!G258+'Lin Reg Dummies'!$B$23*Dummies!H258+'Lin Reg Dummies'!$B$24*Dummies!I258+'Lin Reg Dummies'!$B$25*Dummies!J258+'Lin Reg Dummies'!$B$26*Dummies!K258+'Lin Reg Dummies'!$B$27*Dummies!L258+'Lin Reg Dummies'!$B$28*Dummies!M258+'Lin Reg Dummies'!$B$29*Dummies!N258+'Lin Reg Dummies'!$B$30*Dummies!O258+'Lin Reg Dummies'!$B$31*Dummies!P258+'Lin Reg Dummies'!$B$32*Dummies!Q258</f>
        <v>320189.77945715928</v>
      </c>
      <c r="S258" s="27">
        <f t="shared" ca="1" si="50"/>
        <v>-53691.669500999997</v>
      </c>
      <c r="T258" s="21"/>
    </row>
    <row r="259" spans="1:20" x14ac:dyDescent="0.3">
      <c r="A259" s="9">
        <v>45078</v>
      </c>
      <c r="B259" s="19">
        <f t="shared" ca="1" si="48"/>
        <v>278025.85667542886</v>
      </c>
      <c r="C259" s="19">
        <f t="shared" si="49"/>
        <v>572056.92105263146</v>
      </c>
      <c r="D259" s="10">
        <v>95</v>
      </c>
      <c r="E259" s="10">
        <v>55</v>
      </c>
      <c r="F259">
        <f t="shared" si="36"/>
        <v>0</v>
      </c>
      <c r="G259">
        <f t="shared" si="37"/>
        <v>0</v>
      </c>
      <c r="H259">
        <f t="shared" si="38"/>
        <v>0</v>
      </c>
      <c r="I259">
        <f t="shared" si="39"/>
        <v>0</v>
      </c>
      <c r="J259">
        <f t="shared" si="40"/>
        <v>0</v>
      </c>
      <c r="K259">
        <f t="shared" si="41"/>
        <v>1</v>
      </c>
      <c r="L259">
        <f t="shared" si="42"/>
        <v>0</v>
      </c>
      <c r="M259">
        <f t="shared" si="43"/>
        <v>0</v>
      </c>
      <c r="N259">
        <f t="shared" si="44"/>
        <v>0</v>
      </c>
      <c r="O259">
        <f t="shared" si="45"/>
        <v>0</v>
      </c>
      <c r="P259">
        <f t="shared" si="46"/>
        <v>0</v>
      </c>
      <c r="Q259">
        <f t="shared" si="47"/>
        <v>0</v>
      </c>
      <c r="R259" s="21">
        <f>'Lin Reg Dummies'!$B$17+'Lin Reg Dummies'!$B$18*Dummies!C259+'Lin Reg Dummies'!$B$19*Dummies!D259+'Lin Reg Dummies'!$B$20*Dummies!E259+'Lin Reg Dummies'!$B$21*Dummies!F259+'Lin Reg Dummies'!$B$22*Dummies!G259+'Lin Reg Dummies'!$B$23*Dummies!H259+'Lin Reg Dummies'!$B$24*Dummies!I259+'Lin Reg Dummies'!$B$25*Dummies!J259+'Lin Reg Dummies'!$B$26*Dummies!K259+'Lin Reg Dummies'!$B$27*Dummies!L259+'Lin Reg Dummies'!$B$28*Dummies!M259+'Lin Reg Dummies'!$B$29*Dummies!N259+'Lin Reg Dummies'!$B$30*Dummies!O259+'Lin Reg Dummies'!$B$31*Dummies!P259+'Lin Reg Dummies'!$B$32*Dummies!Q259</f>
        <v>320618.68402657169</v>
      </c>
      <c r="S259" s="27">
        <f t="shared" ca="1" si="50"/>
        <v>-42592.827351142827</v>
      </c>
      <c r="T259" s="21"/>
    </row>
    <row r="260" spans="1:20" x14ac:dyDescent="0.3">
      <c r="A260" s="9">
        <v>45108</v>
      </c>
      <c r="B260" s="19">
        <f t="shared" ca="1" si="48"/>
        <v>313703.2422993459</v>
      </c>
      <c r="C260" s="19">
        <f t="shared" si="49"/>
        <v>572394.95175438584</v>
      </c>
      <c r="D260" s="10">
        <v>2</v>
      </c>
      <c r="E260" s="10">
        <v>192</v>
      </c>
      <c r="F260">
        <f t="shared" si="36"/>
        <v>0</v>
      </c>
      <c r="G260">
        <f t="shared" si="37"/>
        <v>0</v>
      </c>
      <c r="H260">
        <f t="shared" si="38"/>
        <v>0</v>
      </c>
      <c r="I260">
        <f t="shared" si="39"/>
        <v>0</v>
      </c>
      <c r="J260">
        <f t="shared" si="40"/>
        <v>0</v>
      </c>
      <c r="K260">
        <f t="shared" si="41"/>
        <v>0</v>
      </c>
      <c r="L260">
        <f t="shared" si="42"/>
        <v>1</v>
      </c>
      <c r="M260">
        <f t="shared" si="43"/>
        <v>0</v>
      </c>
      <c r="N260">
        <f t="shared" si="44"/>
        <v>0</v>
      </c>
      <c r="O260">
        <f t="shared" si="45"/>
        <v>0</v>
      </c>
      <c r="P260">
        <f t="shared" si="46"/>
        <v>0</v>
      </c>
      <c r="Q260">
        <f t="shared" si="47"/>
        <v>0</v>
      </c>
      <c r="R260" s="21">
        <f>'Lin Reg Dummies'!$B$17+'Lin Reg Dummies'!$B$18*Dummies!C260+'Lin Reg Dummies'!$B$19*Dummies!D260+'Lin Reg Dummies'!$B$20*Dummies!E260+'Lin Reg Dummies'!$B$21*Dummies!F260+'Lin Reg Dummies'!$B$22*Dummies!G260+'Lin Reg Dummies'!$B$23*Dummies!H260+'Lin Reg Dummies'!$B$24*Dummies!I260+'Lin Reg Dummies'!$B$25*Dummies!J260+'Lin Reg Dummies'!$B$26*Dummies!K260+'Lin Reg Dummies'!$B$27*Dummies!L260+'Lin Reg Dummies'!$B$28*Dummies!M260+'Lin Reg Dummies'!$B$29*Dummies!N260+'Lin Reg Dummies'!$B$30*Dummies!O260+'Lin Reg Dummies'!$B$31*Dummies!P260+'Lin Reg Dummies'!$B$32*Dummies!Q260</f>
        <v>322243.8414150126</v>
      </c>
      <c r="S260" s="27">
        <f t="shared" ca="1" si="50"/>
        <v>-8540.5991156667005</v>
      </c>
      <c r="T260" s="21"/>
    </row>
    <row r="261" spans="1:20" x14ac:dyDescent="0.3">
      <c r="A261" s="9">
        <v>45139</v>
      </c>
      <c r="B261" s="19">
        <f t="shared" ca="1" si="48"/>
        <v>362747.67052092071</v>
      </c>
      <c r="C261" s="19">
        <f t="shared" si="49"/>
        <v>572732.98245614022</v>
      </c>
      <c r="D261" s="10">
        <v>4</v>
      </c>
      <c r="E261" s="10">
        <v>234</v>
      </c>
      <c r="F261">
        <f t="shared" si="36"/>
        <v>0</v>
      </c>
      <c r="G261">
        <f t="shared" si="37"/>
        <v>0</v>
      </c>
      <c r="H261">
        <f t="shared" si="38"/>
        <v>0</v>
      </c>
      <c r="I261">
        <f t="shared" si="39"/>
        <v>0</v>
      </c>
      <c r="J261">
        <f t="shared" si="40"/>
        <v>0</v>
      </c>
      <c r="K261">
        <f t="shared" si="41"/>
        <v>0</v>
      </c>
      <c r="L261">
        <f t="shared" si="42"/>
        <v>0</v>
      </c>
      <c r="M261">
        <f t="shared" si="43"/>
        <v>1</v>
      </c>
      <c r="N261">
        <f t="shared" si="44"/>
        <v>0</v>
      </c>
      <c r="O261">
        <f t="shared" si="45"/>
        <v>0</v>
      </c>
      <c r="P261">
        <f t="shared" si="46"/>
        <v>0</v>
      </c>
      <c r="Q261">
        <f t="shared" si="47"/>
        <v>0</v>
      </c>
      <c r="R261" s="21">
        <f>'Lin Reg Dummies'!$B$17+'Lin Reg Dummies'!$B$18*Dummies!C261+'Lin Reg Dummies'!$B$19*Dummies!D261+'Lin Reg Dummies'!$B$20*Dummies!E261+'Lin Reg Dummies'!$B$21*Dummies!F261+'Lin Reg Dummies'!$B$22*Dummies!G261+'Lin Reg Dummies'!$B$23*Dummies!H261+'Lin Reg Dummies'!$B$24*Dummies!I261+'Lin Reg Dummies'!$B$25*Dummies!J261+'Lin Reg Dummies'!$B$26*Dummies!K261+'Lin Reg Dummies'!$B$27*Dummies!L261+'Lin Reg Dummies'!$B$28*Dummies!M261+'Lin Reg Dummies'!$B$29*Dummies!N261+'Lin Reg Dummies'!$B$30*Dummies!O261+'Lin Reg Dummies'!$B$31*Dummies!P261+'Lin Reg Dummies'!$B$32*Dummies!Q261</f>
        <v>324390.81172072067</v>
      </c>
      <c r="S261" s="27">
        <f t="shared" ca="1" si="50"/>
        <v>38356.858800200047</v>
      </c>
      <c r="T261" s="21"/>
    </row>
    <row r="262" spans="1:20" x14ac:dyDescent="0.3">
      <c r="A262" s="9">
        <v>45170</v>
      </c>
      <c r="B262" s="19">
        <f t="shared" ca="1" si="48"/>
        <v>330535.74203553179</v>
      </c>
      <c r="C262" s="19">
        <f t="shared" si="49"/>
        <v>573071.0131578946</v>
      </c>
      <c r="D262" s="10">
        <v>119</v>
      </c>
      <c r="E262" s="10">
        <v>83</v>
      </c>
      <c r="F262">
        <f t="shared" si="36"/>
        <v>0</v>
      </c>
      <c r="G262">
        <f t="shared" si="37"/>
        <v>0</v>
      </c>
      <c r="H262">
        <f t="shared" si="38"/>
        <v>0</v>
      </c>
      <c r="I262">
        <f t="shared" si="39"/>
        <v>0</v>
      </c>
      <c r="J262">
        <f t="shared" si="40"/>
        <v>0</v>
      </c>
      <c r="K262">
        <f t="shared" si="41"/>
        <v>0</v>
      </c>
      <c r="L262">
        <f t="shared" si="42"/>
        <v>0</v>
      </c>
      <c r="M262">
        <f t="shared" si="43"/>
        <v>0</v>
      </c>
      <c r="N262">
        <f t="shared" si="44"/>
        <v>1</v>
      </c>
      <c r="O262">
        <f t="shared" si="45"/>
        <v>0</v>
      </c>
      <c r="P262">
        <f t="shared" si="46"/>
        <v>0</v>
      </c>
      <c r="Q262">
        <f t="shared" si="47"/>
        <v>0</v>
      </c>
      <c r="R262" s="21">
        <f>'Lin Reg Dummies'!$B$17+'Lin Reg Dummies'!$B$18*Dummies!C262+'Lin Reg Dummies'!$B$19*Dummies!D262+'Lin Reg Dummies'!$B$20*Dummies!E262+'Lin Reg Dummies'!$B$21*Dummies!F262+'Lin Reg Dummies'!$B$22*Dummies!G262+'Lin Reg Dummies'!$B$23*Dummies!H262+'Lin Reg Dummies'!$B$24*Dummies!I262+'Lin Reg Dummies'!$B$25*Dummies!J262+'Lin Reg Dummies'!$B$26*Dummies!K262+'Lin Reg Dummies'!$B$27*Dummies!L262+'Lin Reg Dummies'!$B$28*Dummies!M262+'Lin Reg Dummies'!$B$29*Dummies!N262+'Lin Reg Dummies'!$B$30*Dummies!O262+'Lin Reg Dummies'!$B$31*Dummies!P262+'Lin Reg Dummies'!$B$32*Dummies!Q262</f>
        <v>322778.80673428182</v>
      </c>
      <c r="S262" s="27">
        <f t="shared" ca="1" si="50"/>
        <v>7756.9353012499632</v>
      </c>
      <c r="T262" s="21"/>
    </row>
    <row r="263" spans="1:20" x14ac:dyDescent="0.3">
      <c r="A263" s="9">
        <v>45200</v>
      </c>
      <c r="B263" s="19">
        <f t="shared" ca="1" si="48"/>
        <v>291373.09746095742</v>
      </c>
      <c r="C263" s="19">
        <f t="shared" si="49"/>
        <v>573409.04385964898</v>
      </c>
      <c r="D263" s="10">
        <v>530</v>
      </c>
      <c r="E263" s="10">
        <v>6</v>
      </c>
      <c r="F263">
        <f t="shared" si="36"/>
        <v>0</v>
      </c>
      <c r="G263">
        <f t="shared" si="37"/>
        <v>0</v>
      </c>
      <c r="H263">
        <f t="shared" si="38"/>
        <v>0</v>
      </c>
      <c r="I263">
        <f t="shared" si="39"/>
        <v>0</v>
      </c>
      <c r="J263">
        <f t="shared" si="40"/>
        <v>0</v>
      </c>
      <c r="K263">
        <f t="shared" si="41"/>
        <v>0</v>
      </c>
      <c r="L263">
        <f t="shared" si="42"/>
        <v>0</v>
      </c>
      <c r="M263">
        <f t="shared" si="43"/>
        <v>0</v>
      </c>
      <c r="N263">
        <f t="shared" si="44"/>
        <v>0</v>
      </c>
      <c r="O263">
        <f t="shared" si="45"/>
        <v>1</v>
      </c>
      <c r="P263">
        <f t="shared" si="46"/>
        <v>0</v>
      </c>
      <c r="Q263">
        <f t="shared" si="47"/>
        <v>0</v>
      </c>
      <c r="R263" s="21">
        <f>'Lin Reg Dummies'!$B$17+'Lin Reg Dummies'!$B$18*Dummies!C263+'Lin Reg Dummies'!$B$19*Dummies!D263+'Lin Reg Dummies'!$B$20*Dummies!E263+'Lin Reg Dummies'!$B$21*Dummies!F263+'Lin Reg Dummies'!$B$22*Dummies!G263+'Lin Reg Dummies'!$B$23*Dummies!H263+'Lin Reg Dummies'!$B$24*Dummies!I263+'Lin Reg Dummies'!$B$25*Dummies!J263+'Lin Reg Dummies'!$B$26*Dummies!K263+'Lin Reg Dummies'!$B$27*Dummies!L263+'Lin Reg Dummies'!$B$28*Dummies!M263+'Lin Reg Dummies'!$B$29*Dummies!N263+'Lin Reg Dummies'!$B$30*Dummies!O263+'Lin Reg Dummies'!$B$31*Dummies!P263+'Lin Reg Dummies'!$B$32*Dummies!Q263</f>
        <v>323406.01033329067</v>
      </c>
      <c r="S263" s="27">
        <f t="shared" ca="1" si="50"/>
        <v>-32032.912872333254</v>
      </c>
      <c r="T263" s="21"/>
    </row>
    <row r="264" spans="1:20" x14ac:dyDescent="0.3">
      <c r="A264" s="9">
        <v>45231</v>
      </c>
      <c r="B264" s="19">
        <f t="shared" ca="1" si="48"/>
        <v>294121.15669948247</v>
      </c>
      <c r="C264" s="19">
        <f t="shared" si="49"/>
        <v>573747.07456140337</v>
      </c>
      <c r="D264" s="10">
        <v>878</v>
      </c>
      <c r="E264" s="10">
        <v>0</v>
      </c>
      <c r="F264">
        <f t="shared" si="36"/>
        <v>0</v>
      </c>
      <c r="G264">
        <f t="shared" si="37"/>
        <v>0</v>
      </c>
      <c r="H264">
        <f t="shared" si="38"/>
        <v>0</v>
      </c>
      <c r="I264">
        <f t="shared" si="39"/>
        <v>0</v>
      </c>
      <c r="J264">
        <f t="shared" si="40"/>
        <v>0</v>
      </c>
      <c r="K264">
        <f t="shared" si="41"/>
        <v>0</v>
      </c>
      <c r="L264">
        <f t="shared" si="42"/>
        <v>0</v>
      </c>
      <c r="M264">
        <f t="shared" si="43"/>
        <v>0</v>
      </c>
      <c r="N264">
        <f t="shared" si="44"/>
        <v>0</v>
      </c>
      <c r="O264">
        <f t="shared" si="45"/>
        <v>0</v>
      </c>
      <c r="P264">
        <f t="shared" si="46"/>
        <v>1</v>
      </c>
      <c r="Q264">
        <f t="shared" si="47"/>
        <v>0</v>
      </c>
      <c r="R264" s="21">
        <f>'Lin Reg Dummies'!$B$17+'Lin Reg Dummies'!$B$18*Dummies!C264+'Lin Reg Dummies'!$B$19*Dummies!D264+'Lin Reg Dummies'!$B$20*Dummies!E264+'Lin Reg Dummies'!$B$21*Dummies!F264+'Lin Reg Dummies'!$B$22*Dummies!G264+'Lin Reg Dummies'!$B$23*Dummies!H264+'Lin Reg Dummies'!$B$24*Dummies!I264+'Lin Reg Dummies'!$B$25*Dummies!J264+'Lin Reg Dummies'!$B$26*Dummies!K264+'Lin Reg Dummies'!$B$27*Dummies!L264+'Lin Reg Dummies'!$B$28*Dummies!M264+'Lin Reg Dummies'!$B$29*Dummies!N264+'Lin Reg Dummies'!$B$30*Dummies!O264+'Lin Reg Dummies'!$B$31*Dummies!P264+'Lin Reg Dummies'!$B$32*Dummies!Q264</f>
        <v>325126.68829398247</v>
      </c>
      <c r="S264" s="27">
        <f t="shared" ca="1" si="50"/>
        <v>-31005.531594500004</v>
      </c>
      <c r="T264" s="21"/>
    </row>
    <row r="265" spans="1:20" x14ac:dyDescent="0.3">
      <c r="A265" s="9">
        <v>45261</v>
      </c>
      <c r="B265" s="19">
        <f t="shared" ca="1" si="48"/>
        <v>324403.53013935639</v>
      </c>
      <c r="C265" s="19">
        <f t="shared" si="49"/>
        <v>574085.10526315775</v>
      </c>
      <c r="D265" s="10">
        <v>1087</v>
      </c>
      <c r="E265" s="10">
        <v>0</v>
      </c>
      <c r="F265">
        <f t="shared" si="36"/>
        <v>0</v>
      </c>
      <c r="G265">
        <f t="shared" si="37"/>
        <v>0</v>
      </c>
      <c r="H265">
        <f t="shared" si="38"/>
        <v>0</v>
      </c>
      <c r="I265">
        <f t="shared" si="39"/>
        <v>0</v>
      </c>
      <c r="J265">
        <f t="shared" si="40"/>
        <v>0</v>
      </c>
      <c r="K265">
        <f t="shared" si="41"/>
        <v>0</v>
      </c>
      <c r="L265">
        <f t="shared" si="42"/>
        <v>0</v>
      </c>
      <c r="M265">
        <f t="shared" si="43"/>
        <v>0</v>
      </c>
      <c r="N265">
        <f t="shared" si="44"/>
        <v>0</v>
      </c>
      <c r="O265">
        <f t="shared" si="45"/>
        <v>0</v>
      </c>
      <c r="P265">
        <f t="shared" si="46"/>
        <v>0</v>
      </c>
      <c r="Q265">
        <f t="shared" si="47"/>
        <v>1</v>
      </c>
      <c r="R265" s="21">
        <f>'Lin Reg Dummies'!$B$17+'Lin Reg Dummies'!$B$18*Dummies!C265+'Lin Reg Dummies'!$B$19*Dummies!D265+'Lin Reg Dummies'!$B$20*Dummies!E265+'Lin Reg Dummies'!$B$21*Dummies!F265+'Lin Reg Dummies'!$B$22*Dummies!G265+'Lin Reg Dummies'!$B$23*Dummies!H265+'Lin Reg Dummies'!$B$24*Dummies!I265+'Lin Reg Dummies'!$B$25*Dummies!J265+'Lin Reg Dummies'!$B$26*Dummies!K265+'Lin Reg Dummies'!$B$27*Dummies!L265+'Lin Reg Dummies'!$B$28*Dummies!M265+'Lin Reg Dummies'!$B$29*Dummies!N265+'Lin Reg Dummies'!$B$30*Dummies!O265+'Lin Reg Dummies'!$B$31*Dummies!P265+'Lin Reg Dummies'!$B$32*Dummies!Q265</f>
        <v>324403.53013935639</v>
      </c>
      <c r="S265" s="27">
        <f t="shared" ca="1" si="50"/>
        <v>0</v>
      </c>
      <c r="T265" s="21"/>
    </row>
    <row r="266" spans="1:20" x14ac:dyDescent="0.3">
      <c r="A266" s="9">
        <v>45292</v>
      </c>
      <c r="B266" s="19">
        <f t="shared" ca="1" si="48"/>
        <v>416739.17411818629</v>
      </c>
      <c r="C266" s="19">
        <f t="shared" si="49"/>
        <v>574423.13596491213</v>
      </c>
      <c r="D266" s="10">
        <v>1279.5999999999999</v>
      </c>
      <c r="E266" s="10">
        <v>0</v>
      </c>
      <c r="F266">
        <f t="shared" si="36"/>
        <v>1</v>
      </c>
      <c r="G266">
        <f t="shared" si="37"/>
        <v>0</v>
      </c>
      <c r="H266">
        <f t="shared" si="38"/>
        <v>0</v>
      </c>
      <c r="I266">
        <f t="shared" si="39"/>
        <v>0</v>
      </c>
      <c r="J266">
        <f t="shared" si="40"/>
        <v>0</v>
      </c>
      <c r="K266">
        <f t="shared" si="41"/>
        <v>0</v>
      </c>
      <c r="L266">
        <f t="shared" si="42"/>
        <v>0</v>
      </c>
      <c r="M266">
        <f t="shared" si="43"/>
        <v>0</v>
      </c>
      <c r="N266">
        <f t="shared" si="44"/>
        <v>0</v>
      </c>
      <c r="O266">
        <f t="shared" si="45"/>
        <v>0</v>
      </c>
      <c r="P266">
        <f t="shared" si="46"/>
        <v>0</v>
      </c>
      <c r="Q266">
        <f t="shared" si="47"/>
        <v>0</v>
      </c>
      <c r="R266" s="21">
        <f>'Lin Reg Dummies'!$B$17+'Lin Reg Dummies'!$B$18*Dummies!C266+'Lin Reg Dummies'!$B$19*Dummies!D266+'Lin Reg Dummies'!$B$20*Dummies!E266+'Lin Reg Dummies'!$B$21*Dummies!F266+'Lin Reg Dummies'!$B$22*Dummies!G266+'Lin Reg Dummies'!$B$23*Dummies!H266+'Lin Reg Dummies'!$B$24*Dummies!I266+'Lin Reg Dummies'!$B$25*Dummies!J266+'Lin Reg Dummies'!$B$26*Dummies!K266+'Lin Reg Dummies'!$B$27*Dummies!L266+'Lin Reg Dummies'!$B$28*Dummies!M266+'Lin Reg Dummies'!$B$29*Dummies!N266+'Lin Reg Dummies'!$B$30*Dummies!O266+'Lin Reg Dummies'!$B$31*Dummies!P266+'Lin Reg Dummies'!$B$32*Dummies!Q266</f>
        <v>321733.42739585298</v>
      </c>
      <c r="S266" s="27">
        <f t="shared" ca="1" si="50"/>
        <v>95005.746722333308</v>
      </c>
      <c r="T266" s="21"/>
    </row>
    <row r="267" spans="1:20" x14ac:dyDescent="0.3">
      <c r="A267" s="9">
        <v>45323</v>
      </c>
      <c r="B267" s="19">
        <f t="shared" ca="1" si="48"/>
        <v>366969.13584836223</v>
      </c>
      <c r="C267" s="19">
        <f t="shared" si="49"/>
        <v>574761.16666666651</v>
      </c>
      <c r="D267" s="10">
        <v>1100.2</v>
      </c>
      <c r="E267" s="10">
        <v>0</v>
      </c>
      <c r="F267">
        <f t="shared" si="36"/>
        <v>0</v>
      </c>
      <c r="G267">
        <f t="shared" si="37"/>
        <v>1</v>
      </c>
      <c r="H267">
        <f t="shared" si="38"/>
        <v>0</v>
      </c>
      <c r="I267">
        <f t="shared" si="39"/>
        <v>0</v>
      </c>
      <c r="J267">
        <f t="shared" si="40"/>
        <v>0</v>
      </c>
      <c r="K267">
        <f t="shared" si="41"/>
        <v>0</v>
      </c>
      <c r="L267">
        <f t="shared" si="42"/>
        <v>0</v>
      </c>
      <c r="M267">
        <f t="shared" si="43"/>
        <v>0</v>
      </c>
      <c r="N267">
        <f t="shared" si="44"/>
        <v>0</v>
      </c>
      <c r="O267">
        <f t="shared" si="45"/>
        <v>0</v>
      </c>
      <c r="P267">
        <f t="shared" si="46"/>
        <v>0</v>
      </c>
      <c r="Q267">
        <f t="shared" si="47"/>
        <v>0</v>
      </c>
      <c r="R267" s="21">
        <f>'Lin Reg Dummies'!$B$17+'Lin Reg Dummies'!$B$18*Dummies!C267+'Lin Reg Dummies'!$B$19*Dummies!D267+'Lin Reg Dummies'!$B$20*Dummies!E267+'Lin Reg Dummies'!$B$21*Dummies!F267+'Lin Reg Dummies'!$B$22*Dummies!G267+'Lin Reg Dummies'!$B$23*Dummies!H267+'Lin Reg Dummies'!$B$24*Dummies!I267+'Lin Reg Dummies'!$B$25*Dummies!J267+'Lin Reg Dummies'!$B$26*Dummies!K267+'Lin Reg Dummies'!$B$27*Dummies!L267+'Lin Reg Dummies'!$B$28*Dummies!M267+'Lin Reg Dummies'!$B$29*Dummies!N267+'Lin Reg Dummies'!$B$30*Dummies!O267+'Lin Reg Dummies'!$B$31*Dummies!P267+'Lin Reg Dummies'!$B$32*Dummies!Q267</f>
        <v>321958.58075736219</v>
      </c>
      <c r="S267" s="27">
        <f t="shared" ca="1" si="50"/>
        <v>45010.555091000046</v>
      </c>
      <c r="T267" s="21"/>
    </row>
    <row r="268" spans="1:20" x14ac:dyDescent="0.3">
      <c r="A268" s="9">
        <v>45352</v>
      </c>
      <c r="B268" s="19">
        <f t="shared" ca="1" si="48"/>
        <v>343841.12394105102</v>
      </c>
      <c r="C268" s="19">
        <f t="shared" si="49"/>
        <v>575099.19736842089</v>
      </c>
      <c r="D268" s="10">
        <v>967.13333333333333</v>
      </c>
      <c r="E268" s="10">
        <v>0</v>
      </c>
      <c r="F268">
        <f t="shared" si="36"/>
        <v>0</v>
      </c>
      <c r="G268">
        <f t="shared" si="37"/>
        <v>0</v>
      </c>
      <c r="H268">
        <f t="shared" si="38"/>
        <v>1</v>
      </c>
      <c r="I268">
        <f t="shared" si="39"/>
        <v>0</v>
      </c>
      <c r="J268">
        <f t="shared" si="40"/>
        <v>0</v>
      </c>
      <c r="K268">
        <f t="shared" si="41"/>
        <v>0</v>
      </c>
      <c r="L268">
        <f t="shared" si="42"/>
        <v>0</v>
      </c>
      <c r="M268">
        <f t="shared" si="43"/>
        <v>0</v>
      </c>
      <c r="N268">
        <f t="shared" si="44"/>
        <v>0</v>
      </c>
      <c r="O268">
        <f t="shared" si="45"/>
        <v>0</v>
      </c>
      <c r="P268">
        <f t="shared" si="46"/>
        <v>0</v>
      </c>
      <c r="Q268">
        <f t="shared" si="47"/>
        <v>0</v>
      </c>
      <c r="R268" s="21">
        <f>'Lin Reg Dummies'!$B$17+'Lin Reg Dummies'!$B$18*Dummies!C268+'Lin Reg Dummies'!$B$19*Dummies!D268+'Lin Reg Dummies'!$B$20*Dummies!E268+'Lin Reg Dummies'!$B$21*Dummies!F268+'Lin Reg Dummies'!$B$22*Dummies!G268+'Lin Reg Dummies'!$B$23*Dummies!H268+'Lin Reg Dummies'!$B$24*Dummies!I268+'Lin Reg Dummies'!$B$25*Dummies!J268+'Lin Reg Dummies'!$B$26*Dummies!K268+'Lin Reg Dummies'!$B$27*Dummies!L268+'Lin Reg Dummies'!$B$28*Dummies!M268+'Lin Reg Dummies'!$B$29*Dummies!N268+'Lin Reg Dummies'!$B$30*Dummies!O268+'Lin Reg Dummies'!$B$31*Dummies!P268+'Lin Reg Dummies'!$B$32*Dummies!Q268</f>
        <v>322126.61497595103</v>
      </c>
      <c r="S268" s="27">
        <f t="shared" ca="1" si="50"/>
        <v>21714.508965099987</v>
      </c>
      <c r="T268" s="21"/>
    </row>
    <row r="269" spans="1:20" x14ac:dyDescent="0.3">
      <c r="A269" s="9">
        <v>45383</v>
      </c>
      <c r="B269" s="19">
        <f t="shared" ca="1" si="48"/>
        <v>317791.81704184186</v>
      </c>
      <c r="C269" s="19">
        <f t="shared" si="49"/>
        <v>575437.22807017528</v>
      </c>
      <c r="D269" s="10">
        <v>598.86666666666667</v>
      </c>
      <c r="E269" s="10">
        <v>0.4</v>
      </c>
      <c r="F269">
        <f t="shared" si="36"/>
        <v>0</v>
      </c>
      <c r="G269">
        <f t="shared" si="37"/>
        <v>0</v>
      </c>
      <c r="H269">
        <f t="shared" si="38"/>
        <v>0</v>
      </c>
      <c r="I269">
        <f t="shared" si="39"/>
        <v>1</v>
      </c>
      <c r="J269">
        <f t="shared" si="40"/>
        <v>0</v>
      </c>
      <c r="K269">
        <f t="shared" si="41"/>
        <v>0</v>
      </c>
      <c r="L269">
        <f t="shared" si="42"/>
        <v>0</v>
      </c>
      <c r="M269">
        <f t="shared" si="43"/>
        <v>0</v>
      </c>
      <c r="N269">
        <f t="shared" si="44"/>
        <v>0</v>
      </c>
      <c r="O269">
        <f t="shared" si="45"/>
        <v>0</v>
      </c>
      <c r="P269">
        <f t="shared" si="46"/>
        <v>0</v>
      </c>
      <c r="Q269">
        <f t="shared" si="47"/>
        <v>0</v>
      </c>
      <c r="R269" s="21">
        <f>'Lin Reg Dummies'!$B$17+'Lin Reg Dummies'!$B$18*Dummies!C269+'Lin Reg Dummies'!$B$19*Dummies!D269+'Lin Reg Dummies'!$B$20*Dummies!E269+'Lin Reg Dummies'!$B$21*Dummies!F269+'Lin Reg Dummies'!$B$22*Dummies!G269+'Lin Reg Dummies'!$B$23*Dummies!H269+'Lin Reg Dummies'!$B$24*Dummies!I269+'Lin Reg Dummies'!$B$25*Dummies!J269+'Lin Reg Dummies'!$B$26*Dummies!K269+'Lin Reg Dummies'!$B$27*Dummies!L269+'Lin Reg Dummies'!$B$28*Dummies!M269+'Lin Reg Dummies'!$B$29*Dummies!N269+'Lin Reg Dummies'!$B$30*Dummies!O269+'Lin Reg Dummies'!$B$31*Dummies!P269+'Lin Reg Dummies'!$B$32*Dummies!Q269</f>
        <v>322341.58072539739</v>
      </c>
      <c r="S269" s="27">
        <f t="shared" ca="1" si="50"/>
        <v>-4549.7636835555313</v>
      </c>
      <c r="T269" s="21"/>
    </row>
    <row r="270" spans="1:20" x14ac:dyDescent="0.3">
      <c r="A270" s="9">
        <v>45413</v>
      </c>
      <c r="B270" s="19">
        <f t="shared" ca="1" si="48"/>
        <v>269616.34647051513</v>
      </c>
      <c r="C270" s="19">
        <f t="shared" si="49"/>
        <v>575775.25877192966</v>
      </c>
      <c r="D270" s="10">
        <v>314.66666666666669</v>
      </c>
      <c r="E270" s="10">
        <v>13.066666666666666</v>
      </c>
      <c r="F270">
        <f t="shared" si="36"/>
        <v>0</v>
      </c>
      <c r="G270">
        <f t="shared" si="37"/>
        <v>0</v>
      </c>
      <c r="H270">
        <f t="shared" si="38"/>
        <v>0</v>
      </c>
      <c r="I270">
        <f t="shared" si="39"/>
        <v>0</v>
      </c>
      <c r="J270">
        <f t="shared" si="40"/>
        <v>1</v>
      </c>
      <c r="K270">
        <f t="shared" si="41"/>
        <v>0</v>
      </c>
      <c r="L270">
        <f t="shared" si="42"/>
        <v>0</v>
      </c>
      <c r="M270">
        <f t="shared" si="43"/>
        <v>0</v>
      </c>
      <c r="N270">
        <f t="shared" si="44"/>
        <v>0</v>
      </c>
      <c r="O270">
        <f t="shared" si="45"/>
        <v>0</v>
      </c>
      <c r="P270">
        <f t="shared" si="46"/>
        <v>0</v>
      </c>
      <c r="Q270">
        <f t="shared" si="47"/>
        <v>0</v>
      </c>
      <c r="R270" s="21">
        <f>'Lin Reg Dummies'!$B$17+'Lin Reg Dummies'!$B$18*Dummies!C270+'Lin Reg Dummies'!$B$19*Dummies!D270+'Lin Reg Dummies'!$B$20*Dummies!E270+'Lin Reg Dummies'!$B$21*Dummies!F270+'Lin Reg Dummies'!$B$22*Dummies!G270+'Lin Reg Dummies'!$B$23*Dummies!H270+'Lin Reg Dummies'!$B$24*Dummies!I270+'Lin Reg Dummies'!$B$25*Dummies!J270+'Lin Reg Dummies'!$B$26*Dummies!K270+'Lin Reg Dummies'!$B$27*Dummies!L270+'Lin Reg Dummies'!$B$28*Dummies!M270+'Lin Reg Dummies'!$B$29*Dummies!N270+'Lin Reg Dummies'!$B$30*Dummies!O270+'Lin Reg Dummies'!$B$31*Dummies!P270+'Lin Reg Dummies'!$B$32*Dummies!Q270</f>
        <v>323308.01597151515</v>
      </c>
      <c r="S270" s="27">
        <f t="shared" ca="1" si="50"/>
        <v>-53691.669500999997</v>
      </c>
      <c r="T270" s="21"/>
    </row>
    <row r="271" spans="1:20" x14ac:dyDescent="0.3">
      <c r="A271" s="9">
        <v>45444</v>
      </c>
      <c r="B271" s="19">
        <f t="shared" ca="1" si="48"/>
        <v>281144.09318978479</v>
      </c>
      <c r="C271" s="19">
        <f t="shared" si="49"/>
        <v>576113.28947368404</v>
      </c>
      <c r="D271" s="10">
        <v>95</v>
      </c>
      <c r="E271" s="10">
        <v>55</v>
      </c>
      <c r="F271">
        <f t="shared" si="36"/>
        <v>0</v>
      </c>
      <c r="G271">
        <f t="shared" si="37"/>
        <v>0</v>
      </c>
      <c r="H271">
        <f t="shared" si="38"/>
        <v>0</v>
      </c>
      <c r="I271">
        <f t="shared" si="39"/>
        <v>0</v>
      </c>
      <c r="J271">
        <f t="shared" si="40"/>
        <v>0</v>
      </c>
      <c r="K271">
        <f t="shared" si="41"/>
        <v>1</v>
      </c>
      <c r="L271">
        <f t="shared" si="42"/>
        <v>0</v>
      </c>
      <c r="M271">
        <f t="shared" si="43"/>
        <v>0</v>
      </c>
      <c r="N271">
        <f t="shared" si="44"/>
        <v>0</v>
      </c>
      <c r="O271">
        <f t="shared" si="45"/>
        <v>0</v>
      </c>
      <c r="P271">
        <f t="shared" si="46"/>
        <v>0</v>
      </c>
      <c r="Q271">
        <f t="shared" si="47"/>
        <v>0</v>
      </c>
      <c r="R271" s="21">
        <f>'Lin Reg Dummies'!$B$17+'Lin Reg Dummies'!$B$18*Dummies!C271+'Lin Reg Dummies'!$B$19*Dummies!D271+'Lin Reg Dummies'!$B$20*Dummies!E271+'Lin Reg Dummies'!$B$21*Dummies!F271+'Lin Reg Dummies'!$B$22*Dummies!G271+'Lin Reg Dummies'!$B$23*Dummies!H271+'Lin Reg Dummies'!$B$24*Dummies!I271+'Lin Reg Dummies'!$B$25*Dummies!J271+'Lin Reg Dummies'!$B$26*Dummies!K271+'Lin Reg Dummies'!$B$27*Dummies!L271+'Lin Reg Dummies'!$B$28*Dummies!M271+'Lin Reg Dummies'!$B$29*Dummies!N271+'Lin Reg Dummies'!$B$30*Dummies!O271+'Lin Reg Dummies'!$B$31*Dummies!P271+'Lin Reg Dummies'!$B$32*Dummies!Q271</f>
        <v>323736.92054092762</v>
      </c>
      <c r="S271" s="27">
        <f t="shared" ca="1" si="50"/>
        <v>-42592.827351142827</v>
      </c>
      <c r="T271" s="21"/>
    </row>
    <row r="272" spans="1:20" x14ac:dyDescent="0.3">
      <c r="A272" s="9">
        <v>45474</v>
      </c>
      <c r="B272" s="19">
        <f t="shared" ca="1" si="48"/>
        <v>316821.47881370177</v>
      </c>
      <c r="C272" s="19">
        <f t="shared" si="49"/>
        <v>576451.32017543842</v>
      </c>
      <c r="D272" s="10">
        <v>2</v>
      </c>
      <c r="E272" s="10">
        <v>192</v>
      </c>
      <c r="F272">
        <f t="shared" si="36"/>
        <v>0</v>
      </c>
      <c r="G272">
        <f t="shared" si="37"/>
        <v>0</v>
      </c>
      <c r="H272">
        <f t="shared" si="38"/>
        <v>0</v>
      </c>
      <c r="I272">
        <f t="shared" si="39"/>
        <v>0</v>
      </c>
      <c r="J272">
        <f t="shared" si="40"/>
        <v>0</v>
      </c>
      <c r="K272">
        <f t="shared" si="41"/>
        <v>0</v>
      </c>
      <c r="L272">
        <f t="shared" si="42"/>
        <v>1</v>
      </c>
      <c r="M272">
        <f t="shared" si="43"/>
        <v>0</v>
      </c>
      <c r="N272">
        <f t="shared" si="44"/>
        <v>0</v>
      </c>
      <c r="O272">
        <f t="shared" si="45"/>
        <v>0</v>
      </c>
      <c r="P272">
        <f t="shared" si="46"/>
        <v>0</v>
      </c>
      <c r="Q272">
        <f t="shared" si="47"/>
        <v>0</v>
      </c>
      <c r="R272" s="21">
        <f>'Lin Reg Dummies'!$B$17+'Lin Reg Dummies'!$B$18*Dummies!C272+'Lin Reg Dummies'!$B$19*Dummies!D272+'Lin Reg Dummies'!$B$20*Dummies!E272+'Lin Reg Dummies'!$B$21*Dummies!F272+'Lin Reg Dummies'!$B$22*Dummies!G272+'Lin Reg Dummies'!$B$23*Dummies!H272+'Lin Reg Dummies'!$B$24*Dummies!I272+'Lin Reg Dummies'!$B$25*Dummies!J272+'Lin Reg Dummies'!$B$26*Dummies!K272+'Lin Reg Dummies'!$B$27*Dummies!L272+'Lin Reg Dummies'!$B$28*Dummies!M272+'Lin Reg Dummies'!$B$29*Dummies!N272+'Lin Reg Dummies'!$B$30*Dummies!O272+'Lin Reg Dummies'!$B$31*Dummies!P272+'Lin Reg Dummies'!$B$32*Dummies!Q272</f>
        <v>325362.07792936848</v>
      </c>
      <c r="S272" s="27">
        <f t="shared" ca="1" si="50"/>
        <v>-8540.5991156667005</v>
      </c>
      <c r="T272" s="21"/>
    </row>
    <row r="273" spans="1:20" x14ac:dyDescent="0.3">
      <c r="A273" s="9">
        <v>45505</v>
      </c>
      <c r="B273" s="19">
        <f t="shared" ca="1" si="48"/>
        <v>365865.90703527664</v>
      </c>
      <c r="C273" s="19">
        <f t="shared" si="49"/>
        <v>576789.3508771928</v>
      </c>
      <c r="D273" s="10">
        <v>4</v>
      </c>
      <c r="E273" s="10">
        <v>234</v>
      </c>
      <c r="F273">
        <f t="shared" si="36"/>
        <v>0</v>
      </c>
      <c r="G273">
        <f t="shared" si="37"/>
        <v>0</v>
      </c>
      <c r="H273">
        <f t="shared" si="38"/>
        <v>0</v>
      </c>
      <c r="I273">
        <f t="shared" si="39"/>
        <v>0</v>
      </c>
      <c r="J273">
        <f t="shared" si="40"/>
        <v>0</v>
      </c>
      <c r="K273">
        <f t="shared" si="41"/>
        <v>0</v>
      </c>
      <c r="L273">
        <f t="shared" si="42"/>
        <v>0</v>
      </c>
      <c r="M273">
        <f t="shared" si="43"/>
        <v>1</v>
      </c>
      <c r="N273">
        <f t="shared" si="44"/>
        <v>0</v>
      </c>
      <c r="O273">
        <f t="shared" si="45"/>
        <v>0</v>
      </c>
      <c r="P273">
        <f t="shared" si="46"/>
        <v>0</v>
      </c>
      <c r="Q273">
        <f t="shared" si="47"/>
        <v>0</v>
      </c>
      <c r="R273" s="21">
        <f>'Lin Reg Dummies'!$B$17+'Lin Reg Dummies'!$B$18*Dummies!C273+'Lin Reg Dummies'!$B$19*Dummies!D273+'Lin Reg Dummies'!$B$20*Dummies!E273+'Lin Reg Dummies'!$B$21*Dummies!F273+'Lin Reg Dummies'!$B$22*Dummies!G273+'Lin Reg Dummies'!$B$23*Dummies!H273+'Lin Reg Dummies'!$B$24*Dummies!I273+'Lin Reg Dummies'!$B$25*Dummies!J273+'Lin Reg Dummies'!$B$26*Dummies!K273+'Lin Reg Dummies'!$B$27*Dummies!L273+'Lin Reg Dummies'!$B$28*Dummies!M273+'Lin Reg Dummies'!$B$29*Dummies!N273+'Lin Reg Dummies'!$B$30*Dummies!O273+'Lin Reg Dummies'!$B$31*Dummies!P273+'Lin Reg Dummies'!$B$32*Dummies!Q273</f>
        <v>327509.0482350766</v>
      </c>
      <c r="S273" s="27">
        <f t="shared" ca="1" si="50"/>
        <v>38356.858800200047</v>
      </c>
      <c r="T273" s="21"/>
    </row>
    <row r="274" spans="1:20" x14ac:dyDescent="0.3">
      <c r="A274" s="9">
        <v>45536</v>
      </c>
      <c r="B274" s="19">
        <f t="shared" ca="1" si="48"/>
        <v>333653.97854988766</v>
      </c>
      <c r="C274" s="19">
        <f t="shared" si="49"/>
        <v>577127.38157894718</v>
      </c>
      <c r="D274" s="10">
        <v>119</v>
      </c>
      <c r="E274" s="10">
        <v>83</v>
      </c>
      <c r="F274">
        <f t="shared" si="36"/>
        <v>0</v>
      </c>
      <c r="G274">
        <f t="shared" si="37"/>
        <v>0</v>
      </c>
      <c r="H274">
        <f t="shared" si="38"/>
        <v>0</v>
      </c>
      <c r="I274">
        <f t="shared" si="39"/>
        <v>0</v>
      </c>
      <c r="J274">
        <f t="shared" si="40"/>
        <v>0</v>
      </c>
      <c r="K274">
        <f t="shared" si="41"/>
        <v>0</v>
      </c>
      <c r="L274">
        <f t="shared" si="42"/>
        <v>0</v>
      </c>
      <c r="M274">
        <f t="shared" si="43"/>
        <v>0</v>
      </c>
      <c r="N274">
        <f t="shared" si="44"/>
        <v>1</v>
      </c>
      <c r="O274">
        <f t="shared" si="45"/>
        <v>0</v>
      </c>
      <c r="P274">
        <f t="shared" si="46"/>
        <v>0</v>
      </c>
      <c r="Q274">
        <f t="shared" si="47"/>
        <v>0</v>
      </c>
      <c r="R274" s="21">
        <f>'Lin Reg Dummies'!$B$17+'Lin Reg Dummies'!$B$18*Dummies!C274+'Lin Reg Dummies'!$B$19*Dummies!D274+'Lin Reg Dummies'!$B$20*Dummies!E274+'Lin Reg Dummies'!$B$21*Dummies!F274+'Lin Reg Dummies'!$B$22*Dummies!G274+'Lin Reg Dummies'!$B$23*Dummies!H274+'Lin Reg Dummies'!$B$24*Dummies!I274+'Lin Reg Dummies'!$B$25*Dummies!J274+'Lin Reg Dummies'!$B$26*Dummies!K274+'Lin Reg Dummies'!$B$27*Dummies!L274+'Lin Reg Dummies'!$B$28*Dummies!M274+'Lin Reg Dummies'!$B$29*Dummies!N274+'Lin Reg Dummies'!$B$30*Dummies!O274+'Lin Reg Dummies'!$B$31*Dummies!P274+'Lin Reg Dummies'!$B$32*Dummies!Q274</f>
        <v>325897.0432486377</v>
      </c>
      <c r="S274" s="27">
        <f t="shared" ca="1" si="50"/>
        <v>7756.9353012499632</v>
      </c>
      <c r="T274" s="21"/>
    </row>
    <row r="275" spans="1:20" x14ac:dyDescent="0.3">
      <c r="A275" s="9">
        <v>45566</v>
      </c>
      <c r="B275" s="19">
        <f t="shared" ca="1" si="48"/>
        <v>294491.33397531335</v>
      </c>
      <c r="C275" s="19">
        <f t="shared" si="49"/>
        <v>577465.41228070157</v>
      </c>
      <c r="D275" s="10">
        <v>530</v>
      </c>
      <c r="E275" s="10">
        <v>6</v>
      </c>
      <c r="F275">
        <f t="shared" si="36"/>
        <v>0</v>
      </c>
      <c r="G275">
        <f t="shared" si="37"/>
        <v>0</v>
      </c>
      <c r="H275">
        <f t="shared" si="38"/>
        <v>0</v>
      </c>
      <c r="I275">
        <f t="shared" si="39"/>
        <v>0</v>
      </c>
      <c r="J275">
        <f t="shared" si="40"/>
        <v>0</v>
      </c>
      <c r="K275">
        <f t="shared" si="41"/>
        <v>0</v>
      </c>
      <c r="L275">
        <f t="shared" si="42"/>
        <v>0</v>
      </c>
      <c r="M275">
        <f t="shared" si="43"/>
        <v>0</v>
      </c>
      <c r="N275">
        <f t="shared" si="44"/>
        <v>0</v>
      </c>
      <c r="O275">
        <f t="shared" si="45"/>
        <v>1</v>
      </c>
      <c r="P275">
        <f t="shared" si="46"/>
        <v>0</v>
      </c>
      <c r="Q275">
        <f t="shared" si="47"/>
        <v>0</v>
      </c>
      <c r="R275" s="21">
        <f>'Lin Reg Dummies'!$B$17+'Lin Reg Dummies'!$B$18*Dummies!C275+'Lin Reg Dummies'!$B$19*Dummies!D275+'Lin Reg Dummies'!$B$20*Dummies!E275+'Lin Reg Dummies'!$B$21*Dummies!F275+'Lin Reg Dummies'!$B$22*Dummies!G275+'Lin Reg Dummies'!$B$23*Dummies!H275+'Lin Reg Dummies'!$B$24*Dummies!I275+'Lin Reg Dummies'!$B$25*Dummies!J275+'Lin Reg Dummies'!$B$26*Dummies!K275+'Lin Reg Dummies'!$B$27*Dummies!L275+'Lin Reg Dummies'!$B$28*Dummies!M275+'Lin Reg Dummies'!$B$29*Dummies!N275+'Lin Reg Dummies'!$B$30*Dummies!O275+'Lin Reg Dummies'!$B$31*Dummies!P275+'Lin Reg Dummies'!$B$32*Dummies!Q275</f>
        <v>326524.2468476466</v>
      </c>
      <c r="S275" s="27">
        <f t="shared" ca="1" si="50"/>
        <v>-32032.912872333254</v>
      </c>
      <c r="T275" s="21"/>
    </row>
    <row r="276" spans="1:20" x14ac:dyDescent="0.3">
      <c r="A276" s="9">
        <v>45597</v>
      </c>
      <c r="B276" s="19">
        <f t="shared" ca="1" si="48"/>
        <v>297239.3932138384</v>
      </c>
      <c r="C276" s="19">
        <f t="shared" si="49"/>
        <v>577803.44298245595</v>
      </c>
      <c r="D276" s="10">
        <v>878</v>
      </c>
      <c r="E276" s="10">
        <v>0</v>
      </c>
      <c r="F276">
        <f t="shared" si="36"/>
        <v>0</v>
      </c>
      <c r="G276">
        <f t="shared" si="37"/>
        <v>0</v>
      </c>
      <c r="H276">
        <f t="shared" si="38"/>
        <v>0</v>
      </c>
      <c r="I276">
        <f t="shared" si="39"/>
        <v>0</v>
      </c>
      <c r="J276">
        <f t="shared" si="40"/>
        <v>0</v>
      </c>
      <c r="K276">
        <f t="shared" si="41"/>
        <v>0</v>
      </c>
      <c r="L276">
        <f t="shared" si="42"/>
        <v>0</v>
      </c>
      <c r="M276">
        <f t="shared" si="43"/>
        <v>0</v>
      </c>
      <c r="N276">
        <f t="shared" si="44"/>
        <v>0</v>
      </c>
      <c r="O276">
        <f t="shared" si="45"/>
        <v>0</v>
      </c>
      <c r="P276">
        <f t="shared" si="46"/>
        <v>1</v>
      </c>
      <c r="Q276">
        <f t="shared" si="47"/>
        <v>0</v>
      </c>
      <c r="R276" s="21">
        <f>'Lin Reg Dummies'!$B$17+'Lin Reg Dummies'!$B$18*Dummies!C276+'Lin Reg Dummies'!$B$19*Dummies!D276+'Lin Reg Dummies'!$B$20*Dummies!E276+'Lin Reg Dummies'!$B$21*Dummies!F276+'Lin Reg Dummies'!$B$22*Dummies!G276+'Lin Reg Dummies'!$B$23*Dummies!H276+'Lin Reg Dummies'!$B$24*Dummies!I276+'Lin Reg Dummies'!$B$25*Dummies!J276+'Lin Reg Dummies'!$B$26*Dummies!K276+'Lin Reg Dummies'!$B$27*Dummies!L276+'Lin Reg Dummies'!$B$28*Dummies!M276+'Lin Reg Dummies'!$B$29*Dummies!N276+'Lin Reg Dummies'!$B$30*Dummies!O276+'Lin Reg Dummies'!$B$31*Dummies!P276+'Lin Reg Dummies'!$B$32*Dummies!Q276</f>
        <v>328244.9248083384</v>
      </c>
      <c r="S276" s="27">
        <f t="shared" ca="1" si="50"/>
        <v>-31005.531594500004</v>
      </c>
      <c r="T276" s="21"/>
    </row>
    <row r="277" spans="1:20" x14ac:dyDescent="0.3">
      <c r="A277" s="9">
        <v>45627</v>
      </c>
      <c r="B277" s="19">
        <f t="shared" ca="1" si="48"/>
        <v>327521.76665371232</v>
      </c>
      <c r="C277" s="19">
        <f t="shared" si="49"/>
        <v>578141.47368421033</v>
      </c>
      <c r="D277" s="10">
        <v>1087</v>
      </c>
      <c r="E277" s="10">
        <v>0</v>
      </c>
      <c r="F277">
        <f t="shared" si="36"/>
        <v>0</v>
      </c>
      <c r="G277">
        <f t="shared" si="37"/>
        <v>0</v>
      </c>
      <c r="H277">
        <f t="shared" si="38"/>
        <v>0</v>
      </c>
      <c r="I277">
        <f t="shared" si="39"/>
        <v>0</v>
      </c>
      <c r="J277">
        <f t="shared" si="40"/>
        <v>0</v>
      </c>
      <c r="K277">
        <f t="shared" si="41"/>
        <v>0</v>
      </c>
      <c r="L277">
        <f t="shared" si="42"/>
        <v>0</v>
      </c>
      <c r="M277">
        <f t="shared" si="43"/>
        <v>0</v>
      </c>
      <c r="N277">
        <f t="shared" si="44"/>
        <v>0</v>
      </c>
      <c r="O277">
        <f t="shared" si="45"/>
        <v>0</v>
      </c>
      <c r="P277">
        <f t="shared" si="46"/>
        <v>0</v>
      </c>
      <c r="Q277">
        <f t="shared" si="47"/>
        <v>1</v>
      </c>
      <c r="R277" s="21">
        <f>'Lin Reg Dummies'!$B$17+'Lin Reg Dummies'!$B$18*Dummies!C277+'Lin Reg Dummies'!$B$19*Dummies!D277+'Lin Reg Dummies'!$B$20*Dummies!E277+'Lin Reg Dummies'!$B$21*Dummies!F277+'Lin Reg Dummies'!$B$22*Dummies!G277+'Lin Reg Dummies'!$B$23*Dummies!H277+'Lin Reg Dummies'!$B$24*Dummies!I277+'Lin Reg Dummies'!$B$25*Dummies!J277+'Lin Reg Dummies'!$B$26*Dummies!K277+'Lin Reg Dummies'!$B$27*Dummies!L277+'Lin Reg Dummies'!$B$28*Dummies!M277+'Lin Reg Dummies'!$B$29*Dummies!N277+'Lin Reg Dummies'!$B$30*Dummies!O277+'Lin Reg Dummies'!$B$31*Dummies!P277+'Lin Reg Dummies'!$B$32*Dummies!Q277</f>
        <v>327521.76665371232</v>
      </c>
      <c r="S277" s="27">
        <f t="shared" ca="1" si="50"/>
        <v>0</v>
      </c>
      <c r="T277" s="21"/>
    </row>
    <row r="278" spans="1:20" x14ac:dyDescent="0.3">
      <c r="A278" s="9">
        <v>45658</v>
      </c>
      <c r="B278" s="19">
        <f t="shared" ca="1" si="48"/>
        <v>419857.41063254222</v>
      </c>
      <c r="C278" s="19">
        <f t="shared" si="49"/>
        <v>578479.50438596471</v>
      </c>
      <c r="D278" s="10">
        <v>1279.5999999999999</v>
      </c>
      <c r="E278" s="10">
        <v>0</v>
      </c>
      <c r="F278">
        <f t="shared" si="36"/>
        <v>1</v>
      </c>
      <c r="G278">
        <f t="shared" si="37"/>
        <v>0</v>
      </c>
      <c r="H278">
        <f t="shared" si="38"/>
        <v>0</v>
      </c>
      <c r="I278">
        <f t="shared" si="39"/>
        <v>0</v>
      </c>
      <c r="J278">
        <f t="shared" si="40"/>
        <v>0</v>
      </c>
      <c r="K278">
        <f t="shared" si="41"/>
        <v>0</v>
      </c>
      <c r="L278">
        <f t="shared" si="42"/>
        <v>0</v>
      </c>
      <c r="M278">
        <f t="shared" si="43"/>
        <v>0</v>
      </c>
      <c r="N278">
        <f t="shared" si="44"/>
        <v>0</v>
      </c>
      <c r="O278">
        <f t="shared" si="45"/>
        <v>0</v>
      </c>
      <c r="P278">
        <f t="shared" si="46"/>
        <v>0</v>
      </c>
      <c r="Q278">
        <f t="shared" si="47"/>
        <v>0</v>
      </c>
      <c r="R278" s="21">
        <f>'Lin Reg Dummies'!$B$17+'Lin Reg Dummies'!$B$18*Dummies!C278+'Lin Reg Dummies'!$B$19*Dummies!D278+'Lin Reg Dummies'!$B$20*Dummies!E278+'Lin Reg Dummies'!$B$21*Dummies!F278+'Lin Reg Dummies'!$B$22*Dummies!G278+'Lin Reg Dummies'!$B$23*Dummies!H278+'Lin Reg Dummies'!$B$24*Dummies!I278+'Lin Reg Dummies'!$B$25*Dummies!J278+'Lin Reg Dummies'!$B$26*Dummies!K278+'Lin Reg Dummies'!$B$27*Dummies!L278+'Lin Reg Dummies'!$B$28*Dummies!M278+'Lin Reg Dummies'!$B$29*Dummies!N278+'Lin Reg Dummies'!$B$30*Dummies!O278+'Lin Reg Dummies'!$B$31*Dummies!P278+'Lin Reg Dummies'!$B$32*Dummies!Q278</f>
        <v>324851.66391020891</v>
      </c>
      <c r="S278" s="27">
        <f t="shared" ca="1" si="50"/>
        <v>95005.746722333308</v>
      </c>
      <c r="T278" s="21"/>
    </row>
    <row r="279" spans="1:20" x14ac:dyDescent="0.3">
      <c r="A279" s="9">
        <v>45689</v>
      </c>
      <c r="B279" s="19">
        <f t="shared" ca="1" si="48"/>
        <v>370087.3723627181</v>
      </c>
      <c r="C279" s="19">
        <f t="shared" si="49"/>
        <v>578817.53508771909</v>
      </c>
      <c r="D279" s="10">
        <v>1100.2</v>
      </c>
      <c r="E279" s="10">
        <v>0</v>
      </c>
      <c r="F279">
        <f t="shared" si="36"/>
        <v>0</v>
      </c>
      <c r="G279">
        <f t="shared" si="37"/>
        <v>1</v>
      </c>
      <c r="H279">
        <f t="shared" si="38"/>
        <v>0</v>
      </c>
      <c r="I279">
        <f t="shared" si="39"/>
        <v>0</v>
      </c>
      <c r="J279">
        <f t="shared" si="40"/>
        <v>0</v>
      </c>
      <c r="K279">
        <f t="shared" si="41"/>
        <v>0</v>
      </c>
      <c r="L279">
        <f t="shared" si="42"/>
        <v>0</v>
      </c>
      <c r="M279">
        <f t="shared" si="43"/>
        <v>0</v>
      </c>
      <c r="N279">
        <f t="shared" si="44"/>
        <v>0</v>
      </c>
      <c r="O279">
        <f t="shared" si="45"/>
        <v>0</v>
      </c>
      <c r="P279">
        <f t="shared" si="46"/>
        <v>0</v>
      </c>
      <c r="Q279">
        <f t="shared" si="47"/>
        <v>0</v>
      </c>
      <c r="R279" s="21">
        <f>'Lin Reg Dummies'!$B$17+'Lin Reg Dummies'!$B$18*Dummies!C279+'Lin Reg Dummies'!$B$19*Dummies!D279+'Lin Reg Dummies'!$B$20*Dummies!E279+'Lin Reg Dummies'!$B$21*Dummies!F279+'Lin Reg Dummies'!$B$22*Dummies!G279+'Lin Reg Dummies'!$B$23*Dummies!H279+'Lin Reg Dummies'!$B$24*Dummies!I279+'Lin Reg Dummies'!$B$25*Dummies!J279+'Lin Reg Dummies'!$B$26*Dummies!K279+'Lin Reg Dummies'!$B$27*Dummies!L279+'Lin Reg Dummies'!$B$28*Dummies!M279+'Lin Reg Dummies'!$B$29*Dummies!N279+'Lin Reg Dummies'!$B$30*Dummies!O279+'Lin Reg Dummies'!$B$31*Dummies!P279+'Lin Reg Dummies'!$B$32*Dummies!Q279</f>
        <v>325076.81727171806</v>
      </c>
      <c r="S279" s="27">
        <f t="shared" ca="1" si="50"/>
        <v>45010.555091000046</v>
      </c>
      <c r="T279" s="21"/>
    </row>
    <row r="280" spans="1:20" x14ac:dyDescent="0.3">
      <c r="A280" s="9">
        <v>45717</v>
      </c>
      <c r="B280" s="19">
        <f t="shared" ca="1" si="48"/>
        <v>346959.36045540695</v>
      </c>
      <c r="C280" s="19">
        <f t="shared" si="49"/>
        <v>579155.56578947348</v>
      </c>
      <c r="D280" s="10">
        <v>967.13333333333333</v>
      </c>
      <c r="E280" s="10">
        <v>0</v>
      </c>
      <c r="F280">
        <f t="shared" si="36"/>
        <v>0</v>
      </c>
      <c r="G280">
        <f t="shared" si="37"/>
        <v>0</v>
      </c>
      <c r="H280">
        <f t="shared" si="38"/>
        <v>1</v>
      </c>
      <c r="I280">
        <f t="shared" si="39"/>
        <v>0</v>
      </c>
      <c r="J280">
        <f t="shared" si="40"/>
        <v>0</v>
      </c>
      <c r="K280">
        <f t="shared" si="41"/>
        <v>0</v>
      </c>
      <c r="L280">
        <f t="shared" si="42"/>
        <v>0</v>
      </c>
      <c r="M280">
        <f t="shared" si="43"/>
        <v>0</v>
      </c>
      <c r="N280">
        <f t="shared" si="44"/>
        <v>0</v>
      </c>
      <c r="O280">
        <f t="shared" si="45"/>
        <v>0</v>
      </c>
      <c r="P280">
        <f t="shared" si="46"/>
        <v>0</v>
      </c>
      <c r="Q280">
        <f t="shared" si="47"/>
        <v>0</v>
      </c>
      <c r="R280" s="21">
        <f>'Lin Reg Dummies'!$B$17+'Lin Reg Dummies'!$B$18*Dummies!C280+'Lin Reg Dummies'!$B$19*Dummies!D280+'Lin Reg Dummies'!$B$20*Dummies!E280+'Lin Reg Dummies'!$B$21*Dummies!F280+'Lin Reg Dummies'!$B$22*Dummies!G280+'Lin Reg Dummies'!$B$23*Dummies!H280+'Lin Reg Dummies'!$B$24*Dummies!I280+'Lin Reg Dummies'!$B$25*Dummies!J280+'Lin Reg Dummies'!$B$26*Dummies!K280+'Lin Reg Dummies'!$B$27*Dummies!L280+'Lin Reg Dummies'!$B$28*Dummies!M280+'Lin Reg Dummies'!$B$29*Dummies!N280+'Lin Reg Dummies'!$B$30*Dummies!O280+'Lin Reg Dummies'!$B$31*Dummies!P280+'Lin Reg Dummies'!$B$32*Dummies!Q280</f>
        <v>325244.85149030696</v>
      </c>
      <c r="S280" s="27">
        <f t="shared" ca="1" si="50"/>
        <v>21714.508965099987</v>
      </c>
      <c r="T280" s="21"/>
    </row>
    <row r="281" spans="1:20" x14ac:dyDescent="0.3">
      <c r="A281" s="9">
        <v>45748</v>
      </c>
      <c r="B281" s="19">
        <f t="shared" ca="1" si="48"/>
        <v>320910.05355619773</v>
      </c>
      <c r="C281" s="19">
        <f t="shared" si="49"/>
        <v>579493.59649122786</v>
      </c>
      <c r="D281" s="10">
        <v>598.86666666666667</v>
      </c>
      <c r="E281" s="10">
        <v>0.4</v>
      </c>
      <c r="F281">
        <f t="shared" si="36"/>
        <v>0</v>
      </c>
      <c r="G281">
        <f t="shared" si="37"/>
        <v>0</v>
      </c>
      <c r="H281">
        <f t="shared" si="38"/>
        <v>0</v>
      </c>
      <c r="I281">
        <f t="shared" si="39"/>
        <v>1</v>
      </c>
      <c r="J281">
        <f t="shared" si="40"/>
        <v>0</v>
      </c>
      <c r="K281">
        <f t="shared" si="41"/>
        <v>0</v>
      </c>
      <c r="L281">
        <f t="shared" si="42"/>
        <v>0</v>
      </c>
      <c r="M281">
        <f t="shared" si="43"/>
        <v>0</v>
      </c>
      <c r="N281">
        <f t="shared" si="44"/>
        <v>0</v>
      </c>
      <c r="O281">
        <f t="shared" si="45"/>
        <v>0</v>
      </c>
      <c r="P281">
        <f t="shared" si="46"/>
        <v>0</v>
      </c>
      <c r="Q281">
        <f t="shared" si="47"/>
        <v>0</v>
      </c>
      <c r="R281" s="21">
        <f>'Lin Reg Dummies'!$B$17+'Lin Reg Dummies'!$B$18*Dummies!C281+'Lin Reg Dummies'!$B$19*Dummies!D281+'Lin Reg Dummies'!$B$20*Dummies!E281+'Lin Reg Dummies'!$B$21*Dummies!F281+'Lin Reg Dummies'!$B$22*Dummies!G281+'Lin Reg Dummies'!$B$23*Dummies!H281+'Lin Reg Dummies'!$B$24*Dummies!I281+'Lin Reg Dummies'!$B$25*Dummies!J281+'Lin Reg Dummies'!$B$26*Dummies!K281+'Lin Reg Dummies'!$B$27*Dummies!L281+'Lin Reg Dummies'!$B$28*Dummies!M281+'Lin Reg Dummies'!$B$29*Dummies!N281+'Lin Reg Dummies'!$B$30*Dummies!O281+'Lin Reg Dummies'!$B$31*Dummies!P281+'Lin Reg Dummies'!$B$32*Dummies!Q281</f>
        <v>325459.81723975326</v>
      </c>
      <c r="S281" s="27">
        <f t="shared" ca="1" si="50"/>
        <v>-4549.7636835555313</v>
      </c>
      <c r="T281" s="21"/>
    </row>
    <row r="282" spans="1:20" x14ac:dyDescent="0.3">
      <c r="A282" s="9">
        <v>45778</v>
      </c>
      <c r="B282" s="19">
        <f t="shared" ca="1" si="48"/>
        <v>272734.58298487111</v>
      </c>
      <c r="C282" s="19">
        <f t="shared" si="49"/>
        <v>579831.62719298224</v>
      </c>
      <c r="D282" s="10">
        <v>314.66666666666669</v>
      </c>
      <c r="E282" s="10">
        <v>13.066666666666666</v>
      </c>
      <c r="F282">
        <f t="shared" si="36"/>
        <v>0</v>
      </c>
      <c r="G282">
        <f t="shared" si="37"/>
        <v>0</v>
      </c>
      <c r="H282">
        <f t="shared" si="38"/>
        <v>0</v>
      </c>
      <c r="I282">
        <f t="shared" si="39"/>
        <v>0</v>
      </c>
      <c r="J282">
        <f t="shared" si="40"/>
        <v>1</v>
      </c>
      <c r="K282">
        <f t="shared" si="41"/>
        <v>0</v>
      </c>
      <c r="L282">
        <f t="shared" si="42"/>
        <v>0</v>
      </c>
      <c r="M282">
        <f t="shared" si="43"/>
        <v>0</v>
      </c>
      <c r="N282">
        <f t="shared" si="44"/>
        <v>0</v>
      </c>
      <c r="O282">
        <f t="shared" si="45"/>
        <v>0</v>
      </c>
      <c r="P282">
        <f t="shared" si="46"/>
        <v>0</v>
      </c>
      <c r="Q282">
        <f t="shared" si="47"/>
        <v>0</v>
      </c>
      <c r="R282" s="21">
        <f>'Lin Reg Dummies'!$B$17+'Lin Reg Dummies'!$B$18*Dummies!C282+'Lin Reg Dummies'!$B$19*Dummies!D282+'Lin Reg Dummies'!$B$20*Dummies!E282+'Lin Reg Dummies'!$B$21*Dummies!F282+'Lin Reg Dummies'!$B$22*Dummies!G282+'Lin Reg Dummies'!$B$23*Dummies!H282+'Lin Reg Dummies'!$B$24*Dummies!I282+'Lin Reg Dummies'!$B$25*Dummies!J282+'Lin Reg Dummies'!$B$26*Dummies!K282+'Lin Reg Dummies'!$B$27*Dummies!L282+'Lin Reg Dummies'!$B$28*Dummies!M282+'Lin Reg Dummies'!$B$29*Dummies!N282+'Lin Reg Dummies'!$B$30*Dummies!O282+'Lin Reg Dummies'!$B$31*Dummies!P282+'Lin Reg Dummies'!$B$32*Dummies!Q282</f>
        <v>326426.25248587108</v>
      </c>
      <c r="S282" s="27">
        <f t="shared" ca="1" si="50"/>
        <v>-53691.669500999997</v>
      </c>
      <c r="T282" s="21"/>
    </row>
    <row r="283" spans="1:20" x14ac:dyDescent="0.3">
      <c r="A283" s="9">
        <v>45809</v>
      </c>
      <c r="B283" s="19">
        <f t="shared" ca="1" si="48"/>
        <v>284262.32970414066</v>
      </c>
      <c r="C283" s="19">
        <f t="shared" si="49"/>
        <v>580169.65789473662</v>
      </c>
      <c r="D283" s="10">
        <v>95</v>
      </c>
      <c r="E283" s="10">
        <v>55</v>
      </c>
      <c r="F283">
        <f t="shared" si="36"/>
        <v>0</v>
      </c>
      <c r="G283">
        <f t="shared" si="37"/>
        <v>0</v>
      </c>
      <c r="H283">
        <f t="shared" si="38"/>
        <v>0</v>
      </c>
      <c r="I283">
        <f t="shared" si="39"/>
        <v>0</v>
      </c>
      <c r="J283">
        <f t="shared" si="40"/>
        <v>0</v>
      </c>
      <c r="K283">
        <f t="shared" si="41"/>
        <v>1</v>
      </c>
      <c r="L283">
        <f t="shared" si="42"/>
        <v>0</v>
      </c>
      <c r="M283">
        <f t="shared" si="43"/>
        <v>0</v>
      </c>
      <c r="N283">
        <f t="shared" si="44"/>
        <v>0</v>
      </c>
      <c r="O283">
        <f t="shared" si="45"/>
        <v>0</v>
      </c>
      <c r="P283">
        <f t="shared" si="46"/>
        <v>0</v>
      </c>
      <c r="Q283">
        <f t="shared" si="47"/>
        <v>0</v>
      </c>
      <c r="R283" s="21">
        <f>'Lin Reg Dummies'!$B$17+'Lin Reg Dummies'!$B$18*Dummies!C283+'Lin Reg Dummies'!$B$19*Dummies!D283+'Lin Reg Dummies'!$B$20*Dummies!E283+'Lin Reg Dummies'!$B$21*Dummies!F283+'Lin Reg Dummies'!$B$22*Dummies!G283+'Lin Reg Dummies'!$B$23*Dummies!H283+'Lin Reg Dummies'!$B$24*Dummies!I283+'Lin Reg Dummies'!$B$25*Dummies!J283+'Lin Reg Dummies'!$B$26*Dummies!K283+'Lin Reg Dummies'!$B$27*Dummies!L283+'Lin Reg Dummies'!$B$28*Dummies!M283+'Lin Reg Dummies'!$B$29*Dummies!N283+'Lin Reg Dummies'!$B$30*Dummies!O283+'Lin Reg Dummies'!$B$31*Dummies!P283+'Lin Reg Dummies'!$B$32*Dummies!Q283</f>
        <v>326855.15705528349</v>
      </c>
      <c r="S283" s="27">
        <f t="shared" ca="1" si="50"/>
        <v>-42592.827351142827</v>
      </c>
      <c r="T283" s="21"/>
    </row>
    <row r="284" spans="1:20" x14ac:dyDescent="0.3">
      <c r="A284" s="9">
        <v>45839</v>
      </c>
      <c r="B284" s="19">
        <f t="shared" ca="1" si="48"/>
        <v>319939.7153280577</v>
      </c>
      <c r="C284" s="19">
        <f t="shared" si="49"/>
        <v>580507.688596491</v>
      </c>
      <c r="D284" s="10">
        <v>2</v>
      </c>
      <c r="E284" s="10">
        <v>192</v>
      </c>
      <c r="F284">
        <f t="shared" si="36"/>
        <v>0</v>
      </c>
      <c r="G284">
        <f t="shared" si="37"/>
        <v>0</v>
      </c>
      <c r="H284">
        <f t="shared" si="38"/>
        <v>0</v>
      </c>
      <c r="I284">
        <f t="shared" si="39"/>
        <v>0</v>
      </c>
      <c r="J284">
        <f t="shared" si="40"/>
        <v>0</v>
      </c>
      <c r="K284">
        <f t="shared" si="41"/>
        <v>0</v>
      </c>
      <c r="L284">
        <f t="shared" si="42"/>
        <v>1</v>
      </c>
      <c r="M284">
        <f t="shared" si="43"/>
        <v>0</v>
      </c>
      <c r="N284">
        <f t="shared" si="44"/>
        <v>0</v>
      </c>
      <c r="O284">
        <f t="shared" si="45"/>
        <v>0</v>
      </c>
      <c r="P284">
        <f t="shared" si="46"/>
        <v>0</v>
      </c>
      <c r="Q284">
        <f t="shared" si="47"/>
        <v>0</v>
      </c>
      <c r="R284" s="21">
        <f>'Lin Reg Dummies'!$B$17+'Lin Reg Dummies'!$B$18*Dummies!C284+'Lin Reg Dummies'!$B$19*Dummies!D284+'Lin Reg Dummies'!$B$20*Dummies!E284+'Lin Reg Dummies'!$B$21*Dummies!F284+'Lin Reg Dummies'!$B$22*Dummies!G284+'Lin Reg Dummies'!$B$23*Dummies!H284+'Lin Reg Dummies'!$B$24*Dummies!I284+'Lin Reg Dummies'!$B$25*Dummies!J284+'Lin Reg Dummies'!$B$26*Dummies!K284+'Lin Reg Dummies'!$B$27*Dummies!L284+'Lin Reg Dummies'!$B$28*Dummies!M284+'Lin Reg Dummies'!$B$29*Dummies!N284+'Lin Reg Dummies'!$B$30*Dummies!O284+'Lin Reg Dummies'!$B$31*Dummies!P284+'Lin Reg Dummies'!$B$32*Dummies!Q284</f>
        <v>328480.3144437244</v>
      </c>
      <c r="S284" s="27">
        <f t="shared" ca="1" si="50"/>
        <v>-8540.5991156667005</v>
      </c>
      <c r="T284" s="21"/>
    </row>
    <row r="285" spans="1:20" x14ac:dyDescent="0.3">
      <c r="A285" s="9">
        <v>45870</v>
      </c>
      <c r="B285" s="19">
        <f t="shared" ca="1" si="48"/>
        <v>368984.14354963257</v>
      </c>
      <c r="C285" s="19">
        <f t="shared" si="49"/>
        <v>580845.71929824539</v>
      </c>
      <c r="D285" s="10">
        <v>4</v>
      </c>
      <c r="E285" s="10">
        <v>234</v>
      </c>
      <c r="F285">
        <f t="shared" si="36"/>
        <v>0</v>
      </c>
      <c r="G285">
        <f t="shared" si="37"/>
        <v>0</v>
      </c>
      <c r="H285">
        <f t="shared" si="38"/>
        <v>0</v>
      </c>
      <c r="I285">
        <f t="shared" si="39"/>
        <v>0</v>
      </c>
      <c r="J285">
        <f t="shared" si="40"/>
        <v>0</v>
      </c>
      <c r="K285">
        <f t="shared" si="41"/>
        <v>0</v>
      </c>
      <c r="L285">
        <f t="shared" si="42"/>
        <v>0</v>
      </c>
      <c r="M285">
        <f t="shared" si="43"/>
        <v>1</v>
      </c>
      <c r="N285">
        <f t="shared" si="44"/>
        <v>0</v>
      </c>
      <c r="O285">
        <f t="shared" si="45"/>
        <v>0</v>
      </c>
      <c r="P285">
        <f t="shared" si="46"/>
        <v>0</v>
      </c>
      <c r="Q285">
        <f t="shared" si="47"/>
        <v>0</v>
      </c>
      <c r="R285" s="21">
        <f>'Lin Reg Dummies'!$B$17+'Lin Reg Dummies'!$B$18*Dummies!C285+'Lin Reg Dummies'!$B$19*Dummies!D285+'Lin Reg Dummies'!$B$20*Dummies!E285+'Lin Reg Dummies'!$B$21*Dummies!F285+'Lin Reg Dummies'!$B$22*Dummies!G285+'Lin Reg Dummies'!$B$23*Dummies!H285+'Lin Reg Dummies'!$B$24*Dummies!I285+'Lin Reg Dummies'!$B$25*Dummies!J285+'Lin Reg Dummies'!$B$26*Dummies!K285+'Lin Reg Dummies'!$B$27*Dummies!L285+'Lin Reg Dummies'!$B$28*Dummies!M285+'Lin Reg Dummies'!$B$29*Dummies!N285+'Lin Reg Dummies'!$B$30*Dummies!O285+'Lin Reg Dummies'!$B$31*Dummies!P285+'Lin Reg Dummies'!$B$32*Dummies!Q285</f>
        <v>330627.28474943253</v>
      </c>
      <c r="S285" s="27">
        <f t="shared" ca="1" si="50"/>
        <v>38356.858800200047</v>
      </c>
      <c r="T285" s="21"/>
    </row>
    <row r="286" spans="1:20" x14ac:dyDescent="0.3">
      <c r="A286" s="9">
        <v>45901</v>
      </c>
      <c r="B286" s="19">
        <f t="shared" ca="1" si="48"/>
        <v>336772.21506424359</v>
      </c>
      <c r="C286" s="19">
        <f t="shared" si="49"/>
        <v>581183.74999999977</v>
      </c>
      <c r="D286" s="10">
        <v>119</v>
      </c>
      <c r="E286" s="10">
        <v>83</v>
      </c>
      <c r="F286">
        <f t="shared" si="36"/>
        <v>0</v>
      </c>
      <c r="G286">
        <f t="shared" si="37"/>
        <v>0</v>
      </c>
      <c r="H286">
        <f t="shared" si="38"/>
        <v>0</v>
      </c>
      <c r="I286">
        <f t="shared" si="39"/>
        <v>0</v>
      </c>
      <c r="J286">
        <f t="shared" si="40"/>
        <v>0</v>
      </c>
      <c r="K286">
        <f t="shared" si="41"/>
        <v>0</v>
      </c>
      <c r="L286">
        <f t="shared" si="42"/>
        <v>0</v>
      </c>
      <c r="M286">
        <f t="shared" si="43"/>
        <v>0</v>
      </c>
      <c r="N286">
        <f t="shared" si="44"/>
        <v>1</v>
      </c>
      <c r="O286">
        <f t="shared" si="45"/>
        <v>0</v>
      </c>
      <c r="P286">
        <f t="shared" si="46"/>
        <v>0</v>
      </c>
      <c r="Q286">
        <f t="shared" si="47"/>
        <v>0</v>
      </c>
      <c r="R286" s="21">
        <f>'Lin Reg Dummies'!$B$17+'Lin Reg Dummies'!$B$18*Dummies!C286+'Lin Reg Dummies'!$B$19*Dummies!D286+'Lin Reg Dummies'!$B$20*Dummies!E286+'Lin Reg Dummies'!$B$21*Dummies!F286+'Lin Reg Dummies'!$B$22*Dummies!G286+'Lin Reg Dummies'!$B$23*Dummies!H286+'Lin Reg Dummies'!$B$24*Dummies!I286+'Lin Reg Dummies'!$B$25*Dummies!J286+'Lin Reg Dummies'!$B$26*Dummies!K286+'Lin Reg Dummies'!$B$27*Dummies!L286+'Lin Reg Dummies'!$B$28*Dummies!M286+'Lin Reg Dummies'!$B$29*Dummies!N286+'Lin Reg Dummies'!$B$30*Dummies!O286+'Lin Reg Dummies'!$B$31*Dummies!P286+'Lin Reg Dummies'!$B$32*Dummies!Q286</f>
        <v>329015.27976299362</v>
      </c>
      <c r="S286" s="27">
        <f t="shared" ca="1" si="50"/>
        <v>7756.9353012499632</v>
      </c>
      <c r="T286" s="21"/>
    </row>
    <row r="287" spans="1:20" x14ac:dyDescent="0.3">
      <c r="A287" s="9">
        <v>45931</v>
      </c>
      <c r="B287" s="19">
        <f t="shared" ca="1" si="48"/>
        <v>297609.57048966928</v>
      </c>
      <c r="C287" s="19">
        <f t="shared" si="49"/>
        <v>581521.78070175415</v>
      </c>
      <c r="D287" s="10">
        <v>530</v>
      </c>
      <c r="E287" s="10">
        <v>6</v>
      </c>
      <c r="F287">
        <f t="shared" si="36"/>
        <v>0</v>
      </c>
      <c r="G287">
        <f t="shared" si="37"/>
        <v>0</v>
      </c>
      <c r="H287">
        <f t="shared" si="38"/>
        <v>0</v>
      </c>
      <c r="I287">
        <f t="shared" si="39"/>
        <v>0</v>
      </c>
      <c r="J287">
        <f t="shared" si="40"/>
        <v>0</v>
      </c>
      <c r="K287">
        <f t="shared" si="41"/>
        <v>0</v>
      </c>
      <c r="L287">
        <f t="shared" si="42"/>
        <v>0</v>
      </c>
      <c r="M287">
        <f t="shared" si="43"/>
        <v>0</v>
      </c>
      <c r="N287">
        <f t="shared" si="44"/>
        <v>0</v>
      </c>
      <c r="O287">
        <f t="shared" si="45"/>
        <v>1</v>
      </c>
      <c r="P287">
        <f t="shared" si="46"/>
        <v>0</v>
      </c>
      <c r="Q287">
        <f t="shared" si="47"/>
        <v>0</v>
      </c>
      <c r="R287" s="21">
        <f>'Lin Reg Dummies'!$B$17+'Lin Reg Dummies'!$B$18*Dummies!C287+'Lin Reg Dummies'!$B$19*Dummies!D287+'Lin Reg Dummies'!$B$20*Dummies!E287+'Lin Reg Dummies'!$B$21*Dummies!F287+'Lin Reg Dummies'!$B$22*Dummies!G287+'Lin Reg Dummies'!$B$23*Dummies!H287+'Lin Reg Dummies'!$B$24*Dummies!I287+'Lin Reg Dummies'!$B$25*Dummies!J287+'Lin Reg Dummies'!$B$26*Dummies!K287+'Lin Reg Dummies'!$B$27*Dummies!L287+'Lin Reg Dummies'!$B$28*Dummies!M287+'Lin Reg Dummies'!$B$29*Dummies!N287+'Lin Reg Dummies'!$B$30*Dummies!O287+'Lin Reg Dummies'!$B$31*Dummies!P287+'Lin Reg Dummies'!$B$32*Dummies!Q287</f>
        <v>329642.48336200253</v>
      </c>
      <c r="S287" s="27">
        <f t="shared" ca="1" si="50"/>
        <v>-32032.912872333254</v>
      </c>
      <c r="T287" s="21"/>
    </row>
    <row r="288" spans="1:20" x14ac:dyDescent="0.3">
      <c r="A288" s="9">
        <v>45962</v>
      </c>
      <c r="B288" s="19">
        <f t="shared" ca="1" si="48"/>
        <v>300357.62972819427</v>
      </c>
      <c r="C288" s="19">
        <f t="shared" si="49"/>
        <v>581859.81140350853</v>
      </c>
      <c r="D288" s="10">
        <v>878</v>
      </c>
      <c r="E288" s="10">
        <v>0</v>
      </c>
      <c r="F288">
        <f t="shared" si="36"/>
        <v>0</v>
      </c>
      <c r="G288">
        <f t="shared" si="37"/>
        <v>0</v>
      </c>
      <c r="H288">
        <f t="shared" si="38"/>
        <v>0</v>
      </c>
      <c r="I288">
        <f t="shared" si="39"/>
        <v>0</v>
      </c>
      <c r="J288">
        <f t="shared" si="40"/>
        <v>0</v>
      </c>
      <c r="K288">
        <f t="shared" si="41"/>
        <v>0</v>
      </c>
      <c r="L288">
        <f t="shared" si="42"/>
        <v>0</v>
      </c>
      <c r="M288">
        <f t="shared" si="43"/>
        <v>0</v>
      </c>
      <c r="N288">
        <f t="shared" si="44"/>
        <v>0</v>
      </c>
      <c r="O288">
        <f t="shared" si="45"/>
        <v>0</v>
      </c>
      <c r="P288">
        <f t="shared" si="46"/>
        <v>1</v>
      </c>
      <c r="Q288">
        <f t="shared" si="47"/>
        <v>0</v>
      </c>
      <c r="R288" s="21">
        <f>'Lin Reg Dummies'!$B$17+'Lin Reg Dummies'!$B$18*Dummies!C288+'Lin Reg Dummies'!$B$19*Dummies!D288+'Lin Reg Dummies'!$B$20*Dummies!E288+'Lin Reg Dummies'!$B$21*Dummies!F288+'Lin Reg Dummies'!$B$22*Dummies!G288+'Lin Reg Dummies'!$B$23*Dummies!H288+'Lin Reg Dummies'!$B$24*Dummies!I288+'Lin Reg Dummies'!$B$25*Dummies!J288+'Lin Reg Dummies'!$B$26*Dummies!K288+'Lin Reg Dummies'!$B$27*Dummies!L288+'Lin Reg Dummies'!$B$28*Dummies!M288+'Lin Reg Dummies'!$B$29*Dummies!N288+'Lin Reg Dummies'!$B$30*Dummies!O288+'Lin Reg Dummies'!$B$31*Dummies!P288+'Lin Reg Dummies'!$B$32*Dummies!Q288</f>
        <v>331363.16132269427</v>
      </c>
      <c r="S288" s="27">
        <f t="shared" ca="1" si="50"/>
        <v>-31005.531594500004</v>
      </c>
      <c r="T288" s="21"/>
    </row>
    <row r="289" spans="1:20" x14ac:dyDescent="0.3">
      <c r="A289" s="9">
        <v>45992</v>
      </c>
      <c r="B289" s="19">
        <f t="shared" ca="1" si="48"/>
        <v>330640.00316806824</v>
      </c>
      <c r="C289" s="19">
        <f t="shared" si="49"/>
        <v>582197.84210526291</v>
      </c>
      <c r="D289" s="10">
        <v>1087</v>
      </c>
      <c r="E289" s="10">
        <v>0</v>
      </c>
      <c r="F289">
        <f t="shared" si="36"/>
        <v>0</v>
      </c>
      <c r="G289">
        <f t="shared" si="37"/>
        <v>0</v>
      </c>
      <c r="H289">
        <f t="shared" si="38"/>
        <v>0</v>
      </c>
      <c r="I289">
        <f t="shared" si="39"/>
        <v>0</v>
      </c>
      <c r="J289">
        <f t="shared" si="40"/>
        <v>0</v>
      </c>
      <c r="K289">
        <f t="shared" si="41"/>
        <v>0</v>
      </c>
      <c r="L289">
        <f t="shared" si="42"/>
        <v>0</v>
      </c>
      <c r="M289">
        <f t="shared" si="43"/>
        <v>0</v>
      </c>
      <c r="N289">
        <f t="shared" si="44"/>
        <v>0</v>
      </c>
      <c r="O289">
        <f t="shared" si="45"/>
        <v>0</v>
      </c>
      <c r="P289">
        <f t="shared" si="46"/>
        <v>0</v>
      </c>
      <c r="Q289">
        <f t="shared" si="47"/>
        <v>1</v>
      </c>
      <c r="R289" s="21">
        <f>'Lin Reg Dummies'!$B$17+'Lin Reg Dummies'!$B$18*Dummies!C289+'Lin Reg Dummies'!$B$19*Dummies!D289+'Lin Reg Dummies'!$B$20*Dummies!E289+'Lin Reg Dummies'!$B$21*Dummies!F289+'Lin Reg Dummies'!$B$22*Dummies!G289+'Lin Reg Dummies'!$B$23*Dummies!H289+'Lin Reg Dummies'!$B$24*Dummies!I289+'Lin Reg Dummies'!$B$25*Dummies!J289+'Lin Reg Dummies'!$B$26*Dummies!K289+'Lin Reg Dummies'!$B$27*Dummies!L289+'Lin Reg Dummies'!$B$28*Dummies!M289+'Lin Reg Dummies'!$B$29*Dummies!N289+'Lin Reg Dummies'!$B$30*Dummies!O289+'Lin Reg Dummies'!$B$31*Dummies!P289+'Lin Reg Dummies'!$B$32*Dummies!Q289</f>
        <v>330640.00316806824</v>
      </c>
      <c r="S289" s="27">
        <f t="shared" ca="1" si="50"/>
        <v>0</v>
      </c>
      <c r="T289" s="21"/>
    </row>
  </sheetData>
  <phoneticPr fontId="17" type="noConversion"/>
  <conditionalFormatting sqref="V2:AJ229">
    <cfRule type="containsText" dxfId="0" priority="1" operator="containsText" text="FALSE">
      <formula>NOT(ISERROR(SEARCH("FALSE",V2)))</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CBA86-CB37-4AF9-B5A8-E21728C57B9D}">
  <dimension ref="A1:I32"/>
  <sheetViews>
    <sheetView workbookViewId="0">
      <selection activeCell="D36" sqref="D36"/>
    </sheetView>
  </sheetViews>
  <sheetFormatPr defaultRowHeight="12.5" x14ac:dyDescent="0.25"/>
  <cols>
    <col min="1" max="1" width="17.90625" bestFit="1" customWidth="1"/>
    <col min="2" max="2" width="12.453125" bestFit="1" customWidth="1"/>
    <col min="3" max="3" width="13.36328125" bestFit="1" customWidth="1"/>
    <col min="4" max="4" width="12.453125" bestFit="1" customWidth="1"/>
    <col min="5" max="5" width="12.08984375" bestFit="1" customWidth="1"/>
    <col min="6" max="6" width="12.90625" bestFit="1" customWidth="1"/>
    <col min="7" max="9" width="12.453125" bestFit="1" customWidth="1"/>
  </cols>
  <sheetData>
    <row r="1" spans="1:9" x14ac:dyDescent="0.25">
      <c r="A1" t="s">
        <v>58</v>
      </c>
    </row>
    <row r="2" spans="1:9" ht="13" thickBot="1" x14ac:dyDescent="0.3"/>
    <row r="3" spans="1:9" ht="13" x14ac:dyDescent="0.3">
      <c r="A3" s="26" t="s">
        <v>59</v>
      </c>
      <c r="B3" s="26"/>
    </row>
    <row r="4" spans="1:9" x14ac:dyDescent="0.25">
      <c r="A4" s="23" t="s">
        <v>60</v>
      </c>
      <c r="B4" s="23">
        <v>0.90973453898734091</v>
      </c>
    </row>
    <row r="5" spans="1:9" x14ac:dyDescent="0.25">
      <c r="A5" s="23" t="s">
        <v>61</v>
      </c>
      <c r="B5" s="23">
        <v>0.82761693142650961</v>
      </c>
    </row>
    <row r="6" spans="1:9" x14ac:dyDescent="0.25">
      <c r="A6" s="23" t="s">
        <v>62</v>
      </c>
      <c r="B6" s="23">
        <v>0.81159175321041166</v>
      </c>
    </row>
    <row r="7" spans="1:9" x14ac:dyDescent="0.25">
      <c r="A7" s="23" t="s">
        <v>63</v>
      </c>
      <c r="B7" s="23">
        <v>7819.6790722867154</v>
      </c>
    </row>
    <row r="8" spans="1:9" ht="13" thickBot="1" x14ac:dyDescent="0.3">
      <c r="A8" s="24" t="s">
        <v>64</v>
      </c>
      <c r="B8" s="24">
        <v>228</v>
      </c>
    </row>
    <row r="10" spans="1:9" ht="13" thickBot="1" x14ac:dyDescent="0.3">
      <c r="A10" t="s">
        <v>65</v>
      </c>
    </row>
    <row r="11" spans="1:9" ht="13" x14ac:dyDescent="0.3">
      <c r="A11" s="25"/>
      <c r="B11" s="25" t="s">
        <v>70</v>
      </c>
      <c r="C11" s="25" t="s">
        <v>71</v>
      </c>
      <c r="D11" s="25" t="s">
        <v>72</v>
      </c>
      <c r="E11" s="25" t="s">
        <v>73</v>
      </c>
      <c r="F11" s="25" t="s">
        <v>74</v>
      </c>
    </row>
    <row r="12" spans="1:9" x14ac:dyDescent="0.25">
      <c r="A12" s="23" t="s">
        <v>66</v>
      </c>
      <c r="B12" s="23">
        <v>15</v>
      </c>
      <c r="C12" s="23">
        <v>62530546185.132034</v>
      </c>
      <c r="D12" s="23">
        <v>4168703079.0088024</v>
      </c>
      <c r="E12" s="23">
        <v>73.044299309101063</v>
      </c>
      <c r="F12" s="23">
        <v>5.4813455790729443E-75</v>
      </c>
    </row>
    <row r="13" spans="1:9" x14ac:dyDescent="0.25">
      <c r="A13" s="23" t="s">
        <v>67</v>
      </c>
      <c r="B13" s="23">
        <v>213</v>
      </c>
      <c r="C13" s="23">
        <v>13024392109.02803</v>
      </c>
      <c r="D13" s="23">
        <v>61147380.793558829</v>
      </c>
      <c r="E13" s="23"/>
      <c r="F13" s="23"/>
    </row>
    <row r="14" spans="1:9" ht="13" thickBot="1" x14ac:dyDescent="0.3">
      <c r="A14" s="24" t="s">
        <v>68</v>
      </c>
      <c r="B14" s="24">
        <v>228</v>
      </c>
      <c r="C14" s="24">
        <v>75554938294.160065</v>
      </c>
      <c r="D14" s="24"/>
      <c r="E14" s="24"/>
      <c r="F14" s="24"/>
    </row>
    <row r="15" spans="1:9" ht="13" thickBot="1" x14ac:dyDescent="0.3"/>
    <row r="16" spans="1:9" ht="13" x14ac:dyDescent="0.3">
      <c r="A16" s="25"/>
      <c r="B16" s="25" t="s">
        <v>75</v>
      </c>
      <c r="C16" s="25" t="s">
        <v>63</v>
      </c>
      <c r="D16" s="25" t="s">
        <v>76</v>
      </c>
      <c r="E16" s="25" t="s">
        <v>77</v>
      </c>
      <c r="F16" s="25" t="s">
        <v>78</v>
      </c>
      <c r="G16" s="25" t="s">
        <v>79</v>
      </c>
      <c r="H16" s="25" t="s">
        <v>80</v>
      </c>
      <c r="I16" s="25" t="s">
        <v>81</v>
      </c>
    </row>
    <row r="17" spans="1:9" x14ac:dyDescent="0.25">
      <c r="A17" s="23" t="s">
        <v>69</v>
      </c>
      <c r="B17" s="23">
        <v>-123791.14514197661</v>
      </c>
      <c r="C17" s="23">
        <v>13219.916098094103</v>
      </c>
      <c r="D17" s="23">
        <v>-9.3639887139543507</v>
      </c>
      <c r="E17" s="23">
        <v>1.1316008658977568E-17</v>
      </c>
      <c r="F17" s="23">
        <v>-149849.76632342042</v>
      </c>
      <c r="G17" s="23">
        <v>-97732.523960532795</v>
      </c>
      <c r="H17" s="23">
        <v>-149849.76632342042</v>
      </c>
      <c r="I17" s="23">
        <v>-97732.523960532795</v>
      </c>
    </row>
    <row r="18" spans="1:9" x14ac:dyDescent="0.25">
      <c r="A18" s="23" t="s">
        <v>1</v>
      </c>
      <c r="B18" s="23">
        <v>0.76872615864284899</v>
      </c>
      <c r="C18" s="23">
        <v>2.4644430773108093E-2</v>
      </c>
      <c r="D18" s="23">
        <v>31.192692812433712</v>
      </c>
      <c r="E18" s="23">
        <v>2.3057650473637916E-81</v>
      </c>
      <c r="F18" s="23">
        <v>0.72014794672504978</v>
      </c>
      <c r="G18" s="23">
        <v>0.8173043705606482</v>
      </c>
      <c r="H18" s="23">
        <v>0.72014794672504978</v>
      </c>
      <c r="I18" s="23">
        <v>0.8173043705606482</v>
      </c>
    </row>
    <row r="19" spans="1:9" x14ac:dyDescent="0.25">
      <c r="A19" s="23" t="s">
        <v>7</v>
      </c>
      <c r="B19" s="23">
        <v>17.448501028242628</v>
      </c>
      <c r="C19" s="23">
        <v>6.4762481959796832</v>
      </c>
      <c r="D19" s="23">
        <v>2.6942298226115371</v>
      </c>
      <c r="E19" s="23">
        <v>7.6176130557968139E-3</v>
      </c>
      <c r="F19" s="23">
        <v>4.6827544710179847</v>
      </c>
      <c r="G19" s="23">
        <v>30.21424758546727</v>
      </c>
      <c r="H19" s="23">
        <v>4.6827544710179847</v>
      </c>
      <c r="I19" s="23">
        <v>30.21424758546727</v>
      </c>
    </row>
    <row r="20" spans="1:9" x14ac:dyDescent="0.25">
      <c r="A20" s="23" t="s">
        <v>8</v>
      </c>
      <c r="B20" s="23">
        <v>31.17248471992076</v>
      </c>
      <c r="C20" s="23">
        <v>23.00463786658101</v>
      </c>
      <c r="D20" s="23">
        <v>1.3550521812475578</v>
      </c>
      <c r="E20" s="23">
        <v>0.17683626749443263</v>
      </c>
      <c r="F20" s="23">
        <v>-14.173426640890135</v>
      </c>
      <c r="G20" s="23">
        <v>76.518396080731662</v>
      </c>
      <c r="H20" s="23">
        <v>-14.173426640890135</v>
      </c>
      <c r="I20" s="23">
        <v>76.518396080731662</v>
      </c>
    </row>
    <row r="21" spans="1:9" x14ac:dyDescent="0.25">
      <c r="A21" s="23" t="s">
        <v>264</v>
      </c>
      <c r="B21" s="23">
        <v>-18376.620123795499</v>
      </c>
      <c r="C21" s="23">
        <v>9200.9817209468401</v>
      </c>
      <c r="D21" s="23">
        <v>-1.9972455854313367</v>
      </c>
      <c r="E21" s="23">
        <v>4.7071089013145981E-2</v>
      </c>
      <c r="F21" s="23">
        <v>-36513.263002951833</v>
      </c>
      <c r="G21" s="23">
        <v>-239.97724463916165</v>
      </c>
      <c r="H21" s="23">
        <v>-36513.263002951833</v>
      </c>
      <c r="I21" s="23">
        <v>-239.97724463916165</v>
      </c>
    </row>
    <row r="22" spans="1:9" x14ac:dyDescent="0.25">
      <c r="A22" s="23" t="s">
        <v>265</v>
      </c>
      <c r="B22" s="23">
        <v>-15281.058720682648</v>
      </c>
      <c r="C22" s="23">
        <v>8185.3166410475542</v>
      </c>
      <c r="D22" s="23">
        <v>-1.8668866936743185</v>
      </c>
      <c r="E22" s="23">
        <v>6.3291417850736692E-2</v>
      </c>
      <c r="F22" s="23">
        <v>-31415.659274613332</v>
      </c>
      <c r="G22" s="23">
        <v>853.54183324803671</v>
      </c>
      <c r="H22" s="23">
        <v>-31415.659274613332</v>
      </c>
      <c r="I22" s="23">
        <v>853.54183324803671</v>
      </c>
    </row>
    <row r="23" spans="1:9" x14ac:dyDescent="0.25">
      <c r="A23" s="23" t="s">
        <v>266</v>
      </c>
      <c r="B23" s="23">
        <v>-13051.063674798592</v>
      </c>
      <c r="C23" s="23">
        <v>7460.6728223155933</v>
      </c>
      <c r="D23" s="23">
        <v>-1.7493145706325037</v>
      </c>
      <c r="E23" s="23">
        <v>8.167695071181745E-2</v>
      </c>
      <c r="F23" s="23">
        <v>-27757.272503419204</v>
      </c>
      <c r="G23" s="23">
        <v>1655.1451538220226</v>
      </c>
      <c r="H23" s="23">
        <v>-27757.272503419204</v>
      </c>
      <c r="I23" s="23">
        <v>1655.1451538220226</v>
      </c>
    </row>
    <row r="24" spans="1:9" x14ac:dyDescent="0.25">
      <c r="A24" s="23" t="s">
        <v>267</v>
      </c>
      <c r="B24" s="23">
        <v>-6682.7186501023662</v>
      </c>
      <c r="C24" s="23">
        <v>5791.1275229658286</v>
      </c>
      <c r="D24" s="23">
        <v>-1.1539581236297702</v>
      </c>
      <c r="E24" s="23">
        <v>0.24981047330216744</v>
      </c>
      <c r="F24" s="23">
        <v>-18097.98007949645</v>
      </c>
      <c r="G24" s="23">
        <v>4732.542779291718</v>
      </c>
      <c r="H24" s="23">
        <v>-18097.98007949645</v>
      </c>
      <c r="I24" s="23">
        <v>4732.542779291718</v>
      </c>
    </row>
    <row r="25" spans="1:9" x14ac:dyDescent="0.25">
      <c r="A25" s="23" t="s">
        <v>21</v>
      </c>
      <c r="B25" s="23">
        <v>-1412.1239277400223</v>
      </c>
      <c r="C25" s="23">
        <v>4661.8992408853774</v>
      </c>
      <c r="D25" s="23">
        <v>-0.30290743209452869</v>
      </c>
      <c r="E25" s="23">
        <v>0.7622560286700526</v>
      </c>
      <c r="F25" s="23">
        <v>-10601.491349051152</v>
      </c>
      <c r="G25" s="23">
        <v>7777.243493571108</v>
      </c>
      <c r="H25" s="23">
        <v>-10601.491349051152</v>
      </c>
      <c r="I25" s="23">
        <v>7777.243493571108</v>
      </c>
    </row>
    <row r="26" spans="1:9" x14ac:dyDescent="0.25">
      <c r="A26" s="23" t="s">
        <v>268</v>
      </c>
      <c r="B26" s="23">
        <v>1282.6154654247159</v>
      </c>
      <c r="C26" s="23">
        <v>3461.4046538815292</v>
      </c>
      <c r="D26" s="23">
        <v>0.37054768040091018</v>
      </c>
      <c r="E26" s="23">
        <v>0.71134268774330089</v>
      </c>
      <c r="F26" s="23">
        <v>-5540.3803812879059</v>
      </c>
      <c r="G26" s="23">
        <v>8105.6113121373373</v>
      </c>
      <c r="H26" s="23">
        <v>-5540.3803812879059</v>
      </c>
      <c r="I26" s="23">
        <v>8105.6113121373373</v>
      </c>
    </row>
    <row r="27" spans="1:9" x14ac:dyDescent="0.25">
      <c r="A27" s="23" t="s">
        <v>269</v>
      </c>
      <c r="B27" s="23">
        <v>0</v>
      </c>
      <c r="C27" s="23">
        <v>0</v>
      </c>
      <c r="D27" s="23">
        <v>65535</v>
      </c>
      <c r="E27" s="23" t="e">
        <v>#NUM!</v>
      </c>
      <c r="F27" s="23">
        <v>0</v>
      </c>
      <c r="G27" s="23">
        <v>0</v>
      </c>
      <c r="H27" s="23">
        <v>0</v>
      </c>
      <c r="I27" s="23">
        <v>0</v>
      </c>
    </row>
    <row r="28" spans="1:9" x14ac:dyDescent="0.25">
      <c r="A28" s="23" t="s">
        <v>270</v>
      </c>
      <c r="B28" s="23">
        <v>542.97590255198145</v>
      </c>
      <c r="C28" s="23">
        <v>2575.641080323117</v>
      </c>
      <c r="D28" s="23">
        <v>0.21081194375260723</v>
      </c>
      <c r="E28" s="23" t="e">
        <v>#NUM!</v>
      </c>
      <c r="F28" s="23">
        <v>-4534.0347769016535</v>
      </c>
      <c r="G28" s="23">
        <v>5619.9865820056166</v>
      </c>
      <c r="H28" s="23">
        <v>-4534.0347769016535</v>
      </c>
      <c r="I28" s="23">
        <v>5619.9865820056166</v>
      </c>
    </row>
    <row r="29" spans="1:9" x14ac:dyDescent="0.25">
      <c r="A29" s="23" t="s">
        <v>271</v>
      </c>
      <c r="B29" s="23">
        <v>1371.5854477101814</v>
      </c>
      <c r="C29" s="23">
        <v>3759.2218574334452</v>
      </c>
      <c r="D29" s="23">
        <v>0.36485887232168085</v>
      </c>
      <c r="E29" s="23">
        <v>0.71557875725706099</v>
      </c>
      <c r="F29" s="23">
        <v>-6038.4569151142314</v>
      </c>
      <c r="G29" s="23">
        <v>8781.6278105345937</v>
      </c>
      <c r="H29" s="23">
        <v>-6038.4569151142314</v>
      </c>
      <c r="I29" s="23">
        <v>8781.6278105345937</v>
      </c>
    </row>
    <row r="30" spans="1:9" x14ac:dyDescent="0.25">
      <c r="A30" s="23" t="s">
        <v>272</v>
      </c>
      <c r="B30" s="23">
        <v>-3032.1165953177119</v>
      </c>
      <c r="C30" s="23">
        <v>5185.1517981890402</v>
      </c>
      <c r="D30" s="23">
        <v>-0.5847691086646114</v>
      </c>
      <c r="E30" s="23">
        <v>0.55932188416568329</v>
      </c>
      <c r="F30" s="23">
        <v>-13252.900560563159</v>
      </c>
      <c r="G30" s="23">
        <v>7188.6673699277362</v>
      </c>
      <c r="H30" s="23">
        <v>-13252.900560563159</v>
      </c>
      <c r="I30" s="23">
        <v>7188.6673699277362</v>
      </c>
    </row>
    <row r="31" spans="1:9" x14ac:dyDescent="0.25">
      <c r="A31" s="23" t="s">
        <v>273</v>
      </c>
      <c r="B31" s="23">
        <v>-7456.3351269978466</v>
      </c>
      <c r="C31" s="23">
        <v>6376.5265113742362</v>
      </c>
      <c r="D31" s="23">
        <v>-1.1693411944100731</v>
      </c>
      <c r="E31" s="23">
        <v>0.24357308387099094</v>
      </c>
      <c r="F31" s="23">
        <v>-20025.513900930477</v>
      </c>
      <c r="G31" s="23">
        <v>5112.8436469347835</v>
      </c>
      <c r="H31" s="23">
        <v>-20025.513900930477</v>
      </c>
      <c r="I31" s="23">
        <v>5112.8436469347835</v>
      </c>
    </row>
    <row r="32" spans="1:9" ht="13" thickBot="1" x14ac:dyDescent="0.3">
      <c r="A32" s="24" t="s">
        <v>274</v>
      </c>
      <c r="B32" s="24">
        <v>-12086.083039389547</v>
      </c>
      <c r="C32" s="24">
        <v>8122.9795969910756</v>
      </c>
      <c r="D32" s="24">
        <v>-1.4878878981631924</v>
      </c>
      <c r="E32" s="24">
        <v>0.13825939087199779</v>
      </c>
      <c r="F32" s="24">
        <v>-28097.807063349443</v>
      </c>
      <c r="G32" s="24">
        <v>3925.6409845703511</v>
      </c>
      <c r="H32" s="24">
        <v>-28097.807063349443</v>
      </c>
      <c r="I32" s="24">
        <v>3925.6409845703511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BB08B0-EBA4-4188-A7A5-1D5D0BBA8270}">
  <dimension ref="A1:C410"/>
  <sheetViews>
    <sheetView workbookViewId="0">
      <selection activeCell="E43" sqref="E43"/>
    </sheetView>
  </sheetViews>
  <sheetFormatPr defaultRowHeight="12.5" x14ac:dyDescent="0.25"/>
  <cols>
    <col min="1" max="1" width="13.36328125" bestFit="1" customWidth="1"/>
    <col min="2" max="2" width="17.81640625" bestFit="1" customWidth="1"/>
    <col min="3" max="3" width="17" bestFit="1" customWidth="1"/>
  </cols>
  <sheetData>
    <row r="1" spans="1:3" x14ac:dyDescent="0.25">
      <c r="A1" s="14" t="s">
        <v>12</v>
      </c>
      <c r="B1" t="s">
        <v>54</v>
      </c>
      <c r="C1" t="s">
        <v>55</v>
      </c>
    </row>
    <row r="2" spans="1:3" x14ac:dyDescent="0.25">
      <c r="A2" s="15" t="s">
        <v>14</v>
      </c>
      <c r="B2" s="18">
        <v>2946738</v>
      </c>
      <c r="C2" s="18">
        <v>5850433</v>
      </c>
    </row>
    <row r="3" spans="1:3" x14ac:dyDescent="0.25">
      <c r="A3" s="16" t="s">
        <v>15</v>
      </c>
      <c r="B3" s="18">
        <v>825466</v>
      </c>
      <c r="C3" s="18">
        <v>1455795</v>
      </c>
    </row>
    <row r="4" spans="1:3" x14ac:dyDescent="0.25">
      <c r="A4" s="17" t="s">
        <v>16</v>
      </c>
      <c r="B4" s="18">
        <v>289399</v>
      </c>
      <c r="C4" s="18">
        <v>484845</v>
      </c>
    </row>
    <row r="5" spans="1:3" x14ac:dyDescent="0.25">
      <c r="A5" s="17" t="s">
        <v>17</v>
      </c>
      <c r="B5" s="18">
        <v>281626</v>
      </c>
      <c r="C5" s="18">
        <v>485091</v>
      </c>
    </row>
    <row r="6" spans="1:3" x14ac:dyDescent="0.25">
      <c r="A6" s="17" t="s">
        <v>18</v>
      </c>
      <c r="B6" s="18">
        <v>254441</v>
      </c>
      <c r="C6" s="18">
        <v>485859</v>
      </c>
    </row>
    <row r="7" spans="1:3" x14ac:dyDescent="0.25">
      <c r="A7" s="16" t="s">
        <v>19</v>
      </c>
      <c r="B7" s="18">
        <v>675858</v>
      </c>
      <c r="C7" s="18">
        <v>1458772</v>
      </c>
    </row>
    <row r="8" spans="1:3" x14ac:dyDescent="0.25">
      <c r="A8" s="17" t="s">
        <v>20</v>
      </c>
      <c r="B8" s="18">
        <v>231485</v>
      </c>
      <c r="C8" s="18">
        <v>485989</v>
      </c>
    </row>
    <row r="9" spans="1:3" x14ac:dyDescent="0.25">
      <c r="A9" s="17" t="s">
        <v>21</v>
      </c>
      <c r="B9" s="18">
        <v>222797</v>
      </c>
      <c r="C9" s="18">
        <v>486104</v>
      </c>
    </row>
    <row r="10" spans="1:3" x14ac:dyDescent="0.25">
      <c r="A10" s="17" t="s">
        <v>22</v>
      </c>
      <c r="B10" s="18">
        <v>221576</v>
      </c>
      <c r="C10" s="18">
        <v>486679</v>
      </c>
    </row>
    <row r="11" spans="1:3" x14ac:dyDescent="0.25">
      <c r="A11" s="16" t="s">
        <v>23</v>
      </c>
      <c r="B11" s="18">
        <v>717427</v>
      </c>
      <c r="C11" s="18">
        <v>1464702</v>
      </c>
    </row>
    <row r="12" spans="1:3" x14ac:dyDescent="0.25">
      <c r="A12" s="17" t="s">
        <v>24</v>
      </c>
      <c r="B12" s="18">
        <v>243096</v>
      </c>
      <c r="C12" s="18">
        <v>487486</v>
      </c>
    </row>
    <row r="13" spans="1:3" x14ac:dyDescent="0.25">
      <c r="A13" s="17" t="s">
        <v>25</v>
      </c>
      <c r="B13" s="18">
        <v>230545</v>
      </c>
      <c r="C13" s="18">
        <v>488279</v>
      </c>
    </row>
    <row r="14" spans="1:3" x14ac:dyDescent="0.25">
      <c r="A14" s="17" t="s">
        <v>26</v>
      </c>
      <c r="B14" s="18">
        <v>243786</v>
      </c>
      <c r="C14" s="18">
        <v>488937</v>
      </c>
    </row>
    <row r="15" spans="1:3" x14ac:dyDescent="0.25">
      <c r="A15" s="16" t="s">
        <v>27</v>
      </c>
      <c r="B15" s="18">
        <v>727987</v>
      </c>
      <c r="C15" s="18">
        <v>1471164</v>
      </c>
    </row>
    <row r="16" spans="1:3" x14ac:dyDescent="0.25">
      <c r="A16" s="17" t="s">
        <v>28</v>
      </c>
      <c r="B16" s="18">
        <v>217754</v>
      </c>
      <c r="C16" s="18">
        <v>489571</v>
      </c>
    </row>
    <row r="17" spans="1:3" x14ac:dyDescent="0.25">
      <c r="A17" s="17" t="s">
        <v>29</v>
      </c>
      <c r="B17" s="18">
        <v>233697</v>
      </c>
      <c r="C17" s="18">
        <v>490489</v>
      </c>
    </row>
    <row r="18" spans="1:3" x14ac:dyDescent="0.25">
      <c r="A18" s="17" t="s">
        <v>30</v>
      </c>
      <c r="B18" s="18">
        <v>276536</v>
      </c>
      <c r="C18" s="18">
        <v>491104</v>
      </c>
    </row>
    <row r="19" spans="1:3" x14ac:dyDescent="0.25">
      <c r="A19" s="15" t="s">
        <v>31</v>
      </c>
      <c r="B19" s="18">
        <v>3043785.3229999999</v>
      </c>
      <c r="C19" s="18">
        <v>5919291</v>
      </c>
    </row>
    <row r="20" spans="1:3" x14ac:dyDescent="0.25">
      <c r="A20" s="16" t="s">
        <v>15</v>
      </c>
      <c r="B20" s="18">
        <v>856898.89999999991</v>
      </c>
      <c r="C20" s="18">
        <v>1475348</v>
      </c>
    </row>
    <row r="21" spans="1:3" x14ac:dyDescent="0.25">
      <c r="A21" s="17" t="s">
        <v>16</v>
      </c>
      <c r="B21" s="18">
        <v>317049.3</v>
      </c>
      <c r="C21" s="18">
        <v>491609</v>
      </c>
    </row>
    <row r="22" spans="1:3" x14ac:dyDescent="0.25">
      <c r="A22" s="17" t="s">
        <v>17</v>
      </c>
      <c r="B22" s="18">
        <v>266520.59999999998</v>
      </c>
      <c r="C22" s="18">
        <v>491759</v>
      </c>
    </row>
    <row r="23" spans="1:3" x14ac:dyDescent="0.25">
      <c r="A23" s="17" t="s">
        <v>18</v>
      </c>
      <c r="B23" s="18">
        <v>273329</v>
      </c>
      <c r="C23" s="18">
        <v>491980</v>
      </c>
    </row>
    <row r="24" spans="1:3" x14ac:dyDescent="0.25">
      <c r="A24" s="16" t="s">
        <v>19</v>
      </c>
      <c r="B24" s="18">
        <v>694014.8</v>
      </c>
      <c r="C24" s="18">
        <v>1476366</v>
      </c>
    </row>
    <row r="25" spans="1:3" x14ac:dyDescent="0.25">
      <c r="A25" s="17" t="s">
        <v>20</v>
      </c>
      <c r="B25" s="18">
        <v>244983</v>
      </c>
      <c r="C25" s="18">
        <v>491970</v>
      </c>
    </row>
    <row r="26" spans="1:3" x14ac:dyDescent="0.25">
      <c r="A26" s="17" t="s">
        <v>21</v>
      </c>
      <c r="B26" s="18">
        <v>220848</v>
      </c>
      <c r="C26" s="18">
        <v>492035</v>
      </c>
    </row>
    <row r="27" spans="1:3" x14ac:dyDescent="0.25">
      <c r="A27" s="17" t="s">
        <v>22</v>
      </c>
      <c r="B27" s="18">
        <v>228183.8</v>
      </c>
      <c r="C27" s="18">
        <v>492361</v>
      </c>
    </row>
    <row r="28" spans="1:3" x14ac:dyDescent="0.25">
      <c r="A28" s="16" t="s">
        <v>23</v>
      </c>
      <c r="B28" s="18">
        <v>756630.223</v>
      </c>
      <c r="C28" s="18">
        <v>1480394</v>
      </c>
    </row>
    <row r="29" spans="1:3" x14ac:dyDescent="0.25">
      <c r="A29" s="17" t="s">
        <v>24</v>
      </c>
      <c r="B29" s="18">
        <v>248632.17</v>
      </c>
      <c r="C29" s="18">
        <v>492760</v>
      </c>
    </row>
    <row r="30" spans="1:3" x14ac:dyDescent="0.25">
      <c r="A30" s="17" t="s">
        <v>25</v>
      </c>
      <c r="B30" s="18">
        <v>253635.05300000001</v>
      </c>
      <c r="C30" s="18">
        <v>493615</v>
      </c>
    </row>
    <row r="31" spans="1:3" x14ac:dyDescent="0.25">
      <c r="A31" s="17" t="s">
        <v>26</v>
      </c>
      <c r="B31" s="18">
        <v>254363</v>
      </c>
      <c r="C31" s="18">
        <v>494019</v>
      </c>
    </row>
    <row r="32" spans="1:3" x14ac:dyDescent="0.25">
      <c r="A32" s="16" t="s">
        <v>27</v>
      </c>
      <c r="B32" s="18">
        <v>736241.4</v>
      </c>
      <c r="C32" s="18">
        <v>1487183</v>
      </c>
    </row>
    <row r="33" spans="1:3" x14ac:dyDescent="0.25">
      <c r="A33" s="17" t="s">
        <v>28</v>
      </c>
      <c r="B33" s="18">
        <v>219303.1</v>
      </c>
      <c r="C33" s="18">
        <v>494783</v>
      </c>
    </row>
    <row r="34" spans="1:3" x14ac:dyDescent="0.25">
      <c r="A34" s="17" t="s">
        <v>29</v>
      </c>
      <c r="B34" s="18">
        <v>248640.3</v>
      </c>
      <c r="C34" s="18">
        <v>495837</v>
      </c>
    </row>
    <row r="35" spans="1:3" x14ac:dyDescent="0.25">
      <c r="A35" s="17" t="s">
        <v>30</v>
      </c>
      <c r="B35" s="18">
        <v>268298</v>
      </c>
      <c r="C35" s="18">
        <v>496563</v>
      </c>
    </row>
    <row r="36" spans="1:3" x14ac:dyDescent="0.25">
      <c r="A36" s="15" t="s">
        <v>32</v>
      </c>
      <c r="B36" s="18">
        <v>3147384.1239999994</v>
      </c>
      <c r="C36" s="18">
        <v>5999939</v>
      </c>
    </row>
    <row r="37" spans="1:3" x14ac:dyDescent="0.25">
      <c r="A37" s="16" t="s">
        <v>15</v>
      </c>
      <c r="B37" s="18">
        <v>835971.4</v>
      </c>
      <c r="C37" s="18">
        <v>1492655</v>
      </c>
    </row>
    <row r="38" spans="1:3" x14ac:dyDescent="0.25">
      <c r="A38" s="17" t="s">
        <v>16</v>
      </c>
      <c r="B38" s="18">
        <v>290845.7</v>
      </c>
      <c r="C38" s="18">
        <v>497278</v>
      </c>
    </row>
    <row r="39" spans="1:3" x14ac:dyDescent="0.25">
      <c r="A39" s="17" t="s">
        <v>17</v>
      </c>
      <c r="B39" s="18">
        <v>278155.7</v>
      </c>
      <c r="C39" s="18">
        <v>497252</v>
      </c>
    </row>
    <row r="40" spans="1:3" x14ac:dyDescent="0.25">
      <c r="A40" s="17" t="s">
        <v>18</v>
      </c>
      <c r="B40" s="18">
        <v>266970</v>
      </c>
      <c r="C40" s="18">
        <v>498125</v>
      </c>
    </row>
    <row r="41" spans="1:3" x14ac:dyDescent="0.25">
      <c r="A41" s="16" t="s">
        <v>19</v>
      </c>
      <c r="B41" s="18">
        <v>714789.8</v>
      </c>
      <c r="C41" s="18">
        <v>1496135</v>
      </c>
    </row>
    <row r="42" spans="1:3" x14ac:dyDescent="0.25">
      <c r="A42" s="17" t="s">
        <v>20</v>
      </c>
      <c r="B42" s="18">
        <v>247568</v>
      </c>
      <c r="C42" s="18">
        <v>498343</v>
      </c>
    </row>
    <row r="43" spans="1:3" x14ac:dyDescent="0.25">
      <c r="A43" s="17" t="s">
        <v>21</v>
      </c>
      <c r="B43" s="18">
        <v>235093.9</v>
      </c>
      <c r="C43" s="18">
        <v>498634</v>
      </c>
    </row>
    <row r="44" spans="1:3" x14ac:dyDescent="0.25">
      <c r="A44" s="17" t="s">
        <v>22</v>
      </c>
      <c r="B44" s="18">
        <v>232127.9</v>
      </c>
      <c r="C44" s="18">
        <v>499158</v>
      </c>
    </row>
    <row r="45" spans="1:3" x14ac:dyDescent="0.25">
      <c r="A45" s="16" t="s">
        <v>23</v>
      </c>
      <c r="B45" s="18">
        <v>804085.32000000007</v>
      </c>
      <c r="C45" s="18">
        <v>1501688</v>
      </c>
    </row>
    <row r="46" spans="1:3" x14ac:dyDescent="0.25">
      <c r="A46" s="17" t="s">
        <v>24</v>
      </c>
      <c r="B46" s="18">
        <v>262060.7</v>
      </c>
      <c r="C46" s="18">
        <v>499855</v>
      </c>
    </row>
    <row r="47" spans="1:3" x14ac:dyDescent="0.25">
      <c r="A47" s="17" t="s">
        <v>25</v>
      </c>
      <c r="B47" s="18">
        <v>282876.84000000003</v>
      </c>
      <c r="C47" s="18">
        <v>500655</v>
      </c>
    </row>
    <row r="48" spans="1:3" x14ac:dyDescent="0.25">
      <c r="A48" s="17" t="s">
        <v>26</v>
      </c>
      <c r="B48" s="18">
        <v>259147.78</v>
      </c>
      <c r="C48" s="18">
        <v>501178</v>
      </c>
    </row>
    <row r="49" spans="1:3" x14ac:dyDescent="0.25">
      <c r="A49" s="16" t="s">
        <v>27</v>
      </c>
      <c r="B49" s="18">
        <v>792537.60400000005</v>
      </c>
      <c r="C49" s="18">
        <v>1509461</v>
      </c>
    </row>
    <row r="50" spans="1:3" x14ac:dyDescent="0.25">
      <c r="A50" s="17" t="s">
        <v>28</v>
      </c>
      <c r="B50" s="18">
        <v>226831.76</v>
      </c>
      <c r="C50" s="18">
        <v>502262</v>
      </c>
    </row>
    <row r="51" spans="1:3" x14ac:dyDescent="0.25">
      <c r="A51" s="17" t="s">
        <v>29</v>
      </c>
      <c r="B51" s="18">
        <v>265962.58500000002</v>
      </c>
      <c r="C51" s="18">
        <v>503203</v>
      </c>
    </row>
    <row r="52" spans="1:3" x14ac:dyDescent="0.25">
      <c r="A52" s="17" t="s">
        <v>30</v>
      </c>
      <c r="B52" s="18">
        <v>299743.25900000002</v>
      </c>
      <c r="C52" s="18">
        <v>503996</v>
      </c>
    </row>
    <row r="53" spans="1:3" x14ac:dyDescent="0.25">
      <c r="A53" s="15" t="s">
        <v>33</v>
      </c>
      <c r="B53" s="18">
        <v>3308096.1390000009</v>
      </c>
      <c r="C53" s="18">
        <v>6085776</v>
      </c>
    </row>
    <row r="54" spans="1:3" x14ac:dyDescent="0.25">
      <c r="A54" s="16" t="s">
        <v>15</v>
      </c>
      <c r="B54" s="18">
        <v>918270.68800000008</v>
      </c>
      <c r="C54" s="18">
        <v>1514928</v>
      </c>
    </row>
    <row r="55" spans="1:3" x14ac:dyDescent="0.25">
      <c r="A55" s="17" t="s">
        <v>16</v>
      </c>
      <c r="B55" s="18">
        <v>315987.64</v>
      </c>
      <c r="C55" s="18">
        <v>504696</v>
      </c>
    </row>
    <row r="56" spans="1:3" x14ac:dyDescent="0.25">
      <c r="A56" s="17" t="s">
        <v>17</v>
      </c>
      <c r="B56" s="18">
        <v>310807.01799999998</v>
      </c>
      <c r="C56" s="18">
        <v>505001</v>
      </c>
    </row>
    <row r="57" spans="1:3" x14ac:dyDescent="0.25">
      <c r="A57" s="17" t="s">
        <v>18</v>
      </c>
      <c r="B57" s="18">
        <v>291476.03000000003</v>
      </c>
      <c r="C57" s="18">
        <v>505231</v>
      </c>
    </row>
    <row r="58" spans="1:3" x14ac:dyDescent="0.25">
      <c r="A58" s="16" t="s">
        <v>19</v>
      </c>
      <c r="B58" s="18">
        <v>746798.56499999994</v>
      </c>
      <c r="C58" s="18">
        <v>1517168</v>
      </c>
    </row>
    <row r="59" spans="1:3" x14ac:dyDescent="0.25">
      <c r="A59" s="17" t="s">
        <v>20</v>
      </c>
      <c r="B59" s="18">
        <v>264088.17700000003</v>
      </c>
      <c r="C59" s="18">
        <v>505524</v>
      </c>
    </row>
    <row r="60" spans="1:3" x14ac:dyDescent="0.25">
      <c r="A60" s="17" t="s">
        <v>21</v>
      </c>
      <c r="B60" s="18">
        <v>243476.12700000001</v>
      </c>
      <c r="C60" s="18">
        <v>505649</v>
      </c>
    </row>
    <row r="61" spans="1:3" x14ac:dyDescent="0.25">
      <c r="A61" s="17" t="s">
        <v>22</v>
      </c>
      <c r="B61" s="18">
        <v>239234.261</v>
      </c>
      <c r="C61" s="18">
        <v>505995</v>
      </c>
    </row>
    <row r="62" spans="1:3" x14ac:dyDescent="0.25">
      <c r="A62" s="16" t="s">
        <v>23</v>
      </c>
      <c r="B62" s="18">
        <v>839066.33000000007</v>
      </c>
      <c r="C62" s="18">
        <v>1523141</v>
      </c>
    </row>
    <row r="63" spans="1:3" x14ac:dyDescent="0.25">
      <c r="A63" s="17" t="s">
        <v>24</v>
      </c>
      <c r="B63" s="18">
        <v>275394.07900000003</v>
      </c>
      <c r="C63" s="18">
        <v>506780</v>
      </c>
    </row>
    <row r="64" spans="1:3" x14ac:dyDescent="0.25">
      <c r="A64" s="17" t="s">
        <v>25</v>
      </c>
      <c r="B64" s="18">
        <v>290894.77500000002</v>
      </c>
      <c r="C64" s="18">
        <v>507697</v>
      </c>
    </row>
    <row r="65" spans="1:3" x14ac:dyDescent="0.25">
      <c r="A65" s="17" t="s">
        <v>26</v>
      </c>
      <c r="B65" s="18">
        <v>272777.47600000002</v>
      </c>
      <c r="C65" s="18">
        <v>508664</v>
      </c>
    </row>
    <row r="66" spans="1:3" x14ac:dyDescent="0.25">
      <c r="A66" s="16" t="s">
        <v>27</v>
      </c>
      <c r="B66" s="18">
        <v>803960.55599999987</v>
      </c>
      <c r="C66" s="18">
        <v>1530539</v>
      </c>
    </row>
    <row r="67" spans="1:3" x14ac:dyDescent="0.25">
      <c r="A67" s="17" t="s">
        <v>28</v>
      </c>
      <c r="B67" s="18">
        <v>242288.55799999999</v>
      </c>
      <c r="C67" s="18">
        <v>509355</v>
      </c>
    </row>
    <row r="68" spans="1:3" x14ac:dyDescent="0.25">
      <c r="A68" s="17" t="s">
        <v>29</v>
      </c>
      <c r="B68" s="18">
        <v>258949.11499999999</v>
      </c>
      <c r="C68" s="18">
        <v>510053</v>
      </c>
    </row>
    <row r="69" spans="1:3" x14ac:dyDescent="0.25">
      <c r="A69" s="17" t="s">
        <v>30</v>
      </c>
      <c r="B69" s="18">
        <v>302722.88299999997</v>
      </c>
      <c r="C69" s="18">
        <v>511131</v>
      </c>
    </row>
    <row r="70" spans="1:3" x14ac:dyDescent="0.25">
      <c r="A70" s="15" t="s">
        <v>34</v>
      </c>
      <c r="B70" s="18">
        <v>3399804.2820000001</v>
      </c>
      <c r="C70" s="18">
        <v>6179690</v>
      </c>
    </row>
    <row r="71" spans="1:3" x14ac:dyDescent="0.25">
      <c r="A71" s="16" t="s">
        <v>15</v>
      </c>
      <c r="B71" s="18">
        <v>958991.18800000008</v>
      </c>
      <c r="C71" s="18">
        <v>1537333</v>
      </c>
    </row>
    <row r="72" spans="1:3" x14ac:dyDescent="0.25">
      <c r="A72" s="17" t="s">
        <v>16</v>
      </c>
      <c r="B72" s="18">
        <v>350914.54100000003</v>
      </c>
      <c r="C72" s="18">
        <v>511891</v>
      </c>
    </row>
    <row r="73" spans="1:3" x14ac:dyDescent="0.25">
      <c r="A73" s="17" t="s">
        <v>17</v>
      </c>
      <c r="B73" s="18">
        <v>314962.76799999998</v>
      </c>
      <c r="C73" s="18">
        <v>512534</v>
      </c>
    </row>
    <row r="74" spans="1:3" x14ac:dyDescent="0.25">
      <c r="A74" s="17" t="s">
        <v>18</v>
      </c>
      <c r="B74" s="18">
        <v>293113.87900000002</v>
      </c>
      <c r="C74" s="18">
        <v>512908</v>
      </c>
    </row>
    <row r="75" spans="1:3" x14ac:dyDescent="0.25">
      <c r="A75" s="16" t="s">
        <v>19</v>
      </c>
      <c r="B75" s="18">
        <v>764852.51399999997</v>
      </c>
      <c r="C75" s="18">
        <v>1540282</v>
      </c>
    </row>
    <row r="76" spans="1:3" x14ac:dyDescent="0.25">
      <c r="A76" s="17" t="s">
        <v>20</v>
      </c>
      <c r="B76" s="18">
        <v>278493.815</v>
      </c>
      <c r="C76" s="18">
        <v>513314</v>
      </c>
    </row>
    <row r="77" spans="1:3" x14ac:dyDescent="0.25">
      <c r="A77" s="17" t="s">
        <v>21</v>
      </c>
      <c r="B77" s="18">
        <v>244500.90599999999</v>
      </c>
      <c r="C77" s="18">
        <v>513127</v>
      </c>
    </row>
    <row r="78" spans="1:3" x14ac:dyDescent="0.25">
      <c r="A78" s="17" t="s">
        <v>22</v>
      </c>
      <c r="B78" s="18">
        <v>241857.79300000001</v>
      </c>
      <c r="C78" s="18">
        <v>513841</v>
      </c>
    </row>
    <row r="79" spans="1:3" x14ac:dyDescent="0.25">
      <c r="A79" s="16" t="s">
        <v>23</v>
      </c>
      <c r="B79" s="18">
        <v>845442.65899999999</v>
      </c>
      <c r="C79" s="18">
        <v>1546457</v>
      </c>
    </row>
    <row r="80" spans="1:3" x14ac:dyDescent="0.25">
      <c r="A80" s="17" t="s">
        <v>24</v>
      </c>
      <c r="B80" s="18">
        <v>276203.14299999998</v>
      </c>
      <c r="C80" s="18">
        <v>514548</v>
      </c>
    </row>
    <row r="81" spans="1:3" x14ac:dyDescent="0.25">
      <c r="A81" s="17" t="s">
        <v>25</v>
      </c>
      <c r="B81" s="18">
        <v>291118.26500000001</v>
      </c>
      <c r="C81" s="18">
        <v>515560</v>
      </c>
    </row>
    <row r="82" spans="1:3" x14ac:dyDescent="0.25">
      <c r="A82" s="17" t="s">
        <v>26</v>
      </c>
      <c r="B82" s="18">
        <v>278121.25099999999</v>
      </c>
      <c r="C82" s="18">
        <v>516349</v>
      </c>
    </row>
    <row r="83" spans="1:3" x14ac:dyDescent="0.25">
      <c r="A83" s="16" t="s">
        <v>27</v>
      </c>
      <c r="B83" s="18">
        <v>830517.92099999997</v>
      </c>
      <c r="C83" s="18">
        <v>1555618</v>
      </c>
    </row>
    <row r="84" spans="1:3" x14ac:dyDescent="0.25">
      <c r="A84" s="17" t="s">
        <v>28</v>
      </c>
      <c r="B84" s="18">
        <v>255173.01</v>
      </c>
      <c r="C84" s="18">
        <v>517217</v>
      </c>
    </row>
    <row r="85" spans="1:3" x14ac:dyDescent="0.25">
      <c r="A85" s="17" t="s">
        <v>29</v>
      </c>
      <c r="B85" s="18">
        <v>264723.22899999999</v>
      </c>
      <c r="C85" s="18">
        <v>518643</v>
      </c>
    </row>
    <row r="86" spans="1:3" x14ac:dyDescent="0.25">
      <c r="A86" s="17" t="s">
        <v>30</v>
      </c>
      <c r="B86" s="18">
        <v>310621.68199999997</v>
      </c>
      <c r="C86" s="18">
        <v>519758</v>
      </c>
    </row>
    <row r="87" spans="1:3" x14ac:dyDescent="0.25">
      <c r="A87" s="15" t="s">
        <v>35</v>
      </c>
      <c r="B87" s="18">
        <v>3529120.0469999998</v>
      </c>
      <c r="C87" s="18">
        <v>6273602</v>
      </c>
    </row>
    <row r="88" spans="1:3" x14ac:dyDescent="0.25">
      <c r="A88" s="16" t="s">
        <v>15</v>
      </c>
      <c r="B88" s="18">
        <v>961958.89400000009</v>
      </c>
      <c r="C88" s="18">
        <v>1562953</v>
      </c>
    </row>
    <row r="89" spans="1:3" x14ac:dyDescent="0.25">
      <c r="A89" s="17" t="s">
        <v>16</v>
      </c>
      <c r="B89" s="18">
        <v>338026.74900000001</v>
      </c>
      <c r="C89" s="18">
        <v>520541</v>
      </c>
    </row>
    <row r="90" spans="1:3" x14ac:dyDescent="0.25">
      <c r="A90" s="17" t="s">
        <v>17</v>
      </c>
      <c r="B90" s="18">
        <v>309977.71500000003</v>
      </c>
      <c r="C90" s="18">
        <v>520962</v>
      </c>
    </row>
    <row r="91" spans="1:3" x14ac:dyDescent="0.25">
      <c r="A91" s="17" t="s">
        <v>18</v>
      </c>
      <c r="B91" s="18">
        <v>313954.43</v>
      </c>
      <c r="C91" s="18">
        <v>521450</v>
      </c>
    </row>
    <row r="92" spans="1:3" x14ac:dyDescent="0.25">
      <c r="A92" s="16" t="s">
        <v>19</v>
      </c>
      <c r="B92" s="18">
        <v>793446.88400000008</v>
      </c>
      <c r="C92" s="18">
        <v>1564416</v>
      </c>
    </row>
    <row r="93" spans="1:3" x14ac:dyDescent="0.25">
      <c r="A93" s="17" t="s">
        <v>20</v>
      </c>
      <c r="B93" s="18">
        <v>282142</v>
      </c>
      <c r="C93" s="18">
        <v>521439</v>
      </c>
    </row>
    <row r="94" spans="1:3" x14ac:dyDescent="0.25">
      <c r="A94" s="17" t="s">
        <v>21</v>
      </c>
      <c r="B94" s="18">
        <v>245229.035</v>
      </c>
      <c r="C94" s="18">
        <v>521176</v>
      </c>
    </row>
    <row r="95" spans="1:3" x14ac:dyDescent="0.25">
      <c r="A95" s="17" t="s">
        <v>22</v>
      </c>
      <c r="B95" s="18">
        <v>266075.84899999999</v>
      </c>
      <c r="C95" s="18">
        <v>521801</v>
      </c>
    </row>
    <row r="96" spans="1:3" x14ac:dyDescent="0.25">
      <c r="A96" s="16" t="s">
        <v>23</v>
      </c>
      <c r="B96" s="18">
        <v>920311.53200000001</v>
      </c>
      <c r="C96" s="18">
        <v>1569016</v>
      </c>
    </row>
    <row r="97" spans="1:3" x14ac:dyDescent="0.25">
      <c r="A97" s="17" t="s">
        <v>24</v>
      </c>
      <c r="B97" s="18">
        <v>317545.022</v>
      </c>
      <c r="C97" s="18">
        <v>522178</v>
      </c>
    </row>
    <row r="98" spans="1:3" x14ac:dyDescent="0.25">
      <c r="A98" s="17" t="s">
        <v>25</v>
      </c>
      <c r="B98" s="18">
        <v>304937.29200000002</v>
      </c>
      <c r="C98" s="18">
        <v>522981</v>
      </c>
    </row>
    <row r="99" spans="1:3" x14ac:dyDescent="0.25">
      <c r="A99" s="17" t="s">
        <v>26</v>
      </c>
      <c r="B99" s="18">
        <v>297829.21799999999</v>
      </c>
      <c r="C99" s="18">
        <v>523857</v>
      </c>
    </row>
    <row r="100" spans="1:3" x14ac:dyDescent="0.25">
      <c r="A100" s="16" t="s">
        <v>27</v>
      </c>
      <c r="B100" s="18">
        <v>853402.73699999996</v>
      </c>
      <c r="C100" s="18">
        <v>1577217</v>
      </c>
    </row>
    <row r="101" spans="1:3" x14ac:dyDescent="0.25">
      <c r="A101" s="17" t="s">
        <v>28</v>
      </c>
      <c r="B101" s="18">
        <v>265248.86499999999</v>
      </c>
      <c r="C101" s="18">
        <v>524564</v>
      </c>
    </row>
    <row r="102" spans="1:3" x14ac:dyDescent="0.25">
      <c r="A102" s="17" t="s">
        <v>29</v>
      </c>
      <c r="B102" s="18">
        <v>274324.87199999997</v>
      </c>
      <c r="C102" s="18">
        <v>525796</v>
      </c>
    </row>
    <row r="103" spans="1:3" x14ac:dyDescent="0.25">
      <c r="A103" s="17" t="s">
        <v>30</v>
      </c>
      <c r="B103" s="18">
        <v>313829</v>
      </c>
      <c r="C103" s="18">
        <v>526857</v>
      </c>
    </row>
    <row r="104" spans="1:3" x14ac:dyDescent="0.25">
      <c r="A104" s="15" t="s">
        <v>36</v>
      </c>
      <c r="B104" s="18">
        <v>3431360.98</v>
      </c>
      <c r="C104" s="18">
        <v>6361035</v>
      </c>
    </row>
    <row r="105" spans="1:3" x14ac:dyDescent="0.25">
      <c r="A105" s="16" t="s">
        <v>15</v>
      </c>
      <c r="B105" s="18">
        <v>928822.24199999997</v>
      </c>
      <c r="C105" s="18">
        <v>1584555</v>
      </c>
    </row>
    <row r="106" spans="1:3" x14ac:dyDescent="0.25">
      <c r="A106" s="17" t="s">
        <v>16</v>
      </c>
      <c r="B106" s="18">
        <v>334985.13900000002</v>
      </c>
      <c r="C106" s="18">
        <v>527559</v>
      </c>
    </row>
    <row r="107" spans="1:3" x14ac:dyDescent="0.25">
      <c r="A107" s="17" t="s">
        <v>17</v>
      </c>
      <c r="B107" s="18">
        <v>290537.00799999997</v>
      </c>
      <c r="C107" s="18">
        <v>528182</v>
      </c>
    </row>
    <row r="108" spans="1:3" x14ac:dyDescent="0.25">
      <c r="A108" s="17" t="s">
        <v>18</v>
      </c>
      <c r="B108" s="18">
        <v>303300.09499999997</v>
      </c>
      <c r="C108" s="18">
        <v>528814</v>
      </c>
    </row>
    <row r="109" spans="1:3" x14ac:dyDescent="0.25">
      <c r="A109" s="16" t="s">
        <v>19</v>
      </c>
      <c r="B109" s="18">
        <v>779828.56799999997</v>
      </c>
      <c r="C109" s="18">
        <v>1587199</v>
      </c>
    </row>
    <row r="110" spans="1:3" x14ac:dyDescent="0.25">
      <c r="A110" s="17" t="s">
        <v>20</v>
      </c>
      <c r="B110" s="18">
        <v>267794.71000000002</v>
      </c>
      <c r="C110" s="18">
        <v>528936</v>
      </c>
    </row>
    <row r="111" spans="1:3" x14ac:dyDescent="0.25">
      <c r="A111" s="17" t="s">
        <v>21</v>
      </c>
      <c r="B111" s="18">
        <v>238202.67499999999</v>
      </c>
      <c r="C111" s="18">
        <v>528779</v>
      </c>
    </row>
    <row r="112" spans="1:3" x14ac:dyDescent="0.25">
      <c r="A112" s="17" t="s">
        <v>22</v>
      </c>
      <c r="B112" s="18">
        <v>273831.18300000002</v>
      </c>
      <c r="C112" s="18">
        <v>529484</v>
      </c>
    </row>
    <row r="113" spans="1:3" x14ac:dyDescent="0.25">
      <c r="A113" s="16" t="s">
        <v>23</v>
      </c>
      <c r="B113" s="18">
        <v>913296.89700000011</v>
      </c>
      <c r="C113" s="18">
        <v>1591309</v>
      </c>
    </row>
    <row r="114" spans="1:3" x14ac:dyDescent="0.25">
      <c r="A114" s="17" t="s">
        <v>24</v>
      </c>
      <c r="B114" s="18">
        <v>313793.87800000003</v>
      </c>
      <c r="C114" s="18">
        <v>529796</v>
      </c>
    </row>
    <row r="115" spans="1:3" x14ac:dyDescent="0.25">
      <c r="A115" s="17" t="s">
        <v>25</v>
      </c>
      <c r="B115" s="18">
        <v>312703.21500000003</v>
      </c>
      <c r="C115" s="18">
        <v>530456</v>
      </c>
    </row>
    <row r="116" spans="1:3" x14ac:dyDescent="0.25">
      <c r="A116" s="17" t="s">
        <v>26</v>
      </c>
      <c r="B116" s="18">
        <v>286799.804</v>
      </c>
      <c r="C116" s="18">
        <v>531057</v>
      </c>
    </row>
    <row r="117" spans="1:3" x14ac:dyDescent="0.25">
      <c r="A117" s="16" t="s">
        <v>27</v>
      </c>
      <c r="B117" s="18">
        <v>809413.27300000004</v>
      </c>
      <c r="C117" s="18">
        <v>1597972</v>
      </c>
    </row>
    <row r="118" spans="1:3" x14ac:dyDescent="0.25">
      <c r="A118" s="17" t="s">
        <v>28</v>
      </c>
      <c r="B118" s="18">
        <v>244789.098</v>
      </c>
      <c r="C118" s="18">
        <v>531829</v>
      </c>
    </row>
    <row r="119" spans="1:3" x14ac:dyDescent="0.25">
      <c r="A119" s="17" t="s">
        <v>29</v>
      </c>
      <c r="B119" s="18">
        <v>263966.109</v>
      </c>
      <c r="C119" s="18">
        <v>532633</v>
      </c>
    </row>
    <row r="120" spans="1:3" x14ac:dyDescent="0.25">
      <c r="A120" s="17" t="s">
        <v>30</v>
      </c>
      <c r="B120" s="18">
        <v>300658.06599999999</v>
      </c>
      <c r="C120" s="18">
        <v>533510</v>
      </c>
    </row>
    <row r="121" spans="1:3" x14ac:dyDescent="0.25">
      <c r="A121" s="15" t="s">
        <v>37</v>
      </c>
      <c r="B121" s="18">
        <v>3468253.0929999999</v>
      </c>
      <c r="C121" s="18">
        <v>6423893</v>
      </c>
    </row>
    <row r="122" spans="1:3" x14ac:dyDescent="0.25">
      <c r="A122" s="16" t="s">
        <v>15</v>
      </c>
      <c r="B122" s="18">
        <v>970594.10199999996</v>
      </c>
      <c r="C122" s="18">
        <v>1604036</v>
      </c>
    </row>
    <row r="123" spans="1:3" x14ac:dyDescent="0.25">
      <c r="A123" s="17" t="s">
        <v>16</v>
      </c>
      <c r="B123" s="18">
        <v>325031.32699999999</v>
      </c>
      <c r="C123" s="18">
        <v>534350</v>
      </c>
    </row>
    <row r="124" spans="1:3" x14ac:dyDescent="0.25">
      <c r="A124" s="17" t="s">
        <v>17</v>
      </c>
      <c r="B124" s="18">
        <v>327343.50400000002</v>
      </c>
      <c r="C124" s="18">
        <v>534764</v>
      </c>
    </row>
    <row r="125" spans="1:3" x14ac:dyDescent="0.25">
      <c r="A125" s="17" t="s">
        <v>18</v>
      </c>
      <c r="B125" s="18">
        <v>318219.27100000001</v>
      </c>
      <c r="C125" s="18">
        <v>534922</v>
      </c>
    </row>
    <row r="126" spans="1:3" x14ac:dyDescent="0.25">
      <c r="A126" s="16" t="s">
        <v>19</v>
      </c>
      <c r="B126" s="18">
        <v>788977.54399999999</v>
      </c>
      <c r="C126" s="18">
        <v>1603423</v>
      </c>
    </row>
    <row r="127" spans="1:3" x14ac:dyDescent="0.25">
      <c r="A127" s="17" t="s">
        <v>20</v>
      </c>
      <c r="B127" s="18">
        <v>284452.11099999998</v>
      </c>
      <c r="C127" s="18">
        <v>534773</v>
      </c>
    </row>
    <row r="128" spans="1:3" x14ac:dyDescent="0.25">
      <c r="A128" s="17" t="s">
        <v>21</v>
      </c>
      <c r="B128" s="18">
        <v>248678.902</v>
      </c>
      <c r="C128" s="18">
        <v>534202</v>
      </c>
    </row>
    <row r="129" spans="1:3" x14ac:dyDescent="0.25">
      <c r="A129" s="17" t="s">
        <v>22</v>
      </c>
      <c r="B129" s="18">
        <v>255846.53099999999</v>
      </c>
      <c r="C129" s="18">
        <v>534448</v>
      </c>
    </row>
    <row r="130" spans="1:3" x14ac:dyDescent="0.25">
      <c r="A130" s="16" t="s">
        <v>23</v>
      </c>
      <c r="B130" s="18">
        <v>869785.74</v>
      </c>
      <c r="C130" s="18">
        <v>1605629</v>
      </c>
    </row>
    <row r="131" spans="1:3" x14ac:dyDescent="0.25">
      <c r="A131" s="17" t="s">
        <v>24</v>
      </c>
      <c r="B131" s="18">
        <v>276913.71600000001</v>
      </c>
      <c r="C131" s="18">
        <v>534731</v>
      </c>
    </row>
    <row r="132" spans="1:3" x14ac:dyDescent="0.25">
      <c r="A132" s="17" t="s">
        <v>25</v>
      </c>
      <c r="B132" s="18">
        <v>306913.04800000001</v>
      </c>
      <c r="C132" s="18">
        <v>535334</v>
      </c>
    </row>
    <row r="133" spans="1:3" x14ac:dyDescent="0.25">
      <c r="A133" s="17" t="s">
        <v>26</v>
      </c>
      <c r="B133" s="18">
        <v>285958.97600000002</v>
      </c>
      <c r="C133" s="18">
        <v>535564</v>
      </c>
    </row>
    <row r="134" spans="1:3" x14ac:dyDescent="0.25">
      <c r="A134" s="16" t="s">
        <v>27</v>
      </c>
      <c r="B134" s="18">
        <v>838895.70699999994</v>
      </c>
      <c r="C134" s="18">
        <v>1610805</v>
      </c>
    </row>
    <row r="135" spans="1:3" x14ac:dyDescent="0.25">
      <c r="A135" s="17" t="s">
        <v>28</v>
      </c>
      <c r="B135" s="18">
        <v>253759.712</v>
      </c>
      <c r="C135" s="18">
        <v>536042</v>
      </c>
    </row>
    <row r="136" spans="1:3" x14ac:dyDescent="0.25">
      <c r="A136" s="17" t="s">
        <v>29</v>
      </c>
      <c r="B136" s="18">
        <v>264660.821</v>
      </c>
      <c r="C136" s="18">
        <v>537118</v>
      </c>
    </row>
    <row r="137" spans="1:3" x14ac:dyDescent="0.25">
      <c r="A137" s="17" t="s">
        <v>30</v>
      </c>
      <c r="B137" s="18">
        <v>320475.174</v>
      </c>
      <c r="C137" s="18">
        <v>537645</v>
      </c>
    </row>
    <row r="138" spans="1:3" x14ac:dyDescent="0.25">
      <c r="A138" s="15" t="s">
        <v>38</v>
      </c>
      <c r="B138" s="18">
        <v>3431900.629999999</v>
      </c>
      <c r="C138" s="18">
        <v>6457720</v>
      </c>
    </row>
    <row r="139" spans="1:3" x14ac:dyDescent="0.25">
      <c r="A139" s="16" t="s">
        <v>15</v>
      </c>
      <c r="B139" s="18">
        <v>957733.375</v>
      </c>
      <c r="C139" s="18">
        <v>1614860</v>
      </c>
    </row>
    <row r="140" spans="1:3" x14ac:dyDescent="0.25">
      <c r="A140" s="17" t="s">
        <v>16</v>
      </c>
      <c r="B140" s="18">
        <v>349266.82299999997</v>
      </c>
      <c r="C140" s="18">
        <v>538026</v>
      </c>
    </row>
    <row r="141" spans="1:3" x14ac:dyDescent="0.25">
      <c r="A141" s="17" t="s">
        <v>17</v>
      </c>
      <c r="B141" s="18">
        <v>316224.29700000002</v>
      </c>
      <c r="C141" s="18">
        <v>538350</v>
      </c>
    </row>
    <row r="142" spans="1:3" x14ac:dyDescent="0.25">
      <c r="A142" s="17" t="s">
        <v>18</v>
      </c>
      <c r="B142" s="18">
        <v>292242.255</v>
      </c>
      <c r="C142" s="18">
        <v>538484</v>
      </c>
    </row>
    <row r="143" spans="1:3" x14ac:dyDescent="0.25">
      <c r="A143" s="16" t="s">
        <v>19</v>
      </c>
      <c r="B143" s="18">
        <v>764493.08200000005</v>
      </c>
      <c r="C143" s="18">
        <v>1613646</v>
      </c>
    </row>
    <row r="144" spans="1:3" x14ac:dyDescent="0.25">
      <c r="A144" s="17" t="s">
        <v>20</v>
      </c>
      <c r="B144" s="18">
        <v>267852.66399999999</v>
      </c>
      <c r="C144" s="18">
        <v>538503</v>
      </c>
    </row>
    <row r="145" spans="1:3" x14ac:dyDescent="0.25">
      <c r="A145" s="17" t="s">
        <v>21</v>
      </c>
      <c r="B145" s="18">
        <v>246962.12299999999</v>
      </c>
      <c r="C145" s="18">
        <v>537653</v>
      </c>
    </row>
    <row r="146" spans="1:3" x14ac:dyDescent="0.25">
      <c r="A146" s="17" t="s">
        <v>22</v>
      </c>
      <c r="B146" s="18">
        <v>249678.29500000001</v>
      </c>
      <c r="C146" s="18">
        <v>537490</v>
      </c>
    </row>
    <row r="147" spans="1:3" x14ac:dyDescent="0.25">
      <c r="A147" s="16" t="s">
        <v>23</v>
      </c>
      <c r="B147" s="18">
        <v>868506.13400000008</v>
      </c>
      <c r="C147" s="18">
        <v>1613489</v>
      </c>
    </row>
    <row r="148" spans="1:3" x14ac:dyDescent="0.25">
      <c r="A148" s="17" t="s">
        <v>24</v>
      </c>
      <c r="B148" s="18">
        <v>290257.45600000001</v>
      </c>
      <c r="C148" s="18">
        <v>537667</v>
      </c>
    </row>
    <row r="149" spans="1:3" x14ac:dyDescent="0.25">
      <c r="A149" s="17" t="s">
        <v>25</v>
      </c>
      <c r="B149" s="18">
        <v>300136.96299999999</v>
      </c>
      <c r="C149" s="18">
        <v>537897</v>
      </c>
    </row>
    <row r="150" spans="1:3" x14ac:dyDescent="0.25">
      <c r="A150" s="17" t="s">
        <v>26</v>
      </c>
      <c r="B150" s="18">
        <v>278111.71500000003</v>
      </c>
      <c r="C150" s="18">
        <v>537925</v>
      </c>
    </row>
    <row r="151" spans="1:3" x14ac:dyDescent="0.25">
      <c r="A151" s="16" t="s">
        <v>27</v>
      </c>
      <c r="B151" s="18">
        <v>841168.03899999999</v>
      </c>
      <c r="C151" s="18">
        <v>1615725</v>
      </c>
    </row>
    <row r="152" spans="1:3" x14ac:dyDescent="0.25">
      <c r="A152" s="17" t="s">
        <v>28</v>
      </c>
      <c r="B152" s="18">
        <v>256947.60399999999</v>
      </c>
      <c r="C152" s="18">
        <v>538152</v>
      </c>
    </row>
    <row r="153" spans="1:3" x14ac:dyDescent="0.25">
      <c r="A153" s="17" t="s">
        <v>29</v>
      </c>
      <c r="B153" s="18">
        <v>262416.72600000002</v>
      </c>
      <c r="C153" s="18">
        <v>538707</v>
      </c>
    </row>
    <row r="154" spans="1:3" x14ac:dyDescent="0.25">
      <c r="A154" s="17" t="s">
        <v>30</v>
      </c>
      <c r="B154" s="18">
        <v>321803.70899999997</v>
      </c>
      <c r="C154" s="18">
        <v>538866</v>
      </c>
    </row>
    <row r="155" spans="1:3" x14ac:dyDescent="0.25">
      <c r="A155" s="15" t="s">
        <v>39</v>
      </c>
      <c r="B155" s="18">
        <v>3422941.1570000001</v>
      </c>
      <c r="C155" s="18">
        <v>6470652</v>
      </c>
    </row>
    <row r="156" spans="1:3" x14ac:dyDescent="0.25">
      <c r="A156" s="16" t="s">
        <v>15</v>
      </c>
      <c r="B156" s="18">
        <v>965027.60200000007</v>
      </c>
      <c r="C156" s="18">
        <v>1618003</v>
      </c>
    </row>
    <row r="157" spans="1:3" x14ac:dyDescent="0.25">
      <c r="A157" s="17" t="s">
        <v>16</v>
      </c>
      <c r="B157" s="18">
        <v>361920.614</v>
      </c>
      <c r="C157" s="18">
        <v>539197</v>
      </c>
    </row>
    <row r="158" spans="1:3" x14ac:dyDescent="0.25">
      <c r="A158" s="17" t="s">
        <v>17</v>
      </c>
      <c r="B158" s="18">
        <v>314341.92200000002</v>
      </c>
      <c r="C158" s="18">
        <v>539345</v>
      </c>
    </row>
    <row r="159" spans="1:3" x14ac:dyDescent="0.25">
      <c r="A159" s="17" t="s">
        <v>18</v>
      </c>
      <c r="B159" s="18">
        <v>288765.06599999999</v>
      </c>
      <c r="C159" s="18">
        <v>539461</v>
      </c>
    </row>
    <row r="160" spans="1:3" x14ac:dyDescent="0.25">
      <c r="A160" s="16" t="s">
        <v>19</v>
      </c>
      <c r="B160" s="18">
        <v>760706.20499999996</v>
      </c>
      <c r="C160" s="18">
        <v>1616170</v>
      </c>
    </row>
    <row r="161" spans="1:3" x14ac:dyDescent="0.25">
      <c r="A161" s="17" t="s">
        <v>20</v>
      </c>
      <c r="B161" s="18">
        <v>274971.625</v>
      </c>
      <c r="C161" s="18">
        <v>539468</v>
      </c>
    </row>
    <row r="162" spans="1:3" x14ac:dyDescent="0.25">
      <c r="A162" s="17" t="s">
        <v>21</v>
      </c>
      <c r="B162" s="18">
        <v>251553.946</v>
      </c>
      <c r="C162" s="18">
        <v>538324</v>
      </c>
    </row>
    <row r="163" spans="1:3" x14ac:dyDescent="0.25">
      <c r="A163" s="17" t="s">
        <v>22</v>
      </c>
      <c r="B163" s="18">
        <v>234180.63399999999</v>
      </c>
      <c r="C163" s="18">
        <v>538378</v>
      </c>
    </row>
    <row r="164" spans="1:3" x14ac:dyDescent="0.25">
      <c r="A164" s="16" t="s">
        <v>23</v>
      </c>
      <c r="B164" s="18">
        <v>867373.8189999999</v>
      </c>
      <c r="C164" s="18">
        <v>1616385</v>
      </c>
    </row>
    <row r="165" spans="1:3" x14ac:dyDescent="0.25">
      <c r="A165" s="17" t="s">
        <v>24</v>
      </c>
      <c r="B165" s="18">
        <v>276377.88299999997</v>
      </c>
      <c r="C165" s="18">
        <v>538533</v>
      </c>
    </row>
    <row r="166" spans="1:3" x14ac:dyDescent="0.25">
      <c r="A166" s="17" t="s">
        <v>25</v>
      </c>
      <c r="B166" s="18">
        <v>307168.96899999998</v>
      </c>
      <c r="C166" s="18">
        <v>538841</v>
      </c>
    </row>
    <row r="167" spans="1:3" x14ac:dyDescent="0.25">
      <c r="A167" s="17" t="s">
        <v>26</v>
      </c>
      <c r="B167" s="18">
        <v>283826.967</v>
      </c>
      <c r="C167" s="18">
        <v>539011</v>
      </c>
    </row>
    <row r="168" spans="1:3" x14ac:dyDescent="0.25">
      <c r="A168" s="16" t="s">
        <v>27</v>
      </c>
      <c r="B168" s="18">
        <v>829833.53099999996</v>
      </c>
      <c r="C168" s="18">
        <v>1620094</v>
      </c>
    </row>
    <row r="169" spans="1:3" x14ac:dyDescent="0.25">
      <c r="A169" s="17" t="s">
        <v>28</v>
      </c>
      <c r="B169" s="18">
        <v>256129.95499999999</v>
      </c>
      <c r="C169" s="18">
        <v>539325</v>
      </c>
    </row>
    <row r="170" spans="1:3" x14ac:dyDescent="0.25">
      <c r="A170" s="17" t="s">
        <v>29</v>
      </c>
      <c r="B170" s="18">
        <v>262632.43800000002</v>
      </c>
      <c r="C170" s="18">
        <v>540082</v>
      </c>
    </row>
    <row r="171" spans="1:3" x14ac:dyDescent="0.25">
      <c r="A171" s="17" t="s">
        <v>30</v>
      </c>
      <c r="B171" s="18">
        <v>311071.13799999998</v>
      </c>
      <c r="C171" s="18">
        <v>540687</v>
      </c>
    </row>
    <row r="172" spans="1:3" x14ac:dyDescent="0.25">
      <c r="A172" s="15" t="s">
        <v>40</v>
      </c>
      <c r="B172" s="18">
        <v>3443899.692999999</v>
      </c>
      <c r="C172" s="18">
        <v>6501067</v>
      </c>
    </row>
    <row r="173" spans="1:3" x14ac:dyDescent="0.25">
      <c r="A173" s="16" t="s">
        <v>15</v>
      </c>
      <c r="B173" s="18">
        <v>916937.02300000004</v>
      </c>
      <c r="C173" s="18">
        <v>1623680</v>
      </c>
    </row>
    <row r="174" spans="1:3" x14ac:dyDescent="0.25">
      <c r="A174" s="17" t="s">
        <v>16</v>
      </c>
      <c r="B174" s="18">
        <v>347243.81599999999</v>
      </c>
      <c r="C174" s="18">
        <v>540991</v>
      </c>
    </row>
    <row r="175" spans="1:3" x14ac:dyDescent="0.25">
      <c r="A175" s="17" t="s">
        <v>17</v>
      </c>
      <c r="B175" s="18">
        <v>302118.03200000001</v>
      </c>
      <c r="C175" s="18">
        <v>541232</v>
      </c>
    </row>
    <row r="176" spans="1:3" x14ac:dyDescent="0.25">
      <c r="A176" s="17" t="s">
        <v>18</v>
      </c>
      <c r="B176" s="18">
        <v>267575.17499999999</v>
      </c>
      <c r="C176" s="18">
        <v>541457</v>
      </c>
    </row>
    <row r="177" spans="1:3" x14ac:dyDescent="0.25">
      <c r="A177" s="16" t="s">
        <v>19</v>
      </c>
      <c r="B177" s="18">
        <v>755177.973</v>
      </c>
      <c r="C177" s="18">
        <v>1623910</v>
      </c>
    </row>
    <row r="178" spans="1:3" x14ac:dyDescent="0.25">
      <c r="A178" s="17" t="s">
        <v>20</v>
      </c>
      <c r="B178" s="18">
        <v>264095.451</v>
      </c>
      <c r="C178" s="18">
        <v>541635</v>
      </c>
    </row>
    <row r="179" spans="1:3" x14ac:dyDescent="0.25">
      <c r="A179" s="17" t="s">
        <v>21</v>
      </c>
      <c r="B179" s="18">
        <v>248953.125</v>
      </c>
      <c r="C179" s="18">
        <v>540930</v>
      </c>
    </row>
    <row r="180" spans="1:3" x14ac:dyDescent="0.25">
      <c r="A180" s="17" t="s">
        <v>22</v>
      </c>
      <c r="B180" s="18">
        <v>242129.397</v>
      </c>
      <c r="C180" s="18">
        <v>541345</v>
      </c>
    </row>
    <row r="181" spans="1:3" x14ac:dyDescent="0.25">
      <c r="A181" s="16" t="s">
        <v>23</v>
      </c>
      <c r="B181" s="18">
        <v>924836.53599999996</v>
      </c>
      <c r="C181" s="18">
        <v>1624957</v>
      </c>
    </row>
    <row r="182" spans="1:3" x14ac:dyDescent="0.25">
      <c r="A182" s="17" t="s">
        <v>24</v>
      </c>
      <c r="B182" s="18">
        <v>314797.86</v>
      </c>
      <c r="C182" s="18">
        <v>541461</v>
      </c>
    </row>
    <row r="183" spans="1:3" x14ac:dyDescent="0.25">
      <c r="A183" s="17" t="s">
        <v>25</v>
      </c>
      <c r="B183" s="18">
        <v>307142.19799999997</v>
      </c>
      <c r="C183" s="18">
        <v>541615</v>
      </c>
    </row>
    <row r="184" spans="1:3" x14ac:dyDescent="0.25">
      <c r="A184" s="17" t="s">
        <v>26</v>
      </c>
      <c r="B184" s="18">
        <v>302896.478</v>
      </c>
      <c r="C184" s="18">
        <v>541881</v>
      </c>
    </row>
    <row r="185" spans="1:3" x14ac:dyDescent="0.25">
      <c r="A185" s="16" t="s">
        <v>27</v>
      </c>
      <c r="B185" s="18">
        <v>846948.16100000008</v>
      </c>
      <c r="C185" s="18">
        <v>1628520</v>
      </c>
    </row>
    <row r="186" spans="1:3" x14ac:dyDescent="0.25">
      <c r="A186" s="17" t="s">
        <v>28</v>
      </c>
      <c r="B186" s="18">
        <v>259986.81700000001</v>
      </c>
      <c r="C186" s="18">
        <v>542229</v>
      </c>
    </row>
    <row r="187" spans="1:3" x14ac:dyDescent="0.25">
      <c r="A187" s="17" t="s">
        <v>29</v>
      </c>
      <c r="B187" s="18">
        <v>266210.34499999997</v>
      </c>
      <c r="C187" s="18">
        <v>542922</v>
      </c>
    </row>
    <row r="188" spans="1:3" x14ac:dyDescent="0.25">
      <c r="A188" s="17" t="s">
        <v>30</v>
      </c>
      <c r="B188" s="18">
        <v>320750.99900000001</v>
      </c>
      <c r="C188" s="18">
        <v>543369</v>
      </c>
    </row>
    <row r="189" spans="1:3" x14ac:dyDescent="0.25">
      <c r="A189" s="15" t="s">
        <v>41</v>
      </c>
      <c r="B189" s="18">
        <v>3475145.2700000005</v>
      </c>
      <c r="C189" s="18">
        <v>6519412</v>
      </c>
    </row>
    <row r="190" spans="1:3" x14ac:dyDescent="0.25">
      <c r="A190" s="16" t="s">
        <v>15</v>
      </c>
      <c r="B190" s="18">
        <v>953458.39600000007</v>
      </c>
      <c r="C190" s="18">
        <v>1630986</v>
      </c>
    </row>
    <row r="191" spans="1:3" x14ac:dyDescent="0.25">
      <c r="A191" s="17" t="s">
        <v>16</v>
      </c>
      <c r="B191" s="18">
        <v>337337.07199999999</v>
      </c>
      <c r="C191" s="18">
        <v>543572</v>
      </c>
    </row>
    <row r="192" spans="1:3" x14ac:dyDescent="0.25">
      <c r="A192" s="17" t="s">
        <v>17</v>
      </c>
      <c r="B192" s="18">
        <v>311245.58600000001</v>
      </c>
      <c r="C192" s="18">
        <v>543666</v>
      </c>
    </row>
    <row r="193" spans="1:3" x14ac:dyDescent="0.25">
      <c r="A193" s="17" t="s">
        <v>18</v>
      </c>
      <c r="B193" s="18">
        <v>304875.73800000001</v>
      </c>
      <c r="C193" s="18">
        <v>543748</v>
      </c>
    </row>
    <row r="194" spans="1:3" x14ac:dyDescent="0.25">
      <c r="A194" s="16" t="s">
        <v>19</v>
      </c>
      <c r="B194" s="18">
        <v>804995.71100000013</v>
      </c>
      <c r="C194" s="18">
        <v>1629065</v>
      </c>
    </row>
    <row r="195" spans="1:3" x14ac:dyDescent="0.25">
      <c r="A195" s="17" t="s">
        <v>20</v>
      </c>
      <c r="B195" s="18">
        <v>290500.84600000002</v>
      </c>
      <c r="C195" s="18">
        <v>543527</v>
      </c>
    </row>
    <row r="196" spans="1:3" x14ac:dyDescent="0.25">
      <c r="A196" s="17" t="s">
        <v>21</v>
      </c>
      <c r="B196" s="18">
        <v>242197.76300000001</v>
      </c>
      <c r="C196" s="18">
        <v>542810</v>
      </c>
    </row>
    <row r="197" spans="1:3" x14ac:dyDescent="0.25">
      <c r="A197" s="17" t="s">
        <v>22</v>
      </c>
      <c r="B197" s="18">
        <v>272297.10200000001</v>
      </c>
      <c r="C197" s="18">
        <v>542728</v>
      </c>
    </row>
    <row r="198" spans="1:3" x14ac:dyDescent="0.25">
      <c r="A198" s="16" t="s">
        <v>23</v>
      </c>
      <c r="B198" s="18">
        <v>888548.65699999989</v>
      </c>
      <c r="C198" s="18">
        <v>1628896</v>
      </c>
    </row>
    <row r="199" spans="1:3" x14ac:dyDescent="0.25">
      <c r="A199" s="17" t="s">
        <v>24</v>
      </c>
      <c r="B199" s="18">
        <v>296220.098</v>
      </c>
      <c r="C199" s="18">
        <v>542826</v>
      </c>
    </row>
    <row r="200" spans="1:3" x14ac:dyDescent="0.25">
      <c r="A200" s="17" t="s">
        <v>25</v>
      </c>
      <c r="B200" s="18">
        <v>300125.467</v>
      </c>
      <c r="C200" s="18">
        <v>543039</v>
      </c>
    </row>
    <row r="201" spans="1:3" x14ac:dyDescent="0.25">
      <c r="A201" s="17" t="s">
        <v>26</v>
      </c>
      <c r="B201" s="18">
        <v>292203.092</v>
      </c>
      <c r="C201" s="18">
        <v>543031</v>
      </c>
    </row>
    <row r="202" spans="1:3" x14ac:dyDescent="0.25">
      <c r="A202" s="16" t="s">
        <v>27</v>
      </c>
      <c r="B202" s="18">
        <v>828142.50599999994</v>
      </c>
      <c r="C202" s="18">
        <v>1630465</v>
      </c>
    </row>
    <row r="203" spans="1:3" x14ac:dyDescent="0.25">
      <c r="A203" s="17" t="s">
        <v>28</v>
      </c>
      <c r="B203" s="18">
        <v>258444.32500000001</v>
      </c>
      <c r="C203" s="18">
        <v>543023</v>
      </c>
    </row>
    <row r="204" spans="1:3" x14ac:dyDescent="0.25">
      <c r="A204" s="17" t="s">
        <v>29</v>
      </c>
      <c r="B204" s="18">
        <v>267204.152</v>
      </c>
      <c r="C204" s="18">
        <v>543524</v>
      </c>
    </row>
    <row r="205" spans="1:3" x14ac:dyDescent="0.25">
      <c r="A205" s="17" t="s">
        <v>30</v>
      </c>
      <c r="B205" s="18">
        <v>302494.02899999998</v>
      </c>
      <c r="C205" s="18">
        <v>543918</v>
      </c>
    </row>
    <row r="206" spans="1:3" x14ac:dyDescent="0.25">
      <c r="A206" s="15" t="s">
        <v>42</v>
      </c>
      <c r="B206" s="18">
        <v>3534810.9579999996</v>
      </c>
      <c r="C206" s="18">
        <v>6534107</v>
      </c>
    </row>
    <row r="207" spans="1:3" x14ac:dyDescent="0.25">
      <c r="A207" s="16" t="s">
        <v>15</v>
      </c>
      <c r="B207" s="18">
        <v>947307.30499999993</v>
      </c>
      <c r="C207" s="18">
        <v>1633391</v>
      </c>
    </row>
    <row r="208" spans="1:3" x14ac:dyDescent="0.25">
      <c r="A208" s="17" t="s">
        <v>16</v>
      </c>
      <c r="B208" s="18">
        <v>341215.147</v>
      </c>
      <c r="C208" s="18">
        <v>544316</v>
      </c>
    </row>
    <row r="209" spans="1:3" x14ac:dyDescent="0.25">
      <c r="A209" s="17" t="s">
        <v>17</v>
      </c>
      <c r="B209" s="18">
        <v>319655.625</v>
      </c>
      <c r="C209" s="18">
        <v>544427</v>
      </c>
    </row>
    <row r="210" spans="1:3" x14ac:dyDescent="0.25">
      <c r="A210" s="17" t="s">
        <v>18</v>
      </c>
      <c r="B210" s="18">
        <v>286436.533</v>
      </c>
      <c r="C210" s="18">
        <v>544648</v>
      </c>
    </row>
    <row r="211" spans="1:3" x14ac:dyDescent="0.25">
      <c r="A211" s="16" t="s">
        <v>19</v>
      </c>
      <c r="B211" s="18">
        <v>786041.0290000001</v>
      </c>
      <c r="C211" s="18">
        <v>1632441</v>
      </c>
    </row>
    <row r="212" spans="1:3" x14ac:dyDescent="0.25">
      <c r="A212" s="17" t="s">
        <v>20</v>
      </c>
      <c r="B212" s="18">
        <v>275305.31</v>
      </c>
      <c r="C212" s="18">
        <v>544448</v>
      </c>
    </row>
    <row r="213" spans="1:3" x14ac:dyDescent="0.25">
      <c r="A213" s="17" t="s">
        <v>21</v>
      </c>
      <c r="B213" s="18">
        <v>240710.70800000001</v>
      </c>
      <c r="C213" s="18">
        <v>543941</v>
      </c>
    </row>
    <row r="214" spans="1:3" x14ac:dyDescent="0.25">
      <c r="A214" s="17" t="s">
        <v>22</v>
      </c>
      <c r="B214" s="18">
        <v>270025.011</v>
      </c>
      <c r="C214" s="18">
        <v>544052</v>
      </c>
    </row>
    <row r="215" spans="1:3" x14ac:dyDescent="0.25">
      <c r="A215" s="16" t="s">
        <v>23</v>
      </c>
      <c r="B215" s="18">
        <v>933518.03399999999</v>
      </c>
      <c r="C215" s="18">
        <v>1632947</v>
      </c>
    </row>
    <row r="216" spans="1:3" x14ac:dyDescent="0.25">
      <c r="A216" s="17" t="s">
        <v>24</v>
      </c>
      <c r="B216" s="18">
        <v>308904.34899999999</v>
      </c>
      <c r="C216" s="18">
        <v>544106</v>
      </c>
    </row>
    <row r="217" spans="1:3" x14ac:dyDescent="0.25">
      <c r="A217" s="17" t="s">
        <v>25</v>
      </c>
      <c r="B217" s="18">
        <v>331494.62599999999</v>
      </c>
      <c r="C217" s="18">
        <v>544327</v>
      </c>
    </row>
    <row r="218" spans="1:3" x14ac:dyDescent="0.25">
      <c r="A218" s="17" t="s">
        <v>26</v>
      </c>
      <c r="B218" s="18">
        <v>293119.05900000001</v>
      </c>
      <c r="C218" s="18">
        <v>544514</v>
      </c>
    </row>
    <row r="219" spans="1:3" x14ac:dyDescent="0.25">
      <c r="A219" s="16" t="s">
        <v>27</v>
      </c>
      <c r="B219" s="18">
        <v>867944.59000000008</v>
      </c>
      <c r="C219" s="18">
        <v>1635328</v>
      </c>
    </row>
    <row r="220" spans="1:3" x14ac:dyDescent="0.25">
      <c r="A220" s="17" t="s">
        <v>28</v>
      </c>
      <c r="B220" s="18">
        <v>265671.24699999997</v>
      </c>
      <c r="C220" s="18">
        <v>544680</v>
      </c>
    </row>
    <row r="221" spans="1:3" x14ac:dyDescent="0.25">
      <c r="A221" s="17" t="s">
        <v>29</v>
      </c>
      <c r="B221" s="18">
        <v>274177.52500000002</v>
      </c>
      <c r="C221" s="18">
        <v>545016</v>
      </c>
    </row>
    <row r="222" spans="1:3" x14ac:dyDescent="0.25">
      <c r="A222" s="17" t="s">
        <v>30</v>
      </c>
      <c r="B222" s="18">
        <v>328095.81800000003</v>
      </c>
      <c r="C222" s="18">
        <v>545632</v>
      </c>
    </row>
    <row r="223" spans="1:3" x14ac:dyDescent="0.25">
      <c r="A223" s="15" t="s">
        <v>43</v>
      </c>
      <c r="B223" s="18">
        <v>3641061.0249999994</v>
      </c>
      <c r="C223" s="18">
        <v>6554199</v>
      </c>
    </row>
    <row r="224" spans="1:3" x14ac:dyDescent="0.25">
      <c r="A224" s="16" t="s">
        <v>15</v>
      </c>
      <c r="B224" s="18">
        <v>1005680.0109999999</v>
      </c>
      <c r="C224" s="18">
        <v>1638488</v>
      </c>
    </row>
    <row r="225" spans="1:3" x14ac:dyDescent="0.25">
      <c r="A225" s="17" t="s">
        <v>16</v>
      </c>
      <c r="B225" s="18">
        <v>354015.94099999999</v>
      </c>
      <c r="C225" s="18">
        <v>546018</v>
      </c>
    </row>
    <row r="226" spans="1:3" x14ac:dyDescent="0.25">
      <c r="A226" s="17" t="s">
        <v>17</v>
      </c>
      <c r="B226" s="18">
        <v>348172.098</v>
      </c>
      <c r="C226" s="18">
        <v>546149</v>
      </c>
    </row>
    <row r="227" spans="1:3" x14ac:dyDescent="0.25">
      <c r="A227" s="17" t="s">
        <v>18</v>
      </c>
      <c r="B227" s="18">
        <v>303491.97200000001</v>
      </c>
      <c r="C227" s="18">
        <v>546321</v>
      </c>
    </row>
    <row r="228" spans="1:3" x14ac:dyDescent="0.25">
      <c r="A228" s="16" t="s">
        <v>19</v>
      </c>
      <c r="B228" s="18">
        <v>825616.39899999998</v>
      </c>
      <c r="C228" s="18">
        <v>1636674</v>
      </c>
    </row>
    <row r="229" spans="1:3" x14ac:dyDescent="0.25">
      <c r="A229" s="17" t="s">
        <v>20</v>
      </c>
      <c r="B229" s="18">
        <v>290565.13</v>
      </c>
      <c r="C229" s="18">
        <v>545965</v>
      </c>
    </row>
    <row r="230" spans="1:3" x14ac:dyDescent="0.25">
      <c r="A230" s="17" t="s">
        <v>21</v>
      </c>
      <c r="B230" s="18">
        <v>254212.08199999999</v>
      </c>
      <c r="C230" s="18">
        <v>545330</v>
      </c>
    </row>
    <row r="231" spans="1:3" x14ac:dyDescent="0.25">
      <c r="A231" s="17" t="s">
        <v>22</v>
      </c>
      <c r="B231" s="18">
        <v>280839.18699999998</v>
      </c>
      <c r="C231" s="18">
        <v>545379</v>
      </c>
    </row>
    <row r="232" spans="1:3" x14ac:dyDescent="0.25">
      <c r="A232" s="16" t="s">
        <v>23</v>
      </c>
      <c r="B232" s="18">
        <v>940665.29599999997</v>
      </c>
      <c r="C232" s="18">
        <v>1637888</v>
      </c>
    </row>
    <row r="233" spans="1:3" x14ac:dyDescent="0.25">
      <c r="A233" s="17" t="s">
        <v>24</v>
      </c>
      <c r="B233" s="18">
        <v>309274.522</v>
      </c>
      <c r="C233" s="18">
        <v>545785</v>
      </c>
    </row>
    <row r="234" spans="1:3" x14ac:dyDescent="0.25">
      <c r="A234" s="17" t="s">
        <v>25</v>
      </c>
      <c r="B234" s="18">
        <v>323339.04300000001</v>
      </c>
      <c r="C234" s="18">
        <v>546002</v>
      </c>
    </row>
    <row r="235" spans="1:3" x14ac:dyDescent="0.25">
      <c r="A235" s="17" t="s">
        <v>26</v>
      </c>
      <c r="B235" s="18">
        <v>308051.73100000003</v>
      </c>
      <c r="C235" s="18">
        <v>546101</v>
      </c>
    </row>
    <row r="236" spans="1:3" x14ac:dyDescent="0.25">
      <c r="A236" s="16" t="s">
        <v>27</v>
      </c>
      <c r="B236" s="18">
        <v>869099.31900000002</v>
      </c>
      <c r="C236" s="18">
        <v>1641149</v>
      </c>
    </row>
    <row r="237" spans="1:3" x14ac:dyDescent="0.25">
      <c r="A237" s="17" t="s">
        <v>28</v>
      </c>
      <c r="B237" s="18">
        <v>245698.9</v>
      </c>
      <c r="C237" s="18">
        <v>546515</v>
      </c>
    </row>
    <row r="238" spans="1:3" x14ac:dyDescent="0.25">
      <c r="A238" s="17" t="s">
        <v>29</v>
      </c>
      <c r="B238" s="18">
        <v>275605.45299999998</v>
      </c>
      <c r="C238" s="18">
        <v>547126</v>
      </c>
    </row>
    <row r="239" spans="1:3" x14ac:dyDescent="0.25">
      <c r="A239" s="17" t="s">
        <v>30</v>
      </c>
      <c r="B239" s="18">
        <v>347794.96600000001</v>
      </c>
      <c r="C239" s="18">
        <v>547508</v>
      </c>
    </row>
    <row r="240" spans="1:3" x14ac:dyDescent="0.25">
      <c r="A240" s="15" t="s">
        <v>44</v>
      </c>
      <c r="B240" s="18">
        <v>3699505.199</v>
      </c>
      <c r="C240" s="18">
        <v>6577618</v>
      </c>
    </row>
    <row r="241" spans="1:3" x14ac:dyDescent="0.25">
      <c r="A241" s="16" t="s">
        <v>15</v>
      </c>
      <c r="B241" s="18">
        <v>1087835.895</v>
      </c>
      <c r="C241" s="18">
        <v>1643628</v>
      </c>
    </row>
    <row r="242" spans="1:3" x14ac:dyDescent="0.25">
      <c r="A242" s="17" t="s">
        <v>16</v>
      </c>
      <c r="B242" s="18">
        <v>400457.16100000002</v>
      </c>
      <c r="C242" s="18">
        <v>547724</v>
      </c>
    </row>
    <row r="243" spans="1:3" x14ac:dyDescent="0.25">
      <c r="A243" s="17" t="s">
        <v>17</v>
      </c>
      <c r="B243" s="18">
        <v>359900.07</v>
      </c>
      <c r="C243" s="18">
        <v>547876</v>
      </c>
    </row>
    <row r="244" spans="1:3" x14ac:dyDescent="0.25">
      <c r="A244" s="17" t="s">
        <v>18</v>
      </c>
      <c r="B244" s="18">
        <v>327478.66399999999</v>
      </c>
      <c r="C244" s="18">
        <v>548028</v>
      </c>
    </row>
    <row r="245" spans="1:3" x14ac:dyDescent="0.25">
      <c r="A245" s="16" t="s">
        <v>19</v>
      </c>
      <c r="B245" s="18">
        <v>828075.88800000004</v>
      </c>
      <c r="C245" s="18">
        <v>1642645</v>
      </c>
    </row>
    <row r="246" spans="1:3" x14ac:dyDescent="0.25">
      <c r="A246" s="17" t="s">
        <v>20</v>
      </c>
      <c r="B246" s="18">
        <v>302566.50099999999</v>
      </c>
      <c r="C246" s="18">
        <v>547969</v>
      </c>
    </row>
    <row r="247" spans="1:3" x14ac:dyDescent="0.25">
      <c r="A247" s="17" t="s">
        <v>21</v>
      </c>
      <c r="B247" s="18">
        <v>267075.15999999997</v>
      </c>
      <c r="C247" s="18">
        <v>547188</v>
      </c>
    </row>
    <row r="248" spans="1:3" x14ac:dyDescent="0.25">
      <c r="A248" s="17" t="s">
        <v>22</v>
      </c>
      <c r="B248" s="18">
        <v>258434.22700000001</v>
      </c>
      <c r="C248" s="18">
        <v>547488</v>
      </c>
    </row>
    <row r="249" spans="1:3" x14ac:dyDescent="0.25">
      <c r="A249" s="16" t="s">
        <v>23</v>
      </c>
      <c r="B249" s="18">
        <v>911772.79</v>
      </c>
      <c r="C249" s="18">
        <v>1643934</v>
      </c>
    </row>
    <row r="250" spans="1:3" x14ac:dyDescent="0.25">
      <c r="A250" s="17" t="s">
        <v>24</v>
      </c>
      <c r="B250" s="18">
        <v>303837.00900000002</v>
      </c>
      <c r="C250" s="18">
        <v>547780</v>
      </c>
    </row>
    <row r="251" spans="1:3" x14ac:dyDescent="0.25">
      <c r="A251" s="17" t="s">
        <v>25</v>
      </c>
      <c r="B251" s="18">
        <v>313530.44199999998</v>
      </c>
      <c r="C251" s="18">
        <v>547993</v>
      </c>
    </row>
    <row r="252" spans="1:3" x14ac:dyDescent="0.25">
      <c r="A252" s="17" t="s">
        <v>26</v>
      </c>
      <c r="B252" s="18">
        <v>294405.33899999998</v>
      </c>
      <c r="C252" s="18">
        <v>548161</v>
      </c>
    </row>
    <row r="253" spans="1:3" x14ac:dyDescent="0.25">
      <c r="A253" s="16" t="s">
        <v>27</v>
      </c>
      <c r="B253" s="18">
        <v>871820.62600000016</v>
      </c>
      <c r="C253" s="18">
        <v>1647411</v>
      </c>
    </row>
    <row r="254" spans="1:3" x14ac:dyDescent="0.25">
      <c r="A254" s="17" t="s">
        <v>28</v>
      </c>
      <c r="B254" s="18">
        <v>259973.5</v>
      </c>
      <c r="C254" s="18">
        <v>548731</v>
      </c>
    </row>
    <row r="255" spans="1:3" x14ac:dyDescent="0.25">
      <c r="A255" s="17" t="s">
        <v>29</v>
      </c>
      <c r="B255" s="18">
        <v>275279.25900000002</v>
      </c>
      <c r="C255" s="18">
        <v>549164</v>
      </c>
    </row>
    <row r="256" spans="1:3" x14ac:dyDescent="0.25">
      <c r="A256" s="17" t="s">
        <v>30</v>
      </c>
      <c r="B256" s="18">
        <v>336567.86700000003</v>
      </c>
      <c r="C256" s="18">
        <v>549516</v>
      </c>
    </row>
    <row r="257" spans="1:3" x14ac:dyDescent="0.25">
      <c r="A257" s="15" t="s">
        <v>45</v>
      </c>
      <c r="B257" s="18">
        <v>3689658.767</v>
      </c>
      <c r="C257" s="18">
        <v>6601709</v>
      </c>
    </row>
    <row r="258" spans="1:3" x14ac:dyDescent="0.25">
      <c r="A258" s="16" t="s">
        <v>15</v>
      </c>
      <c r="B258" s="18">
        <v>1072057.6809999999</v>
      </c>
      <c r="C258" s="18">
        <v>1649691</v>
      </c>
    </row>
    <row r="259" spans="1:3" x14ac:dyDescent="0.25">
      <c r="A259" s="17" t="s">
        <v>16</v>
      </c>
      <c r="B259" s="18">
        <v>378733.09100000001</v>
      </c>
      <c r="C259" s="18">
        <v>549746</v>
      </c>
    </row>
    <row r="260" spans="1:3" x14ac:dyDescent="0.25">
      <c r="A260" s="17" t="s">
        <v>17</v>
      </c>
      <c r="B260" s="18">
        <v>357022.25799999997</v>
      </c>
      <c r="C260" s="18">
        <v>549793</v>
      </c>
    </row>
    <row r="261" spans="1:3" x14ac:dyDescent="0.25">
      <c r="A261" s="17" t="s">
        <v>18</v>
      </c>
      <c r="B261" s="18">
        <v>336302.33199999999</v>
      </c>
      <c r="C261" s="18">
        <v>550152</v>
      </c>
    </row>
    <row r="262" spans="1:3" x14ac:dyDescent="0.25">
      <c r="A262" s="16" t="s">
        <v>19</v>
      </c>
      <c r="B262" s="18">
        <v>823692.304</v>
      </c>
      <c r="C262" s="18">
        <v>1648925</v>
      </c>
    </row>
    <row r="263" spans="1:3" x14ac:dyDescent="0.25">
      <c r="A263" s="17" t="s">
        <v>20</v>
      </c>
      <c r="B263" s="18">
        <v>312853.44099999999</v>
      </c>
      <c r="C263" s="18">
        <v>550146</v>
      </c>
    </row>
    <row r="264" spans="1:3" x14ac:dyDescent="0.25">
      <c r="A264" s="17" t="s">
        <v>21</v>
      </c>
      <c r="B264" s="18">
        <v>258044.606</v>
      </c>
      <c r="C264" s="18">
        <v>549442</v>
      </c>
    </row>
    <row r="265" spans="1:3" x14ac:dyDescent="0.25">
      <c r="A265" s="17" t="s">
        <v>22</v>
      </c>
      <c r="B265" s="18">
        <v>252794.25700000001</v>
      </c>
      <c r="C265" s="18">
        <v>549337</v>
      </c>
    </row>
    <row r="266" spans="1:3" x14ac:dyDescent="0.25">
      <c r="A266" s="16" t="s">
        <v>23</v>
      </c>
      <c r="B266" s="18">
        <v>932032.72199999995</v>
      </c>
      <c r="C266" s="18">
        <v>1649772</v>
      </c>
    </row>
    <row r="267" spans="1:3" x14ac:dyDescent="0.25">
      <c r="A267" s="17" t="s">
        <v>24</v>
      </c>
      <c r="B267" s="18">
        <v>298662.90299999999</v>
      </c>
      <c r="C267" s="18">
        <v>549666</v>
      </c>
    </row>
    <row r="268" spans="1:3" x14ac:dyDescent="0.25">
      <c r="A268" s="17" t="s">
        <v>25</v>
      </c>
      <c r="B268" s="18">
        <v>319698.28499999997</v>
      </c>
      <c r="C268" s="18">
        <v>549859</v>
      </c>
    </row>
    <row r="269" spans="1:3" x14ac:dyDescent="0.25">
      <c r="A269" s="17" t="s">
        <v>26</v>
      </c>
      <c r="B269" s="18">
        <v>313671.53399999999</v>
      </c>
      <c r="C269" s="18">
        <v>550247</v>
      </c>
    </row>
    <row r="270" spans="1:3" x14ac:dyDescent="0.25">
      <c r="A270" s="16" t="s">
        <v>27</v>
      </c>
      <c r="B270" s="18">
        <v>861876.06</v>
      </c>
      <c r="C270" s="18">
        <v>1653321</v>
      </c>
    </row>
    <row r="271" spans="1:3" x14ac:dyDescent="0.25">
      <c r="A271" s="17" t="s">
        <v>28</v>
      </c>
      <c r="B271" s="18">
        <v>272089.53200000001</v>
      </c>
      <c r="C271" s="18">
        <v>550514</v>
      </c>
    </row>
    <row r="272" spans="1:3" x14ac:dyDescent="0.25">
      <c r="A272" s="17" t="s">
        <v>29</v>
      </c>
      <c r="B272" s="18">
        <v>273882.22100000002</v>
      </c>
      <c r="C272" s="18">
        <v>551069</v>
      </c>
    </row>
    <row r="273" spans="1:3" x14ac:dyDescent="0.25">
      <c r="A273" s="17" t="s">
        <v>30</v>
      </c>
      <c r="B273" s="18">
        <v>315904.30700000003</v>
      </c>
      <c r="C273" s="18">
        <v>551738</v>
      </c>
    </row>
    <row r="274" spans="1:3" x14ac:dyDescent="0.25">
      <c r="A274" s="15" t="s">
        <v>46</v>
      </c>
      <c r="B274" s="18">
        <v>3647479.4040000001</v>
      </c>
      <c r="C274" s="18">
        <v>6643064</v>
      </c>
    </row>
    <row r="275" spans="1:3" x14ac:dyDescent="0.25">
      <c r="A275" s="16" t="s">
        <v>15</v>
      </c>
      <c r="B275" s="18">
        <v>995541.85100000002</v>
      </c>
      <c r="C275" s="18">
        <v>1658366</v>
      </c>
    </row>
    <row r="276" spans="1:3" x14ac:dyDescent="0.25">
      <c r="A276" s="17" t="s">
        <v>16</v>
      </c>
      <c r="B276" s="18">
        <v>343042.25400000002</v>
      </c>
      <c r="C276" s="18">
        <v>552321</v>
      </c>
    </row>
    <row r="277" spans="1:3" x14ac:dyDescent="0.25">
      <c r="A277" s="17" t="s">
        <v>17</v>
      </c>
      <c r="B277" s="18">
        <v>333114.28500000003</v>
      </c>
      <c r="C277" s="18">
        <v>552815</v>
      </c>
    </row>
    <row r="278" spans="1:3" x14ac:dyDescent="0.25">
      <c r="A278" s="17" t="s">
        <v>18</v>
      </c>
      <c r="B278" s="18">
        <v>319385.31199999998</v>
      </c>
      <c r="C278" s="18">
        <v>553230</v>
      </c>
    </row>
    <row r="279" spans="1:3" x14ac:dyDescent="0.25">
      <c r="A279" s="16" t="s">
        <v>19</v>
      </c>
      <c r="B279" s="18">
        <v>811183.96200000006</v>
      </c>
      <c r="C279" s="18">
        <v>1659088</v>
      </c>
    </row>
    <row r="280" spans="1:3" x14ac:dyDescent="0.25">
      <c r="A280" s="17" t="s">
        <v>20</v>
      </c>
      <c r="B280" s="18">
        <v>297667.12699999998</v>
      </c>
      <c r="C280" s="18">
        <v>553446</v>
      </c>
    </row>
    <row r="281" spans="1:3" x14ac:dyDescent="0.25">
      <c r="A281" s="17" t="s">
        <v>21</v>
      </c>
      <c r="B281" s="18">
        <v>251204.42</v>
      </c>
      <c r="C281" s="18">
        <v>552784</v>
      </c>
    </row>
    <row r="282" spans="1:3" x14ac:dyDescent="0.25">
      <c r="A282" s="17" t="s">
        <v>22</v>
      </c>
      <c r="B282" s="18">
        <v>262312.41499999998</v>
      </c>
      <c r="C282" s="18">
        <v>552858</v>
      </c>
    </row>
    <row r="283" spans="1:3" x14ac:dyDescent="0.25">
      <c r="A283" s="16" t="s">
        <v>23</v>
      </c>
      <c r="B283" s="18">
        <v>960221.35100000002</v>
      </c>
      <c r="C283" s="18">
        <v>1660535</v>
      </c>
    </row>
    <row r="284" spans="1:3" x14ac:dyDescent="0.25">
      <c r="A284" s="17" t="s">
        <v>24</v>
      </c>
      <c r="B284" s="18">
        <v>307900.62699999998</v>
      </c>
      <c r="C284" s="18">
        <v>553154</v>
      </c>
    </row>
    <row r="285" spans="1:3" x14ac:dyDescent="0.25">
      <c r="A285" s="17" t="s">
        <v>25</v>
      </c>
      <c r="B285" s="18">
        <v>331737.90900000004</v>
      </c>
      <c r="C285" s="18">
        <v>553478</v>
      </c>
    </row>
    <row r="286" spans="1:3" x14ac:dyDescent="0.25">
      <c r="A286" s="17" t="s">
        <v>26</v>
      </c>
      <c r="B286" s="18">
        <v>320582.815</v>
      </c>
      <c r="C286" s="18">
        <v>553903</v>
      </c>
    </row>
    <row r="287" spans="1:3" x14ac:dyDescent="0.25">
      <c r="A287" s="16" t="s">
        <v>27</v>
      </c>
      <c r="B287" s="18">
        <v>880532.24000000011</v>
      </c>
      <c r="C287" s="18">
        <v>1665075</v>
      </c>
    </row>
    <row r="288" spans="1:3" x14ac:dyDescent="0.25">
      <c r="A288" s="17" t="s">
        <v>28</v>
      </c>
      <c r="B288" s="18">
        <v>268491.34700000001</v>
      </c>
      <c r="C288" s="18">
        <v>554336</v>
      </c>
    </row>
    <row r="289" spans="1:3" x14ac:dyDescent="0.25">
      <c r="A289" s="17" t="s">
        <v>29</v>
      </c>
      <c r="B289" s="18">
        <v>275181.07400000002</v>
      </c>
      <c r="C289" s="18">
        <v>554973</v>
      </c>
    </row>
    <row r="290" spans="1:3" x14ac:dyDescent="0.25">
      <c r="A290" s="17" t="s">
        <v>30</v>
      </c>
      <c r="B290" s="18">
        <v>336859.81900000002</v>
      </c>
      <c r="C290" s="18">
        <v>555766</v>
      </c>
    </row>
    <row r="291" spans="1:3" x14ac:dyDescent="0.25">
      <c r="A291" s="15" t="s">
        <v>47</v>
      </c>
      <c r="B291" s="18">
        <v>3653810.2261260003</v>
      </c>
      <c r="C291" s="18">
        <v>6692928</v>
      </c>
    </row>
    <row r="292" spans="1:3" x14ac:dyDescent="0.25">
      <c r="A292" s="16" t="s">
        <v>15</v>
      </c>
      <c r="B292" s="18">
        <v>1025654.5260000001</v>
      </c>
      <c r="C292" s="18">
        <v>1670638</v>
      </c>
    </row>
    <row r="293" spans="1:3" x14ac:dyDescent="0.25">
      <c r="A293" s="17" t="s">
        <v>16</v>
      </c>
      <c r="B293" s="18">
        <v>365377.50099999999</v>
      </c>
      <c r="C293" s="18">
        <v>556354</v>
      </c>
    </row>
    <row r="294" spans="1:3" x14ac:dyDescent="0.25">
      <c r="A294" s="17" t="s">
        <v>17</v>
      </c>
      <c r="B294" s="18">
        <v>338973.16600000003</v>
      </c>
      <c r="C294" s="18">
        <v>556936</v>
      </c>
    </row>
    <row r="295" spans="1:3" x14ac:dyDescent="0.25">
      <c r="A295" s="17" t="s">
        <v>18</v>
      </c>
      <c r="B295" s="18">
        <v>321303.859</v>
      </c>
      <c r="C295" s="18">
        <v>557348</v>
      </c>
    </row>
    <row r="296" spans="1:3" x14ac:dyDescent="0.25">
      <c r="A296" s="16" t="s">
        <v>19</v>
      </c>
      <c r="B296" s="18">
        <v>849353.68599999999</v>
      </c>
      <c r="C296" s="18">
        <v>1671661</v>
      </c>
    </row>
    <row r="297" spans="1:3" x14ac:dyDescent="0.25">
      <c r="A297" s="17" t="s">
        <v>20</v>
      </c>
      <c r="B297" s="18">
        <v>292385.234</v>
      </c>
      <c r="C297" s="18">
        <v>557591</v>
      </c>
    </row>
    <row r="298" spans="1:3" x14ac:dyDescent="0.25">
      <c r="A298" s="17" t="s">
        <v>21</v>
      </c>
      <c r="B298" s="18">
        <v>268593.42200000002</v>
      </c>
      <c r="C298" s="18">
        <v>556845</v>
      </c>
    </row>
    <row r="299" spans="1:3" x14ac:dyDescent="0.25">
      <c r="A299" s="17" t="s">
        <v>22</v>
      </c>
      <c r="B299" s="18">
        <v>288375.03000000003</v>
      </c>
      <c r="C299" s="18">
        <v>557225</v>
      </c>
    </row>
    <row r="300" spans="1:3" x14ac:dyDescent="0.25">
      <c r="A300" s="16" t="s">
        <v>23</v>
      </c>
      <c r="B300" s="18">
        <v>894088.39500000002</v>
      </c>
      <c r="C300" s="18">
        <v>1673672</v>
      </c>
    </row>
    <row r="301" spans="1:3" x14ac:dyDescent="0.25">
      <c r="A301" s="17" t="s">
        <v>24</v>
      </c>
      <c r="B301" s="18">
        <v>297988.79499999998</v>
      </c>
      <c r="C301" s="18">
        <v>557380</v>
      </c>
    </row>
    <row r="302" spans="1:3" x14ac:dyDescent="0.25">
      <c r="A302" s="17" t="s">
        <v>25</v>
      </c>
      <c r="B302" s="18">
        <v>295098.88</v>
      </c>
      <c r="C302" s="18">
        <v>557997</v>
      </c>
    </row>
    <row r="303" spans="1:3" x14ac:dyDescent="0.25">
      <c r="A303" s="17" t="s">
        <v>26</v>
      </c>
      <c r="B303" s="18">
        <v>301000.71999999997</v>
      </c>
      <c r="C303" s="18">
        <v>558295</v>
      </c>
    </row>
    <row r="304" spans="1:3" x14ac:dyDescent="0.25">
      <c r="A304" s="16" t="s">
        <v>27</v>
      </c>
      <c r="B304" s="18">
        <v>884713.61912599998</v>
      </c>
      <c r="C304" s="18">
        <v>1676957</v>
      </c>
    </row>
    <row r="305" spans="1:3" x14ac:dyDescent="0.25">
      <c r="A305" s="17" t="s">
        <v>28</v>
      </c>
      <c r="B305" s="18">
        <v>253241.68900000001</v>
      </c>
      <c r="C305" s="18">
        <v>558527</v>
      </c>
    </row>
    <row r="306" spans="1:3" x14ac:dyDescent="0.25">
      <c r="A306" s="17" t="s">
        <v>29</v>
      </c>
      <c r="B306" s="18">
        <v>308310.43428599997</v>
      </c>
      <c r="C306" s="18">
        <v>559089</v>
      </c>
    </row>
    <row r="307" spans="1:3" x14ac:dyDescent="0.25">
      <c r="A307" s="17" t="s">
        <v>30</v>
      </c>
      <c r="B307" s="18">
        <v>323161.49583999999</v>
      </c>
      <c r="C307" s="18">
        <v>559341</v>
      </c>
    </row>
    <row r="308" spans="1:3" x14ac:dyDescent="0.25">
      <c r="A308" s="15" t="s">
        <v>48</v>
      </c>
      <c r="B308" s="18">
        <v>3873164.085128</v>
      </c>
      <c r="C308" s="18">
        <v>6731149</v>
      </c>
    </row>
    <row r="309" spans="1:3" x14ac:dyDescent="0.25">
      <c r="A309" s="16" t="s">
        <v>15</v>
      </c>
      <c r="B309" s="18">
        <v>1108247.0044200001</v>
      </c>
      <c r="C309" s="18">
        <v>1678543</v>
      </c>
    </row>
    <row r="310" spans="1:3" x14ac:dyDescent="0.25">
      <c r="A310" s="17" t="s">
        <v>16</v>
      </c>
      <c r="B310" s="18">
        <v>417769.42048299999</v>
      </c>
      <c r="C310" s="18">
        <v>559031</v>
      </c>
    </row>
    <row r="311" spans="1:3" x14ac:dyDescent="0.25">
      <c r="A311" s="17" t="s">
        <v>17</v>
      </c>
      <c r="B311" s="18">
        <v>359137.34278599999</v>
      </c>
      <c r="C311" s="18">
        <v>559419</v>
      </c>
    </row>
    <row r="312" spans="1:3" x14ac:dyDescent="0.25">
      <c r="A312" s="17" t="s">
        <v>18</v>
      </c>
      <c r="B312" s="18">
        <v>331340.24115100002</v>
      </c>
      <c r="C312" s="18">
        <v>560093</v>
      </c>
    </row>
    <row r="313" spans="1:3" x14ac:dyDescent="0.25">
      <c r="A313" s="16" t="s">
        <v>19</v>
      </c>
      <c r="B313" s="18">
        <v>829612.44578800001</v>
      </c>
      <c r="C313" s="18">
        <v>1682764</v>
      </c>
    </row>
    <row r="314" spans="1:3" x14ac:dyDescent="0.25">
      <c r="A314" s="17" t="s">
        <v>20</v>
      </c>
      <c r="B314" s="18">
        <v>302663.245284</v>
      </c>
      <c r="C314" s="18">
        <v>560491</v>
      </c>
    </row>
    <row r="315" spans="1:3" x14ac:dyDescent="0.25">
      <c r="A315" s="17" t="s">
        <v>21</v>
      </c>
      <c r="B315" s="18">
        <v>254090.05992699999</v>
      </c>
      <c r="C315" s="18">
        <v>560806</v>
      </c>
    </row>
    <row r="316" spans="1:3" x14ac:dyDescent="0.25">
      <c r="A316" s="17" t="s">
        <v>22</v>
      </c>
      <c r="B316" s="18">
        <v>272859.14057699998</v>
      </c>
      <c r="C316" s="18">
        <v>561467</v>
      </c>
    </row>
    <row r="317" spans="1:3" x14ac:dyDescent="0.25">
      <c r="A317" s="16" t="s">
        <v>23</v>
      </c>
      <c r="B317" s="18">
        <v>999052.53739199997</v>
      </c>
      <c r="C317" s="18">
        <v>1684889</v>
      </c>
    </row>
    <row r="318" spans="1:3" x14ac:dyDescent="0.25">
      <c r="A318" s="17" t="s">
        <v>24</v>
      </c>
      <c r="B318" s="18">
        <v>314010.17337099998</v>
      </c>
      <c r="C318" s="18">
        <v>561429</v>
      </c>
    </row>
    <row r="319" spans="1:3" x14ac:dyDescent="0.25">
      <c r="A319" s="17" t="s">
        <v>25</v>
      </c>
      <c r="B319" s="18">
        <v>362615.75111000001</v>
      </c>
      <c r="C319" s="18">
        <v>561652</v>
      </c>
    </row>
    <row r="320" spans="1:3" x14ac:dyDescent="0.25">
      <c r="A320" s="17" t="s">
        <v>26</v>
      </c>
      <c r="B320" s="18">
        <v>322426.61291099997</v>
      </c>
      <c r="C320" s="18">
        <v>561808</v>
      </c>
    </row>
    <row r="321" spans="1:3" x14ac:dyDescent="0.25">
      <c r="A321" s="16" t="s">
        <v>27</v>
      </c>
      <c r="B321" s="18">
        <v>936252.0975279999</v>
      </c>
      <c r="C321" s="18">
        <v>1684953</v>
      </c>
    </row>
    <row r="322" spans="1:3" x14ac:dyDescent="0.25">
      <c r="A322" s="17" t="s">
        <v>28</v>
      </c>
      <c r="B322" s="18">
        <v>280051.11963700003</v>
      </c>
      <c r="C322" s="18">
        <v>561467</v>
      </c>
    </row>
    <row r="323" spans="1:3" x14ac:dyDescent="0.25">
      <c r="A323" s="17" t="s">
        <v>29</v>
      </c>
      <c r="B323" s="18">
        <v>297094.95735099999</v>
      </c>
      <c r="C323" s="18">
        <v>561570</v>
      </c>
    </row>
    <row r="324" spans="1:3" x14ac:dyDescent="0.25">
      <c r="A324" s="17" t="s">
        <v>30</v>
      </c>
      <c r="B324" s="18">
        <v>359106.02054</v>
      </c>
      <c r="C324" s="18">
        <v>561916</v>
      </c>
    </row>
    <row r="325" spans="1:3" x14ac:dyDescent="0.25">
      <c r="A325" s="15" t="s">
        <v>49</v>
      </c>
      <c r="B325" s="18">
        <v>3775233.4864287651</v>
      </c>
      <c r="C325" s="18">
        <v>6769358.3947368413</v>
      </c>
    </row>
    <row r="326" spans="1:3" x14ac:dyDescent="0.25">
      <c r="A326" s="16" t="s">
        <v>15</v>
      </c>
      <c r="B326" s="18">
        <v>1083705.9611076391</v>
      </c>
      <c r="C326" s="18">
        <v>1687776.1842105263</v>
      </c>
    </row>
    <row r="327" spans="1:3" x14ac:dyDescent="0.25">
      <c r="A327" s="17" t="s">
        <v>16</v>
      </c>
      <c r="B327" s="18">
        <v>390688.02002671658</v>
      </c>
      <c r="C327" s="18">
        <v>562254.03070175438</v>
      </c>
    </row>
    <row r="328" spans="1:3" x14ac:dyDescent="0.25">
      <c r="A328" s="17" t="s">
        <v>17</v>
      </c>
      <c r="B328" s="18">
        <v>357622.59063855221</v>
      </c>
      <c r="C328" s="18">
        <v>562592.06140350876</v>
      </c>
    </row>
    <row r="329" spans="1:3" x14ac:dyDescent="0.25">
      <c r="A329" s="17" t="s">
        <v>18</v>
      </c>
      <c r="B329" s="18">
        <v>335395.35044237028</v>
      </c>
      <c r="C329" s="18">
        <v>562930.09210526315</v>
      </c>
    </row>
    <row r="330" spans="1:3" x14ac:dyDescent="0.25">
      <c r="A330" s="16" t="s">
        <v>19</v>
      </c>
      <c r="B330" s="18">
        <v>841599.06145076884</v>
      </c>
      <c r="C330" s="18">
        <v>1690818.4605263157</v>
      </c>
    </row>
    <row r="331" spans="1:3" x14ac:dyDescent="0.25">
      <c r="A331" s="17" t="s">
        <v>20</v>
      </c>
      <c r="B331" s="18">
        <v>305894.86707224243</v>
      </c>
      <c r="C331" s="18">
        <v>563268.12280701753</v>
      </c>
    </row>
    <row r="332" spans="1:3" x14ac:dyDescent="0.25">
      <c r="A332" s="17" t="s">
        <v>21</v>
      </c>
      <c r="B332" s="18">
        <v>261206.06271005861</v>
      </c>
      <c r="C332" s="18">
        <v>563606.15350877191</v>
      </c>
    </row>
    <row r="333" spans="1:3" x14ac:dyDescent="0.25">
      <c r="A333" s="17" t="s">
        <v>22</v>
      </c>
      <c r="B333" s="18">
        <v>274498.13166846777</v>
      </c>
      <c r="C333" s="18">
        <v>563944.18421052629</v>
      </c>
    </row>
    <row r="334" spans="1:3" x14ac:dyDescent="0.25">
      <c r="A334" s="16" t="s">
        <v>23</v>
      </c>
      <c r="B334" s="18">
        <v>952760.98541966977</v>
      </c>
      <c r="C334" s="18">
        <v>1693860.7368421052</v>
      </c>
    </row>
    <row r="335" spans="1:3" x14ac:dyDescent="0.25">
      <c r="A335" s="17" t="s">
        <v>24</v>
      </c>
      <c r="B335" s="18">
        <v>306130.70031352318</v>
      </c>
      <c r="C335" s="18">
        <v>564282.21491228067</v>
      </c>
    </row>
    <row r="336" spans="1:3" x14ac:dyDescent="0.25">
      <c r="A336" s="17" t="s">
        <v>25</v>
      </c>
      <c r="B336" s="18">
        <v>331591.6800850709</v>
      </c>
      <c r="C336" s="18">
        <v>564620.24561403506</v>
      </c>
    </row>
    <row r="337" spans="1:3" x14ac:dyDescent="0.25">
      <c r="A337" s="17" t="s">
        <v>26</v>
      </c>
      <c r="B337" s="18">
        <v>315038.60502107569</v>
      </c>
      <c r="C337" s="18">
        <v>564958.27631578944</v>
      </c>
    </row>
    <row r="338" spans="1:3" x14ac:dyDescent="0.25">
      <c r="A338" s="16" t="s">
        <v>27</v>
      </c>
      <c r="B338" s="18">
        <v>897167.4784506869</v>
      </c>
      <c r="C338" s="18">
        <v>1696903.0131578946</v>
      </c>
    </row>
    <row r="339" spans="1:3" x14ac:dyDescent="0.25">
      <c r="A339" s="17" t="s">
        <v>28</v>
      </c>
      <c r="B339" s="18">
        <v>266357.0357937853</v>
      </c>
      <c r="C339" s="18">
        <v>565296.30701754382</v>
      </c>
    </row>
    <row r="340" spans="1:3" x14ac:dyDescent="0.25">
      <c r="A340" s="17" t="s">
        <v>29</v>
      </c>
      <c r="B340" s="18">
        <v>292210.6945432722</v>
      </c>
      <c r="C340" s="18">
        <v>565634.3377192982</v>
      </c>
    </row>
    <row r="341" spans="1:3" x14ac:dyDescent="0.25">
      <c r="A341" s="17" t="s">
        <v>30</v>
      </c>
      <c r="B341" s="18">
        <v>338599.74811362941</v>
      </c>
      <c r="C341" s="18">
        <v>565972.36842105258</v>
      </c>
    </row>
    <row r="342" spans="1:3" x14ac:dyDescent="0.25">
      <c r="A342" s="15" t="s">
        <v>50</v>
      </c>
      <c r="B342" s="18">
        <v>3815394.6273539448</v>
      </c>
      <c r="C342" s="18">
        <v>6818034.8157894723</v>
      </c>
    </row>
    <row r="343" spans="1:3" x14ac:dyDescent="0.25">
      <c r="A343" s="16" t="s">
        <v>15</v>
      </c>
      <c r="B343" s="18">
        <v>1093746.2463389342</v>
      </c>
      <c r="C343" s="18">
        <v>1699945.289473684</v>
      </c>
    </row>
    <row r="344" spans="1:3" x14ac:dyDescent="0.25">
      <c r="A344" s="17" t="s">
        <v>16</v>
      </c>
      <c r="B344" s="18">
        <v>394034.78177048173</v>
      </c>
      <c r="C344" s="18">
        <v>566310.39912280696</v>
      </c>
    </row>
    <row r="345" spans="1:3" x14ac:dyDescent="0.25">
      <c r="A345" s="17" t="s">
        <v>17</v>
      </c>
      <c r="B345" s="18">
        <v>360969.35238231719</v>
      </c>
      <c r="C345" s="18">
        <v>566648.42982456135</v>
      </c>
    </row>
    <row r="346" spans="1:3" x14ac:dyDescent="0.25">
      <c r="A346" s="17" t="s">
        <v>18</v>
      </c>
      <c r="B346" s="18">
        <v>338742.11218613537</v>
      </c>
      <c r="C346" s="18">
        <v>566986.46052631573</v>
      </c>
    </row>
    <row r="347" spans="1:3" x14ac:dyDescent="0.25">
      <c r="A347" s="16" t="s">
        <v>19</v>
      </c>
      <c r="B347" s="18">
        <v>851639.346682064</v>
      </c>
      <c r="C347" s="18">
        <v>1702987.5657894735</v>
      </c>
    </row>
    <row r="348" spans="1:3" x14ac:dyDescent="0.25">
      <c r="A348" s="17" t="s">
        <v>20</v>
      </c>
      <c r="B348" s="18">
        <v>309241.62881600752</v>
      </c>
      <c r="C348" s="18">
        <v>567324.49122807011</v>
      </c>
    </row>
    <row r="349" spans="1:3" x14ac:dyDescent="0.25">
      <c r="A349" s="17" t="s">
        <v>21</v>
      </c>
      <c r="B349" s="18">
        <v>264552.82445382368</v>
      </c>
      <c r="C349" s="18">
        <v>567662.52192982449</v>
      </c>
    </row>
    <row r="350" spans="1:3" x14ac:dyDescent="0.25">
      <c r="A350" s="17" t="s">
        <v>22</v>
      </c>
      <c r="B350" s="18">
        <v>277844.89341223292</v>
      </c>
      <c r="C350" s="18">
        <v>568000.55263157887</v>
      </c>
    </row>
    <row r="351" spans="1:3" x14ac:dyDescent="0.25">
      <c r="A351" s="16" t="s">
        <v>23</v>
      </c>
      <c r="B351" s="18">
        <v>962801.27065096516</v>
      </c>
      <c r="C351" s="18">
        <v>1706029.8421052629</v>
      </c>
    </row>
    <row r="352" spans="1:3" x14ac:dyDescent="0.25">
      <c r="A352" s="17" t="s">
        <v>24</v>
      </c>
      <c r="B352" s="18">
        <v>309477.46205728839</v>
      </c>
      <c r="C352" s="18">
        <v>568338.58333333326</v>
      </c>
    </row>
    <row r="353" spans="1:3" x14ac:dyDescent="0.25">
      <c r="A353" s="17" t="s">
        <v>25</v>
      </c>
      <c r="B353" s="18">
        <v>334938.44182883599</v>
      </c>
      <c r="C353" s="18">
        <v>568676.61403508764</v>
      </c>
    </row>
    <row r="354" spans="1:3" x14ac:dyDescent="0.25">
      <c r="A354" s="17" t="s">
        <v>26</v>
      </c>
      <c r="B354" s="18">
        <v>318385.36676484079</v>
      </c>
      <c r="C354" s="18">
        <v>569014.64473684202</v>
      </c>
    </row>
    <row r="355" spans="1:3" x14ac:dyDescent="0.25">
      <c r="A355" s="16" t="s">
        <v>27</v>
      </c>
      <c r="B355" s="18">
        <v>907207.76368198218</v>
      </c>
      <c r="C355" s="18">
        <v>1709072.1184210523</v>
      </c>
    </row>
    <row r="356" spans="1:3" x14ac:dyDescent="0.25">
      <c r="A356" s="17" t="s">
        <v>28</v>
      </c>
      <c r="B356" s="18">
        <v>269703.79753755039</v>
      </c>
      <c r="C356" s="18">
        <v>569352.6754385964</v>
      </c>
    </row>
    <row r="357" spans="1:3" x14ac:dyDescent="0.25">
      <c r="A357" s="17" t="s">
        <v>29</v>
      </c>
      <c r="B357" s="18">
        <v>295557.45628703729</v>
      </c>
      <c r="C357" s="18">
        <v>569690.70614035078</v>
      </c>
    </row>
    <row r="358" spans="1:3" x14ac:dyDescent="0.25">
      <c r="A358" s="17" t="s">
        <v>30</v>
      </c>
      <c r="B358" s="18">
        <v>341946.5098573945</v>
      </c>
      <c r="C358" s="18">
        <v>570028.73684210517</v>
      </c>
    </row>
    <row r="359" spans="1:3" x14ac:dyDescent="0.25">
      <c r="A359" s="15" t="s">
        <v>51</v>
      </c>
      <c r="B359" s="18">
        <v>3855555.7682791273</v>
      </c>
      <c r="C359" s="18">
        <v>6866711.2368421033</v>
      </c>
    </row>
    <row r="360" spans="1:3" x14ac:dyDescent="0.25">
      <c r="A360" s="16" t="s">
        <v>15</v>
      </c>
      <c r="B360" s="18">
        <v>1103786.5315702297</v>
      </c>
      <c r="C360" s="18">
        <v>1712114.3947368418</v>
      </c>
    </row>
    <row r="361" spans="1:3" x14ac:dyDescent="0.25">
      <c r="A361" s="17" t="s">
        <v>16</v>
      </c>
      <c r="B361" s="18">
        <v>397381.54351424688</v>
      </c>
      <c r="C361" s="18">
        <v>570366.76754385955</v>
      </c>
    </row>
    <row r="362" spans="1:3" x14ac:dyDescent="0.25">
      <c r="A362" s="17" t="s">
        <v>17</v>
      </c>
      <c r="B362" s="18">
        <v>364316.11412608228</v>
      </c>
      <c r="C362" s="18">
        <v>570704.79824561393</v>
      </c>
    </row>
    <row r="363" spans="1:3" x14ac:dyDescent="0.25">
      <c r="A363" s="17" t="s">
        <v>18</v>
      </c>
      <c r="B363" s="18">
        <v>342088.87392990052</v>
      </c>
      <c r="C363" s="18">
        <v>571042.82894736831</v>
      </c>
    </row>
    <row r="364" spans="1:3" x14ac:dyDescent="0.25">
      <c r="A364" s="16" t="s">
        <v>19</v>
      </c>
      <c r="B364" s="18">
        <v>861679.63191335951</v>
      </c>
      <c r="C364" s="18">
        <v>1715156.6710526312</v>
      </c>
    </row>
    <row r="365" spans="1:3" x14ac:dyDescent="0.25">
      <c r="A365" s="17" t="s">
        <v>20</v>
      </c>
      <c r="B365" s="18">
        <v>312588.39055977273</v>
      </c>
      <c r="C365" s="18">
        <v>571380.85964912269</v>
      </c>
    </row>
    <row r="366" spans="1:3" x14ac:dyDescent="0.25">
      <c r="A366" s="17" t="s">
        <v>21</v>
      </c>
      <c r="B366" s="18">
        <v>267899.58619758883</v>
      </c>
      <c r="C366" s="18">
        <v>571718.89035087707</v>
      </c>
    </row>
    <row r="367" spans="1:3" x14ac:dyDescent="0.25">
      <c r="A367" s="17" t="s">
        <v>22</v>
      </c>
      <c r="B367" s="18">
        <v>281191.65515599801</v>
      </c>
      <c r="C367" s="18">
        <v>572056.92105263146</v>
      </c>
    </row>
    <row r="368" spans="1:3" x14ac:dyDescent="0.25">
      <c r="A368" s="16" t="s">
        <v>23</v>
      </c>
      <c r="B368" s="18">
        <v>972841.55588226044</v>
      </c>
      <c r="C368" s="18">
        <v>1718198.9473684207</v>
      </c>
    </row>
    <row r="369" spans="1:3" x14ac:dyDescent="0.25">
      <c r="A369" s="17" t="s">
        <v>24</v>
      </c>
      <c r="B369" s="18">
        <v>312824.22380105348</v>
      </c>
      <c r="C369" s="18">
        <v>572394.95175438584</v>
      </c>
    </row>
    <row r="370" spans="1:3" x14ac:dyDescent="0.25">
      <c r="A370" s="17" t="s">
        <v>25</v>
      </c>
      <c r="B370" s="18">
        <v>338285.20357260108</v>
      </c>
      <c r="C370" s="18">
        <v>572732.98245614022</v>
      </c>
    </row>
    <row r="371" spans="1:3" x14ac:dyDescent="0.25">
      <c r="A371" s="17" t="s">
        <v>26</v>
      </c>
      <c r="B371" s="18">
        <v>321732.12850860588</v>
      </c>
      <c r="C371" s="18">
        <v>573071.0131578946</v>
      </c>
    </row>
    <row r="372" spans="1:3" x14ac:dyDescent="0.25">
      <c r="A372" s="16" t="s">
        <v>27</v>
      </c>
      <c r="B372" s="18">
        <v>917248.04891327745</v>
      </c>
      <c r="C372" s="18">
        <v>1721241.2236842101</v>
      </c>
    </row>
    <row r="373" spans="1:3" x14ac:dyDescent="0.25">
      <c r="A373" s="17" t="s">
        <v>28</v>
      </c>
      <c r="B373" s="18">
        <v>273050.55928131548</v>
      </c>
      <c r="C373" s="18">
        <v>573409.04385964898</v>
      </c>
    </row>
    <row r="374" spans="1:3" x14ac:dyDescent="0.25">
      <c r="A374" s="17" t="s">
        <v>29</v>
      </c>
      <c r="B374" s="18">
        <v>298904.21803080238</v>
      </c>
      <c r="C374" s="18">
        <v>573747.07456140337</v>
      </c>
    </row>
    <row r="375" spans="1:3" x14ac:dyDescent="0.25">
      <c r="A375" s="17" t="s">
        <v>30</v>
      </c>
      <c r="B375" s="18">
        <v>345293.27160115959</v>
      </c>
      <c r="C375" s="18">
        <v>574085.10526315775</v>
      </c>
    </row>
    <row r="376" spans="1:3" x14ac:dyDescent="0.25">
      <c r="A376" s="15" t="s">
        <v>52</v>
      </c>
      <c r="B376" s="18">
        <v>3895716.9092043079</v>
      </c>
      <c r="C376" s="18">
        <v>6915387.6578947343</v>
      </c>
    </row>
    <row r="377" spans="1:3" x14ac:dyDescent="0.25">
      <c r="A377" s="16" t="s">
        <v>15</v>
      </c>
      <c r="B377" s="18">
        <v>1113826.8168015252</v>
      </c>
      <c r="C377" s="18">
        <v>1724283.4999999995</v>
      </c>
    </row>
    <row r="378" spans="1:3" x14ac:dyDescent="0.25">
      <c r="A378" s="17" t="s">
        <v>16</v>
      </c>
      <c r="B378" s="18">
        <v>400728.30525801203</v>
      </c>
      <c r="C378" s="18">
        <v>574423.13596491213</v>
      </c>
    </row>
    <row r="379" spans="1:3" x14ac:dyDescent="0.25">
      <c r="A379" s="17" t="s">
        <v>17</v>
      </c>
      <c r="B379" s="18">
        <v>367662.87586984743</v>
      </c>
      <c r="C379" s="18">
        <v>574761.16666666651</v>
      </c>
    </row>
    <row r="380" spans="1:3" x14ac:dyDescent="0.25">
      <c r="A380" s="17" t="s">
        <v>18</v>
      </c>
      <c r="B380" s="18">
        <v>345435.63567366567</v>
      </c>
      <c r="C380" s="18">
        <v>575099.19736842089</v>
      </c>
    </row>
    <row r="381" spans="1:3" x14ac:dyDescent="0.25">
      <c r="A381" s="16" t="s">
        <v>19</v>
      </c>
      <c r="B381" s="18">
        <v>871719.91714465478</v>
      </c>
      <c r="C381" s="18">
        <v>1727325.776315789</v>
      </c>
    </row>
    <row r="382" spans="1:3" x14ac:dyDescent="0.25">
      <c r="A382" s="17" t="s">
        <v>20</v>
      </c>
      <c r="B382" s="18">
        <v>315935.15230353782</v>
      </c>
      <c r="C382" s="18">
        <v>575437.22807017528</v>
      </c>
    </row>
    <row r="383" spans="1:3" x14ac:dyDescent="0.25">
      <c r="A383" s="17" t="s">
        <v>21</v>
      </c>
      <c r="B383" s="18">
        <v>271246.34794135392</v>
      </c>
      <c r="C383" s="18">
        <v>575775.25877192966</v>
      </c>
    </row>
    <row r="384" spans="1:3" x14ac:dyDescent="0.25">
      <c r="A384" s="17" t="s">
        <v>22</v>
      </c>
      <c r="B384" s="18">
        <v>284538.41689976311</v>
      </c>
      <c r="C384" s="18">
        <v>576113.28947368404</v>
      </c>
    </row>
    <row r="385" spans="1:3" x14ac:dyDescent="0.25">
      <c r="A385" s="16" t="s">
        <v>23</v>
      </c>
      <c r="B385" s="18">
        <v>982881.84111355594</v>
      </c>
      <c r="C385" s="18">
        <v>1730368.0526315784</v>
      </c>
    </row>
    <row r="386" spans="1:3" x14ac:dyDescent="0.25">
      <c r="A386" s="17" t="s">
        <v>24</v>
      </c>
      <c r="B386" s="18">
        <v>316170.98554481863</v>
      </c>
      <c r="C386" s="18">
        <v>576451.32017543842</v>
      </c>
    </row>
    <row r="387" spans="1:3" x14ac:dyDescent="0.25">
      <c r="A387" s="17" t="s">
        <v>25</v>
      </c>
      <c r="B387" s="18">
        <v>341631.96531636617</v>
      </c>
      <c r="C387" s="18">
        <v>576789.3508771928</v>
      </c>
    </row>
    <row r="388" spans="1:3" x14ac:dyDescent="0.25">
      <c r="A388" s="17" t="s">
        <v>26</v>
      </c>
      <c r="B388" s="18">
        <v>325078.89025237103</v>
      </c>
      <c r="C388" s="18">
        <v>577127.38157894718</v>
      </c>
    </row>
    <row r="389" spans="1:3" x14ac:dyDescent="0.25">
      <c r="A389" s="16" t="s">
        <v>27</v>
      </c>
      <c r="B389" s="18">
        <v>927288.33414457273</v>
      </c>
      <c r="C389" s="18">
        <v>1733410.3289473678</v>
      </c>
    </row>
    <row r="390" spans="1:3" x14ac:dyDescent="0.25">
      <c r="A390" s="17" t="s">
        <v>28</v>
      </c>
      <c r="B390" s="18">
        <v>276397.32102508057</v>
      </c>
      <c r="C390" s="18">
        <v>577465.41228070157</v>
      </c>
    </row>
    <row r="391" spans="1:3" x14ac:dyDescent="0.25">
      <c r="A391" s="17" t="s">
        <v>29</v>
      </c>
      <c r="B391" s="18">
        <v>302250.97977456747</v>
      </c>
      <c r="C391" s="18">
        <v>577803.44298245595</v>
      </c>
    </row>
    <row r="392" spans="1:3" x14ac:dyDescent="0.25">
      <c r="A392" s="17" t="s">
        <v>30</v>
      </c>
      <c r="B392" s="18">
        <v>348640.03334492468</v>
      </c>
      <c r="C392" s="18">
        <v>578141.47368421033</v>
      </c>
    </row>
    <row r="393" spans="1:3" x14ac:dyDescent="0.25">
      <c r="A393" s="15" t="s">
        <v>53</v>
      </c>
      <c r="B393" s="18">
        <v>3935878.05012949</v>
      </c>
      <c r="C393" s="18">
        <v>6964064.0789473653</v>
      </c>
    </row>
    <row r="394" spans="1:3" x14ac:dyDescent="0.25">
      <c r="A394" s="16" t="s">
        <v>15</v>
      </c>
      <c r="B394" s="18">
        <v>1123867.1020328205</v>
      </c>
      <c r="C394" s="18">
        <v>1736452.6052631573</v>
      </c>
    </row>
    <row r="395" spans="1:3" x14ac:dyDescent="0.25">
      <c r="A395" s="17" t="s">
        <v>16</v>
      </c>
      <c r="B395" s="18">
        <v>404075.06700177712</v>
      </c>
      <c r="C395" s="18">
        <v>578479.50438596471</v>
      </c>
    </row>
    <row r="396" spans="1:3" x14ac:dyDescent="0.25">
      <c r="A396" s="17" t="s">
        <v>17</v>
      </c>
      <c r="B396" s="18">
        <v>371009.63761361252</v>
      </c>
      <c r="C396" s="18">
        <v>578817.53508771909</v>
      </c>
    </row>
    <row r="397" spans="1:3" x14ac:dyDescent="0.25">
      <c r="A397" s="17" t="s">
        <v>18</v>
      </c>
      <c r="B397" s="18">
        <v>348782.39741743082</v>
      </c>
      <c r="C397" s="18">
        <v>579155.56578947348</v>
      </c>
    </row>
    <row r="398" spans="1:3" x14ac:dyDescent="0.25">
      <c r="A398" s="16" t="s">
        <v>19</v>
      </c>
      <c r="B398" s="18">
        <v>881760.20237595006</v>
      </c>
      <c r="C398" s="18">
        <v>1739494.8815789467</v>
      </c>
    </row>
    <row r="399" spans="1:3" x14ac:dyDescent="0.25">
      <c r="A399" s="17" t="s">
        <v>20</v>
      </c>
      <c r="B399" s="18">
        <v>319281.91404730291</v>
      </c>
      <c r="C399" s="18">
        <v>579493.59649122786</v>
      </c>
    </row>
    <row r="400" spans="1:3" x14ac:dyDescent="0.25">
      <c r="A400" s="17" t="s">
        <v>21</v>
      </c>
      <c r="B400" s="18">
        <v>274593.10968511901</v>
      </c>
      <c r="C400" s="18">
        <v>579831.62719298224</v>
      </c>
    </row>
    <row r="401" spans="1:3" x14ac:dyDescent="0.25">
      <c r="A401" s="17" t="s">
        <v>22</v>
      </c>
      <c r="B401" s="18">
        <v>287885.1786435282</v>
      </c>
      <c r="C401" s="18">
        <v>580169.65789473662</v>
      </c>
    </row>
    <row r="402" spans="1:3" x14ac:dyDescent="0.25">
      <c r="A402" s="16" t="s">
        <v>23</v>
      </c>
      <c r="B402" s="18">
        <v>992922.12634485122</v>
      </c>
      <c r="C402" s="18">
        <v>1742537.1578947362</v>
      </c>
    </row>
    <row r="403" spans="1:3" x14ac:dyDescent="0.25">
      <c r="A403" s="17" t="s">
        <v>24</v>
      </c>
      <c r="B403" s="18">
        <v>319517.74728858372</v>
      </c>
      <c r="C403" s="18">
        <v>580507.688596491</v>
      </c>
    </row>
    <row r="404" spans="1:3" x14ac:dyDescent="0.25">
      <c r="A404" s="17" t="s">
        <v>25</v>
      </c>
      <c r="B404" s="18">
        <v>344978.72706013132</v>
      </c>
      <c r="C404" s="18">
        <v>580845.71929824539</v>
      </c>
    </row>
    <row r="405" spans="1:3" x14ac:dyDescent="0.25">
      <c r="A405" s="17" t="s">
        <v>26</v>
      </c>
      <c r="B405" s="18">
        <v>328425.65199613612</v>
      </c>
      <c r="C405" s="18">
        <v>581183.74999999977</v>
      </c>
    </row>
    <row r="406" spans="1:3" x14ac:dyDescent="0.25">
      <c r="A406" s="16" t="s">
        <v>27</v>
      </c>
      <c r="B406" s="18">
        <v>937328.61937586812</v>
      </c>
      <c r="C406" s="18">
        <v>1745579.4342105256</v>
      </c>
    </row>
    <row r="407" spans="1:3" x14ac:dyDescent="0.25">
      <c r="A407" s="17" t="s">
        <v>28</v>
      </c>
      <c r="B407" s="18">
        <v>279744.08276884572</v>
      </c>
      <c r="C407" s="18">
        <v>581521.78070175415</v>
      </c>
    </row>
    <row r="408" spans="1:3" x14ac:dyDescent="0.25">
      <c r="A408" s="17" t="s">
        <v>29</v>
      </c>
      <c r="B408" s="18">
        <v>305597.74151833262</v>
      </c>
      <c r="C408" s="18">
        <v>581859.81140350853</v>
      </c>
    </row>
    <row r="409" spans="1:3" x14ac:dyDescent="0.25">
      <c r="A409" s="17" t="s">
        <v>30</v>
      </c>
      <c r="B409" s="18">
        <v>351986.79508868977</v>
      </c>
      <c r="C409" s="18">
        <v>582197.84210526291</v>
      </c>
    </row>
    <row r="410" spans="1:3" x14ac:dyDescent="0.25">
      <c r="A410" s="15" t="s">
        <v>13</v>
      </c>
      <c r="B410" s="18">
        <v>85065697.243649602</v>
      </c>
      <c r="C410" s="18">
        <v>155710840.18421048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4468CB-6C75-490C-BEE5-D752AB852D2F}">
  <dimension ref="A1:T289"/>
  <sheetViews>
    <sheetView zoomScaleNormal="100" workbookViewId="0">
      <selection activeCell="AD47" sqref="AD47"/>
    </sheetView>
  </sheetViews>
  <sheetFormatPr defaultRowHeight="13" x14ac:dyDescent="0.3"/>
  <cols>
    <col min="17" max="17" width="8.7265625" style="8"/>
    <col min="18" max="18" width="13.54296875" style="5" customWidth="1"/>
    <col min="19" max="19" width="13.26953125" style="5" customWidth="1"/>
  </cols>
  <sheetData>
    <row r="1" spans="1:19" x14ac:dyDescent="0.3">
      <c r="A1" s="7" t="s">
        <v>0</v>
      </c>
      <c r="B1" s="5" t="s">
        <v>2</v>
      </c>
      <c r="C1" s="5" t="s">
        <v>1</v>
      </c>
      <c r="D1" s="5"/>
      <c r="E1" s="7" t="s">
        <v>0</v>
      </c>
      <c r="F1" s="5" t="s">
        <v>2</v>
      </c>
      <c r="G1" s="5" t="s">
        <v>1</v>
      </c>
      <c r="H1" s="5"/>
      <c r="I1" s="7" t="s">
        <v>0</v>
      </c>
      <c r="J1" s="5" t="s">
        <v>2</v>
      </c>
      <c r="K1" s="5" t="s">
        <v>1</v>
      </c>
      <c r="M1" s="7" t="s">
        <v>0</v>
      </c>
      <c r="N1" s="5" t="s">
        <v>2</v>
      </c>
      <c r="O1" s="5" t="s">
        <v>1</v>
      </c>
      <c r="Q1" s="7" t="s">
        <v>0</v>
      </c>
      <c r="R1" s="5" t="s">
        <v>2</v>
      </c>
      <c r="S1" s="5" t="s">
        <v>1</v>
      </c>
    </row>
    <row r="2" spans="1:19" x14ac:dyDescent="0.3">
      <c r="A2" s="8">
        <v>37257</v>
      </c>
      <c r="B2" s="5">
        <v>289399</v>
      </c>
      <c r="C2" s="5">
        <v>484845</v>
      </c>
      <c r="D2" s="5"/>
      <c r="E2" s="8">
        <v>37257</v>
      </c>
      <c r="F2" s="5">
        <v>289399</v>
      </c>
      <c r="G2" s="5">
        <v>484845</v>
      </c>
      <c r="H2" s="5"/>
      <c r="I2" s="8">
        <v>37257</v>
      </c>
      <c r="J2" s="5">
        <v>289399</v>
      </c>
      <c r="K2" s="5">
        <v>484845</v>
      </c>
      <c r="M2" s="8">
        <v>37257</v>
      </c>
      <c r="N2" s="5">
        <v>289399</v>
      </c>
      <c r="O2" s="5">
        <v>484845</v>
      </c>
      <c r="Q2" s="8">
        <v>37257</v>
      </c>
      <c r="R2" s="5">
        <v>289399</v>
      </c>
      <c r="S2" s="5">
        <v>484845</v>
      </c>
    </row>
    <row r="3" spans="1:19" x14ac:dyDescent="0.3">
      <c r="A3" s="8">
        <v>37288</v>
      </c>
      <c r="B3" s="5">
        <v>281626</v>
      </c>
      <c r="C3" s="5">
        <v>485091</v>
      </c>
      <c r="D3" s="5"/>
      <c r="E3" s="8">
        <v>37288</v>
      </c>
      <c r="F3" s="5">
        <v>281626</v>
      </c>
      <c r="G3" s="5">
        <v>485091</v>
      </c>
      <c r="H3" s="5"/>
      <c r="I3" s="8">
        <v>37288</v>
      </c>
      <c r="J3" s="5">
        <v>281626</v>
      </c>
      <c r="K3" s="5">
        <v>485091</v>
      </c>
      <c r="M3" s="8">
        <v>37288</v>
      </c>
      <c r="N3" s="5">
        <v>281626</v>
      </c>
      <c r="O3" s="5">
        <v>485091</v>
      </c>
      <c r="Q3" s="8">
        <v>37288</v>
      </c>
      <c r="R3" s="5">
        <v>281626</v>
      </c>
      <c r="S3" s="5">
        <v>485091</v>
      </c>
    </row>
    <row r="4" spans="1:19" x14ac:dyDescent="0.3">
      <c r="A4" s="8">
        <v>37316</v>
      </c>
      <c r="B4" s="5">
        <v>254441</v>
      </c>
      <c r="C4" s="5">
        <v>485859</v>
      </c>
      <c r="D4" s="5"/>
      <c r="E4" s="8">
        <v>37316</v>
      </c>
      <c r="F4" s="5">
        <v>254441</v>
      </c>
      <c r="G4" s="5">
        <v>485859</v>
      </c>
      <c r="H4" s="5"/>
      <c r="I4" s="8">
        <v>37316</v>
      </c>
      <c r="J4" s="5">
        <v>254441</v>
      </c>
      <c r="K4" s="5">
        <v>485859</v>
      </c>
      <c r="M4" s="8">
        <v>37316</v>
      </c>
      <c r="N4" s="5">
        <v>254441</v>
      </c>
      <c r="O4" s="5">
        <v>485859</v>
      </c>
      <c r="Q4" s="8">
        <v>37316</v>
      </c>
      <c r="R4" s="5">
        <v>254441</v>
      </c>
      <c r="S4" s="5">
        <v>485859</v>
      </c>
    </row>
    <row r="5" spans="1:19" x14ac:dyDescent="0.3">
      <c r="A5" s="8">
        <v>37347</v>
      </c>
      <c r="B5" s="5">
        <v>231485</v>
      </c>
      <c r="C5" s="5">
        <v>485989</v>
      </c>
      <c r="D5" s="5"/>
      <c r="E5" s="8">
        <v>37347</v>
      </c>
      <c r="F5" s="5">
        <v>231485</v>
      </c>
      <c r="G5" s="5">
        <v>485989</v>
      </c>
      <c r="H5" s="5"/>
      <c r="I5" s="8">
        <v>37347</v>
      </c>
      <c r="J5" s="5">
        <v>231485</v>
      </c>
      <c r="K5" s="5">
        <v>485989</v>
      </c>
      <c r="M5" s="8">
        <v>37347</v>
      </c>
      <c r="N5" s="5">
        <v>231485</v>
      </c>
      <c r="O5" s="5">
        <v>485989</v>
      </c>
      <c r="Q5" s="8">
        <v>37347</v>
      </c>
      <c r="R5" s="5">
        <v>231485</v>
      </c>
      <c r="S5" s="5">
        <v>485989</v>
      </c>
    </row>
    <row r="6" spans="1:19" x14ac:dyDescent="0.3">
      <c r="A6" s="8">
        <v>37377</v>
      </c>
      <c r="B6" s="5">
        <v>222797</v>
      </c>
      <c r="C6" s="5">
        <v>486104</v>
      </c>
      <c r="D6" s="5"/>
      <c r="E6" s="8">
        <v>37377</v>
      </c>
      <c r="F6" s="5">
        <v>222797</v>
      </c>
      <c r="G6" s="5">
        <v>486104</v>
      </c>
      <c r="H6" s="5"/>
      <c r="I6" s="8">
        <v>37377</v>
      </c>
      <c r="J6" s="5">
        <v>222797</v>
      </c>
      <c r="K6" s="5">
        <v>486104</v>
      </c>
      <c r="M6" s="8">
        <v>37377</v>
      </c>
      <c r="N6" s="5">
        <v>222797</v>
      </c>
      <c r="O6" s="5">
        <v>486104</v>
      </c>
      <c r="Q6" s="8">
        <v>37377</v>
      </c>
      <c r="R6" s="5">
        <v>222797</v>
      </c>
      <c r="S6" s="5">
        <v>486104</v>
      </c>
    </row>
    <row r="7" spans="1:19" x14ac:dyDescent="0.3">
      <c r="A7" s="8">
        <v>37408</v>
      </c>
      <c r="B7" s="5">
        <v>221576</v>
      </c>
      <c r="C7" s="5">
        <v>486679</v>
      </c>
      <c r="D7" s="5"/>
      <c r="E7" s="8">
        <v>37408</v>
      </c>
      <c r="F7" s="5">
        <v>221576</v>
      </c>
      <c r="G7" s="5">
        <v>486679</v>
      </c>
      <c r="H7" s="5"/>
      <c r="I7" s="8">
        <v>37408</v>
      </c>
      <c r="J7" s="5">
        <v>221576</v>
      </c>
      <c r="K7" s="5">
        <v>486679</v>
      </c>
      <c r="M7" s="8">
        <v>37408</v>
      </c>
      <c r="N7" s="5">
        <v>221576</v>
      </c>
      <c r="O7" s="5">
        <v>486679</v>
      </c>
      <c r="Q7" s="8">
        <v>37408</v>
      </c>
      <c r="R7" s="5">
        <v>221576</v>
      </c>
      <c r="S7" s="5">
        <v>486679</v>
      </c>
    </row>
    <row r="8" spans="1:19" x14ac:dyDescent="0.3">
      <c r="A8" s="8">
        <v>37438</v>
      </c>
      <c r="B8" s="5">
        <v>243096</v>
      </c>
      <c r="C8" s="5">
        <v>487486</v>
      </c>
      <c r="D8" s="5"/>
      <c r="E8" s="8">
        <v>37438</v>
      </c>
      <c r="F8" s="5">
        <v>243096</v>
      </c>
      <c r="G8" s="5">
        <v>487486</v>
      </c>
      <c r="H8" s="5"/>
      <c r="I8" s="8">
        <v>37438</v>
      </c>
      <c r="J8" s="5">
        <v>243096</v>
      </c>
      <c r="K8" s="5">
        <v>487486</v>
      </c>
      <c r="M8" s="8">
        <v>37438</v>
      </c>
      <c r="N8" s="5">
        <v>243096</v>
      </c>
      <c r="O8" s="5">
        <v>487486</v>
      </c>
      <c r="Q8" s="8">
        <v>37438</v>
      </c>
      <c r="R8" s="5">
        <v>243096</v>
      </c>
      <c r="S8" s="5">
        <v>487486</v>
      </c>
    </row>
    <row r="9" spans="1:19" x14ac:dyDescent="0.3">
      <c r="A9" s="8">
        <v>37469</v>
      </c>
      <c r="B9" s="5">
        <v>230545</v>
      </c>
      <c r="C9" s="5">
        <v>488279</v>
      </c>
      <c r="D9" s="5"/>
      <c r="E9" s="8">
        <v>37469</v>
      </c>
      <c r="F9" s="5">
        <v>230545</v>
      </c>
      <c r="G9" s="5">
        <v>488279</v>
      </c>
      <c r="H9" s="5"/>
      <c r="I9" s="8">
        <v>37469</v>
      </c>
      <c r="J9" s="5">
        <v>230545</v>
      </c>
      <c r="K9" s="5">
        <v>488279</v>
      </c>
      <c r="M9" s="8">
        <v>37469</v>
      </c>
      <c r="N9" s="5">
        <v>230545</v>
      </c>
      <c r="O9" s="5">
        <v>488279</v>
      </c>
      <c r="Q9" s="8">
        <v>37469</v>
      </c>
      <c r="R9" s="5">
        <v>230545</v>
      </c>
      <c r="S9" s="5">
        <v>488279</v>
      </c>
    </row>
    <row r="10" spans="1:19" x14ac:dyDescent="0.3">
      <c r="A10" s="8">
        <v>37500</v>
      </c>
      <c r="B10" s="5">
        <v>243786</v>
      </c>
      <c r="C10" s="5">
        <v>488937</v>
      </c>
      <c r="D10" s="5"/>
      <c r="E10" s="8">
        <v>37500</v>
      </c>
      <c r="F10" s="5">
        <v>243786</v>
      </c>
      <c r="G10" s="5">
        <v>488937</v>
      </c>
      <c r="H10" s="5"/>
      <c r="I10" s="8">
        <v>37500</v>
      </c>
      <c r="J10" s="5">
        <v>243786</v>
      </c>
      <c r="K10" s="5">
        <v>488937</v>
      </c>
      <c r="M10" s="8">
        <v>37500</v>
      </c>
      <c r="N10" s="5">
        <v>243786</v>
      </c>
      <c r="O10" s="5">
        <v>488937</v>
      </c>
      <c r="Q10" s="8">
        <v>37500</v>
      </c>
      <c r="R10" s="5">
        <v>243786</v>
      </c>
      <c r="S10" s="5">
        <v>488937</v>
      </c>
    </row>
    <row r="11" spans="1:19" x14ac:dyDescent="0.3">
      <c r="A11" s="8">
        <v>37530</v>
      </c>
      <c r="B11" s="5">
        <v>217754</v>
      </c>
      <c r="C11" s="5">
        <v>489571</v>
      </c>
      <c r="D11" s="5"/>
      <c r="E11" s="8">
        <v>37530</v>
      </c>
      <c r="F11" s="5">
        <v>217754</v>
      </c>
      <c r="G11" s="5">
        <v>489571</v>
      </c>
      <c r="H11" s="5"/>
      <c r="I11" s="8">
        <v>37530</v>
      </c>
      <c r="J11" s="5">
        <v>217754</v>
      </c>
      <c r="K11" s="5">
        <v>489571</v>
      </c>
      <c r="M11" s="8">
        <v>37530</v>
      </c>
      <c r="N11" s="5">
        <v>217754</v>
      </c>
      <c r="O11" s="5">
        <v>489571</v>
      </c>
      <c r="Q11" s="8">
        <v>37530</v>
      </c>
      <c r="R11" s="5">
        <v>217754</v>
      </c>
      <c r="S11" s="5">
        <v>489571</v>
      </c>
    </row>
    <row r="12" spans="1:19" x14ac:dyDescent="0.3">
      <c r="A12" s="8">
        <v>37561</v>
      </c>
      <c r="B12" s="5">
        <v>233697</v>
      </c>
      <c r="C12" s="5">
        <v>490489</v>
      </c>
      <c r="D12" s="5"/>
      <c r="E12" s="8">
        <v>37561</v>
      </c>
      <c r="F12" s="5">
        <v>233697</v>
      </c>
      <c r="G12" s="5">
        <v>490489</v>
      </c>
      <c r="H12" s="5"/>
      <c r="I12" s="8">
        <v>37561</v>
      </c>
      <c r="J12" s="5">
        <v>233697</v>
      </c>
      <c r="K12" s="5">
        <v>490489</v>
      </c>
      <c r="M12" s="8">
        <v>37561</v>
      </c>
      <c r="N12" s="5">
        <v>233697</v>
      </c>
      <c r="O12" s="5">
        <v>490489</v>
      </c>
      <c r="Q12" s="8">
        <v>37561</v>
      </c>
      <c r="R12" s="5">
        <v>233697</v>
      </c>
      <c r="S12" s="5">
        <v>490489</v>
      </c>
    </row>
    <row r="13" spans="1:19" x14ac:dyDescent="0.3">
      <c r="A13" s="8">
        <v>37591</v>
      </c>
      <c r="B13" s="5">
        <v>276536</v>
      </c>
      <c r="C13" s="5">
        <v>491104</v>
      </c>
      <c r="D13" s="5"/>
      <c r="E13" s="8">
        <v>37591</v>
      </c>
      <c r="F13" s="5">
        <v>276536</v>
      </c>
      <c r="G13" s="5">
        <v>491104</v>
      </c>
      <c r="H13" s="5"/>
      <c r="I13" s="8">
        <v>37591</v>
      </c>
      <c r="J13" s="5">
        <v>276536</v>
      </c>
      <c r="K13" s="5">
        <v>491104</v>
      </c>
      <c r="M13" s="8">
        <v>37591</v>
      </c>
      <c r="N13" s="5">
        <v>276536</v>
      </c>
      <c r="O13" s="5">
        <v>491104</v>
      </c>
      <c r="Q13" s="8">
        <v>37591</v>
      </c>
      <c r="R13" s="5">
        <v>276536</v>
      </c>
      <c r="S13" s="5">
        <v>491104</v>
      </c>
    </row>
    <row r="14" spans="1:19" x14ac:dyDescent="0.3">
      <c r="A14" s="8">
        <v>37622</v>
      </c>
      <c r="B14" s="5">
        <v>317049.3</v>
      </c>
      <c r="C14" s="5">
        <v>491609</v>
      </c>
      <c r="D14" s="5"/>
      <c r="E14" s="8">
        <v>37622</v>
      </c>
      <c r="F14" s="5">
        <v>317049.3</v>
      </c>
      <c r="G14" s="5">
        <v>491609</v>
      </c>
      <c r="H14" s="5"/>
      <c r="I14" s="8">
        <v>37622</v>
      </c>
      <c r="J14" s="5">
        <v>317049.3</v>
      </c>
      <c r="K14" s="5">
        <v>491609</v>
      </c>
      <c r="M14" s="8">
        <v>37622</v>
      </c>
      <c r="N14" s="5">
        <v>317049.3</v>
      </c>
      <c r="O14" s="5">
        <v>491609</v>
      </c>
      <c r="Q14" s="8">
        <v>37622</v>
      </c>
      <c r="R14" s="5">
        <v>317049.3</v>
      </c>
      <c r="S14" s="5">
        <v>491609</v>
      </c>
    </row>
    <row r="15" spans="1:19" x14ac:dyDescent="0.3">
      <c r="A15" s="8">
        <v>37653</v>
      </c>
      <c r="B15" s="5">
        <v>266520.59999999998</v>
      </c>
      <c r="C15" s="5">
        <v>491759</v>
      </c>
      <c r="D15" s="5"/>
      <c r="E15" s="8">
        <v>37653</v>
      </c>
      <c r="F15" s="5">
        <v>266520.59999999998</v>
      </c>
      <c r="G15" s="5">
        <v>491759</v>
      </c>
      <c r="H15" s="5"/>
      <c r="I15" s="8">
        <v>37653</v>
      </c>
      <c r="J15" s="5">
        <v>266520.59999999998</v>
      </c>
      <c r="K15" s="5">
        <v>491759</v>
      </c>
      <c r="M15" s="8">
        <v>37653</v>
      </c>
      <c r="N15" s="5">
        <v>266520.59999999998</v>
      </c>
      <c r="O15" s="5">
        <v>491759</v>
      </c>
      <c r="Q15" s="8">
        <v>37653</v>
      </c>
      <c r="R15" s="5">
        <v>266520.59999999998</v>
      </c>
      <c r="S15" s="5">
        <v>491759</v>
      </c>
    </row>
    <row r="16" spans="1:19" x14ac:dyDescent="0.3">
      <c r="A16" s="8">
        <v>37681</v>
      </c>
      <c r="B16" s="5">
        <v>273329</v>
      </c>
      <c r="C16" s="5">
        <v>491980</v>
      </c>
      <c r="D16" s="5"/>
      <c r="E16" s="8">
        <v>37681</v>
      </c>
      <c r="F16" s="5">
        <v>273329</v>
      </c>
      <c r="G16" s="5">
        <v>491980</v>
      </c>
      <c r="H16" s="5"/>
      <c r="I16" s="8">
        <v>37681</v>
      </c>
      <c r="J16" s="5">
        <v>273329</v>
      </c>
      <c r="K16" s="5">
        <v>491980</v>
      </c>
      <c r="M16" s="8">
        <v>37681</v>
      </c>
      <c r="N16" s="5">
        <v>273329</v>
      </c>
      <c r="O16" s="5">
        <v>491980</v>
      </c>
      <c r="Q16" s="8">
        <v>37681</v>
      </c>
      <c r="R16" s="5">
        <v>273329</v>
      </c>
      <c r="S16" s="5">
        <v>491980</v>
      </c>
    </row>
    <row r="17" spans="1:19" x14ac:dyDescent="0.3">
      <c r="A17" s="8">
        <v>37712</v>
      </c>
      <c r="B17" s="5">
        <v>244983</v>
      </c>
      <c r="C17" s="5">
        <v>491970</v>
      </c>
      <c r="D17" s="5"/>
      <c r="E17" s="8">
        <v>37712</v>
      </c>
      <c r="F17" s="5">
        <v>244983</v>
      </c>
      <c r="G17" s="5">
        <v>491970</v>
      </c>
      <c r="H17" s="5"/>
      <c r="I17" s="8">
        <v>37712</v>
      </c>
      <c r="J17" s="5">
        <v>244983</v>
      </c>
      <c r="K17" s="5">
        <v>491970</v>
      </c>
      <c r="M17" s="8">
        <v>37712</v>
      </c>
      <c r="N17" s="5">
        <v>244983</v>
      </c>
      <c r="O17" s="5">
        <v>491970</v>
      </c>
      <c r="Q17" s="8">
        <v>37712</v>
      </c>
      <c r="R17" s="5">
        <v>244983</v>
      </c>
      <c r="S17" s="5">
        <v>491970</v>
      </c>
    </row>
    <row r="18" spans="1:19" x14ac:dyDescent="0.3">
      <c r="A18" s="8">
        <v>37742</v>
      </c>
      <c r="B18" s="5">
        <v>220848</v>
      </c>
      <c r="C18" s="5">
        <v>492035</v>
      </c>
      <c r="D18" s="5"/>
      <c r="E18" s="8">
        <v>37742</v>
      </c>
      <c r="F18" s="5">
        <v>220848</v>
      </c>
      <c r="G18" s="5">
        <v>492035</v>
      </c>
      <c r="H18" s="5"/>
      <c r="I18" s="8">
        <v>37742</v>
      </c>
      <c r="J18" s="5">
        <v>220848</v>
      </c>
      <c r="K18" s="5">
        <v>492035</v>
      </c>
      <c r="M18" s="8">
        <v>37742</v>
      </c>
      <c r="N18" s="5">
        <v>220848</v>
      </c>
      <c r="O18" s="5">
        <v>492035</v>
      </c>
      <c r="Q18" s="8">
        <v>37742</v>
      </c>
      <c r="R18" s="5">
        <v>220848</v>
      </c>
      <c r="S18" s="5">
        <v>492035</v>
      </c>
    </row>
    <row r="19" spans="1:19" x14ac:dyDescent="0.3">
      <c r="A19" s="8">
        <v>37773</v>
      </c>
      <c r="B19" s="5">
        <v>228183.8</v>
      </c>
      <c r="C19" s="5">
        <v>492361</v>
      </c>
      <c r="D19" s="5"/>
      <c r="E19" s="8">
        <v>37773</v>
      </c>
      <c r="F19" s="5">
        <v>228183.8</v>
      </c>
      <c r="G19" s="5">
        <v>492361</v>
      </c>
      <c r="H19" s="5"/>
      <c r="I19" s="8">
        <v>37773</v>
      </c>
      <c r="J19" s="5">
        <v>228183.8</v>
      </c>
      <c r="K19" s="5">
        <v>492361</v>
      </c>
      <c r="M19" s="8">
        <v>37773</v>
      </c>
      <c r="N19" s="5">
        <v>228183.8</v>
      </c>
      <c r="O19" s="5">
        <v>492361</v>
      </c>
      <c r="Q19" s="8">
        <v>37773</v>
      </c>
      <c r="R19" s="5">
        <v>228183.8</v>
      </c>
      <c r="S19" s="5">
        <v>492361</v>
      </c>
    </row>
    <row r="20" spans="1:19" x14ac:dyDescent="0.3">
      <c r="A20" s="8">
        <v>37803</v>
      </c>
      <c r="B20" s="5">
        <v>248632.17</v>
      </c>
      <c r="C20" s="5">
        <v>492760</v>
      </c>
      <c r="D20" s="5"/>
      <c r="E20" s="8">
        <v>37803</v>
      </c>
      <c r="F20" s="5">
        <v>248632.17</v>
      </c>
      <c r="G20" s="5">
        <v>492760</v>
      </c>
      <c r="H20" s="5"/>
      <c r="I20" s="8">
        <v>37803</v>
      </c>
      <c r="J20" s="5">
        <v>248632.17</v>
      </c>
      <c r="K20" s="5">
        <v>492760</v>
      </c>
      <c r="M20" s="8">
        <v>37803</v>
      </c>
      <c r="N20" s="5">
        <v>248632.17</v>
      </c>
      <c r="O20" s="5">
        <v>492760</v>
      </c>
      <c r="Q20" s="8">
        <v>37803</v>
      </c>
      <c r="R20" s="5">
        <v>248632.17</v>
      </c>
      <c r="S20" s="5">
        <v>492760</v>
      </c>
    </row>
    <row r="21" spans="1:19" x14ac:dyDescent="0.3">
      <c r="A21" s="8">
        <v>37834</v>
      </c>
      <c r="B21" s="5">
        <v>253635.05300000001</v>
      </c>
      <c r="C21" s="5">
        <v>493615</v>
      </c>
      <c r="D21" s="5"/>
      <c r="E21" s="8">
        <v>37834</v>
      </c>
      <c r="F21" s="5">
        <v>253635.05300000001</v>
      </c>
      <c r="G21" s="5">
        <v>493615</v>
      </c>
      <c r="H21" s="5"/>
      <c r="I21" s="8">
        <v>37834</v>
      </c>
      <c r="J21" s="5">
        <v>253635.05300000001</v>
      </c>
      <c r="K21" s="5">
        <v>493615</v>
      </c>
      <c r="M21" s="8">
        <v>37834</v>
      </c>
      <c r="N21" s="5">
        <v>253635.05300000001</v>
      </c>
      <c r="O21" s="5">
        <v>493615</v>
      </c>
      <c r="Q21" s="8">
        <v>37834</v>
      </c>
      <c r="R21" s="5">
        <v>253635.05300000001</v>
      </c>
      <c r="S21" s="5">
        <v>493615</v>
      </c>
    </row>
    <row r="22" spans="1:19" x14ac:dyDescent="0.3">
      <c r="A22" s="8">
        <v>37865</v>
      </c>
      <c r="B22" s="5">
        <v>254363</v>
      </c>
      <c r="C22" s="5">
        <v>494019</v>
      </c>
      <c r="D22" s="5"/>
      <c r="E22" s="8">
        <v>37865</v>
      </c>
      <c r="F22" s="5">
        <v>254363</v>
      </c>
      <c r="G22" s="5">
        <v>494019</v>
      </c>
      <c r="H22" s="5"/>
      <c r="I22" s="8">
        <v>37865</v>
      </c>
      <c r="J22" s="5">
        <v>254363</v>
      </c>
      <c r="K22" s="5">
        <v>494019</v>
      </c>
      <c r="M22" s="8">
        <v>37865</v>
      </c>
      <c r="N22" s="5">
        <v>254363</v>
      </c>
      <c r="O22" s="5">
        <v>494019</v>
      </c>
      <c r="Q22" s="8">
        <v>37865</v>
      </c>
      <c r="R22" s="5">
        <v>254363</v>
      </c>
      <c r="S22" s="5">
        <v>494019</v>
      </c>
    </row>
    <row r="23" spans="1:19" x14ac:dyDescent="0.3">
      <c r="A23" s="8">
        <v>37895</v>
      </c>
      <c r="B23" s="5">
        <v>219303.1</v>
      </c>
      <c r="C23" s="5">
        <v>494783</v>
      </c>
      <c r="D23" s="5"/>
      <c r="E23" s="8">
        <v>37895</v>
      </c>
      <c r="F23" s="5">
        <v>219303.1</v>
      </c>
      <c r="G23" s="5">
        <v>494783</v>
      </c>
      <c r="H23" s="5"/>
      <c r="I23" s="8">
        <v>37895</v>
      </c>
      <c r="J23" s="5">
        <v>219303.1</v>
      </c>
      <c r="K23" s="5">
        <v>494783</v>
      </c>
      <c r="M23" s="8">
        <v>37895</v>
      </c>
      <c r="N23" s="5">
        <v>219303.1</v>
      </c>
      <c r="O23" s="5">
        <v>494783</v>
      </c>
      <c r="Q23" s="8">
        <v>37895</v>
      </c>
      <c r="R23" s="5">
        <v>219303.1</v>
      </c>
      <c r="S23" s="5">
        <v>494783</v>
      </c>
    </row>
    <row r="24" spans="1:19" x14ac:dyDescent="0.3">
      <c r="A24" s="8">
        <v>37926</v>
      </c>
      <c r="B24" s="5">
        <v>248640.3</v>
      </c>
      <c r="C24" s="5">
        <v>495837</v>
      </c>
      <c r="D24" s="5"/>
      <c r="E24" s="8">
        <v>37926</v>
      </c>
      <c r="F24" s="5">
        <v>248640.3</v>
      </c>
      <c r="G24" s="5">
        <v>495837</v>
      </c>
      <c r="H24" s="5"/>
      <c r="I24" s="8">
        <v>37926</v>
      </c>
      <c r="J24" s="5">
        <v>248640.3</v>
      </c>
      <c r="K24" s="5">
        <v>495837</v>
      </c>
      <c r="M24" s="8">
        <v>37926</v>
      </c>
      <c r="N24" s="5">
        <v>248640.3</v>
      </c>
      <c r="O24" s="5">
        <v>495837</v>
      </c>
      <c r="Q24" s="8">
        <v>37926</v>
      </c>
      <c r="R24" s="5">
        <v>248640.3</v>
      </c>
      <c r="S24" s="5">
        <v>495837</v>
      </c>
    </row>
    <row r="25" spans="1:19" x14ac:dyDescent="0.3">
      <c r="A25" s="8">
        <v>37956</v>
      </c>
      <c r="B25" s="5">
        <v>268298</v>
      </c>
      <c r="C25" s="5">
        <v>496563</v>
      </c>
      <c r="D25" s="5"/>
      <c r="E25" s="8">
        <v>37956</v>
      </c>
      <c r="F25" s="5">
        <v>268298</v>
      </c>
      <c r="G25" s="5">
        <v>496563</v>
      </c>
      <c r="H25" s="5"/>
      <c r="I25" s="8">
        <v>37956</v>
      </c>
      <c r="J25" s="5">
        <v>268298</v>
      </c>
      <c r="K25" s="5">
        <v>496563</v>
      </c>
      <c r="M25" s="8">
        <v>37956</v>
      </c>
      <c r="N25" s="5">
        <v>268298</v>
      </c>
      <c r="O25" s="5">
        <v>496563</v>
      </c>
      <c r="Q25" s="8">
        <v>37956</v>
      </c>
      <c r="R25" s="5">
        <v>268298</v>
      </c>
      <c r="S25" s="5">
        <v>496563</v>
      </c>
    </row>
    <row r="26" spans="1:19" x14ac:dyDescent="0.3">
      <c r="A26" s="8">
        <v>37987</v>
      </c>
      <c r="B26" s="5">
        <v>290845.7</v>
      </c>
      <c r="C26" s="5">
        <v>497278</v>
      </c>
      <c r="D26" s="5"/>
      <c r="E26" s="8">
        <v>37987</v>
      </c>
      <c r="F26" s="5">
        <v>290845.7</v>
      </c>
      <c r="G26" s="5">
        <v>497278</v>
      </c>
      <c r="H26" s="5"/>
      <c r="I26" s="8">
        <v>37987</v>
      </c>
      <c r="J26" s="5">
        <v>290845.7</v>
      </c>
      <c r="K26" s="5">
        <v>497278</v>
      </c>
      <c r="M26" s="8">
        <v>37987</v>
      </c>
      <c r="N26" s="5">
        <v>290845.7</v>
      </c>
      <c r="O26" s="5">
        <v>497278</v>
      </c>
      <c r="Q26" s="8">
        <v>37987</v>
      </c>
      <c r="R26" s="5">
        <v>290845.7</v>
      </c>
      <c r="S26" s="5">
        <v>497278</v>
      </c>
    </row>
    <row r="27" spans="1:19" x14ac:dyDescent="0.3">
      <c r="A27" s="8">
        <v>38018</v>
      </c>
      <c r="B27" s="5">
        <v>278155.7</v>
      </c>
      <c r="C27" s="5">
        <v>497252</v>
      </c>
      <c r="D27" s="5"/>
      <c r="E27" s="8">
        <v>38018</v>
      </c>
      <c r="F27" s="5">
        <v>278155.7</v>
      </c>
      <c r="G27" s="5">
        <v>497252</v>
      </c>
      <c r="H27" s="5"/>
      <c r="I27" s="8">
        <v>38018</v>
      </c>
      <c r="J27" s="5">
        <v>278155.7</v>
      </c>
      <c r="K27" s="5">
        <v>497252</v>
      </c>
      <c r="M27" s="8">
        <v>38018</v>
      </c>
      <c r="N27" s="5">
        <v>278155.7</v>
      </c>
      <c r="O27" s="5">
        <v>497252</v>
      </c>
      <c r="Q27" s="8">
        <v>38018</v>
      </c>
      <c r="R27" s="5">
        <v>278155.7</v>
      </c>
      <c r="S27" s="5">
        <v>497252</v>
      </c>
    </row>
    <row r="28" spans="1:19" x14ac:dyDescent="0.3">
      <c r="A28" s="8">
        <v>38047</v>
      </c>
      <c r="B28" s="5">
        <v>266970</v>
      </c>
      <c r="C28" s="5">
        <v>498125</v>
      </c>
      <c r="D28" s="5"/>
      <c r="E28" s="8">
        <v>38047</v>
      </c>
      <c r="F28" s="5">
        <v>266970</v>
      </c>
      <c r="G28" s="5">
        <v>498125</v>
      </c>
      <c r="H28" s="5"/>
      <c r="I28" s="8">
        <v>38047</v>
      </c>
      <c r="J28" s="5">
        <v>266970</v>
      </c>
      <c r="K28" s="5">
        <v>498125</v>
      </c>
      <c r="M28" s="8">
        <v>38047</v>
      </c>
      <c r="N28" s="5">
        <v>266970</v>
      </c>
      <c r="O28" s="5">
        <v>498125</v>
      </c>
      <c r="Q28" s="8">
        <v>38047</v>
      </c>
      <c r="R28" s="5">
        <v>266970</v>
      </c>
      <c r="S28" s="5">
        <v>498125</v>
      </c>
    </row>
    <row r="29" spans="1:19" x14ac:dyDescent="0.3">
      <c r="A29" s="8">
        <v>38078</v>
      </c>
      <c r="B29" s="5">
        <v>247568</v>
      </c>
      <c r="C29" s="5">
        <v>498343</v>
      </c>
      <c r="D29" s="5"/>
      <c r="E29" s="8">
        <v>38078</v>
      </c>
      <c r="F29" s="5">
        <v>247568</v>
      </c>
      <c r="G29" s="5">
        <v>498343</v>
      </c>
      <c r="H29" s="5"/>
      <c r="I29" s="8">
        <v>38078</v>
      </c>
      <c r="J29" s="5">
        <v>247568</v>
      </c>
      <c r="K29" s="5">
        <v>498343</v>
      </c>
      <c r="M29" s="8">
        <v>38078</v>
      </c>
      <c r="N29" s="5">
        <v>247568</v>
      </c>
      <c r="O29" s="5">
        <v>498343</v>
      </c>
      <c r="Q29" s="8">
        <v>38078</v>
      </c>
      <c r="R29" s="5">
        <v>247568</v>
      </c>
      <c r="S29" s="5">
        <v>498343</v>
      </c>
    </row>
    <row r="30" spans="1:19" x14ac:dyDescent="0.3">
      <c r="A30" s="8">
        <v>38108</v>
      </c>
      <c r="B30" s="5">
        <v>235093.9</v>
      </c>
      <c r="C30" s="5">
        <v>498634</v>
      </c>
      <c r="D30" s="5"/>
      <c r="E30" s="8">
        <v>38108</v>
      </c>
      <c r="F30" s="5">
        <v>235093.9</v>
      </c>
      <c r="G30" s="5">
        <v>498634</v>
      </c>
      <c r="H30" s="5"/>
      <c r="I30" s="8">
        <v>38108</v>
      </c>
      <c r="J30" s="5">
        <v>235093.9</v>
      </c>
      <c r="K30" s="5">
        <v>498634</v>
      </c>
      <c r="M30" s="8">
        <v>38108</v>
      </c>
      <c r="N30" s="5">
        <v>235093.9</v>
      </c>
      <c r="O30" s="5">
        <v>498634</v>
      </c>
      <c r="Q30" s="8">
        <v>38108</v>
      </c>
      <c r="R30" s="5">
        <v>235093.9</v>
      </c>
      <c r="S30" s="5">
        <v>498634</v>
      </c>
    </row>
    <row r="31" spans="1:19" x14ac:dyDescent="0.3">
      <c r="A31" s="8">
        <v>38139</v>
      </c>
      <c r="B31" s="5">
        <v>232127.9</v>
      </c>
      <c r="C31" s="5">
        <v>499158</v>
      </c>
      <c r="D31" s="5"/>
      <c r="E31" s="8">
        <v>38139</v>
      </c>
      <c r="F31" s="5">
        <v>232127.9</v>
      </c>
      <c r="G31" s="5">
        <v>499158</v>
      </c>
      <c r="H31" s="5"/>
      <c r="I31" s="8">
        <v>38139</v>
      </c>
      <c r="J31" s="5">
        <v>232127.9</v>
      </c>
      <c r="K31" s="5">
        <v>499158</v>
      </c>
      <c r="M31" s="8">
        <v>38139</v>
      </c>
      <c r="N31" s="5">
        <v>232127.9</v>
      </c>
      <c r="O31" s="5">
        <v>499158</v>
      </c>
      <c r="Q31" s="8">
        <v>38139</v>
      </c>
      <c r="R31" s="5">
        <v>232127.9</v>
      </c>
      <c r="S31" s="5">
        <v>499158</v>
      </c>
    </row>
    <row r="32" spans="1:19" x14ac:dyDescent="0.3">
      <c r="A32" s="8">
        <v>38169</v>
      </c>
      <c r="B32" s="5">
        <v>262060.7</v>
      </c>
      <c r="C32" s="5">
        <v>499855</v>
      </c>
      <c r="D32" s="5"/>
      <c r="E32" s="8">
        <v>38169</v>
      </c>
      <c r="F32" s="5">
        <v>262060.7</v>
      </c>
      <c r="G32" s="5">
        <v>499855</v>
      </c>
      <c r="H32" s="5"/>
      <c r="I32" s="8">
        <v>38169</v>
      </c>
      <c r="J32" s="5">
        <v>262060.7</v>
      </c>
      <c r="K32" s="5">
        <v>499855</v>
      </c>
      <c r="M32" s="8">
        <v>38169</v>
      </c>
      <c r="N32" s="5">
        <v>262060.7</v>
      </c>
      <c r="O32" s="5">
        <v>499855</v>
      </c>
      <c r="Q32" s="8">
        <v>38169</v>
      </c>
      <c r="R32" s="5">
        <v>262060.7</v>
      </c>
      <c r="S32" s="5">
        <v>499855</v>
      </c>
    </row>
    <row r="33" spans="1:19" x14ac:dyDescent="0.3">
      <c r="A33" s="8">
        <v>38200</v>
      </c>
      <c r="B33" s="5">
        <v>282876.84000000003</v>
      </c>
      <c r="C33" s="5">
        <v>500655</v>
      </c>
      <c r="D33" s="5"/>
      <c r="E33" s="8">
        <v>38200</v>
      </c>
      <c r="F33" s="5">
        <v>282876.84000000003</v>
      </c>
      <c r="G33" s="5">
        <v>500655</v>
      </c>
      <c r="H33" s="5"/>
      <c r="I33" s="8">
        <v>38200</v>
      </c>
      <c r="J33" s="5">
        <v>282876.84000000003</v>
      </c>
      <c r="K33" s="5">
        <v>500655</v>
      </c>
      <c r="M33" s="8">
        <v>38200</v>
      </c>
      <c r="N33" s="5">
        <v>282876.84000000003</v>
      </c>
      <c r="O33" s="5">
        <v>500655</v>
      </c>
      <c r="Q33" s="8">
        <v>38200</v>
      </c>
      <c r="R33" s="5">
        <v>282876.84000000003</v>
      </c>
      <c r="S33" s="5">
        <v>500655</v>
      </c>
    </row>
    <row r="34" spans="1:19" x14ac:dyDescent="0.3">
      <c r="A34" s="8">
        <v>38231</v>
      </c>
      <c r="B34" s="5">
        <v>259147.78</v>
      </c>
      <c r="C34" s="5">
        <v>501178</v>
      </c>
      <c r="D34" s="5"/>
      <c r="E34" s="8">
        <v>38231</v>
      </c>
      <c r="F34" s="5">
        <v>259147.78</v>
      </c>
      <c r="G34" s="5">
        <v>501178</v>
      </c>
      <c r="H34" s="5"/>
      <c r="I34" s="8">
        <v>38231</v>
      </c>
      <c r="J34" s="5">
        <v>259147.78</v>
      </c>
      <c r="K34" s="5">
        <v>501178</v>
      </c>
      <c r="M34" s="8">
        <v>38231</v>
      </c>
      <c r="N34" s="5">
        <v>259147.78</v>
      </c>
      <c r="O34" s="5">
        <v>501178</v>
      </c>
      <c r="Q34" s="8">
        <v>38231</v>
      </c>
      <c r="R34" s="5">
        <v>259147.78</v>
      </c>
      <c r="S34" s="5">
        <v>501178</v>
      </c>
    </row>
    <row r="35" spans="1:19" x14ac:dyDescent="0.3">
      <c r="A35" s="8">
        <v>38261</v>
      </c>
      <c r="B35" s="5">
        <v>226831.76</v>
      </c>
      <c r="C35" s="5">
        <v>502262</v>
      </c>
      <c r="D35" s="5"/>
      <c r="E35" s="8">
        <v>38261</v>
      </c>
      <c r="F35" s="5">
        <v>226831.76</v>
      </c>
      <c r="G35" s="5">
        <v>502262</v>
      </c>
      <c r="H35" s="5"/>
      <c r="I35" s="8">
        <v>38261</v>
      </c>
      <c r="J35" s="5">
        <v>226831.76</v>
      </c>
      <c r="K35" s="5">
        <v>502262</v>
      </c>
      <c r="M35" s="8">
        <v>38261</v>
      </c>
      <c r="N35" s="5">
        <v>226831.76</v>
      </c>
      <c r="O35" s="5">
        <v>502262</v>
      </c>
      <c r="Q35" s="8">
        <v>38261</v>
      </c>
      <c r="R35" s="5">
        <v>226831.76</v>
      </c>
      <c r="S35" s="5">
        <v>502262</v>
      </c>
    </row>
    <row r="36" spans="1:19" x14ac:dyDescent="0.3">
      <c r="A36" s="8">
        <v>38292</v>
      </c>
      <c r="B36" s="5">
        <v>265962.58500000002</v>
      </c>
      <c r="C36" s="5">
        <v>503203</v>
      </c>
      <c r="D36" s="5"/>
      <c r="E36" s="8">
        <v>38292</v>
      </c>
      <c r="F36" s="5">
        <v>265962.58500000002</v>
      </c>
      <c r="G36" s="5">
        <v>503203</v>
      </c>
      <c r="H36" s="5"/>
      <c r="I36" s="8">
        <v>38292</v>
      </c>
      <c r="J36" s="5">
        <v>265962.58500000002</v>
      </c>
      <c r="K36" s="5">
        <v>503203</v>
      </c>
      <c r="M36" s="8">
        <v>38292</v>
      </c>
      <c r="N36" s="5">
        <v>265962.58500000002</v>
      </c>
      <c r="O36" s="5">
        <v>503203</v>
      </c>
      <c r="Q36" s="8">
        <v>38292</v>
      </c>
      <c r="R36" s="5">
        <v>265962.58500000002</v>
      </c>
      <c r="S36" s="5">
        <v>503203</v>
      </c>
    </row>
    <row r="37" spans="1:19" x14ac:dyDescent="0.3">
      <c r="A37" s="8">
        <v>38322</v>
      </c>
      <c r="B37" s="5">
        <v>299743.25900000002</v>
      </c>
      <c r="C37" s="5">
        <v>503996</v>
      </c>
      <c r="D37" s="5"/>
      <c r="E37" s="8">
        <v>38322</v>
      </c>
      <c r="F37" s="5">
        <v>299743.25900000002</v>
      </c>
      <c r="G37" s="5">
        <v>503996</v>
      </c>
      <c r="H37" s="5"/>
      <c r="I37" s="8">
        <v>38322</v>
      </c>
      <c r="J37" s="5">
        <v>299743.25900000002</v>
      </c>
      <c r="K37" s="5">
        <v>503996</v>
      </c>
      <c r="M37" s="8">
        <v>38322</v>
      </c>
      <c r="N37" s="5">
        <v>299743.25900000002</v>
      </c>
      <c r="O37" s="5">
        <v>503996</v>
      </c>
      <c r="Q37" s="8">
        <v>38322</v>
      </c>
      <c r="R37" s="5">
        <v>299743.25900000002</v>
      </c>
      <c r="S37" s="5">
        <v>503996</v>
      </c>
    </row>
    <row r="38" spans="1:19" x14ac:dyDescent="0.3">
      <c r="A38" s="8">
        <v>38353</v>
      </c>
      <c r="B38" s="5">
        <v>315987.64</v>
      </c>
      <c r="C38" s="5">
        <v>504696</v>
      </c>
      <c r="D38" s="5"/>
      <c r="E38" s="8">
        <v>38353</v>
      </c>
      <c r="F38" s="5">
        <v>315987.64</v>
      </c>
      <c r="G38" s="5">
        <v>504696</v>
      </c>
      <c r="H38" s="5"/>
      <c r="I38" s="8">
        <v>38353</v>
      </c>
      <c r="J38" s="5">
        <v>315987.64</v>
      </c>
      <c r="K38" s="5">
        <v>504696</v>
      </c>
      <c r="M38" s="8">
        <v>38353</v>
      </c>
      <c r="N38" s="5">
        <v>315987.64</v>
      </c>
      <c r="O38" s="5">
        <v>504696</v>
      </c>
      <c r="Q38" s="8">
        <v>38353</v>
      </c>
      <c r="R38" s="5">
        <v>315987.64</v>
      </c>
      <c r="S38" s="5">
        <v>504696</v>
      </c>
    </row>
    <row r="39" spans="1:19" x14ac:dyDescent="0.3">
      <c r="A39" s="8">
        <v>38384</v>
      </c>
      <c r="B39" s="5">
        <v>310807.01799999998</v>
      </c>
      <c r="C39" s="5">
        <v>505001</v>
      </c>
      <c r="D39" s="5"/>
      <c r="E39" s="8">
        <v>38384</v>
      </c>
      <c r="F39" s="5">
        <v>310807.01799999998</v>
      </c>
      <c r="G39" s="5">
        <v>505001</v>
      </c>
      <c r="H39" s="5"/>
      <c r="I39" s="8">
        <v>38384</v>
      </c>
      <c r="J39" s="5">
        <v>310807.01799999998</v>
      </c>
      <c r="K39" s="5">
        <v>505001</v>
      </c>
      <c r="M39" s="8">
        <v>38384</v>
      </c>
      <c r="N39" s="5">
        <v>310807.01799999998</v>
      </c>
      <c r="O39" s="5">
        <v>505001</v>
      </c>
      <c r="Q39" s="8">
        <v>38384</v>
      </c>
      <c r="R39" s="5">
        <v>310807.01799999998</v>
      </c>
      <c r="S39" s="5">
        <v>505001</v>
      </c>
    </row>
    <row r="40" spans="1:19" x14ac:dyDescent="0.3">
      <c r="A40" s="8">
        <v>38412</v>
      </c>
      <c r="B40" s="5">
        <v>291476.03000000003</v>
      </c>
      <c r="C40" s="5">
        <v>505231</v>
      </c>
      <c r="D40" s="5"/>
      <c r="E40" s="8">
        <v>38412</v>
      </c>
      <c r="F40" s="5">
        <v>291476.03000000003</v>
      </c>
      <c r="G40" s="5">
        <v>505231</v>
      </c>
      <c r="H40" s="5"/>
      <c r="I40" s="8">
        <v>38412</v>
      </c>
      <c r="J40" s="5">
        <v>291476.03000000003</v>
      </c>
      <c r="K40" s="5">
        <v>505231</v>
      </c>
      <c r="M40" s="8">
        <v>38412</v>
      </c>
      <c r="N40" s="5">
        <v>291476.03000000003</v>
      </c>
      <c r="O40" s="5">
        <v>505231</v>
      </c>
      <c r="Q40" s="8">
        <v>38412</v>
      </c>
      <c r="R40" s="5">
        <v>291476.03000000003</v>
      </c>
      <c r="S40" s="5">
        <v>505231</v>
      </c>
    </row>
    <row r="41" spans="1:19" x14ac:dyDescent="0.3">
      <c r="A41" s="8">
        <v>38443</v>
      </c>
      <c r="B41" s="5">
        <v>264088.17700000003</v>
      </c>
      <c r="C41" s="5">
        <v>505524</v>
      </c>
      <c r="D41" s="5"/>
      <c r="E41" s="8">
        <v>38443</v>
      </c>
      <c r="F41" s="5">
        <v>264088.17700000003</v>
      </c>
      <c r="G41" s="5">
        <v>505524</v>
      </c>
      <c r="H41" s="5"/>
      <c r="I41" s="8">
        <v>38443</v>
      </c>
      <c r="J41" s="5">
        <v>264088.17700000003</v>
      </c>
      <c r="K41" s="5">
        <v>505524</v>
      </c>
      <c r="M41" s="8">
        <v>38443</v>
      </c>
      <c r="N41" s="5">
        <v>264088.17700000003</v>
      </c>
      <c r="O41" s="5">
        <v>505524</v>
      </c>
      <c r="Q41" s="8">
        <v>38443</v>
      </c>
      <c r="R41" s="5">
        <v>264088.17700000003</v>
      </c>
      <c r="S41" s="5">
        <v>505524</v>
      </c>
    </row>
    <row r="42" spans="1:19" x14ac:dyDescent="0.3">
      <c r="A42" s="8">
        <v>38473</v>
      </c>
      <c r="B42" s="5">
        <v>243476.12700000001</v>
      </c>
      <c r="C42" s="5">
        <v>505649</v>
      </c>
      <c r="D42" s="5"/>
      <c r="E42" s="8">
        <v>38473</v>
      </c>
      <c r="F42" s="5">
        <v>243476.12700000001</v>
      </c>
      <c r="G42" s="5">
        <v>505649</v>
      </c>
      <c r="H42" s="5"/>
      <c r="I42" s="8">
        <v>38473</v>
      </c>
      <c r="J42" s="5">
        <v>243476.12700000001</v>
      </c>
      <c r="K42" s="5">
        <v>505649</v>
      </c>
      <c r="M42" s="8">
        <v>38473</v>
      </c>
      <c r="N42" s="5">
        <v>243476.12700000001</v>
      </c>
      <c r="O42" s="5">
        <v>505649</v>
      </c>
      <c r="Q42" s="8">
        <v>38473</v>
      </c>
      <c r="R42" s="5">
        <v>243476.12700000001</v>
      </c>
      <c r="S42" s="5">
        <v>505649</v>
      </c>
    </row>
    <row r="43" spans="1:19" x14ac:dyDescent="0.3">
      <c r="A43" s="8">
        <v>38504</v>
      </c>
      <c r="B43" s="5">
        <v>239234.261</v>
      </c>
      <c r="C43" s="5">
        <v>505995</v>
      </c>
      <c r="D43" s="5"/>
      <c r="E43" s="8">
        <v>38504</v>
      </c>
      <c r="F43" s="5">
        <v>239234.261</v>
      </c>
      <c r="G43" s="5">
        <v>505995</v>
      </c>
      <c r="H43" s="5"/>
      <c r="I43" s="8">
        <v>38504</v>
      </c>
      <c r="J43" s="5">
        <v>239234.261</v>
      </c>
      <c r="K43" s="5">
        <v>505995</v>
      </c>
      <c r="M43" s="8">
        <v>38504</v>
      </c>
      <c r="N43" s="5">
        <v>239234.261</v>
      </c>
      <c r="O43" s="5">
        <v>505995</v>
      </c>
      <c r="Q43" s="8">
        <v>38504</v>
      </c>
      <c r="R43" s="5">
        <v>239234.261</v>
      </c>
      <c r="S43" s="5">
        <v>505995</v>
      </c>
    </row>
    <row r="44" spans="1:19" x14ac:dyDescent="0.3">
      <c r="A44" s="8">
        <v>38534</v>
      </c>
      <c r="B44" s="5">
        <v>275394.07900000003</v>
      </c>
      <c r="C44" s="5">
        <v>506780</v>
      </c>
      <c r="D44" s="5"/>
      <c r="E44" s="8">
        <v>38534</v>
      </c>
      <c r="F44" s="5">
        <v>275394.07900000003</v>
      </c>
      <c r="G44" s="5">
        <v>506780</v>
      </c>
      <c r="H44" s="5"/>
      <c r="I44" s="8">
        <v>38534</v>
      </c>
      <c r="J44" s="5">
        <v>275394.07900000003</v>
      </c>
      <c r="K44" s="5">
        <v>506780</v>
      </c>
      <c r="M44" s="8">
        <v>38534</v>
      </c>
      <c r="N44" s="5">
        <v>275394.07900000003</v>
      </c>
      <c r="O44" s="5">
        <v>506780</v>
      </c>
      <c r="Q44" s="8">
        <v>38534</v>
      </c>
      <c r="R44" s="5">
        <v>275394.07900000003</v>
      </c>
      <c r="S44" s="5">
        <v>506780</v>
      </c>
    </row>
    <row r="45" spans="1:19" x14ac:dyDescent="0.3">
      <c r="A45" s="8">
        <v>38565</v>
      </c>
      <c r="B45" s="5">
        <v>290894.77500000002</v>
      </c>
      <c r="C45" s="5">
        <v>507697</v>
      </c>
      <c r="D45" s="5"/>
      <c r="E45" s="8">
        <v>38565</v>
      </c>
      <c r="F45" s="5">
        <v>290894.77500000002</v>
      </c>
      <c r="G45" s="5">
        <v>507697</v>
      </c>
      <c r="H45" s="5"/>
      <c r="I45" s="8">
        <v>38565</v>
      </c>
      <c r="J45" s="5">
        <v>290894.77500000002</v>
      </c>
      <c r="K45" s="5">
        <v>507697</v>
      </c>
      <c r="M45" s="8">
        <v>38565</v>
      </c>
      <c r="N45" s="5">
        <v>290894.77500000002</v>
      </c>
      <c r="O45" s="5">
        <v>507697</v>
      </c>
      <c r="Q45" s="8">
        <v>38565</v>
      </c>
      <c r="R45" s="5">
        <v>290894.77500000002</v>
      </c>
      <c r="S45" s="5">
        <v>507697</v>
      </c>
    </row>
    <row r="46" spans="1:19" x14ac:dyDescent="0.3">
      <c r="A46" s="8">
        <v>38596</v>
      </c>
      <c r="B46" s="5">
        <v>272777.47600000002</v>
      </c>
      <c r="C46" s="5">
        <v>508664</v>
      </c>
      <c r="D46" s="5"/>
      <c r="E46" s="8">
        <v>38596</v>
      </c>
      <c r="F46" s="5">
        <v>272777.47600000002</v>
      </c>
      <c r="G46" s="5">
        <v>508664</v>
      </c>
      <c r="H46" s="5"/>
      <c r="I46" s="8">
        <v>38596</v>
      </c>
      <c r="J46" s="5">
        <v>272777.47600000002</v>
      </c>
      <c r="K46" s="5">
        <v>508664</v>
      </c>
      <c r="M46" s="8">
        <v>38596</v>
      </c>
      <c r="N46" s="5">
        <v>272777.47600000002</v>
      </c>
      <c r="O46" s="5">
        <v>508664</v>
      </c>
      <c r="Q46" s="8">
        <v>38596</v>
      </c>
      <c r="R46" s="5">
        <v>272777.47600000002</v>
      </c>
      <c r="S46" s="5">
        <v>508664</v>
      </c>
    </row>
    <row r="47" spans="1:19" x14ac:dyDescent="0.3">
      <c r="A47" s="8">
        <v>38626</v>
      </c>
      <c r="B47" s="5">
        <v>242288.55799999999</v>
      </c>
      <c r="C47" s="5">
        <v>509355</v>
      </c>
      <c r="D47" s="5"/>
      <c r="E47" s="8">
        <v>38626</v>
      </c>
      <c r="F47" s="5">
        <v>242288.55799999999</v>
      </c>
      <c r="G47" s="5">
        <v>509355</v>
      </c>
      <c r="H47" s="5"/>
      <c r="I47" s="8">
        <v>38626</v>
      </c>
      <c r="J47" s="5">
        <v>242288.55799999999</v>
      </c>
      <c r="K47" s="5">
        <v>509355</v>
      </c>
      <c r="M47" s="8">
        <v>38626</v>
      </c>
      <c r="N47" s="5">
        <v>242288.55799999999</v>
      </c>
      <c r="O47" s="5">
        <v>509355</v>
      </c>
      <c r="Q47" s="8">
        <v>38626</v>
      </c>
      <c r="R47" s="5">
        <v>242288.55799999999</v>
      </c>
      <c r="S47" s="5">
        <v>509355</v>
      </c>
    </row>
    <row r="48" spans="1:19" x14ac:dyDescent="0.3">
      <c r="A48" s="8">
        <v>38657</v>
      </c>
      <c r="B48" s="5">
        <v>258949.11499999999</v>
      </c>
      <c r="C48" s="5">
        <v>510053</v>
      </c>
      <c r="D48" s="5"/>
      <c r="E48" s="8">
        <v>38657</v>
      </c>
      <c r="F48" s="5">
        <v>258949.11499999999</v>
      </c>
      <c r="G48" s="5">
        <v>510053</v>
      </c>
      <c r="H48" s="5"/>
      <c r="I48" s="8">
        <v>38657</v>
      </c>
      <c r="J48" s="5">
        <v>258949.11499999999</v>
      </c>
      <c r="K48" s="5">
        <v>510053</v>
      </c>
      <c r="M48" s="8">
        <v>38657</v>
      </c>
      <c r="N48" s="5">
        <v>258949.11499999999</v>
      </c>
      <c r="O48" s="5">
        <v>510053</v>
      </c>
      <c r="Q48" s="8">
        <v>38657</v>
      </c>
      <c r="R48" s="5">
        <v>258949.11499999999</v>
      </c>
      <c r="S48" s="5">
        <v>510053</v>
      </c>
    </row>
    <row r="49" spans="1:19" x14ac:dyDescent="0.3">
      <c r="A49" s="8">
        <v>38687</v>
      </c>
      <c r="B49" s="5">
        <v>302722.88299999997</v>
      </c>
      <c r="C49" s="5">
        <v>511131</v>
      </c>
      <c r="D49" s="5"/>
      <c r="E49" s="8">
        <v>38687</v>
      </c>
      <c r="F49" s="5">
        <v>302722.88299999997</v>
      </c>
      <c r="G49" s="5">
        <v>511131</v>
      </c>
      <c r="H49" s="5"/>
      <c r="I49" s="8">
        <v>38687</v>
      </c>
      <c r="J49" s="5">
        <v>302722.88299999997</v>
      </c>
      <c r="K49" s="5">
        <v>511131</v>
      </c>
      <c r="M49" s="8">
        <v>38687</v>
      </c>
      <c r="N49" s="5">
        <v>302722.88299999997</v>
      </c>
      <c r="O49" s="5">
        <v>511131</v>
      </c>
      <c r="Q49" s="8">
        <v>38687</v>
      </c>
      <c r="R49" s="5">
        <v>302722.88299999997</v>
      </c>
      <c r="S49" s="5">
        <v>511131</v>
      </c>
    </row>
    <row r="50" spans="1:19" x14ac:dyDescent="0.3">
      <c r="A50" s="8">
        <v>38718</v>
      </c>
      <c r="B50" s="5">
        <v>350914.54100000003</v>
      </c>
      <c r="C50" s="5">
        <v>511891</v>
      </c>
      <c r="D50" s="5"/>
      <c r="E50" s="8">
        <v>38718</v>
      </c>
      <c r="F50" s="5">
        <v>350914.54100000003</v>
      </c>
      <c r="G50" s="5">
        <v>511891</v>
      </c>
      <c r="H50" s="5"/>
      <c r="I50" s="8">
        <v>38718</v>
      </c>
      <c r="J50" s="5">
        <v>350914.54100000003</v>
      </c>
      <c r="K50" s="5">
        <v>511891</v>
      </c>
      <c r="M50" s="8">
        <v>38718</v>
      </c>
      <c r="N50" s="5">
        <v>350914.54100000003</v>
      </c>
      <c r="O50" s="5">
        <v>511891</v>
      </c>
      <c r="Q50" s="8">
        <v>38718</v>
      </c>
      <c r="R50" s="5">
        <v>350914.54100000003</v>
      </c>
      <c r="S50" s="5">
        <v>511891</v>
      </c>
    </row>
    <row r="51" spans="1:19" x14ac:dyDescent="0.3">
      <c r="A51" s="8">
        <v>38749</v>
      </c>
      <c r="B51" s="5">
        <v>314962.76799999998</v>
      </c>
      <c r="C51" s="5">
        <v>512534</v>
      </c>
      <c r="D51" s="5"/>
      <c r="E51" s="8">
        <v>38749</v>
      </c>
      <c r="F51" s="5">
        <v>314962.76799999998</v>
      </c>
      <c r="G51" s="5">
        <v>512534</v>
      </c>
      <c r="H51" s="5"/>
      <c r="I51" s="8">
        <v>38749</v>
      </c>
      <c r="J51" s="5">
        <v>314962.76799999998</v>
      </c>
      <c r="K51" s="5">
        <v>512534</v>
      </c>
      <c r="M51" s="8">
        <v>38749</v>
      </c>
      <c r="N51" s="5">
        <v>314962.76799999998</v>
      </c>
      <c r="O51" s="5">
        <v>512534</v>
      </c>
      <c r="Q51" s="8">
        <v>38749</v>
      </c>
      <c r="R51" s="5">
        <v>314962.76799999998</v>
      </c>
      <c r="S51" s="5">
        <v>512534</v>
      </c>
    </row>
    <row r="52" spans="1:19" x14ac:dyDescent="0.3">
      <c r="A52" s="8">
        <v>38777</v>
      </c>
      <c r="B52" s="5">
        <v>293113.87900000002</v>
      </c>
      <c r="C52" s="5">
        <v>512908</v>
      </c>
      <c r="D52" s="5"/>
      <c r="E52" s="8">
        <v>38777</v>
      </c>
      <c r="F52" s="5">
        <v>293113.87900000002</v>
      </c>
      <c r="G52" s="5">
        <v>512908</v>
      </c>
      <c r="H52" s="5"/>
      <c r="I52" s="8">
        <v>38777</v>
      </c>
      <c r="J52" s="5">
        <v>293113.87900000002</v>
      </c>
      <c r="K52" s="5">
        <v>512908</v>
      </c>
      <c r="M52" s="8">
        <v>38777</v>
      </c>
      <c r="N52" s="5">
        <v>293113.87900000002</v>
      </c>
      <c r="O52" s="5">
        <v>512908</v>
      </c>
      <c r="Q52" s="8">
        <v>38777</v>
      </c>
      <c r="R52" s="5">
        <v>293113.87900000002</v>
      </c>
      <c r="S52" s="5">
        <v>512908</v>
      </c>
    </row>
    <row r="53" spans="1:19" x14ac:dyDescent="0.3">
      <c r="A53" s="8">
        <v>38808</v>
      </c>
      <c r="B53" s="5">
        <v>278493.815</v>
      </c>
      <c r="C53" s="5">
        <v>513314</v>
      </c>
      <c r="D53" s="5"/>
      <c r="E53" s="8">
        <v>38808</v>
      </c>
      <c r="F53" s="5">
        <v>278493.815</v>
      </c>
      <c r="G53" s="5">
        <v>513314</v>
      </c>
      <c r="H53" s="5"/>
      <c r="I53" s="8">
        <v>38808</v>
      </c>
      <c r="J53" s="5">
        <v>278493.815</v>
      </c>
      <c r="K53" s="5">
        <v>513314</v>
      </c>
      <c r="M53" s="8">
        <v>38808</v>
      </c>
      <c r="N53" s="5">
        <v>278493.815</v>
      </c>
      <c r="O53" s="5">
        <v>513314</v>
      </c>
      <c r="Q53" s="8">
        <v>38808</v>
      </c>
      <c r="R53" s="5">
        <v>278493.815</v>
      </c>
      <c r="S53" s="5">
        <v>513314</v>
      </c>
    </row>
    <row r="54" spans="1:19" x14ac:dyDescent="0.3">
      <c r="A54" s="8">
        <v>38838</v>
      </c>
      <c r="B54" s="5">
        <v>244500.90599999999</v>
      </c>
      <c r="C54" s="5">
        <v>513127</v>
      </c>
      <c r="D54" s="5"/>
      <c r="E54" s="8">
        <v>38838</v>
      </c>
      <c r="F54" s="5">
        <v>244500.90599999999</v>
      </c>
      <c r="G54" s="5">
        <v>513127</v>
      </c>
      <c r="H54" s="5"/>
      <c r="I54" s="8">
        <v>38838</v>
      </c>
      <c r="J54" s="5">
        <v>244500.90599999999</v>
      </c>
      <c r="K54" s="5">
        <v>513127</v>
      </c>
      <c r="M54" s="8">
        <v>38838</v>
      </c>
      <c r="N54" s="5">
        <v>244500.90599999999</v>
      </c>
      <c r="O54" s="5">
        <v>513127</v>
      </c>
      <c r="Q54" s="8">
        <v>38838</v>
      </c>
      <c r="R54" s="5">
        <v>244500.90599999999</v>
      </c>
      <c r="S54" s="5">
        <v>513127</v>
      </c>
    </row>
    <row r="55" spans="1:19" x14ac:dyDescent="0.3">
      <c r="A55" s="8">
        <v>38869</v>
      </c>
      <c r="B55" s="5">
        <v>241857.79300000001</v>
      </c>
      <c r="C55" s="5">
        <v>513841</v>
      </c>
      <c r="D55" s="5"/>
      <c r="E55" s="8">
        <v>38869</v>
      </c>
      <c r="F55" s="5">
        <v>241857.79300000001</v>
      </c>
      <c r="G55" s="5">
        <v>513841</v>
      </c>
      <c r="H55" s="5"/>
      <c r="I55" s="8">
        <v>38869</v>
      </c>
      <c r="J55" s="5">
        <v>241857.79300000001</v>
      </c>
      <c r="K55" s="5">
        <v>513841</v>
      </c>
      <c r="M55" s="8">
        <v>38869</v>
      </c>
      <c r="N55" s="5">
        <v>241857.79300000001</v>
      </c>
      <c r="O55" s="5">
        <v>513841</v>
      </c>
      <c r="Q55" s="8">
        <v>38869</v>
      </c>
      <c r="R55" s="5">
        <v>241857.79300000001</v>
      </c>
      <c r="S55" s="5">
        <v>513841</v>
      </c>
    </row>
    <row r="56" spans="1:19" x14ac:dyDescent="0.3">
      <c r="A56" s="8">
        <v>38899</v>
      </c>
      <c r="B56" s="5">
        <v>276203.14299999998</v>
      </c>
      <c r="C56" s="5">
        <v>514548</v>
      </c>
      <c r="D56" s="5"/>
      <c r="E56" s="8">
        <v>38899</v>
      </c>
      <c r="F56" s="5">
        <v>276203.14299999998</v>
      </c>
      <c r="G56" s="5">
        <v>514548</v>
      </c>
      <c r="H56" s="5"/>
      <c r="I56" s="8">
        <v>38899</v>
      </c>
      <c r="J56" s="5">
        <v>276203.14299999998</v>
      </c>
      <c r="K56" s="5">
        <v>514548</v>
      </c>
      <c r="M56" s="8">
        <v>38899</v>
      </c>
      <c r="N56" s="5">
        <v>276203.14299999998</v>
      </c>
      <c r="O56" s="5">
        <v>514548</v>
      </c>
      <c r="Q56" s="8">
        <v>38899</v>
      </c>
      <c r="R56" s="5">
        <v>276203.14299999998</v>
      </c>
      <c r="S56" s="5">
        <v>514548</v>
      </c>
    </row>
    <row r="57" spans="1:19" x14ac:dyDescent="0.3">
      <c r="A57" s="8">
        <v>38930</v>
      </c>
      <c r="B57" s="5">
        <v>291118.26500000001</v>
      </c>
      <c r="C57" s="5">
        <v>515560</v>
      </c>
      <c r="D57" s="5"/>
      <c r="E57" s="8">
        <v>38930</v>
      </c>
      <c r="F57" s="5">
        <v>291118.26500000001</v>
      </c>
      <c r="G57" s="5">
        <v>515560</v>
      </c>
      <c r="H57" s="5"/>
      <c r="I57" s="8">
        <v>38930</v>
      </c>
      <c r="J57" s="5">
        <v>291118.26500000001</v>
      </c>
      <c r="K57" s="5">
        <v>515560</v>
      </c>
      <c r="M57" s="8">
        <v>38930</v>
      </c>
      <c r="N57" s="5">
        <v>291118.26500000001</v>
      </c>
      <c r="O57" s="5">
        <v>515560</v>
      </c>
      <c r="Q57" s="8">
        <v>38930</v>
      </c>
      <c r="R57" s="5">
        <v>291118.26500000001</v>
      </c>
      <c r="S57" s="5">
        <v>515560</v>
      </c>
    </row>
    <row r="58" spans="1:19" x14ac:dyDescent="0.3">
      <c r="A58" s="8">
        <v>38961</v>
      </c>
      <c r="B58" s="5">
        <v>278121.25099999999</v>
      </c>
      <c r="C58" s="5">
        <v>516349</v>
      </c>
      <c r="D58" s="5"/>
      <c r="E58" s="8">
        <v>38961</v>
      </c>
      <c r="F58" s="5">
        <v>278121.25099999999</v>
      </c>
      <c r="G58" s="5">
        <v>516349</v>
      </c>
      <c r="H58" s="5"/>
      <c r="I58" s="8">
        <v>38961</v>
      </c>
      <c r="J58" s="5">
        <v>278121.25099999999</v>
      </c>
      <c r="K58" s="5">
        <v>516349</v>
      </c>
      <c r="M58" s="8">
        <v>38961</v>
      </c>
      <c r="N58" s="5">
        <v>278121.25099999999</v>
      </c>
      <c r="O58" s="5">
        <v>516349</v>
      </c>
      <c r="Q58" s="8">
        <v>38961</v>
      </c>
      <c r="R58" s="5">
        <v>278121.25099999999</v>
      </c>
      <c r="S58" s="5">
        <v>516349</v>
      </c>
    </row>
    <row r="59" spans="1:19" x14ac:dyDescent="0.3">
      <c r="A59" s="8">
        <v>38991</v>
      </c>
      <c r="B59" s="5">
        <v>255173.01</v>
      </c>
      <c r="C59" s="5">
        <v>517217</v>
      </c>
      <c r="D59" s="5"/>
      <c r="E59" s="8">
        <v>38991</v>
      </c>
      <c r="F59" s="5">
        <v>255173.01</v>
      </c>
      <c r="G59" s="5">
        <v>517217</v>
      </c>
      <c r="H59" s="5"/>
      <c r="I59" s="8">
        <v>38991</v>
      </c>
      <c r="J59" s="5">
        <v>255173.01</v>
      </c>
      <c r="K59" s="5">
        <v>517217</v>
      </c>
      <c r="M59" s="8">
        <v>38991</v>
      </c>
      <c r="N59" s="5">
        <v>255173.01</v>
      </c>
      <c r="O59" s="5">
        <v>517217</v>
      </c>
      <c r="Q59" s="8">
        <v>38991</v>
      </c>
      <c r="R59" s="5">
        <v>255173.01</v>
      </c>
      <c r="S59" s="5">
        <v>517217</v>
      </c>
    </row>
    <row r="60" spans="1:19" x14ac:dyDescent="0.3">
      <c r="A60" s="8">
        <v>39022</v>
      </c>
      <c r="B60" s="5">
        <v>264723.22899999999</v>
      </c>
      <c r="C60" s="5">
        <v>518643</v>
      </c>
      <c r="D60" s="5"/>
      <c r="E60" s="8">
        <v>39022</v>
      </c>
      <c r="F60" s="5">
        <v>264723.22899999999</v>
      </c>
      <c r="G60" s="5">
        <v>518643</v>
      </c>
      <c r="H60" s="5"/>
      <c r="I60" s="8">
        <v>39022</v>
      </c>
      <c r="J60" s="5">
        <v>264723.22899999999</v>
      </c>
      <c r="K60" s="5">
        <v>518643</v>
      </c>
      <c r="M60" s="8">
        <v>39022</v>
      </c>
      <c r="N60" s="5">
        <v>264723.22899999999</v>
      </c>
      <c r="O60" s="5">
        <v>518643</v>
      </c>
      <c r="Q60" s="8">
        <v>39022</v>
      </c>
      <c r="R60" s="5">
        <v>264723.22899999999</v>
      </c>
      <c r="S60" s="5">
        <v>518643</v>
      </c>
    </row>
    <row r="61" spans="1:19" x14ac:dyDescent="0.3">
      <c r="A61" s="8">
        <v>39052</v>
      </c>
      <c r="B61" s="5">
        <v>310621.68199999997</v>
      </c>
      <c r="C61" s="5">
        <v>519758</v>
      </c>
      <c r="D61" s="5"/>
      <c r="E61" s="8">
        <v>39052</v>
      </c>
      <c r="F61" s="5">
        <v>310621.68199999997</v>
      </c>
      <c r="G61" s="5">
        <v>519758</v>
      </c>
      <c r="H61" s="5"/>
      <c r="I61" s="8">
        <v>39052</v>
      </c>
      <c r="J61" s="5">
        <v>310621.68199999997</v>
      </c>
      <c r="K61" s="5">
        <v>519758</v>
      </c>
      <c r="M61" s="8">
        <v>39052</v>
      </c>
      <c r="N61" s="5">
        <v>310621.68199999997</v>
      </c>
      <c r="O61" s="5">
        <v>519758</v>
      </c>
      <c r="Q61" s="8">
        <v>39052</v>
      </c>
      <c r="R61" s="5">
        <v>310621.68199999997</v>
      </c>
      <c r="S61" s="5">
        <v>519758</v>
      </c>
    </row>
    <row r="62" spans="1:19" x14ac:dyDescent="0.3">
      <c r="A62" s="8">
        <v>39083</v>
      </c>
      <c r="B62" s="5">
        <v>338026.74900000001</v>
      </c>
      <c r="C62" s="5">
        <v>520541</v>
      </c>
      <c r="D62" s="5"/>
      <c r="E62" s="8">
        <v>39083</v>
      </c>
      <c r="F62" s="5">
        <v>338026.74900000001</v>
      </c>
      <c r="G62" s="5">
        <v>520541</v>
      </c>
      <c r="H62" s="5"/>
      <c r="I62" s="8">
        <v>39083</v>
      </c>
      <c r="J62" s="5">
        <v>338026.74900000001</v>
      </c>
      <c r="K62" s="5">
        <v>520541</v>
      </c>
      <c r="M62" s="8">
        <v>39083</v>
      </c>
      <c r="N62" s="5">
        <v>338026.74900000001</v>
      </c>
      <c r="O62" s="5">
        <v>520541</v>
      </c>
      <c r="Q62" s="8">
        <v>39083</v>
      </c>
      <c r="R62" s="5">
        <v>338026.74900000001</v>
      </c>
      <c r="S62" s="5">
        <v>520541</v>
      </c>
    </row>
    <row r="63" spans="1:19" x14ac:dyDescent="0.3">
      <c r="A63" s="8">
        <v>39114</v>
      </c>
      <c r="B63" s="5">
        <v>309977.71500000003</v>
      </c>
      <c r="C63" s="5">
        <v>520962</v>
      </c>
      <c r="D63" s="5"/>
      <c r="E63" s="8">
        <v>39114</v>
      </c>
      <c r="F63" s="5">
        <v>309977.71500000003</v>
      </c>
      <c r="G63" s="5">
        <v>520962</v>
      </c>
      <c r="H63" s="5"/>
      <c r="I63" s="8">
        <v>39114</v>
      </c>
      <c r="J63" s="5">
        <v>309977.71500000003</v>
      </c>
      <c r="K63" s="5">
        <v>520962</v>
      </c>
      <c r="M63" s="8">
        <v>39114</v>
      </c>
      <c r="N63" s="5">
        <v>309977.71500000003</v>
      </c>
      <c r="O63" s="5">
        <v>520962</v>
      </c>
      <c r="Q63" s="8">
        <v>39114</v>
      </c>
      <c r="R63" s="5">
        <v>309977.71500000003</v>
      </c>
      <c r="S63" s="5">
        <v>520962</v>
      </c>
    </row>
    <row r="64" spans="1:19" x14ac:dyDescent="0.3">
      <c r="A64" s="8">
        <v>39142</v>
      </c>
      <c r="B64" s="5">
        <v>313954.43</v>
      </c>
      <c r="C64" s="5">
        <v>521450</v>
      </c>
      <c r="D64" s="5"/>
      <c r="E64" s="8">
        <v>39142</v>
      </c>
      <c r="F64" s="5">
        <v>313954.43</v>
      </c>
      <c r="G64" s="5">
        <v>521450</v>
      </c>
      <c r="H64" s="5"/>
      <c r="I64" s="8">
        <v>39142</v>
      </c>
      <c r="J64" s="5">
        <v>313954.43</v>
      </c>
      <c r="K64" s="5">
        <v>521450</v>
      </c>
      <c r="M64" s="8">
        <v>39142</v>
      </c>
      <c r="N64" s="5">
        <v>313954.43</v>
      </c>
      <c r="O64" s="5">
        <v>521450</v>
      </c>
      <c r="Q64" s="8">
        <v>39142</v>
      </c>
      <c r="R64" s="5">
        <v>313954.43</v>
      </c>
      <c r="S64" s="5">
        <v>521450</v>
      </c>
    </row>
    <row r="65" spans="1:19" x14ac:dyDescent="0.3">
      <c r="A65" s="8">
        <v>39173</v>
      </c>
      <c r="B65" s="5">
        <v>282142</v>
      </c>
      <c r="C65" s="5">
        <v>521439</v>
      </c>
      <c r="D65" s="5"/>
      <c r="E65" s="8">
        <v>39173</v>
      </c>
      <c r="F65" s="5">
        <v>282142</v>
      </c>
      <c r="G65" s="5">
        <v>521439</v>
      </c>
      <c r="H65" s="5"/>
      <c r="I65" s="8">
        <v>39173</v>
      </c>
      <c r="J65" s="5">
        <v>282142</v>
      </c>
      <c r="K65" s="5">
        <v>521439</v>
      </c>
      <c r="M65" s="8">
        <v>39173</v>
      </c>
      <c r="N65" s="5">
        <v>282142</v>
      </c>
      <c r="O65" s="5">
        <v>521439</v>
      </c>
      <c r="Q65" s="8">
        <v>39173</v>
      </c>
      <c r="R65" s="5">
        <v>282142</v>
      </c>
      <c r="S65" s="5">
        <v>521439</v>
      </c>
    </row>
    <row r="66" spans="1:19" x14ac:dyDescent="0.3">
      <c r="A66" s="8">
        <v>39203</v>
      </c>
      <c r="B66" s="5">
        <v>245229.035</v>
      </c>
      <c r="C66" s="5">
        <v>521176</v>
      </c>
      <c r="D66" s="5"/>
      <c r="E66" s="8">
        <v>39203</v>
      </c>
      <c r="F66" s="5">
        <v>245229.035</v>
      </c>
      <c r="G66" s="5">
        <v>521176</v>
      </c>
      <c r="H66" s="5"/>
      <c r="I66" s="8">
        <v>39203</v>
      </c>
      <c r="J66" s="5">
        <v>245229.035</v>
      </c>
      <c r="K66" s="5">
        <v>521176</v>
      </c>
      <c r="M66" s="8">
        <v>39203</v>
      </c>
      <c r="N66" s="5">
        <v>245229.035</v>
      </c>
      <c r="O66" s="5">
        <v>521176</v>
      </c>
      <c r="Q66" s="8">
        <v>39203</v>
      </c>
      <c r="R66" s="5">
        <v>245229.035</v>
      </c>
      <c r="S66" s="5">
        <v>521176</v>
      </c>
    </row>
    <row r="67" spans="1:19" x14ac:dyDescent="0.3">
      <c r="A67" s="8">
        <v>39234</v>
      </c>
      <c r="B67" s="5">
        <v>266075.84899999999</v>
      </c>
      <c r="C67" s="5">
        <v>521801</v>
      </c>
      <c r="D67" s="5"/>
      <c r="E67" s="8">
        <v>39234</v>
      </c>
      <c r="F67" s="5">
        <v>266075.84899999999</v>
      </c>
      <c r="G67" s="5">
        <v>521801</v>
      </c>
      <c r="H67" s="5"/>
      <c r="I67" s="8">
        <v>39234</v>
      </c>
      <c r="J67" s="5">
        <v>266075.84899999999</v>
      </c>
      <c r="K67" s="5">
        <v>521801</v>
      </c>
      <c r="M67" s="8">
        <v>39234</v>
      </c>
      <c r="N67" s="5">
        <v>266075.84899999999</v>
      </c>
      <c r="O67" s="5">
        <v>521801</v>
      </c>
      <c r="Q67" s="8">
        <v>39234</v>
      </c>
      <c r="R67" s="5">
        <v>266075.84899999999</v>
      </c>
      <c r="S67" s="5">
        <v>521801</v>
      </c>
    </row>
    <row r="68" spans="1:19" x14ac:dyDescent="0.3">
      <c r="A68" s="8">
        <v>39264</v>
      </c>
      <c r="B68" s="5">
        <v>317545.022</v>
      </c>
      <c r="C68" s="5">
        <v>522178</v>
      </c>
      <c r="D68" s="5"/>
      <c r="E68" s="8">
        <v>39264</v>
      </c>
      <c r="F68" s="5">
        <v>317545.022</v>
      </c>
      <c r="G68" s="5">
        <v>522178</v>
      </c>
      <c r="H68" s="5"/>
      <c r="I68" s="8">
        <v>39264</v>
      </c>
      <c r="J68" s="5">
        <v>317545.022</v>
      </c>
      <c r="K68" s="5">
        <v>522178</v>
      </c>
      <c r="M68" s="8">
        <v>39264</v>
      </c>
      <c r="N68" s="5">
        <v>317545.022</v>
      </c>
      <c r="O68" s="5">
        <v>522178</v>
      </c>
      <c r="Q68" s="8">
        <v>39264</v>
      </c>
      <c r="R68" s="5">
        <v>317545.022</v>
      </c>
      <c r="S68" s="5">
        <v>522178</v>
      </c>
    </row>
    <row r="69" spans="1:19" x14ac:dyDescent="0.3">
      <c r="A69" s="8">
        <v>39295</v>
      </c>
      <c r="B69" s="5">
        <v>304937.29200000002</v>
      </c>
      <c r="C69" s="5">
        <v>522981</v>
      </c>
      <c r="D69" s="5"/>
      <c r="E69" s="8">
        <v>39295</v>
      </c>
      <c r="F69" s="5">
        <v>304937.29200000002</v>
      </c>
      <c r="G69" s="5">
        <v>522981</v>
      </c>
      <c r="H69" s="5"/>
      <c r="I69" s="8">
        <v>39295</v>
      </c>
      <c r="J69" s="5">
        <v>304937.29200000002</v>
      </c>
      <c r="K69" s="5">
        <v>522981</v>
      </c>
      <c r="M69" s="8">
        <v>39295</v>
      </c>
      <c r="N69" s="5">
        <v>304937.29200000002</v>
      </c>
      <c r="O69" s="5">
        <v>522981</v>
      </c>
      <c r="Q69" s="8">
        <v>39295</v>
      </c>
      <c r="R69" s="5">
        <v>304937.29200000002</v>
      </c>
      <c r="S69" s="5">
        <v>522981</v>
      </c>
    </row>
    <row r="70" spans="1:19" x14ac:dyDescent="0.3">
      <c r="A70" s="8">
        <v>39326</v>
      </c>
      <c r="B70" s="5">
        <v>297829.21799999999</v>
      </c>
      <c r="C70" s="5">
        <v>523857</v>
      </c>
      <c r="D70" s="5"/>
      <c r="E70" s="8">
        <v>39326</v>
      </c>
      <c r="F70" s="5">
        <v>297829.21799999999</v>
      </c>
      <c r="G70" s="5">
        <v>523857</v>
      </c>
      <c r="H70" s="5"/>
      <c r="I70" s="8">
        <v>39326</v>
      </c>
      <c r="J70" s="5">
        <v>297829.21799999999</v>
      </c>
      <c r="K70" s="5">
        <v>523857</v>
      </c>
      <c r="M70" s="8">
        <v>39326</v>
      </c>
      <c r="N70" s="5">
        <v>297829.21799999999</v>
      </c>
      <c r="O70" s="5">
        <v>523857</v>
      </c>
      <c r="Q70" s="8">
        <v>39326</v>
      </c>
      <c r="R70" s="5">
        <v>297829.21799999999</v>
      </c>
      <c r="S70" s="5">
        <v>523857</v>
      </c>
    </row>
    <row r="71" spans="1:19" x14ac:dyDescent="0.3">
      <c r="A71" s="8">
        <v>39356</v>
      </c>
      <c r="B71" s="5">
        <v>265248.86499999999</v>
      </c>
      <c r="C71" s="5">
        <v>524564</v>
      </c>
      <c r="D71" s="5"/>
      <c r="E71" s="8">
        <v>39356</v>
      </c>
      <c r="F71" s="5">
        <v>265248.86499999999</v>
      </c>
      <c r="G71" s="5">
        <v>524564</v>
      </c>
      <c r="H71" s="5"/>
      <c r="I71" s="8">
        <v>39356</v>
      </c>
      <c r="J71" s="5">
        <v>265248.86499999999</v>
      </c>
      <c r="K71" s="5">
        <v>524564</v>
      </c>
      <c r="M71" s="8">
        <v>39356</v>
      </c>
      <c r="N71" s="5">
        <v>265248.86499999999</v>
      </c>
      <c r="O71" s="5">
        <v>524564</v>
      </c>
      <c r="Q71" s="8">
        <v>39356</v>
      </c>
      <c r="R71" s="5">
        <v>265248.86499999999</v>
      </c>
      <c r="S71" s="5">
        <v>524564</v>
      </c>
    </row>
    <row r="72" spans="1:19" x14ac:dyDescent="0.3">
      <c r="A72" s="8">
        <v>39387</v>
      </c>
      <c r="B72" s="5">
        <v>274324.87199999997</v>
      </c>
      <c r="C72" s="5">
        <v>525796</v>
      </c>
      <c r="D72" s="5"/>
      <c r="E72" s="8">
        <v>39387</v>
      </c>
      <c r="F72" s="5">
        <v>274324.87199999997</v>
      </c>
      <c r="G72" s="5">
        <v>525796</v>
      </c>
      <c r="H72" s="5"/>
      <c r="I72" s="8">
        <v>39387</v>
      </c>
      <c r="J72" s="5">
        <v>274324.87199999997</v>
      </c>
      <c r="K72" s="5">
        <v>525796</v>
      </c>
      <c r="M72" s="8">
        <v>39387</v>
      </c>
      <c r="N72" s="5">
        <v>274324.87199999997</v>
      </c>
      <c r="O72" s="5">
        <v>525796</v>
      </c>
      <c r="Q72" s="8">
        <v>39387</v>
      </c>
      <c r="R72" s="5">
        <v>274324.87199999997</v>
      </c>
      <c r="S72" s="5">
        <v>525796</v>
      </c>
    </row>
    <row r="73" spans="1:19" x14ac:dyDescent="0.3">
      <c r="A73" s="8">
        <v>39417</v>
      </c>
      <c r="B73" s="5">
        <v>313829</v>
      </c>
      <c r="C73" s="5">
        <v>526857</v>
      </c>
      <c r="D73" s="5"/>
      <c r="E73" s="8">
        <v>39417</v>
      </c>
      <c r="F73" s="5">
        <v>313829</v>
      </c>
      <c r="G73" s="5">
        <v>526857</v>
      </c>
      <c r="H73" s="5"/>
      <c r="I73" s="8">
        <v>39417</v>
      </c>
      <c r="J73" s="5">
        <v>313829</v>
      </c>
      <c r="K73" s="5">
        <v>526857</v>
      </c>
      <c r="M73" s="8">
        <v>39417</v>
      </c>
      <c r="N73" s="5">
        <v>313829</v>
      </c>
      <c r="O73" s="5">
        <v>526857</v>
      </c>
      <c r="Q73" s="8">
        <v>39417</v>
      </c>
      <c r="R73" s="5">
        <v>313829</v>
      </c>
      <c r="S73" s="5">
        <v>526857</v>
      </c>
    </row>
    <row r="74" spans="1:19" x14ac:dyDescent="0.3">
      <c r="A74" s="8">
        <v>39448</v>
      </c>
      <c r="B74" s="5">
        <v>334985.13900000002</v>
      </c>
      <c r="C74" s="5">
        <v>527559</v>
      </c>
      <c r="D74" s="5"/>
      <c r="E74" s="8">
        <v>39448</v>
      </c>
      <c r="F74" s="5">
        <v>334985.13900000002</v>
      </c>
      <c r="G74" s="5">
        <v>527559</v>
      </c>
      <c r="H74" s="5"/>
      <c r="I74" s="8">
        <v>39448</v>
      </c>
      <c r="J74" s="5">
        <v>334985.13900000002</v>
      </c>
      <c r="K74" s="5">
        <v>527559</v>
      </c>
      <c r="M74" s="8">
        <v>39448</v>
      </c>
      <c r="N74" s="5">
        <v>334985.13900000002</v>
      </c>
      <c r="O74" s="5">
        <v>527559</v>
      </c>
      <c r="Q74" s="8">
        <v>39448</v>
      </c>
      <c r="R74" s="5">
        <v>334985.13900000002</v>
      </c>
      <c r="S74" s="5">
        <v>527559</v>
      </c>
    </row>
    <row r="75" spans="1:19" x14ac:dyDescent="0.3">
      <c r="A75" s="8">
        <v>39479</v>
      </c>
      <c r="B75" s="5">
        <v>290537.00799999997</v>
      </c>
      <c r="C75" s="5">
        <v>528182</v>
      </c>
      <c r="D75" s="5"/>
      <c r="E75" s="8">
        <v>39479</v>
      </c>
      <c r="F75" s="5">
        <v>290537.00799999997</v>
      </c>
      <c r="G75" s="5">
        <v>528182</v>
      </c>
      <c r="H75" s="5"/>
      <c r="I75" s="8">
        <v>39479</v>
      </c>
      <c r="J75" s="5">
        <v>290537.00799999997</v>
      </c>
      <c r="K75" s="5">
        <v>528182</v>
      </c>
      <c r="M75" s="8">
        <v>39479</v>
      </c>
      <c r="N75" s="5">
        <v>290537.00799999997</v>
      </c>
      <c r="O75" s="5">
        <v>528182</v>
      </c>
      <c r="Q75" s="8">
        <v>39479</v>
      </c>
      <c r="R75" s="5">
        <v>290537.00799999997</v>
      </c>
      <c r="S75" s="5">
        <v>528182</v>
      </c>
    </row>
    <row r="76" spans="1:19" x14ac:dyDescent="0.3">
      <c r="A76" s="8">
        <v>39508</v>
      </c>
      <c r="B76" s="5">
        <v>303300.09499999997</v>
      </c>
      <c r="C76" s="5">
        <v>528814</v>
      </c>
      <c r="D76" s="5"/>
      <c r="E76" s="8">
        <v>39508</v>
      </c>
      <c r="F76" s="5">
        <v>303300.09499999997</v>
      </c>
      <c r="G76" s="5">
        <v>528814</v>
      </c>
      <c r="H76" s="5"/>
      <c r="I76" s="8">
        <v>39508</v>
      </c>
      <c r="J76" s="5">
        <v>303300.09499999997</v>
      </c>
      <c r="K76" s="5">
        <v>528814</v>
      </c>
      <c r="M76" s="8">
        <v>39508</v>
      </c>
      <c r="N76" s="5">
        <v>303300.09499999997</v>
      </c>
      <c r="O76" s="5">
        <v>528814</v>
      </c>
      <c r="Q76" s="8">
        <v>39508</v>
      </c>
      <c r="R76" s="5">
        <v>303300.09499999997</v>
      </c>
      <c r="S76" s="5">
        <v>528814</v>
      </c>
    </row>
    <row r="77" spans="1:19" x14ac:dyDescent="0.3">
      <c r="A77" s="8">
        <v>39539</v>
      </c>
      <c r="B77" s="5">
        <v>267794.71000000002</v>
      </c>
      <c r="C77" s="5">
        <v>528936</v>
      </c>
      <c r="D77" s="5"/>
      <c r="E77" s="8">
        <v>39539</v>
      </c>
      <c r="F77" s="5">
        <v>267794.71000000002</v>
      </c>
      <c r="G77" s="5">
        <v>528936</v>
      </c>
      <c r="H77" s="5"/>
      <c r="I77" s="8">
        <v>39539</v>
      </c>
      <c r="J77" s="5">
        <v>267794.71000000002</v>
      </c>
      <c r="K77" s="5">
        <v>528936</v>
      </c>
      <c r="M77" s="8">
        <v>39539</v>
      </c>
      <c r="N77" s="5">
        <v>267794.71000000002</v>
      </c>
      <c r="O77" s="5">
        <v>528936</v>
      </c>
      <c r="Q77" s="8">
        <v>39539</v>
      </c>
      <c r="R77" s="5">
        <v>267794.71000000002</v>
      </c>
      <c r="S77" s="5">
        <v>528936</v>
      </c>
    </row>
    <row r="78" spans="1:19" x14ac:dyDescent="0.3">
      <c r="A78" s="8">
        <v>39569</v>
      </c>
      <c r="B78" s="5">
        <v>238202.67499999999</v>
      </c>
      <c r="C78" s="5">
        <v>528779</v>
      </c>
      <c r="D78" s="5"/>
      <c r="E78" s="8">
        <v>39569</v>
      </c>
      <c r="F78" s="5">
        <v>238202.67499999999</v>
      </c>
      <c r="G78" s="5">
        <v>528779</v>
      </c>
      <c r="H78" s="5"/>
      <c r="I78" s="8">
        <v>39569</v>
      </c>
      <c r="J78" s="5">
        <v>238202.67499999999</v>
      </c>
      <c r="K78" s="5">
        <v>528779</v>
      </c>
      <c r="M78" s="8">
        <v>39569</v>
      </c>
      <c r="N78" s="5">
        <v>238202.67499999999</v>
      </c>
      <c r="O78" s="5">
        <v>528779</v>
      </c>
      <c r="Q78" s="8">
        <v>39569</v>
      </c>
      <c r="R78" s="5">
        <v>238202.67499999999</v>
      </c>
      <c r="S78" s="5">
        <v>528779</v>
      </c>
    </row>
    <row r="79" spans="1:19" x14ac:dyDescent="0.3">
      <c r="A79" s="8">
        <v>39600</v>
      </c>
      <c r="B79" s="5">
        <v>273831.18300000002</v>
      </c>
      <c r="C79" s="5">
        <v>529484</v>
      </c>
      <c r="D79" s="5"/>
      <c r="E79" s="8">
        <v>39600</v>
      </c>
      <c r="F79" s="5">
        <v>273831.18300000002</v>
      </c>
      <c r="G79" s="5">
        <v>529484</v>
      </c>
      <c r="H79" s="5"/>
      <c r="I79" s="8">
        <v>39600</v>
      </c>
      <c r="J79" s="5">
        <v>273831.18300000002</v>
      </c>
      <c r="K79" s="5">
        <v>529484</v>
      </c>
      <c r="M79" s="8">
        <v>39600</v>
      </c>
      <c r="N79" s="5">
        <v>273831.18300000002</v>
      </c>
      <c r="O79" s="5">
        <v>529484</v>
      </c>
      <c r="Q79" s="8">
        <v>39600</v>
      </c>
      <c r="R79" s="5">
        <v>273831.18300000002</v>
      </c>
      <c r="S79" s="5">
        <v>529484</v>
      </c>
    </row>
    <row r="80" spans="1:19" x14ac:dyDescent="0.3">
      <c r="A80" s="8">
        <v>39630</v>
      </c>
      <c r="B80" s="5">
        <v>313793.87800000003</v>
      </c>
      <c r="C80" s="5">
        <v>529796</v>
      </c>
      <c r="D80" s="5"/>
      <c r="E80" s="8">
        <v>39630</v>
      </c>
      <c r="F80" s="5">
        <v>313793.87800000003</v>
      </c>
      <c r="G80" s="5">
        <v>529796</v>
      </c>
      <c r="H80" s="5"/>
      <c r="I80" s="8">
        <v>39630</v>
      </c>
      <c r="J80" s="5">
        <v>313793.87800000003</v>
      </c>
      <c r="K80" s="5">
        <v>529796</v>
      </c>
      <c r="M80" s="8">
        <v>39630</v>
      </c>
      <c r="N80" s="5">
        <v>313793.87800000003</v>
      </c>
      <c r="O80" s="5">
        <v>529796</v>
      </c>
      <c r="Q80" s="8">
        <v>39630</v>
      </c>
      <c r="R80" s="5">
        <v>313793.87800000003</v>
      </c>
      <c r="S80" s="5">
        <v>529796</v>
      </c>
    </row>
    <row r="81" spans="1:19" x14ac:dyDescent="0.3">
      <c r="A81" s="8">
        <v>39661</v>
      </c>
      <c r="B81" s="5">
        <v>312703.21500000003</v>
      </c>
      <c r="C81" s="5">
        <v>530456</v>
      </c>
      <c r="D81" s="5"/>
      <c r="E81" s="8">
        <v>39661</v>
      </c>
      <c r="F81" s="5">
        <v>312703.21500000003</v>
      </c>
      <c r="G81" s="5">
        <v>530456</v>
      </c>
      <c r="H81" s="5"/>
      <c r="I81" s="8">
        <v>39661</v>
      </c>
      <c r="J81" s="5">
        <v>312703.21500000003</v>
      </c>
      <c r="K81" s="5">
        <v>530456</v>
      </c>
      <c r="M81" s="8">
        <v>39661</v>
      </c>
      <c r="N81" s="5">
        <v>312703.21500000003</v>
      </c>
      <c r="O81" s="5">
        <v>530456</v>
      </c>
      <c r="Q81" s="8">
        <v>39661</v>
      </c>
      <c r="R81" s="5">
        <v>312703.21500000003</v>
      </c>
      <c r="S81" s="5">
        <v>530456</v>
      </c>
    </row>
    <row r="82" spans="1:19" x14ac:dyDescent="0.3">
      <c r="A82" s="8">
        <v>39692</v>
      </c>
      <c r="B82" s="5">
        <v>286799.804</v>
      </c>
      <c r="C82" s="5">
        <v>531057</v>
      </c>
      <c r="D82" s="5"/>
      <c r="E82" s="8">
        <v>39692</v>
      </c>
      <c r="F82" s="5">
        <v>286799.804</v>
      </c>
      <c r="G82" s="5">
        <v>531057</v>
      </c>
      <c r="H82" s="5"/>
      <c r="I82" s="8">
        <v>39692</v>
      </c>
      <c r="J82" s="5">
        <v>286799.804</v>
      </c>
      <c r="K82" s="5">
        <v>531057</v>
      </c>
      <c r="M82" s="8">
        <v>39692</v>
      </c>
      <c r="N82" s="5">
        <v>286799.804</v>
      </c>
      <c r="O82" s="5">
        <v>531057</v>
      </c>
      <c r="Q82" s="8">
        <v>39692</v>
      </c>
      <c r="R82" s="5">
        <v>286799.804</v>
      </c>
      <c r="S82" s="5">
        <v>531057</v>
      </c>
    </row>
    <row r="83" spans="1:19" x14ac:dyDescent="0.3">
      <c r="A83" s="8">
        <v>39722</v>
      </c>
      <c r="B83" s="5">
        <v>244789.098</v>
      </c>
      <c r="C83" s="5">
        <v>531829</v>
      </c>
      <c r="D83" s="5"/>
      <c r="E83" s="8">
        <v>39722</v>
      </c>
      <c r="F83" s="5">
        <v>244789.098</v>
      </c>
      <c r="G83" s="5">
        <v>531829</v>
      </c>
      <c r="H83" s="5"/>
      <c r="I83" s="8">
        <v>39722</v>
      </c>
      <c r="J83" s="5">
        <v>244789.098</v>
      </c>
      <c r="K83" s="5">
        <v>531829</v>
      </c>
      <c r="M83" s="8">
        <v>39722</v>
      </c>
      <c r="N83" s="5">
        <v>244789.098</v>
      </c>
      <c r="O83" s="5">
        <v>531829</v>
      </c>
      <c r="Q83" s="8">
        <v>39722</v>
      </c>
      <c r="R83" s="5">
        <v>244789.098</v>
      </c>
      <c r="S83" s="5">
        <v>531829</v>
      </c>
    </row>
    <row r="84" spans="1:19" x14ac:dyDescent="0.3">
      <c r="A84" s="8">
        <v>39753</v>
      </c>
      <c r="B84" s="5">
        <v>263966.109</v>
      </c>
      <c r="C84" s="5">
        <v>532633</v>
      </c>
      <c r="D84" s="5"/>
      <c r="E84" s="8">
        <v>39753</v>
      </c>
      <c r="F84" s="5">
        <v>263966.109</v>
      </c>
      <c r="G84" s="5">
        <v>532633</v>
      </c>
      <c r="H84" s="5"/>
      <c r="I84" s="8">
        <v>39753</v>
      </c>
      <c r="J84" s="5">
        <v>263966.109</v>
      </c>
      <c r="K84" s="5">
        <v>532633</v>
      </c>
      <c r="M84" s="8">
        <v>39753</v>
      </c>
      <c r="N84" s="5">
        <v>263966.109</v>
      </c>
      <c r="O84" s="5">
        <v>532633</v>
      </c>
      <c r="Q84" s="8">
        <v>39753</v>
      </c>
      <c r="R84" s="5">
        <v>263966.109</v>
      </c>
      <c r="S84" s="5">
        <v>532633</v>
      </c>
    </row>
    <row r="85" spans="1:19" x14ac:dyDescent="0.3">
      <c r="A85" s="8">
        <v>39783</v>
      </c>
      <c r="B85" s="5">
        <v>300658.06599999999</v>
      </c>
      <c r="C85" s="5">
        <v>533510</v>
      </c>
      <c r="D85" s="5"/>
      <c r="E85" s="8">
        <v>39783</v>
      </c>
      <c r="F85" s="5">
        <v>300658.06599999999</v>
      </c>
      <c r="G85" s="5">
        <v>533510</v>
      </c>
      <c r="H85" s="5"/>
      <c r="I85" s="8">
        <v>39783</v>
      </c>
      <c r="J85" s="5">
        <v>300658.06599999999</v>
      </c>
      <c r="K85" s="5">
        <v>533510</v>
      </c>
      <c r="M85" s="8">
        <v>39783</v>
      </c>
      <c r="N85" s="5">
        <v>300658.06599999999</v>
      </c>
      <c r="O85" s="5">
        <v>533510</v>
      </c>
      <c r="Q85" s="8">
        <v>39783</v>
      </c>
      <c r="R85" s="5">
        <v>300658.06599999999</v>
      </c>
      <c r="S85" s="5">
        <v>533510</v>
      </c>
    </row>
    <row r="86" spans="1:19" x14ac:dyDescent="0.3">
      <c r="A86" s="8">
        <v>39814</v>
      </c>
      <c r="B86" s="5">
        <v>325031.32699999999</v>
      </c>
      <c r="C86" s="5">
        <v>534350</v>
      </c>
      <c r="D86" s="5"/>
      <c r="E86" s="8">
        <v>39814</v>
      </c>
      <c r="F86" s="5">
        <v>325031.32699999999</v>
      </c>
      <c r="G86" s="5">
        <v>534350</v>
      </c>
      <c r="H86" s="5"/>
      <c r="I86" s="8">
        <v>39814</v>
      </c>
      <c r="J86" s="5">
        <v>325031.32699999999</v>
      </c>
      <c r="K86" s="5">
        <v>534350</v>
      </c>
      <c r="M86" s="8">
        <v>39814</v>
      </c>
      <c r="N86" s="5">
        <v>325031.32699999999</v>
      </c>
      <c r="O86" s="5">
        <v>534350</v>
      </c>
      <c r="Q86" s="8">
        <v>39814</v>
      </c>
      <c r="R86" s="5">
        <v>325031.32699999999</v>
      </c>
      <c r="S86" s="5">
        <v>534350</v>
      </c>
    </row>
    <row r="87" spans="1:19" x14ac:dyDescent="0.3">
      <c r="A87" s="8">
        <v>39845</v>
      </c>
      <c r="B87" s="5">
        <v>327343.50400000002</v>
      </c>
      <c r="C87" s="5">
        <v>534764</v>
      </c>
      <c r="D87" s="5"/>
      <c r="E87" s="8">
        <v>39845</v>
      </c>
      <c r="F87" s="5">
        <v>327343.50400000002</v>
      </c>
      <c r="G87" s="5">
        <v>534764</v>
      </c>
      <c r="H87" s="5"/>
      <c r="I87" s="8">
        <v>39845</v>
      </c>
      <c r="J87" s="5">
        <v>327343.50400000002</v>
      </c>
      <c r="K87" s="5">
        <v>534764</v>
      </c>
      <c r="M87" s="8">
        <v>39845</v>
      </c>
      <c r="N87" s="5">
        <v>327343.50400000002</v>
      </c>
      <c r="O87" s="5">
        <v>534764</v>
      </c>
      <c r="Q87" s="8">
        <v>39845</v>
      </c>
      <c r="R87" s="5">
        <v>327343.50400000002</v>
      </c>
      <c r="S87" s="5">
        <v>534764</v>
      </c>
    </row>
    <row r="88" spans="1:19" x14ac:dyDescent="0.3">
      <c r="A88" s="8">
        <v>39873</v>
      </c>
      <c r="B88" s="5">
        <v>318219.27100000001</v>
      </c>
      <c r="C88" s="5">
        <v>534922</v>
      </c>
      <c r="D88" s="5"/>
      <c r="E88" s="8">
        <v>39873</v>
      </c>
      <c r="F88" s="5">
        <v>318219.27100000001</v>
      </c>
      <c r="G88" s="5">
        <v>534922</v>
      </c>
      <c r="H88" s="5"/>
      <c r="I88" s="8">
        <v>39873</v>
      </c>
      <c r="J88" s="5">
        <v>318219.27100000001</v>
      </c>
      <c r="K88" s="5">
        <v>534922</v>
      </c>
      <c r="M88" s="8">
        <v>39873</v>
      </c>
      <c r="N88" s="5">
        <v>318219.27100000001</v>
      </c>
      <c r="O88" s="5">
        <v>534922</v>
      </c>
      <c r="Q88" s="8">
        <v>39873</v>
      </c>
      <c r="R88" s="5">
        <v>318219.27100000001</v>
      </c>
      <c r="S88" s="5">
        <v>534922</v>
      </c>
    </row>
    <row r="89" spans="1:19" x14ac:dyDescent="0.3">
      <c r="A89" s="8">
        <v>39904</v>
      </c>
      <c r="B89" s="5">
        <v>284452.11099999998</v>
      </c>
      <c r="C89" s="5">
        <v>534773</v>
      </c>
      <c r="D89" s="5"/>
      <c r="E89" s="8">
        <v>39904</v>
      </c>
      <c r="F89" s="5">
        <v>284452.11099999998</v>
      </c>
      <c r="G89" s="5">
        <v>534773</v>
      </c>
      <c r="H89" s="5"/>
      <c r="I89" s="8">
        <v>39904</v>
      </c>
      <c r="J89" s="5">
        <v>284452.11099999998</v>
      </c>
      <c r="K89" s="5">
        <v>534773</v>
      </c>
      <c r="M89" s="8">
        <v>39904</v>
      </c>
      <c r="N89" s="5">
        <v>284452.11099999998</v>
      </c>
      <c r="O89" s="5">
        <v>534773</v>
      </c>
      <c r="Q89" s="8">
        <v>39904</v>
      </c>
      <c r="R89" s="5">
        <v>284452.11099999998</v>
      </c>
      <c r="S89" s="5">
        <v>534773</v>
      </c>
    </row>
    <row r="90" spans="1:19" x14ac:dyDescent="0.3">
      <c r="A90" s="8">
        <v>39934</v>
      </c>
      <c r="B90" s="5">
        <v>248678.902</v>
      </c>
      <c r="C90" s="5">
        <v>534202</v>
      </c>
      <c r="D90" s="5"/>
      <c r="E90" s="8">
        <v>39934</v>
      </c>
      <c r="F90" s="5">
        <v>248678.902</v>
      </c>
      <c r="G90" s="5">
        <v>534202</v>
      </c>
      <c r="H90" s="5"/>
      <c r="I90" s="8">
        <v>39934</v>
      </c>
      <c r="J90" s="5">
        <v>248678.902</v>
      </c>
      <c r="K90" s="5">
        <v>534202</v>
      </c>
      <c r="M90" s="8">
        <v>39934</v>
      </c>
      <c r="N90" s="5">
        <v>248678.902</v>
      </c>
      <c r="O90" s="5">
        <v>534202</v>
      </c>
      <c r="Q90" s="8">
        <v>39934</v>
      </c>
      <c r="R90" s="5">
        <v>248678.902</v>
      </c>
      <c r="S90" s="5">
        <v>534202</v>
      </c>
    </row>
    <row r="91" spans="1:19" x14ac:dyDescent="0.3">
      <c r="A91" s="8">
        <v>39965</v>
      </c>
      <c r="B91" s="5">
        <v>255846.53099999999</v>
      </c>
      <c r="C91" s="5">
        <v>534448</v>
      </c>
      <c r="D91" s="5"/>
      <c r="E91" s="8">
        <v>39965</v>
      </c>
      <c r="F91" s="5">
        <v>255846.53099999999</v>
      </c>
      <c r="G91" s="5">
        <v>534448</v>
      </c>
      <c r="H91" s="5"/>
      <c r="I91" s="8">
        <v>39965</v>
      </c>
      <c r="J91" s="5">
        <v>255846.53099999999</v>
      </c>
      <c r="K91" s="5">
        <v>534448</v>
      </c>
      <c r="M91" s="8">
        <v>39965</v>
      </c>
      <c r="N91" s="5">
        <v>255846.53099999999</v>
      </c>
      <c r="O91" s="5">
        <v>534448</v>
      </c>
      <c r="Q91" s="8">
        <v>39965</v>
      </c>
      <c r="R91" s="5">
        <v>255846.53099999999</v>
      </c>
      <c r="S91" s="5">
        <v>534448</v>
      </c>
    </row>
    <row r="92" spans="1:19" x14ac:dyDescent="0.3">
      <c r="A92" s="8">
        <v>39995</v>
      </c>
      <c r="B92" s="5">
        <v>276913.71600000001</v>
      </c>
      <c r="C92" s="5">
        <v>534731</v>
      </c>
      <c r="D92" s="5"/>
      <c r="E92" s="8">
        <v>39995</v>
      </c>
      <c r="F92" s="5">
        <v>276913.71600000001</v>
      </c>
      <c r="G92" s="5">
        <v>534731</v>
      </c>
      <c r="H92" s="5"/>
      <c r="I92" s="8">
        <v>39995</v>
      </c>
      <c r="J92" s="5">
        <v>276913.71600000001</v>
      </c>
      <c r="K92" s="5">
        <v>534731</v>
      </c>
      <c r="M92" s="8">
        <v>39995</v>
      </c>
      <c r="N92" s="5">
        <v>276913.71600000001</v>
      </c>
      <c r="O92" s="5">
        <v>534731</v>
      </c>
      <c r="Q92" s="8">
        <v>39995</v>
      </c>
      <c r="R92" s="5">
        <v>276913.71600000001</v>
      </c>
      <c r="S92" s="5">
        <v>534731</v>
      </c>
    </row>
    <row r="93" spans="1:19" x14ac:dyDescent="0.3">
      <c r="A93" s="8">
        <v>40026</v>
      </c>
      <c r="B93" s="5">
        <v>306913.04800000001</v>
      </c>
      <c r="C93" s="5">
        <v>535334</v>
      </c>
      <c r="D93" s="5"/>
      <c r="E93" s="8">
        <v>40026</v>
      </c>
      <c r="F93" s="5">
        <v>306913.04800000001</v>
      </c>
      <c r="G93" s="5">
        <v>535334</v>
      </c>
      <c r="H93" s="5"/>
      <c r="I93" s="8">
        <v>40026</v>
      </c>
      <c r="J93" s="5">
        <v>306913.04800000001</v>
      </c>
      <c r="K93" s="5">
        <v>535334</v>
      </c>
      <c r="M93" s="8">
        <v>40026</v>
      </c>
      <c r="N93" s="5">
        <v>306913.04800000001</v>
      </c>
      <c r="O93" s="5">
        <v>535334</v>
      </c>
      <c r="Q93" s="8">
        <v>40026</v>
      </c>
      <c r="R93" s="5">
        <v>306913.04800000001</v>
      </c>
      <c r="S93" s="5">
        <v>535334</v>
      </c>
    </row>
    <row r="94" spans="1:19" x14ac:dyDescent="0.3">
      <c r="A94" s="8">
        <v>40057</v>
      </c>
      <c r="B94" s="5">
        <v>285958.97600000002</v>
      </c>
      <c r="C94" s="5">
        <v>535564</v>
      </c>
      <c r="D94" s="5"/>
      <c r="E94" s="8">
        <v>40057</v>
      </c>
      <c r="F94" s="5">
        <v>285958.97600000002</v>
      </c>
      <c r="G94" s="5">
        <v>535564</v>
      </c>
      <c r="H94" s="5"/>
      <c r="I94" s="8">
        <v>40057</v>
      </c>
      <c r="J94" s="5">
        <v>285958.97600000002</v>
      </c>
      <c r="K94" s="5">
        <v>535564</v>
      </c>
      <c r="M94" s="8">
        <v>40057</v>
      </c>
      <c r="N94" s="5">
        <v>285958.97600000002</v>
      </c>
      <c r="O94" s="5">
        <v>535564</v>
      </c>
      <c r="Q94" s="8">
        <v>40057</v>
      </c>
      <c r="R94" s="5">
        <v>285958.97600000002</v>
      </c>
      <c r="S94" s="5">
        <v>535564</v>
      </c>
    </row>
    <row r="95" spans="1:19" x14ac:dyDescent="0.3">
      <c r="A95" s="8">
        <v>40087</v>
      </c>
      <c r="B95" s="5">
        <v>253759.712</v>
      </c>
      <c r="C95" s="5">
        <v>536042</v>
      </c>
      <c r="D95" s="5"/>
      <c r="E95" s="8">
        <v>40087</v>
      </c>
      <c r="F95" s="5">
        <v>253759.712</v>
      </c>
      <c r="G95" s="5">
        <v>536042</v>
      </c>
      <c r="H95" s="5"/>
      <c r="I95" s="8">
        <v>40087</v>
      </c>
      <c r="J95" s="5">
        <v>253759.712</v>
      </c>
      <c r="K95" s="5">
        <v>536042</v>
      </c>
      <c r="M95" s="8">
        <v>40087</v>
      </c>
      <c r="N95" s="5">
        <v>253759.712</v>
      </c>
      <c r="O95" s="5">
        <v>536042</v>
      </c>
      <c r="Q95" s="8">
        <v>40087</v>
      </c>
      <c r="R95" s="5">
        <v>253759.712</v>
      </c>
      <c r="S95" s="5">
        <v>536042</v>
      </c>
    </row>
    <row r="96" spans="1:19" x14ac:dyDescent="0.3">
      <c r="A96" s="8">
        <v>40118</v>
      </c>
      <c r="B96" s="5">
        <v>264660.821</v>
      </c>
      <c r="C96" s="5">
        <v>537118</v>
      </c>
      <c r="D96" s="5"/>
      <c r="E96" s="8">
        <v>40118</v>
      </c>
      <c r="F96" s="5">
        <v>264660.821</v>
      </c>
      <c r="G96" s="5">
        <v>537118</v>
      </c>
      <c r="H96" s="5"/>
      <c r="I96" s="8">
        <v>40118</v>
      </c>
      <c r="J96" s="5">
        <v>264660.821</v>
      </c>
      <c r="K96" s="5">
        <v>537118</v>
      </c>
      <c r="M96" s="8">
        <v>40118</v>
      </c>
      <c r="N96" s="5">
        <v>264660.821</v>
      </c>
      <c r="O96" s="5">
        <v>537118</v>
      </c>
      <c r="Q96" s="8">
        <v>40118</v>
      </c>
      <c r="R96" s="5">
        <v>264660.821</v>
      </c>
      <c r="S96" s="5">
        <v>537118</v>
      </c>
    </row>
    <row r="97" spans="1:19" x14ac:dyDescent="0.3">
      <c r="A97" s="8">
        <v>40148</v>
      </c>
      <c r="B97" s="5">
        <v>320475.174</v>
      </c>
      <c r="C97" s="5">
        <v>537645</v>
      </c>
      <c r="D97" s="5"/>
      <c r="E97" s="8">
        <v>40148</v>
      </c>
      <c r="F97" s="5">
        <v>320475.174</v>
      </c>
      <c r="G97" s="5">
        <v>537645</v>
      </c>
      <c r="H97" s="5"/>
      <c r="I97" s="8">
        <v>40148</v>
      </c>
      <c r="J97" s="5">
        <v>320475.174</v>
      </c>
      <c r="K97" s="5">
        <v>537645</v>
      </c>
      <c r="M97" s="8">
        <v>40148</v>
      </c>
      <c r="N97" s="5">
        <v>320475.174</v>
      </c>
      <c r="O97" s="5">
        <v>537645</v>
      </c>
      <c r="Q97" s="8">
        <v>40148</v>
      </c>
      <c r="R97" s="5">
        <v>320475.174</v>
      </c>
      <c r="S97" s="5">
        <v>537645</v>
      </c>
    </row>
    <row r="98" spans="1:19" x14ac:dyDescent="0.3">
      <c r="A98" s="8">
        <v>40179</v>
      </c>
      <c r="B98" s="5">
        <v>349266.82299999997</v>
      </c>
      <c r="C98" s="5">
        <v>538026</v>
      </c>
      <c r="D98" s="5"/>
      <c r="E98" s="8">
        <v>40179</v>
      </c>
      <c r="F98" s="5">
        <v>349266.82299999997</v>
      </c>
      <c r="G98" s="5">
        <v>538026</v>
      </c>
      <c r="H98" s="5"/>
      <c r="I98" s="8">
        <v>40179</v>
      </c>
      <c r="J98" s="5">
        <v>349266.82299999997</v>
      </c>
      <c r="K98" s="5">
        <v>538026</v>
      </c>
      <c r="M98" s="8">
        <v>40179</v>
      </c>
      <c r="N98" s="5">
        <v>349266.82299999997</v>
      </c>
      <c r="O98" s="5">
        <v>538026</v>
      </c>
      <c r="Q98" s="8">
        <v>40179</v>
      </c>
      <c r="R98" s="5">
        <v>349266.82299999997</v>
      </c>
      <c r="S98" s="5">
        <v>538026</v>
      </c>
    </row>
    <row r="99" spans="1:19" x14ac:dyDescent="0.3">
      <c r="A99" s="8">
        <v>40210</v>
      </c>
      <c r="B99" s="5">
        <v>316224.29700000002</v>
      </c>
      <c r="C99" s="5">
        <v>538350</v>
      </c>
      <c r="D99" s="5"/>
      <c r="E99" s="8">
        <v>40210</v>
      </c>
      <c r="F99" s="5">
        <v>316224.29700000002</v>
      </c>
      <c r="G99" s="5">
        <v>538350</v>
      </c>
      <c r="H99" s="5"/>
      <c r="I99" s="8">
        <v>40210</v>
      </c>
      <c r="J99" s="5">
        <v>316224.29700000002</v>
      </c>
      <c r="K99" s="5">
        <v>538350</v>
      </c>
      <c r="M99" s="8">
        <v>40210</v>
      </c>
      <c r="N99" s="5">
        <v>316224.29700000002</v>
      </c>
      <c r="O99" s="5">
        <v>538350</v>
      </c>
      <c r="Q99" s="8">
        <v>40210</v>
      </c>
      <c r="R99" s="5">
        <v>316224.29700000002</v>
      </c>
      <c r="S99" s="5">
        <v>538350</v>
      </c>
    </row>
    <row r="100" spans="1:19" x14ac:dyDescent="0.3">
      <c r="A100" s="8">
        <v>40238</v>
      </c>
      <c r="B100" s="5">
        <v>292242.255</v>
      </c>
      <c r="C100" s="5">
        <v>538484</v>
      </c>
      <c r="D100" s="5"/>
      <c r="E100" s="8">
        <v>40238</v>
      </c>
      <c r="F100" s="5">
        <v>292242.255</v>
      </c>
      <c r="G100" s="5">
        <v>538484</v>
      </c>
      <c r="H100" s="5"/>
      <c r="I100" s="8">
        <v>40238</v>
      </c>
      <c r="J100" s="5">
        <v>292242.255</v>
      </c>
      <c r="K100" s="5">
        <v>538484</v>
      </c>
      <c r="M100" s="8">
        <v>40238</v>
      </c>
      <c r="N100" s="5">
        <v>292242.255</v>
      </c>
      <c r="O100" s="5">
        <v>538484</v>
      </c>
      <c r="Q100" s="8">
        <v>40238</v>
      </c>
      <c r="R100" s="5">
        <v>292242.255</v>
      </c>
      <c r="S100" s="5">
        <v>538484</v>
      </c>
    </row>
    <row r="101" spans="1:19" x14ac:dyDescent="0.3">
      <c r="A101" s="8">
        <v>40269</v>
      </c>
      <c r="B101" s="5">
        <v>267852.66399999999</v>
      </c>
      <c r="C101" s="5">
        <v>538503</v>
      </c>
      <c r="D101" s="5"/>
      <c r="E101" s="8">
        <v>40269</v>
      </c>
      <c r="F101" s="5">
        <v>267852.66399999999</v>
      </c>
      <c r="G101" s="5">
        <v>538503</v>
      </c>
      <c r="H101" s="5"/>
      <c r="I101" s="8">
        <v>40269</v>
      </c>
      <c r="J101" s="5">
        <v>267852.66399999999</v>
      </c>
      <c r="K101" s="5">
        <v>538503</v>
      </c>
      <c r="M101" s="8">
        <v>40269</v>
      </c>
      <c r="N101" s="5">
        <v>267852.66399999999</v>
      </c>
      <c r="O101" s="5">
        <v>538503</v>
      </c>
      <c r="Q101" s="8">
        <v>40269</v>
      </c>
      <c r="R101" s="5">
        <v>267852.66399999999</v>
      </c>
      <c r="S101" s="5">
        <v>538503</v>
      </c>
    </row>
    <row r="102" spans="1:19" x14ac:dyDescent="0.3">
      <c r="A102" s="8">
        <v>40299</v>
      </c>
      <c r="B102" s="5">
        <v>246962.12299999999</v>
      </c>
      <c r="C102" s="5">
        <v>537653</v>
      </c>
      <c r="D102" s="5"/>
      <c r="E102" s="8">
        <v>40299</v>
      </c>
      <c r="F102" s="5">
        <v>246962.12299999999</v>
      </c>
      <c r="G102" s="5">
        <v>537653</v>
      </c>
      <c r="H102" s="5"/>
      <c r="I102" s="8">
        <v>40299</v>
      </c>
      <c r="J102" s="5">
        <v>246962.12299999999</v>
      </c>
      <c r="K102" s="5">
        <v>537653</v>
      </c>
      <c r="M102" s="8">
        <v>40299</v>
      </c>
      <c r="N102" s="5">
        <v>246962.12299999999</v>
      </c>
      <c r="O102" s="5">
        <v>537653</v>
      </c>
      <c r="Q102" s="8">
        <v>40299</v>
      </c>
      <c r="R102" s="5">
        <v>246962.12299999999</v>
      </c>
      <c r="S102" s="5">
        <v>537653</v>
      </c>
    </row>
    <row r="103" spans="1:19" x14ac:dyDescent="0.3">
      <c r="A103" s="8">
        <v>40330</v>
      </c>
      <c r="B103" s="5">
        <v>249678.29500000001</v>
      </c>
      <c r="C103" s="5">
        <v>537490</v>
      </c>
      <c r="D103" s="5"/>
      <c r="E103" s="8">
        <v>40330</v>
      </c>
      <c r="F103" s="5">
        <v>249678.29500000001</v>
      </c>
      <c r="G103" s="5">
        <v>537490</v>
      </c>
      <c r="H103" s="5"/>
      <c r="I103" s="8">
        <v>40330</v>
      </c>
      <c r="J103" s="5">
        <v>249678.29500000001</v>
      </c>
      <c r="K103" s="5">
        <v>537490</v>
      </c>
      <c r="M103" s="8">
        <v>40330</v>
      </c>
      <c r="N103" s="5">
        <v>249678.29500000001</v>
      </c>
      <c r="O103" s="5">
        <v>537490</v>
      </c>
      <c r="Q103" s="8">
        <v>40330</v>
      </c>
      <c r="R103" s="5">
        <v>249678.29500000001</v>
      </c>
      <c r="S103" s="5">
        <v>537490</v>
      </c>
    </row>
    <row r="104" spans="1:19" x14ac:dyDescent="0.3">
      <c r="A104" s="8">
        <v>40360</v>
      </c>
      <c r="B104" s="5">
        <v>290257.45600000001</v>
      </c>
      <c r="C104" s="5">
        <v>537667</v>
      </c>
      <c r="D104" s="5"/>
      <c r="E104" s="8">
        <v>40360</v>
      </c>
      <c r="F104" s="5">
        <v>290257.45600000001</v>
      </c>
      <c r="G104" s="5">
        <v>537667</v>
      </c>
      <c r="H104" s="5"/>
      <c r="I104" s="8">
        <v>40360</v>
      </c>
      <c r="J104" s="5">
        <v>290257.45600000001</v>
      </c>
      <c r="K104" s="5">
        <v>537667</v>
      </c>
      <c r="M104" s="8">
        <v>40360</v>
      </c>
      <c r="N104" s="5">
        <v>290257.45600000001</v>
      </c>
      <c r="O104" s="5">
        <v>537667</v>
      </c>
      <c r="Q104" s="8">
        <v>40360</v>
      </c>
      <c r="R104" s="5">
        <v>290257.45600000001</v>
      </c>
      <c r="S104" s="5">
        <v>537667</v>
      </c>
    </row>
    <row r="105" spans="1:19" x14ac:dyDescent="0.3">
      <c r="A105" s="8">
        <v>40391</v>
      </c>
      <c r="B105" s="5">
        <v>300136.96299999999</v>
      </c>
      <c r="C105" s="5">
        <v>537897</v>
      </c>
      <c r="D105" s="5"/>
      <c r="E105" s="8">
        <v>40391</v>
      </c>
      <c r="F105" s="5">
        <v>300136.96299999999</v>
      </c>
      <c r="G105" s="5">
        <v>537897</v>
      </c>
      <c r="H105" s="5"/>
      <c r="I105" s="8">
        <v>40391</v>
      </c>
      <c r="J105" s="5">
        <v>300136.96299999999</v>
      </c>
      <c r="K105" s="5">
        <v>537897</v>
      </c>
      <c r="M105" s="8">
        <v>40391</v>
      </c>
      <c r="N105" s="5">
        <v>300136.96299999999</v>
      </c>
      <c r="O105" s="5">
        <v>537897</v>
      </c>
      <c r="Q105" s="8">
        <v>40391</v>
      </c>
      <c r="R105" s="5">
        <v>300136.96299999999</v>
      </c>
      <c r="S105" s="5">
        <v>537897</v>
      </c>
    </row>
    <row r="106" spans="1:19" x14ac:dyDescent="0.3">
      <c r="A106" s="8">
        <v>40422</v>
      </c>
      <c r="B106" s="5">
        <v>278111.71500000003</v>
      </c>
      <c r="C106" s="5">
        <v>537925</v>
      </c>
      <c r="D106" s="5"/>
      <c r="E106" s="8">
        <v>40422</v>
      </c>
      <c r="F106" s="5">
        <v>278111.71500000003</v>
      </c>
      <c r="G106" s="5">
        <v>537925</v>
      </c>
      <c r="H106" s="5"/>
      <c r="I106" s="8">
        <v>40422</v>
      </c>
      <c r="J106" s="5">
        <v>278111.71500000003</v>
      </c>
      <c r="K106" s="5">
        <v>537925</v>
      </c>
      <c r="M106" s="8">
        <v>40422</v>
      </c>
      <c r="N106" s="5">
        <v>278111.71500000003</v>
      </c>
      <c r="O106" s="5">
        <v>537925</v>
      </c>
      <c r="Q106" s="8">
        <v>40422</v>
      </c>
      <c r="R106" s="5">
        <v>278111.71500000003</v>
      </c>
      <c r="S106" s="5">
        <v>537925</v>
      </c>
    </row>
    <row r="107" spans="1:19" x14ac:dyDescent="0.3">
      <c r="A107" s="8">
        <v>40452</v>
      </c>
      <c r="B107" s="5">
        <v>256947.60399999999</v>
      </c>
      <c r="C107" s="5">
        <v>538152</v>
      </c>
      <c r="D107" s="5"/>
      <c r="E107" s="8">
        <v>40452</v>
      </c>
      <c r="F107" s="5">
        <v>256947.60399999999</v>
      </c>
      <c r="G107" s="5">
        <v>538152</v>
      </c>
      <c r="H107" s="5"/>
      <c r="I107" s="8">
        <v>40452</v>
      </c>
      <c r="J107" s="5">
        <v>256947.60399999999</v>
      </c>
      <c r="K107" s="5">
        <v>538152</v>
      </c>
      <c r="M107" s="8">
        <v>40452</v>
      </c>
      <c r="N107" s="5">
        <v>256947.60399999999</v>
      </c>
      <c r="O107" s="5">
        <v>538152</v>
      </c>
      <c r="Q107" s="8">
        <v>40452</v>
      </c>
      <c r="R107" s="5">
        <v>256947.60399999999</v>
      </c>
      <c r="S107" s="5">
        <v>538152</v>
      </c>
    </row>
    <row r="108" spans="1:19" x14ac:dyDescent="0.3">
      <c r="A108" s="8">
        <v>40483</v>
      </c>
      <c r="B108" s="5">
        <v>262416.72600000002</v>
      </c>
      <c r="C108" s="5">
        <v>538707</v>
      </c>
      <c r="D108" s="5"/>
      <c r="E108" s="8">
        <v>40483</v>
      </c>
      <c r="F108" s="5">
        <v>262416.72600000002</v>
      </c>
      <c r="G108" s="5">
        <v>538707</v>
      </c>
      <c r="H108" s="5"/>
      <c r="I108" s="8">
        <v>40483</v>
      </c>
      <c r="J108" s="5">
        <v>262416.72600000002</v>
      </c>
      <c r="K108" s="5">
        <v>538707</v>
      </c>
      <c r="M108" s="8">
        <v>40483</v>
      </c>
      <c r="N108" s="5">
        <v>262416.72600000002</v>
      </c>
      <c r="O108" s="5">
        <v>538707</v>
      </c>
      <c r="Q108" s="8">
        <v>40483</v>
      </c>
      <c r="R108" s="5">
        <v>262416.72600000002</v>
      </c>
      <c r="S108" s="5">
        <v>538707</v>
      </c>
    </row>
    <row r="109" spans="1:19" x14ac:dyDescent="0.3">
      <c r="A109" s="8">
        <v>40513</v>
      </c>
      <c r="B109" s="5">
        <v>321803.70899999997</v>
      </c>
      <c r="C109" s="5">
        <v>538866</v>
      </c>
      <c r="D109" s="5"/>
      <c r="E109" s="8">
        <v>40513</v>
      </c>
      <c r="F109" s="5">
        <v>321803.70899999997</v>
      </c>
      <c r="G109" s="5">
        <v>538866</v>
      </c>
      <c r="H109" s="5"/>
      <c r="I109" s="8">
        <v>40513</v>
      </c>
      <c r="J109" s="5">
        <v>321803.70899999997</v>
      </c>
      <c r="K109" s="5">
        <v>538866</v>
      </c>
      <c r="M109" s="8">
        <v>40513</v>
      </c>
      <c r="N109" s="5">
        <v>321803.70899999997</v>
      </c>
      <c r="O109" s="5">
        <v>538866</v>
      </c>
      <c r="Q109" s="8">
        <v>40513</v>
      </c>
      <c r="R109" s="5">
        <v>321803.70899999997</v>
      </c>
      <c r="S109" s="5">
        <v>538866</v>
      </c>
    </row>
    <row r="110" spans="1:19" x14ac:dyDescent="0.3">
      <c r="A110" s="8">
        <v>40544</v>
      </c>
      <c r="B110" s="5">
        <v>361920.614</v>
      </c>
      <c r="C110" s="5">
        <v>539197</v>
      </c>
      <c r="D110" s="5"/>
      <c r="E110" s="8">
        <v>40544</v>
      </c>
      <c r="F110" s="5">
        <v>361920.614</v>
      </c>
      <c r="G110" s="5">
        <v>539197</v>
      </c>
      <c r="H110" s="5"/>
      <c r="I110" s="8">
        <v>40544</v>
      </c>
      <c r="J110" s="5">
        <v>361920.614</v>
      </c>
      <c r="K110" s="5">
        <v>539197</v>
      </c>
      <c r="M110" s="8">
        <v>40544</v>
      </c>
      <c r="N110" s="5">
        <v>361920.614</v>
      </c>
      <c r="O110" s="5">
        <v>539197</v>
      </c>
      <c r="Q110" s="8">
        <v>40544</v>
      </c>
      <c r="R110" s="5">
        <v>361920.614</v>
      </c>
      <c r="S110" s="5">
        <v>539197</v>
      </c>
    </row>
    <row r="111" spans="1:19" x14ac:dyDescent="0.3">
      <c r="A111" s="8">
        <v>40575</v>
      </c>
      <c r="B111" s="5">
        <v>314341.92200000002</v>
      </c>
      <c r="C111" s="5">
        <v>539345</v>
      </c>
      <c r="D111" s="5"/>
      <c r="E111" s="8">
        <v>40575</v>
      </c>
      <c r="F111" s="5">
        <v>314341.92200000002</v>
      </c>
      <c r="G111" s="5">
        <v>539345</v>
      </c>
      <c r="H111" s="5"/>
      <c r="I111" s="8">
        <v>40575</v>
      </c>
      <c r="J111" s="5">
        <v>314341.92200000002</v>
      </c>
      <c r="K111" s="5">
        <v>539345</v>
      </c>
      <c r="M111" s="8">
        <v>40575</v>
      </c>
      <c r="N111" s="5">
        <v>314341.92200000002</v>
      </c>
      <c r="O111" s="5">
        <v>539345</v>
      </c>
      <c r="Q111" s="8">
        <v>40575</v>
      </c>
      <c r="R111" s="5">
        <v>314341.92200000002</v>
      </c>
      <c r="S111" s="5">
        <v>539345</v>
      </c>
    </row>
    <row r="112" spans="1:19" x14ac:dyDescent="0.3">
      <c r="A112" s="8">
        <v>40603</v>
      </c>
      <c r="B112" s="5">
        <v>288765.06599999999</v>
      </c>
      <c r="C112" s="5">
        <v>539461</v>
      </c>
      <c r="D112" s="5"/>
      <c r="E112" s="8">
        <v>40603</v>
      </c>
      <c r="F112" s="5">
        <v>288765.06599999999</v>
      </c>
      <c r="G112" s="5">
        <v>539461</v>
      </c>
      <c r="H112" s="5"/>
      <c r="I112" s="8">
        <v>40603</v>
      </c>
      <c r="J112" s="5">
        <v>288765.06599999999</v>
      </c>
      <c r="K112" s="5">
        <v>539461</v>
      </c>
      <c r="M112" s="8">
        <v>40603</v>
      </c>
      <c r="N112" s="5">
        <v>288765.06599999999</v>
      </c>
      <c r="O112" s="5">
        <v>539461</v>
      </c>
      <c r="Q112" s="8">
        <v>40603</v>
      </c>
      <c r="R112" s="5">
        <v>288765.06599999999</v>
      </c>
      <c r="S112" s="5">
        <v>539461</v>
      </c>
    </row>
    <row r="113" spans="1:19" x14ac:dyDescent="0.3">
      <c r="A113" s="8">
        <v>40634</v>
      </c>
      <c r="B113" s="5">
        <v>274971.625</v>
      </c>
      <c r="C113" s="5">
        <v>539468</v>
      </c>
      <c r="D113" s="5"/>
      <c r="E113" s="8">
        <v>40634</v>
      </c>
      <c r="F113" s="5">
        <v>274971.625</v>
      </c>
      <c r="G113" s="5">
        <v>539468</v>
      </c>
      <c r="H113" s="5"/>
      <c r="I113" s="8">
        <v>40634</v>
      </c>
      <c r="J113" s="5">
        <v>274971.625</v>
      </c>
      <c r="K113" s="5">
        <v>539468</v>
      </c>
      <c r="M113" s="8">
        <v>40634</v>
      </c>
      <c r="N113" s="5">
        <v>274971.625</v>
      </c>
      <c r="O113" s="5">
        <v>539468</v>
      </c>
      <c r="Q113" s="8">
        <v>40634</v>
      </c>
      <c r="R113" s="5">
        <v>274971.625</v>
      </c>
      <c r="S113" s="5">
        <v>539468</v>
      </c>
    </row>
    <row r="114" spans="1:19" x14ac:dyDescent="0.3">
      <c r="A114" s="8">
        <v>40664</v>
      </c>
      <c r="B114" s="5">
        <v>251553.946</v>
      </c>
      <c r="C114" s="5">
        <v>538324</v>
      </c>
      <c r="D114" s="5"/>
      <c r="E114" s="8">
        <v>40664</v>
      </c>
      <c r="F114" s="5">
        <v>251553.946</v>
      </c>
      <c r="G114" s="5">
        <v>538324</v>
      </c>
      <c r="H114" s="5"/>
      <c r="I114" s="8">
        <v>40664</v>
      </c>
      <c r="J114" s="5">
        <v>251553.946</v>
      </c>
      <c r="K114" s="5">
        <v>538324</v>
      </c>
      <c r="M114" s="8">
        <v>40664</v>
      </c>
      <c r="N114" s="5">
        <v>251553.946</v>
      </c>
      <c r="O114" s="5">
        <v>538324</v>
      </c>
      <c r="Q114" s="8">
        <v>40664</v>
      </c>
      <c r="R114" s="5">
        <v>251553.946</v>
      </c>
      <c r="S114" s="5">
        <v>538324</v>
      </c>
    </row>
    <row r="115" spans="1:19" x14ac:dyDescent="0.3">
      <c r="A115" s="8">
        <v>40695</v>
      </c>
      <c r="B115" s="5">
        <v>234180.63399999999</v>
      </c>
      <c r="C115" s="5">
        <v>538378</v>
      </c>
      <c r="D115" s="5"/>
      <c r="E115" s="8">
        <v>40695</v>
      </c>
      <c r="F115" s="5">
        <v>234180.63399999999</v>
      </c>
      <c r="G115" s="5">
        <v>538378</v>
      </c>
      <c r="H115" s="5"/>
      <c r="I115" s="8">
        <v>40695</v>
      </c>
      <c r="J115" s="5">
        <v>234180.63399999999</v>
      </c>
      <c r="K115" s="5">
        <v>538378</v>
      </c>
      <c r="M115" s="8">
        <v>40695</v>
      </c>
      <c r="N115" s="5">
        <v>234180.63399999999</v>
      </c>
      <c r="O115" s="5">
        <v>538378</v>
      </c>
      <c r="Q115" s="8">
        <v>40695</v>
      </c>
      <c r="R115" s="5">
        <v>234180.63399999999</v>
      </c>
      <c r="S115" s="5">
        <v>538378</v>
      </c>
    </row>
    <row r="116" spans="1:19" x14ac:dyDescent="0.3">
      <c r="A116" s="8">
        <v>40725</v>
      </c>
      <c r="B116" s="5">
        <v>276377.88299999997</v>
      </c>
      <c r="C116" s="5">
        <v>538533</v>
      </c>
      <c r="D116" s="5"/>
      <c r="E116" s="8">
        <v>40725</v>
      </c>
      <c r="F116" s="5">
        <v>276377.88299999997</v>
      </c>
      <c r="G116" s="5">
        <v>538533</v>
      </c>
      <c r="H116" s="5"/>
      <c r="I116" s="8">
        <v>40725</v>
      </c>
      <c r="J116" s="5">
        <v>276377.88299999997</v>
      </c>
      <c r="K116" s="5">
        <v>538533</v>
      </c>
      <c r="M116" s="8">
        <v>40725</v>
      </c>
      <c r="N116" s="5">
        <v>276377.88299999997</v>
      </c>
      <c r="O116" s="5">
        <v>538533</v>
      </c>
      <c r="Q116" s="8">
        <v>40725</v>
      </c>
      <c r="R116" s="5">
        <v>276377.88299999997</v>
      </c>
      <c r="S116" s="5">
        <v>538533</v>
      </c>
    </row>
    <row r="117" spans="1:19" x14ac:dyDescent="0.3">
      <c r="A117" s="8">
        <v>40756</v>
      </c>
      <c r="B117" s="5">
        <v>307168.96899999998</v>
      </c>
      <c r="C117" s="5">
        <v>538841</v>
      </c>
      <c r="D117" s="5"/>
      <c r="E117" s="8">
        <v>40756</v>
      </c>
      <c r="F117" s="5">
        <v>307168.96899999998</v>
      </c>
      <c r="G117" s="5">
        <v>538841</v>
      </c>
      <c r="H117" s="5"/>
      <c r="I117" s="8">
        <v>40756</v>
      </c>
      <c r="J117" s="5">
        <v>307168.96899999998</v>
      </c>
      <c r="K117" s="5">
        <v>538841</v>
      </c>
      <c r="M117" s="8">
        <v>40756</v>
      </c>
      <c r="N117" s="5">
        <v>307168.96899999998</v>
      </c>
      <c r="O117" s="5">
        <v>538841</v>
      </c>
      <c r="Q117" s="8">
        <v>40756</v>
      </c>
      <c r="R117" s="5">
        <v>307168.96899999998</v>
      </c>
      <c r="S117" s="5">
        <v>538841</v>
      </c>
    </row>
    <row r="118" spans="1:19" x14ac:dyDescent="0.3">
      <c r="A118" s="8">
        <v>40787</v>
      </c>
      <c r="B118" s="5">
        <v>283826.967</v>
      </c>
      <c r="C118" s="5">
        <v>539011</v>
      </c>
      <c r="D118" s="5"/>
      <c r="E118" s="8">
        <v>40787</v>
      </c>
      <c r="F118" s="5">
        <v>283826.967</v>
      </c>
      <c r="G118" s="5">
        <v>539011</v>
      </c>
      <c r="H118" s="5"/>
      <c r="I118" s="8">
        <v>40787</v>
      </c>
      <c r="J118" s="5">
        <v>283826.967</v>
      </c>
      <c r="K118" s="5">
        <v>539011</v>
      </c>
      <c r="M118" s="8">
        <v>40787</v>
      </c>
      <c r="N118" s="5">
        <v>283826.967</v>
      </c>
      <c r="O118" s="5">
        <v>539011</v>
      </c>
      <c r="Q118" s="8">
        <v>40787</v>
      </c>
      <c r="R118" s="5">
        <v>283826.967</v>
      </c>
      <c r="S118" s="5">
        <v>539011</v>
      </c>
    </row>
    <row r="119" spans="1:19" x14ac:dyDescent="0.3">
      <c r="A119" s="8">
        <v>40817</v>
      </c>
      <c r="B119" s="5">
        <v>256129.95499999999</v>
      </c>
      <c r="C119" s="5">
        <v>539325</v>
      </c>
      <c r="D119" s="5"/>
      <c r="E119" s="8">
        <v>40817</v>
      </c>
      <c r="F119" s="5">
        <v>256129.95499999999</v>
      </c>
      <c r="G119" s="5">
        <v>539325</v>
      </c>
      <c r="H119" s="5"/>
      <c r="I119" s="8">
        <v>40817</v>
      </c>
      <c r="J119" s="5">
        <v>256129.95499999999</v>
      </c>
      <c r="K119" s="5">
        <v>539325</v>
      </c>
      <c r="M119" s="8">
        <v>40817</v>
      </c>
      <c r="N119" s="5">
        <v>256129.95499999999</v>
      </c>
      <c r="O119" s="5">
        <v>539325</v>
      </c>
      <c r="Q119" s="8">
        <v>40817</v>
      </c>
      <c r="R119" s="5">
        <v>256129.95499999999</v>
      </c>
      <c r="S119" s="5">
        <v>539325</v>
      </c>
    </row>
    <row r="120" spans="1:19" x14ac:dyDescent="0.3">
      <c r="A120" s="8">
        <v>40848</v>
      </c>
      <c r="B120" s="5">
        <v>262632.43800000002</v>
      </c>
      <c r="C120" s="5">
        <v>540082</v>
      </c>
      <c r="D120" s="5"/>
      <c r="E120" s="8">
        <v>40848</v>
      </c>
      <c r="F120" s="5">
        <v>262632.43800000002</v>
      </c>
      <c r="G120" s="5">
        <v>540082</v>
      </c>
      <c r="H120" s="5"/>
      <c r="I120" s="8">
        <v>40848</v>
      </c>
      <c r="J120" s="5">
        <v>262632.43800000002</v>
      </c>
      <c r="K120" s="5">
        <v>540082</v>
      </c>
      <c r="M120" s="8">
        <v>40848</v>
      </c>
      <c r="N120" s="5">
        <v>262632.43800000002</v>
      </c>
      <c r="O120" s="5">
        <v>540082</v>
      </c>
      <c r="Q120" s="8">
        <v>40848</v>
      </c>
      <c r="R120" s="5">
        <v>262632.43800000002</v>
      </c>
      <c r="S120" s="5">
        <v>540082</v>
      </c>
    </row>
    <row r="121" spans="1:19" x14ac:dyDescent="0.3">
      <c r="A121" s="8">
        <v>40878</v>
      </c>
      <c r="B121" s="5">
        <v>311071.13799999998</v>
      </c>
      <c r="C121" s="5">
        <v>540687</v>
      </c>
      <c r="D121" s="5"/>
      <c r="E121" s="8">
        <v>40878</v>
      </c>
      <c r="F121" s="5">
        <v>311071.13799999998</v>
      </c>
      <c r="G121" s="5">
        <v>540687</v>
      </c>
      <c r="H121" s="5"/>
      <c r="I121" s="8">
        <v>40878</v>
      </c>
      <c r="J121" s="5">
        <v>311071.13799999998</v>
      </c>
      <c r="K121" s="5">
        <v>540687</v>
      </c>
      <c r="M121" s="8">
        <v>40878</v>
      </c>
      <c r="N121" s="5">
        <v>311071.13799999998</v>
      </c>
      <c r="O121" s="5">
        <v>540687</v>
      </c>
      <c r="Q121" s="8">
        <v>40878</v>
      </c>
      <c r="R121" s="5">
        <v>311071.13799999998</v>
      </c>
      <c r="S121" s="5">
        <v>540687</v>
      </c>
    </row>
    <row r="122" spans="1:19" x14ac:dyDescent="0.3">
      <c r="A122" s="8">
        <v>40909</v>
      </c>
      <c r="B122" s="5">
        <v>347243.81599999999</v>
      </c>
      <c r="C122" s="5">
        <v>540991</v>
      </c>
      <c r="D122" s="5"/>
      <c r="E122" s="8">
        <v>40909</v>
      </c>
      <c r="F122" s="5">
        <v>347243.81599999999</v>
      </c>
      <c r="G122" s="5">
        <v>540991</v>
      </c>
      <c r="H122" s="5"/>
      <c r="I122" s="8">
        <v>40909</v>
      </c>
      <c r="J122" s="5">
        <v>347243.81599999999</v>
      </c>
      <c r="K122" s="5">
        <v>540991</v>
      </c>
      <c r="M122" s="8">
        <v>40909</v>
      </c>
      <c r="N122" s="5">
        <v>347243.81599999999</v>
      </c>
      <c r="O122" s="5">
        <v>540991</v>
      </c>
      <c r="Q122" s="8">
        <v>40909</v>
      </c>
      <c r="R122" s="5">
        <v>347243.81599999999</v>
      </c>
      <c r="S122" s="5">
        <v>540991</v>
      </c>
    </row>
    <row r="123" spans="1:19" x14ac:dyDescent="0.3">
      <c r="A123" s="8">
        <v>40940</v>
      </c>
      <c r="B123" s="5">
        <v>302118.03200000001</v>
      </c>
      <c r="C123" s="5">
        <v>541232</v>
      </c>
      <c r="D123" s="5"/>
      <c r="E123" s="8">
        <v>40940</v>
      </c>
      <c r="F123" s="5">
        <v>302118.03200000001</v>
      </c>
      <c r="G123" s="5">
        <v>541232</v>
      </c>
      <c r="H123" s="5"/>
      <c r="I123" s="8">
        <v>40940</v>
      </c>
      <c r="J123" s="5">
        <v>302118.03200000001</v>
      </c>
      <c r="K123" s="5">
        <v>541232</v>
      </c>
      <c r="M123" s="8">
        <v>40940</v>
      </c>
      <c r="N123" s="5">
        <v>302118.03200000001</v>
      </c>
      <c r="O123" s="5">
        <v>541232</v>
      </c>
      <c r="Q123" s="8">
        <v>40940</v>
      </c>
      <c r="R123" s="5">
        <v>302118.03200000001</v>
      </c>
      <c r="S123" s="5">
        <v>541232</v>
      </c>
    </row>
    <row r="124" spans="1:19" x14ac:dyDescent="0.3">
      <c r="A124" s="8">
        <v>40969</v>
      </c>
      <c r="B124" s="5">
        <v>267575.17499999999</v>
      </c>
      <c r="C124" s="5">
        <v>541457</v>
      </c>
      <c r="D124" s="5"/>
      <c r="E124" s="8">
        <v>40969</v>
      </c>
      <c r="F124" s="5">
        <v>267575.17499999999</v>
      </c>
      <c r="G124" s="5">
        <v>541457</v>
      </c>
      <c r="H124" s="5"/>
      <c r="I124" s="8">
        <v>40969</v>
      </c>
      <c r="J124" s="5">
        <v>267575.17499999999</v>
      </c>
      <c r="K124" s="5">
        <v>541457</v>
      </c>
      <c r="M124" s="8">
        <v>40969</v>
      </c>
      <c r="N124" s="5">
        <v>267575.17499999999</v>
      </c>
      <c r="O124" s="5">
        <v>541457</v>
      </c>
      <c r="Q124" s="8">
        <v>40969</v>
      </c>
      <c r="R124" s="5">
        <v>267575.17499999999</v>
      </c>
      <c r="S124" s="5">
        <v>541457</v>
      </c>
    </row>
    <row r="125" spans="1:19" x14ac:dyDescent="0.3">
      <c r="A125" s="8">
        <v>41000</v>
      </c>
      <c r="B125" s="5">
        <v>264095.451</v>
      </c>
      <c r="C125" s="5">
        <v>541635</v>
      </c>
      <c r="D125" s="5"/>
      <c r="E125" s="8">
        <v>41000</v>
      </c>
      <c r="F125" s="5">
        <v>264095.451</v>
      </c>
      <c r="G125" s="5">
        <v>541635</v>
      </c>
      <c r="H125" s="5"/>
      <c r="I125" s="8">
        <v>41000</v>
      </c>
      <c r="J125" s="5">
        <v>264095.451</v>
      </c>
      <c r="K125" s="5">
        <v>541635</v>
      </c>
      <c r="M125" s="8">
        <v>41000</v>
      </c>
      <c r="N125" s="5">
        <v>264095.451</v>
      </c>
      <c r="O125" s="5">
        <v>541635</v>
      </c>
      <c r="Q125" s="8">
        <v>41000</v>
      </c>
      <c r="R125" s="5">
        <v>264095.451</v>
      </c>
      <c r="S125" s="5">
        <v>541635</v>
      </c>
    </row>
    <row r="126" spans="1:19" x14ac:dyDescent="0.3">
      <c r="A126" s="8">
        <v>41030</v>
      </c>
      <c r="B126" s="5">
        <v>248953.125</v>
      </c>
      <c r="C126" s="5">
        <v>540930</v>
      </c>
      <c r="D126" s="5"/>
      <c r="E126" s="8">
        <v>41030</v>
      </c>
      <c r="F126" s="5">
        <v>248953.125</v>
      </c>
      <c r="G126" s="5">
        <v>540930</v>
      </c>
      <c r="H126" s="5"/>
      <c r="I126" s="8">
        <v>41030</v>
      </c>
      <c r="J126" s="5">
        <v>248953.125</v>
      </c>
      <c r="K126" s="5">
        <v>540930</v>
      </c>
      <c r="M126" s="8">
        <v>41030</v>
      </c>
      <c r="N126" s="5">
        <v>248953.125</v>
      </c>
      <c r="O126" s="5">
        <v>540930</v>
      </c>
      <c r="Q126" s="8">
        <v>41030</v>
      </c>
      <c r="R126" s="5">
        <v>248953.125</v>
      </c>
      <c r="S126" s="5">
        <v>540930</v>
      </c>
    </row>
    <row r="127" spans="1:19" x14ac:dyDescent="0.3">
      <c r="A127" s="8">
        <v>41061</v>
      </c>
      <c r="B127" s="5">
        <v>242129.397</v>
      </c>
      <c r="C127" s="5">
        <v>541345</v>
      </c>
      <c r="D127" s="5"/>
      <c r="E127" s="8">
        <v>41061</v>
      </c>
      <c r="F127" s="5">
        <v>242129.397</v>
      </c>
      <c r="G127" s="5">
        <v>541345</v>
      </c>
      <c r="H127" s="5"/>
      <c r="I127" s="8">
        <v>41061</v>
      </c>
      <c r="J127" s="5">
        <v>242129.397</v>
      </c>
      <c r="K127" s="5">
        <v>541345</v>
      </c>
      <c r="M127" s="8">
        <v>41061</v>
      </c>
      <c r="N127" s="5">
        <v>242129.397</v>
      </c>
      <c r="O127" s="5">
        <v>541345</v>
      </c>
      <c r="Q127" s="8">
        <v>41061</v>
      </c>
      <c r="R127" s="5">
        <v>242129.397</v>
      </c>
      <c r="S127" s="5">
        <v>541345</v>
      </c>
    </row>
    <row r="128" spans="1:19" x14ac:dyDescent="0.3">
      <c r="A128" s="8">
        <v>41091</v>
      </c>
      <c r="B128" s="5">
        <v>314797.86</v>
      </c>
      <c r="C128" s="5">
        <v>541461</v>
      </c>
      <c r="D128" s="5"/>
      <c r="E128" s="8">
        <v>41091</v>
      </c>
      <c r="F128" s="5">
        <v>314797.86</v>
      </c>
      <c r="G128" s="5">
        <v>541461</v>
      </c>
      <c r="H128" s="5"/>
      <c r="I128" s="8">
        <v>41091</v>
      </c>
      <c r="J128" s="5">
        <v>314797.86</v>
      </c>
      <c r="K128" s="5">
        <v>541461</v>
      </c>
      <c r="M128" s="8">
        <v>41091</v>
      </c>
      <c r="N128" s="5">
        <v>314797.86</v>
      </c>
      <c r="O128" s="5">
        <v>541461</v>
      </c>
      <c r="Q128" s="8">
        <v>41091</v>
      </c>
      <c r="R128" s="5">
        <v>314797.86</v>
      </c>
      <c r="S128" s="5">
        <v>541461</v>
      </c>
    </row>
    <row r="129" spans="1:19" x14ac:dyDescent="0.3">
      <c r="A129" s="8">
        <v>41122</v>
      </c>
      <c r="B129" s="5">
        <v>307142.19799999997</v>
      </c>
      <c r="C129" s="5">
        <v>541615</v>
      </c>
      <c r="D129" s="5"/>
      <c r="E129" s="8">
        <v>41122</v>
      </c>
      <c r="F129" s="5">
        <v>307142.19799999997</v>
      </c>
      <c r="G129" s="5">
        <v>541615</v>
      </c>
      <c r="H129" s="5"/>
      <c r="I129" s="8">
        <v>41122</v>
      </c>
      <c r="J129" s="5">
        <v>307142.19799999997</v>
      </c>
      <c r="K129" s="5">
        <v>541615</v>
      </c>
      <c r="M129" s="8">
        <v>41122</v>
      </c>
      <c r="N129" s="5">
        <v>307142.19799999997</v>
      </c>
      <c r="O129" s="5">
        <v>541615</v>
      </c>
      <c r="Q129" s="8">
        <v>41122</v>
      </c>
      <c r="R129" s="5">
        <v>307142.19799999997</v>
      </c>
      <c r="S129" s="5">
        <v>541615</v>
      </c>
    </row>
    <row r="130" spans="1:19" x14ac:dyDescent="0.3">
      <c r="A130" s="8">
        <v>41153</v>
      </c>
      <c r="B130" s="5">
        <v>302896.478</v>
      </c>
      <c r="C130" s="5">
        <v>541881</v>
      </c>
      <c r="D130" s="5"/>
      <c r="E130" s="8">
        <v>41153</v>
      </c>
      <c r="F130" s="5">
        <v>302896.478</v>
      </c>
      <c r="G130" s="5">
        <v>541881</v>
      </c>
      <c r="H130" s="5"/>
      <c r="I130" s="8">
        <v>41153</v>
      </c>
      <c r="J130" s="5">
        <v>302896.478</v>
      </c>
      <c r="K130" s="5">
        <v>541881</v>
      </c>
      <c r="M130" s="8">
        <v>41153</v>
      </c>
      <c r="N130" s="5">
        <v>302896.478</v>
      </c>
      <c r="O130" s="5">
        <v>541881</v>
      </c>
      <c r="Q130" s="8">
        <v>41153</v>
      </c>
      <c r="R130" s="5">
        <v>302896.478</v>
      </c>
      <c r="S130" s="5">
        <v>541881</v>
      </c>
    </row>
    <row r="131" spans="1:19" x14ac:dyDescent="0.3">
      <c r="A131" s="8">
        <v>41183</v>
      </c>
      <c r="B131" s="5">
        <v>259986.81700000001</v>
      </c>
      <c r="C131" s="5">
        <v>542229</v>
      </c>
      <c r="D131" s="5"/>
      <c r="E131" s="8">
        <v>41183</v>
      </c>
      <c r="F131" s="5">
        <v>259986.81700000001</v>
      </c>
      <c r="G131" s="5">
        <v>542229</v>
      </c>
      <c r="H131" s="5"/>
      <c r="I131" s="8">
        <v>41183</v>
      </c>
      <c r="J131" s="5">
        <v>259986.81700000001</v>
      </c>
      <c r="K131" s="5">
        <v>542229</v>
      </c>
      <c r="M131" s="8">
        <v>41183</v>
      </c>
      <c r="N131" s="5">
        <v>259986.81700000001</v>
      </c>
      <c r="O131" s="5">
        <v>542229</v>
      </c>
      <c r="Q131" s="8">
        <v>41183</v>
      </c>
      <c r="R131" s="5">
        <v>259986.81700000001</v>
      </c>
      <c r="S131" s="5">
        <v>542229</v>
      </c>
    </row>
    <row r="132" spans="1:19" x14ac:dyDescent="0.3">
      <c r="A132" s="8">
        <v>41214</v>
      </c>
      <c r="B132" s="5">
        <v>266210.34499999997</v>
      </c>
      <c r="C132" s="5">
        <v>542922</v>
      </c>
      <c r="D132" s="5"/>
      <c r="E132" s="8">
        <v>41214</v>
      </c>
      <c r="F132" s="5">
        <v>266210.34499999997</v>
      </c>
      <c r="G132" s="5">
        <v>542922</v>
      </c>
      <c r="H132" s="5"/>
      <c r="I132" s="8">
        <v>41214</v>
      </c>
      <c r="J132" s="5">
        <v>266210.34499999997</v>
      </c>
      <c r="K132" s="5">
        <v>542922</v>
      </c>
      <c r="M132" s="8">
        <v>41214</v>
      </c>
      <c r="N132" s="5">
        <v>266210.34499999997</v>
      </c>
      <c r="O132" s="5">
        <v>542922</v>
      </c>
      <c r="Q132" s="8">
        <v>41214</v>
      </c>
      <c r="R132" s="5">
        <v>266210.34499999997</v>
      </c>
      <c r="S132" s="5">
        <v>542922</v>
      </c>
    </row>
    <row r="133" spans="1:19" x14ac:dyDescent="0.3">
      <c r="A133" s="8">
        <v>41244</v>
      </c>
      <c r="B133" s="5">
        <v>320750.99900000001</v>
      </c>
      <c r="C133" s="5">
        <v>543369</v>
      </c>
      <c r="D133" s="5"/>
      <c r="E133" s="8">
        <v>41244</v>
      </c>
      <c r="F133" s="5">
        <v>320750.99900000001</v>
      </c>
      <c r="G133" s="5">
        <v>543369</v>
      </c>
      <c r="H133" s="5"/>
      <c r="I133" s="8">
        <v>41244</v>
      </c>
      <c r="J133" s="5">
        <v>320750.99900000001</v>
      </c>
      <c r="K133" s="5">
        <v>543369</v>
      </c>
      <c r="M133" s="8">
        <v>41244</v>
      </c>
      <c r="N133" s="5">
        <v>320750.99900000001</v>
      </c>
      <c r="O133" s="5">
        <v>543369</v>
      </c>
      <c r="Q133" s="8">
        <v>41244</v>
      </c>
      <c r="R133" s="5">
        <v>320750.99900000001</v>
      </c>
      <c r="S133" s="5">
        <v>543369</v>
      </c>
    </row>
    <row r="134" spans="1:19" x14ac:dyDescent="0.3">
      <c r="A134" s="8">
        <v>41275</v>
      </c>
      <c r="B134" s="5">
        <v>337337.07199999999</v>
      </c>
      <c r="C134" s="5">
        <v>543572</v>
      </c>
      <c r="D134" s="5"/>
      <c r="E134" s="8">
        <v>41275</v>
      </c>
      <c r="F134" s="5">
        <v>337337.07199999999</v>
      </c>
      <c r="G134" s="5">
        <v>543572</v>
      </c>
      <c r="H134" s="5"/>
      <c r="I134" s="8">
        <v>41275</v>
      </c>
      <c r="J134" s="5">
        <v>337337.07199999999</v>
      </c>
      <c r="K134" s="5">
        <v>543572</v>
      </c>
      <c r="M134" s="8">
        <v>41275</v>
      </c>
      <c r="N134" s="5">
        <v>337337.07199999999</v>
      </c>
      <c r="O134" s="5">
        <v>543572</v>
      </c>
      <c r="Q134" s="8">
        <v>41275</v>
      </c>
      <c r="R134" s="5">
        <v>337337.07199999999</v>
      </c>
      <c r="S134" s="5">
        <v>543572</v>
      </c>
    </row>
    <row r="135" spans="1:19" x14ac:dyDescent="0.3">
      <c r="A135" s="8">
        <v>41306</v>
      </c>
      <c r="B135" s="5">
        <v>311245.58600000001</v>
      </c>
      <c r="C135" s="5">
        <v>543666</v>
      </c>
      <c r="D135" s="5"/>
      <c r="E135" s="8">
        <v>41306</v>
      </c>
      <c r="F135" s="5">
        <v>311245.58600000001</v>
      </c>
      <c r="G135" s="5">
        <v>543666</v>
      </c>
      <c r="H135" s="5"/>
      <c r="I135" s="8">
        <v>41306</v>
      </c>
      <c r="J135" s="5">
        <v>311245.58600000001</v>
      </c>
      <c r="K135" s="5">
        <v>543666</v>
      </c>
      <c r="M135" s="8">
        <v>41306</v>
      </c>
      <c r="N135" s="5">
        <v>311245.58600000001</v>
      </c>
      <c r="O135" s="5">
        <v>543666</v>
      </c>
      <c r="Q135" s="8">
        <v>41306</v>
      </c>
      <c r="R135" s="5">
        <v>311245.58600000001</v>
      </c>
      <c r="S135" s="5">
        <v>543666</v>
      </c>
    </row>
    <row r="136" spans="1:19" x14ac:dyDescent="0.3">
      <c r="A136" s="8">
        <v>41334</v>
      </c>
      <c r="B136" s="5">
        <v>304875.73800000001</v>
      </c>
      <c r="C136" s="5">
        <v>543748</v>
      </c>
      <c r="D136" s="5"/>
      <c r="E136" s="8">
        <v>41334</v>
      </c>
      <c r="F136" s="5">
        <v>304875.73800000001</v>
      </c>
      <c r="G136" s="5">
        <v>543748</v>
      </c>
      <c r="H136" s="5"/>
      <c r="I136" s="8">
        <v>41334</v>
      </c>
      <c r="J136" s="5">
        <v>304875.73800000001</v>
      </c>
      <c r="K136" s="5">
        <v>543748</v>
      </c>
      <c r="M136" s="8">
        <v>41334</v>
      </c>
      <c r="N136" s="5">
        <v>304875.73800000001</v>
      </c>
      <c r="O136" s="5">
        <v>543748</v>
      </c>
      <c r="Q136" s="8">
        <v>41334</v>
      </c>
      <c r="R136" s="5">
        <v>304875.73800000001</v>
      </c>
      <c r="S136" s="5">
        <v>543748</v>
      </c>
    </row>
    <row r="137" spans="1:19" x14ac:dyDescent="0.3">
      <c r="A137" s="8">
        <v>41365</v>
      </c>
      <c r="B137" s="5">
        <v>290500.84600000002</v>
      </c>
      <c r="C137" s="5">
        <v>543527</v>
      </c>
      <c r="D137" s="5"/>
      <c r="E137" s="8">
        <v>41365</v>
      </c>
      <c r="F137" s="5">
        <v>290500.84600000002</v>
      </c>
      <c r="G137" s="5">
        <v>543527</v>
      </c>
      <c r="H137" s="5"/>
      <c r="I137" s="8">
        <v>41365</v>
      </c>
      <c r="J137" s="5">
        <v>290500.84600000002</v>
      </c>
      <c r="K137" s="5">
        <v>543527</v>
      </c>
      <c r="M137" s="8">
        <v>41365</v>
      </c>
      <c r="N137" s="5">
        <v>290500.84600000002</v>
      </c>
      <c r="O137" s="5">
        <v>543527</v>
      </c>
      <c r="Q137" s="8">
        <v>41365</v>
      </c>
      <c r="R137" s="5">
        <v>290500.84600000002</v>
      </c>
      <c r="S137" s="5">
        <v>543527</v>
      </c>
    </row>
    <row r="138" spans="1:19" x14ac:dyDescent="0.3">
      <c r="A138" s="8">
        <v>41395</v>
      </c>
      <c r="B138" s="5">
        <v>242197.76300000001</v>
      </c>
      <c r="C138" s="5">
        <v>542810</v>
      </c>
      <c r="D138" s="5"/>
      <c r="E138" s="8">
        <v>41395</v>
      </c>
      <c r="F138" s="5">
        <v>242197.76300000001</v>
      </c>
      <c r="G138" s="5">
        <v>542810</v>
      </c>
      <c r="H138" s="5"/>
      <c r="I138" s="8">
        <v>41395</v>
      </c>
      <c r="J138" s="5">
        <v>242197.76300000001</v>
      </c>
      <c r="K138" s="5">
        <v>542810</v>
      </c>
      <c r="M138" s="8">
        <v>41395</v>
      </c>
      <c r="N138" s="5">
        <v>242197.76300000001</v>
      </c>
      <c r="O138" s="5">
        <v>542810</v>
      </c>
      <c r="Q138" s="8">
        <v>41395</v>
      </c>
      <c r="R138" s="5">
        <v>242197.76300000001</v>
      </c>
      <c r="S138" s="5">
        <v>542810</v>
      </c>
    </row>
    <row r="139" spans="1:19" x14ac:dyDescent="0.3">
      <c r="A139" s="8">
        <v>41426</v>
      </c>
      <c r="B139" s="5">
        <v>272297.10200000001</v>
      </c>
      <c r="C139" s="5">
        <v>542728</v>
      </c>
      <c r="D139" s="5"/>
      <c r="E139" s="8">
        <v>41426</v>
      </c>
      <c r="F139" s="5">
        <v>272297.10200000001</v>
      </c>
      <c r="G139" s="5">
        <v>542728</v>
      </c>
      <c r="H139" s="5"/>
      <c r="I139" s="8">
        <v>41426</v>
      </c>
      <c r="J139" s="5">
        <v>272297.10200000001</v>
      </c>
      <c r="K139" s="5">
        <v>542728</v>
      </c>
      <c r="M139" s="8">
        <v>41426</v>
      </c>
      <c r="N139" s="5">
        <v>272297.10200000001</v>
      </c>
      <c r="O139" s="5">
        <v>542728</v>
      </c>
      <c r="Q139" s="8">
        <v>41426</v>
      </c>
      <c r="R139" s="5">
        <v>272297.10200000001</v>
      </c>
      <c r="S139" s="5">
        <v>542728</v>
      </c>
    </row>
    <row r="140" spans="1:19" x14ac:dyDescent="0.3">
      <c r="A140" s="8">
        <v>41456</v>
      </c>
      <c r="B140" s="5">
        <v>296220.098</v>
      </c>
      <c r="C140" s="5">
        <v>542826</v>
      </c>
      <c r="D140" s="5"/>
      <c r="E140" s="8">
        <v>41456</v>
      </c>
      <c r="F140" s="5">
        <v>296220.098</v>
      </c>
      <c r="G140" s="5">
        <v>542826</v>
      </c>
      <c r="H140" s="5"/>
      <c r="I140" s="8">
        <v>41456</v>
      </c>
      <c r="J140" s="5">
        <v>296220.098</v>
      </c>
      <c r="K140" s="5">
        <v>542826</v>
      </c>
      <c r="M140" s="8">
        <v>41456</v>
      </c>
      <c r="N140" s="5">
        <v>296220.098</v>
      </c>
      <c r="O140" s="5">
        <v>542826</v>
      </c>
      <c r="Q140" s="8">
        <v>41456</v>
      </c>
      <c r="R140" s="5">
        <v>296220.098</v>
      </c>
      <c r="S140" s="5">
        <v>542826</v>
      </c>
    </row>
    <row r="141" spans="1:19" x14ac:dyDescent="0.3">
      <c r="A141" s="8">
        <v>41487</v>
      </c>
      <c r="B141" s="5">
        <v>300125.467</v>
      </c>
      <c r="C141" s="5">
        <v>543039</v>
      </c>
      <c r="D141" s="5"/>
      <c r="E141" s="8">
        <v>41487</v>
      </c>
      <c r="F141" s="5">
        <v>300125.467</v>
      </c>
      <c r="G141" s="5">
        <v>543039</v>
      </c>
      <c r="H141" s="5"/>
      <c r="I141" s="8">
        <v>41487</v>
      </c>
      <c r="J141" s="5">
        <v>300125.467</v>
      </c>
      <c r="K141" s="5">
        <v>543039</v>
      </c>
      <c r="M141" s="8">
        <v>41487</v>
      </c>
      <c r="N141" s="5">
        <v>300125.467</v>
      </c>
      <c r="O141" s="5">
        <v>543039</v>
      </c>
      <c r="Q141" s="8">
        <v>41487</v>
      </c>
      <c r="R141" s="5">
        <v>300125.467</v>
      </c>
      <c r="S141" s="5">
        <v>543039</v>
      </c>
    </row>
    <row r="142" spans="1:19" x14ac:dyDescent="0.3">
      <c r="A142" s="8">
        <v>41518</v>
      </c>
      <c r="B142" s="5">
        <v>292203.092</v>
      </c>
      <c r="C142" s="5">
        <v>543031</v>
      </c>
      <c r="D142" s="5"/>
      <c r="E142" s="8">
        <v>41518</v>
      </c>
      <c r="F142" s="5">
        <v>292203.092</v>
      </c>
      <c r="G142" s="5">
        <v>543031</v>
      </c>
      <c r="H142" s="5"/>
      <c r="I142" s="8">
        <v>41518</v>
      </c>
      <c r="J142" s="5">
        <v>292203.092</v>
      </c>
      <c r="K142" s="5">
        <v>543031</v>
      </c>
      <c r="M142" s="8">
        <v>41518</v>
      </c>
      <c r="N142" s="5">
        <v>292203.092</v>
      </c>
      <c r="O142" s="5">
        <v>543031</v>
      </c>
      <c r="Q142" s="8">
        <v>41518</v>
      </c>
      <c r="R142" s="5">
        <v>292203.092</v>
      </c>
      <c r="S142" s="5">
        <v>543031</v>
      </c>
    </row>
    <row r="143" spans="1:19" x14ac:dyDescent="0.3">
      <c r="A143" s="8">
        <v>41548</v>
      </c>
      <c r="B143" s="5">
        <v>258444.32500000001</v>
      </c>
      <c r="C143" s="5">
        <v>543023</v>
      </c>
      <c r="D143" s="5"/>
      <c r="E143" s="8">
        <v>41548</v>
      </c>
      <c r="F143" s="5">
        <v>258444.32500000001</v>
      </c>
      <c r="G143" s="5">
        <v>543023</v>
      </c>
      <c r="H143" s="5"/>
      <c r="I143" s="8">
        <v>41548</v>
      </c>
      <c r="J143" s="5">
        <v>258444.32500000001</v>
      </c>
      <c r="K143" s="5">
        <v>543023</v>
      </c>
      <c r="M143" s="8">
        <v>41548</v>
      </c>
      <c r="N143" s="5">
        <v>258444.32500000001</v>
      </c>
      <c r="O143" s="5">
        <v>543023</v>
      </c>
      <c r="Q143" s="8">
        <v>41548</v>
      </c>
      <c r="R143" s="5">
        <v>258444.32500000001</v>
      </c>
      <c r="S143" s="5">
        <v>543023</v>
      </c>
    </row>
    <row r="144" spans="1:19" x14ac:dyDescent="0.3">
      <c r="A144" s="8">
        <v>41579</v>
      </c>
      <c r="B144" s="5">
        <v>267204.152</v>
      </c>
      <c r="C144" s="5">
        <v>543524</v>
      </c>
      <c r="D144" s="5"/>
      <c r="E144" s="8">
        <v>41579</v>
      </c>
      <c r="F144" s="5">
        <v>267204.152</v>
      </c>
      <c r="G144" s="5">
        <v>543524</v>
      </c>
      <c r="H144" s="5"/>
      <c r="I144" s="8">
        <v>41579</v>
      </c>
      <c r="J144" s="5">
        <v>267204.152</v>
      </c>
      <c r="K144" s="5">
        <v>543524</v>
      </c>
      <c r="M144" s="8">
        <v>41579</v>
      </c>
      <c r="N144" s="5">
        <v>267204.152</v>
      </c>
      <c r="O144" s="5">
        <v>543524</v>
      </c>
      <c r="Q144" s="8">
        <v>41579</v>
      </c>
      <c r="R144" s="5">
        <v>267204.152</v>
      </c>
      <c r="S144" s="5">
        <v>543524</v>
      </c>
    </row>
    <row r="145" spans="1:19" x14ac:dyDescent="0.3">
      <c r="A145" s="8">
        <v>41609</v>
      </c>
      <c r="B145" s="5">
        <v>302494.02899999998</v>
      </c>
      <c r="C145" s="5">
        <v>543918</v>
      </c>
      <c r="D145" s="5"/>
      <c r="E145" s="8">
        <v>41609</v>
      </c>
      <c r="F145" s="5">
        <v>302494.02899999998</v>
      </c>
      <c r="G145" s="5">
        <v>543918</v>
      </c>
      <c r="H145" s="5"/>
      <c r="I145" s="8">
        <v>41609</v>
      </c>
      <c r="J145" s="5">
        <v>302494.02899999998</v>
      </c>
      <c r="K145" s="5">
        <v>543918</v>
      </c>
      <c r="M145" s="8">
        <v>41609</v>
      </c>
      <c r="N145" s="5">
        <v>302494.02899999998</v>
      </c>
      <c r="O145" s="5">
        <v>543918</v>
      </c>
      <c r="Q145" s="8">
        <v>41609</v>
      </c>
      <c r="R145" s="5">
        <v>302494.02899999998</v>
      </c>
      <c r="S145" s="5">
        <v>543918</v>
      </c>
    </row>
    <row r="146" spans="1:19" x14ac:dyDescent="0.3">
      <c r="A146" s="8">
        <v>41640</v>
      </c>
      <c r="B146" s="5">
        <v>341215.147</v>
      </c>
      <c r="C146" s="5">
        <v>544316</v>
      </c>
      <c r="D146" s="5"/>
      <c r="E146" s="8">
        <v>41640</v>
      </c>
      <c r="F146" s="5">
        <v>341215.147</v>
      </c>
      <c r="G146" s="5">
        <v>544316</v>
      </c>
      <c r="H146" s="5"/>
      <c r="I146" s="8">
        <v>41640</v>
      </c>
      <c r="J146" s="5">
        <v>341215.147</v>
      </c>
      <c r="K146" s="5">
        <v>544316</v>
      </c>
      <c r="M146" s="8">
        <v>41640</v>
      </c>
      <c r="N146" s="5">
        <v>341215.147</v>
      </c>
      <c r="O146" s="5">
        <v>544316</v>
      </c>
      <c r="Q146" s="8">
        <v>41640</v>
      </c>
      <c r="R146" s="5">
        <v>341215.147</v>
      </c>
      <c r="S146" s="5">
        <v>544316</v>
      </c>
    </row>
    <row r="147" spans="1:19" x14ac:dyDescent="0.3">
      <c r="A147" s="8">
        <v>41671</v>
      </c>
      <c r="B147" s="5">
        <v>319655.625</v>
      </c>
      <c r="C147" s="5">
        <v>544427</v>
      </c>
      <c r="D147" s="5"/>
      <c r="E147" s="8">
        <v>41671</v>
      </c>
      <c r="F147" s="5">
        <v>319655.625</v>
      </c>
      <c r="G147" s="5">
        <v>544427</v>
      </c>
      <c r="H147" s="5"/>
      <c r="I147" s="8">
        <v>41671</v>
      </c>
      <c r="J147" s="5">
        <v>319655.625</v>
      </c>
      <c r="K147" s="5">
        <v>544427</v>
      </c>
      <c r="M147" s="8">
        <v>41671</v>
      </c>
      <c r="N147" s="5">
        <v>319655.625</v>
      </c>
      <c r="O147" s="5">
        <v>544427</v>
      </c>
      <c r="Q147" s="8">
        <v>41671</v>
      </c>
      <c r="R147" s="5">
        <v>319655.625</v>
      </c>
      <c r="S147" s="5">
        <v>544427</v>
      </c>
    </row>
    <row r="148" spans="1:19" x14ac:dyDescent="0.3">
      <c r="A148" s="8">
        <v>41699</v>
      </c>
      <c r="B148" s="5">
        <v>286436.533</v>
      </c>
      <c r="C148" s="5">
        <v>544648</v>
      </c>
      <c r="D148" s="5"/>
      <c r="E148" s="8">
        <v>41699</v>
      </c>
      <c r="F148" s="5">
        <v>286436.533</v>
      </c>
      <c r="G148" s="5">
        <v>544648</v>
      </c>
      <c r="H148" s="5"/>
      <c r="I148" s="8">
        <v>41699</v>
      </c>
      <c r="J148" s="5">
        <v>286436.533</v>
      </c>
      <c r="K148" s="5">
        <v>544648</v>
      </c>
      <c r="M148" s="8">
        <v>41699</v>
      </c>
      <c r="N148" s="5">
        <v>286436.533</v>
      </c>
      <c r="O148" s="5">
        <v>544648</v>
      </c>
      <c r="Q148" s="8">
        <v>41699</v>
      </c>
      <c r="R148" s="5">
        <v>286436.533</v>
      </c>
      <c r="S148" s="5">
        <v>544648</v>
      </c>
    </row>
    <row r="149" spans="1:19" x14ac:dyDescent="0.3">
      <c r="A149" s="8">
        <v>41730</v>
      </c>
      <c r="B149" s="5">
        <v>275305.31</v>
      </c>
      <c r="C149" s="5">
        <v>544448</v>
      </c>
      <c r="D149" s="5"/>
      <c r="E149" s="8">
        <v>41730</v>
      </c>
      <c r="F149" s="5">
        <v>275305.31</v>
      </c>
      <c r="G149" s="5">
        <v>544448</v>
      </c>
      <c r="H149" s="5"/>
      <c r="I149" s="8">
        <v>41730</v>
      </c>
      <c r="J149" s="5">
        <v>275305.31</v>
      </c>
      <c r="K149" s="5">
        <v>544448</v>
      </c>
      <c r="M149" s="8">
        <v>41730</v>
      </c>
      <c r="N149" s="5">
        <v>275305.31</v>
      </c>
      <c r="O149" s="5">
        <v>544448</v>
      </c>
      <c r="Q149" s="8">
        <v>41730</v>
      </c>
      <c r="R149" s="5">
        <v>275305.31</v>
      </c>
      <c r="S149" s="5">
        <v>544448</v>
      </c>
    </row>
    <row r="150" spans="1:19" x14ac:dyDescent="0.3">
      <c r="A150" s="8">
        <v>41760</v>
      </c>
      <c r="B150" s="5">
        <v>240710.70800000001</v>
      </c>
      <c r="C150" s="5">
        <v>543941</v>
      </c>
      <c r="D150" s="5"/>
      <c r="E150" s="8">
        <v>41760</v>
      </c>
      <c r="F150" s="5">
        <v>240710.70800000001</v>
      </c>
      <c r="G150" s="5">
        <v>543941</v>
      </c>
      <c r="H150" s="5"/>
      <c r="I150" s="8">
        <v>41760</v>
      </c>
      <c r="J150" s="5">
        <v>240710.70800000001</v>
      </c>
      <c r="K150" s="5">
        <v>543941</v>
      </c>
      <c r="M150" s="8">
        <v>41760</v>
      </c>
      <c r="N150" s="5">
        <v>240710.70800000001</v>
      </c>
      <c r="O150" s="5">
        <v>543941</v>
      </c>
      <c r="Q150" s="8">
        <v>41760</v>
      </c>
      <c r="R150" s="5">
        <v>240710.70800000001</v>
      </c>
      <c r="S150" s="5">
        <v>543941</v>
      </c>
    </row>
    <row r="151" spans="1:19" x14ac:dyDescent="0.3">
      <c r="A151" s="8">
        <v>41791</v>
      </c>
      <c r="B151" s="5">
        <v>270025.011</v>
      </c>
      <c r="C151" s="5">
        <v>544052</v>
      </c>
      <c r="D151" s="5"/>
      <c r="E151" s="8">
        <v>41791</v>
      </c>
      <c r="F151" s="5">
        <v>270025.011</v>
      </c>
      <c r="G151" s="5">
        <v>544052</v>
      </c>
      <c r="H151" s="5"/>
      <c r="I151" s="8">
        <v>41791</v>
      </c>
      <c r="J151" s="5">
        <v>270025.011</v>
      </c>
      <c r="K151" s="5">
        <v>544052</v>
      </c>
      <c r="M151" s="8">
        <v>41791</v>
      </c>
      <c r="N151" s="5">
        <v>270025.011</v>
      </c>
      <c r="O151" s="5">
        <v>544052</v>
      </c>
      <c r="Q151" s="8">
        <v>41791</v>
      </c>
      <c r="R151" s="5">
        <v>270025.011</v>
      </c>
      <c r="S151" s="5">
        <v>544052</v>
      </c>
    </row>
    <row r="152" spans="1:19" x14ac:dyDescent="0.3">
      <c r="A152" s="8">
        <v>41821</v>
      </c>
      <c r="B152" s="5">
        <v>308904.34899999999</v>
      </c>
      <c r="C152" s="5">
        <v>544106</v>
      </c>
      <c r="D152" s="5"/>
      <c r="E152" s="8">
        <v>41821</v>
      </c>
      <c r="F152" s="5">
        <v>308904.34899999999</v>
      </c>
      <c r="G152" s="5">
        <v>544106</v>
      </c>
      <c r="H152" s="5"/>
      <c r="I152" s="8">
        <v>41821</v>
      </c>
      <c r="J152" s="5">
        <v>308904.34899999999</v>
      </c>
      <c r="K152" s="5">
        <v>544106</v>
      </c>
      <c r="M152" s="8">
        <v>41821</v>
      </c>
      <c r="N152" s="5">
        <v>308904.34899999999</v>
      </c>
      <c r="O152" s="5">
        <v>544106</v>
      </c>
      <c r="Q152" s="8">
        <v>41821</v>
      </c>
      <c r="R152" s="5">
        <v>308904.34899999999</v>
      </c>
      <c r="S152" s="5">
        <v>544106</v>
      </c>
    </row>
    <row r="153" spans="1:19" x14ac:dyDescent="0.3">
      <c r="A153" s="8">
        <v>41852</v>
      </c>
      <c r="B153" s="5">
        <v>331494.62599999999</v>
      </c>
      <c r="C153" s="5">
        <v>544327</v>
      </c>
      <c r="D153" s="5"/>
      <c r="E153" s="8">
        <v>41852</v>
      </c>
      <c r="F153" s="5">
        <v>331494.62599999999</v>
      </c>
      <c r="G153" s="5">
        <v>544327</v>
      </c>
      <c r="H153" s="5"/>
      <c r="I153" s="8">
        <v>41852</v>
      </c>
      <c r="J153" s="5">
        <v>331494.62599999999</v>
      </c>
      <c r="K153" s="5">
        <v>544327</v>
      </c>
      <c r="M153" s="8">
        <v>41852</v>
      </c>
      <c r="N153" s="5">
        <v>331494.62599999999</v>
      </c>
      <c r="O153" s="5">
        <v>544327</v>
      </c>
      <c r="Q153" s="8">
        <v>41852</v>
      </c>
      <c r="R153" s="5">
        <v>331494.62599999999</v>
      </c>
      <c r="S153" s="5">
        <v>544327</v>
      </c>
    </row>
    <row r="154" spans="1:19" x14ac:dyDescent="0.3">
      <c r="A154" s="8">
        <v>41883</v>
      </c>
      <c r="B154" s="5">
        <v>293119.05900000001</v>
      </c>
      <c r="C154" s="5">
        <v>544514</v>
      </c>
      <c r="D154" s="5"/>
      <c r="E154" s="8">
        <v>41883</v>
      </c>
      <c r="F154" s="5">
        <v>293119.05900000001</v>
      </c>
      <c r="G154" s="5">
        <v>544514</v>
      </c>
      <c r="H154" s="5"/>
      <c r="I154" s="8">
        <v>41883</v>
      </c>
      <c r="J154" s="5">
        <v>293119.05900000001</v>
      </c>
      <c r="K154" s="5">
        <v>544514</v>
      </c>
      <c r="M154" s="8">
        <v>41883</v>
      </c>
      <c r="N154" s="5">
        <v>293119.05900000001</v>
      </c>
      <c r="O154" s="5">
        <v>544514</v>
      </c>
      <c r="Q154" s="8">
        <v>41883</v>
      </c>
      <c r="R154" s="5">
        <v>293119.05900000001</v>
      </c>
      <c r="S154" s="5">
        <v>544514</v>
      </c>
    </row>
    <row r="155" spans="1:19" x14ac:dyDescent="0.3">
      <c r="A155" s="8">
        <v>41913</v>
      </c>
      <c r="B155" s="5">
        <v>265671.24699999997</v>
      </c>
      <c r="C155" s="5">
        <v>544680</v>
      </c>
      <c r="D155" s="5"/>
      <c r="E155" s="8">
        <v>41913</v>
      </c>
      <c r="F155" s="5">
        <v>265671.24699999997</v>
      </c>
      <c r="G155" s="5">
        <v>544680</v>
      </c>
      <c r="H155" s="5"/>
      <c r="I155" s="8">
        <v>41913</v>
      </c>
      <c r="J155" s="5">
        <v>265671.24699999997</v>
      </c>
      <c r="K155" s="5">
        <v>544680</v>
      </c>
      <c r="M155" s="8">
        <v>41913</v>
      </c>
      <c r="N155" s="5">
        <v>265671.24699999997</v>
      </c>
      <c r="O155" s="5">
        <v>544680</v>
      </c>
      <c r="Q155" s="8">
        <v>41913</v>
      </c>
      <c r="R155" s="5">
        <v>265671.24699999997</v>
      </c>
      <c r="S155" s="5">
        <v>544680</v>
      </c>
    </row>
    <row r="156" spans="1:19" x14ac:dyDescent="0.3">
      <c r="A156" s="8">
        <v>41944</v>
      </c>
      <c r="B156" s="5">
        <v>274177.52500000002</v>
      </c>
      <c r="C156" s="5">
        <v>545016</v>
      </c>
      <c r="D156" s="5"/>
      <c r="E156" s="8">
        <v>41944</v>
      </c>
      <c r="F156" s="5">
        <v>274177.52500000002</v>
      </c>
      <c r="G156" s="5">
        <v>545016</v>
      </c>
      <c r="H156" s="5"/>
      <c r="I156" s="8">
        <v>41944</v>
      </c>
      <c r="J156" s="5">
        <v>274177.52500000002</v>
      </c>
      <c r="K156" s="5">
        <v>545016</v>
      </c>
      <c r="M156" s="8">
        <v>41944</v>
      </c>
      <c r="N156" s="5">
        <v>274177.52500000002</v>
      </c>
      <c r="O156" s="5">
        <v>545016</v>
      </c>
      <c r="Q156" s="8">
        <v>41944</v>
      </c>
      <c r="R156" s="5">
        <v>274177.52500000002</v>
      </c>
      <c r="S156" s="5">
        <v>545016</v>
      </c>
    </row>
    <row r="157" spans="1:19" x14ac:dyDescent="0.3">
      <c r="A157" s="8">
        <v>41974</v>
      </c>
      <c r="B157" s="5">
        <v>328095.81800000003</v>
      </c>
      <c r="C157" s="5">
        <v>545632</v>
      </c>
      <c r="D157" s="5"/>
      <c r="E157" s="8">
        <v>41974</v>
      </c>
      <c r="F157" s="5">
        <v>328095.81800000003</v>
      </c>
      <c r="G157" s="5">
        <v>545632</v>
      </c>
      <c r="H157" s="5"/>
      <c r="I157" s="8">
        <v>41974</v>
      </c>
      <c r="J157" s="5">
        <v>328095.81800000003</v>
      </c>
      <c r="K157" s="5">
        <v>545632</v>
      </c>
      <c r="M157" s="8">
        <v>41974</v>
      </c>
      <c r="N157" s="5">
        <v>328095.81800000003</v>
      </c>
      <c r="O157" s="5">
        <v>545632</v>
      </c>
      <c r="Q157" s="8">
        <v>41974</v>
      </c>
      <c r="R157" s="5">
        <v>328095.81800000003</v>
      </c>
      <c r="S157" s="5">
        <v>545632</v>
      </c>
    </row>
    <row r="158" spans="1:19" x14ac:dyDescent="0.3">
      <c r="A158" s="8">
        <v>42005</v>
      </c>
      <c r="B158" s="5">
        <v>354015.94099999999</v>
      </c>
      <c r="C158" s="5">
        <v>546018</v>
      </c>
      <c r="D158" s="5"/>
      <c r="E158" s="8">
        <v>42005</v>
      </c>
      <c r="F158" s="5">
        <v>354015.94099999999</v>
      </c>
      <c r="G158" s="5">
        <v>546018</v>
      </c>
      <c r="H158" s="5"/>
      <c r="I158" s="8">
        <v>42005</v>
      </c>
      <c r="J158" s="5">
        <v>354015.94099999999</v>
      </c>
      <c r="K158" s="5">
        <v>546018</v>
      </c>
      <c r="M158" s="8">
        <v>42005</v>
      </c>
      <c r="N158" s="5">
        <v>354015.94099999999</v>
      </c>
      <c r="O158" s="5">
        <v>546018</v>
      </c>
      <c r="Q158" s="8">
        <v>42005</v>
      </c>
      <c r="R158" s="5">
        <v>354015.94099999999</v>
      </c>
      <c r="S158" s="5">
        <v>546018</v>
      </c>
    </row>
    <row r="159" spans="1:19" x14ac:dyDescent="0.3">
      <c r="A159" s="8">
        <v>42036</v>
      </c>
      <c r="B159" s="5">
        <v>348172.098</v>
      </c>
      <c r="C159" s="5">
        <v>546149</v>
      </c>
      <c r="D159" s="5"/>
      <c r="E159" s="8">
        <v>42036</v>
      </c>
      <c r="F159" s="5">
        <v>348172.098</v>
      </c>
      <c r="G159" s="5">
        <v>546149</v>
      </c>
      <c r="H159" s="5"/>
      <c r="I159" s="8">
        <v>42036</v>
      </c>
      <c r="J159" s="5">
        <v>348172.098</v>
      </c>
      <c r="K159" s="5">
        <v>546149</v>
      </c>
      <c r="M159" s="8">
        <v>42036</v>
      </c>
      <c r="N159" s="5">
        <v>348172.098</v>
      </c>
      <c r="O159" s="5">
        <v>546149</v>
      </c>
      <c r="Q159" s="8">
        <v>42036</v>
      </c>
      <c r="R159" s="5">
        <v>348172.098</v>
      </c>
      <c r="S159" s="5">
        <v>546149</v>
      </c>
    </row>
    <row r="160" spans="1:19" x14ac:dyDescent="0.3">
      <c r="A160" s="8">
        <v>42064</v>
      </c>
      <c r="B160" s="5">
        <v>303491.97200000001</v>
      </c>
      <c r="C160" s="5">
        <v>546321</v>
      </c>
      <c r="D160" s="5"/>
      <c r="E160" s="8">
        <v>42064</v>
      </c>
      <c r="F160" s="5">
        <v>303491.97200000001</v>
      </c>
      <c r="G160" s="5">
        <v>546321</v>
      </c>
      <c r="H160" s="5"/>
      <c r="I160" s="8">
        <v>42064</v>
      </c>
      <c r="J160" s="5">
        <v>303491.97200000001</v>
      </c>
      <c r="K160" s="5">
        <v>546321</v>
      </c>
      <c r="M160" s="8">
        <v>42064</v>
      </c>
      <c r="N160" s="5">
        <v>303491.97200000001</v>
      </c>
      <c r="O160" s="5">
        <v>546321</v>
      </c>
      <c r="Q160" s="8">
        <v>42064</v>
      </c>
      <c r="R160" s="5">
        <v>303491.97200000001</v>
      </c>
      <c r="S160" s="5">
        <v>546321</v>
      </c>
    </row>
    <row r="161" spans="1:19" x14ac:dyDescent="0.3">
      <c r="A161" s="8">
        <v>42095</v>
      </c>
      <c r="B161" s="5">
        <v>290565.13</v>
      </c>
      <c r="C161" s="5">
        <v>545965</v>
      </c>
      <c r="D161" s="5"/>
      <c r="E161" s="8">
        <v>42095</v>
      </c>
      <c r="F161" s="5">
        <v>290565.13</v>
      </c>
      <c r="G161" s="5">
        <v>545965</v>
      </c>
      <c r="H161" s="5"/>
      <c r="I161" s="8">
        <v>42095</v>
      </c>
      <c r="J161" s="5">
        <v>290565.13</v>
      </c>
      <c r="K161" s="5">
        <v>545965</v>
      </c>
      <c r="M161" s="8">
        <v>42095</v>
      </c>
      <c r="N161" s="5">
        <v>290565.13</v>
      </c>
      <c r="O161" s="5">
        <v>545965</v>
      </c>
      <c r="Q161" s="8">
        <v>42095</v>
      </c>
      <c r="R161" s="5">
        <v>290565.13</v>
      </c>
      <c r="S161" s="5">
        <v>545965</v>
      </c>
    </row>
    <row r="162" spans="1:19" x14ac:dyDescent="0.3">
      <c r="A162" s="8">
        <v>42125</v>
      </c>
      <c r="B162" s="5">
        <v>254212.08199999999</v>
      </c>
      <c r="C162" s="5">
        <v>545330</v>
      </c>
      <c r="D162" s="5"/>
      <c r="E162" s="8">
        <v>42125</v>
      </c>
      <c r="F162" s="5">
        <v>254212.08199999999</v>
      </c>
      <c r="G162" s="5">
        <v>545330</v>
      </c>
      <c r="H162" s="5"/>
      <c r="I162" s="8">
        <v>42125</v>
      </c>
      <c r="J162" s="5">
        <v>254212.08199999999</v>
      </c>
      <c r="K162" s="5">
        <v>545330</v>
      </c>
      <c r="M162" s="8">
        <v>42125</v>
      </c>
      <c r="N162" s="5">
        <v>254212.08199999999</v>
      </c>
      <c r="O162" s="5">
        <v>545330</v>
      </c>
      <c r="Q162" s="8">
        <v>42125</v>
      </c>
      <c r="R162" s="5">
        <v>254212.08199999999</v>
      </c>
      <c r="S162" s="5">
        <v>545330</v>
      </c>
    </row>
    <row r="163" spans="1:19" x14ac:dyDescent="0.3">
      <c r="A163" s="8">
        <v>42156</v>
      </c>
      <c r="B163" s="5">
        <v>280839.18699999998</v>
      </c>
      <c r="C163" s="5">
        <v>545379</v>
      </c>
      <c r="D163" s="5"/>
      <c r="E163" s="8">
        <v>42156</v>
      </c>
      <c r="F163" s="5">
        <v>280839.18699999998</v>
      </c>
      <c r="G163" s="5">
        <v>545379</v>
      </c>
      <c r="H163" s="5"/>
      <c r="I163" s="8">
        <v>42156</v>
      </c>
      <c r="J163" s="5">
        <v>280839.18699999998</v>
      </c>
      <c r="K163" s="5">
        <v>545379</v>
      </c>
      <c r="M163" s="8">
        <v>42156</v>
      </c>
      <c r="N163" s="5">
        <v>280839.18699999998</v>
      </c>
      <c r="O163" s="5">
        <v>545379</v>
      </c>
      <c r="Q163" s="8">
        <v>42156</v>
      </c>
      <c r="R163" s="5">
        <v>280839.18699999998</v>
      </c>
      <c r="S163" s="5">
        <v>545379</v>
      </c>
    </row>
    <row r="164" spans="1:19" x14ac:dyDescent="0.3">
      <c r="A164" s="8">
        <v>42186</v>
      </c>
      <c r="B164" s="5">
        <v>309274.522</v>
      </c>
      <c r="C164" s="5">
        <v>545785</v>
      </c>
      <c r="D164" s="5"/>
      <c r="E164" s="8">
        <v>42186</v>
      </c>
      <c r="F164" s="5">
        <v>309274.522</v>
      </c>
      <c r="G164" s="5">
        <v>545785</v>
      </c>
      <c r="H164" s="5"/>
      <c r="I164" s="8">
        <v>42186</v>
      </c>
      <c r="J164" s="5">
        <v>309274.522</v>
      </c>
      <c r="K164" s="5">
        <v>545785</v>
      </c>
      <c r="M164" s="8">
        <v>42186</v>
      </c>
      <c r="N164" s="5">
        <v>309274.522</v>
      </c>
      <c r="O164" s="5">
        <v>545785</v>
      </c>
      <c r="Q164" s="8">
        <v>42186</v>
      </c>
      <c r="R164" s="5">
        <v>309274.522</v>
      </c>
      <c r="S164" s="5">
        <v>545785</v>
      </c>
    </row>
    <row r="165" spans="1:19" x14ac:dyDescent="0.3">
      <c r="A165" s="8">
        <v>42217</v>
      </c>
      <c r="B165" s="5">
        <v>323339.04300000001</v>
      </c>
      <c r="C165" s="5">
        <v>546002</v>
      </c>
      <c r="D165" s="5"/>
      <c r="E165" s="8">
        <v>42217</v>
      </c>
      <c r="F165" s="5">
        <v>323339.04300000001</v>
      </c>
      <c r="G165" s="5">
        <v>546002</v>
      </c>
      <c r="H165" s="5"/>
      <c r="I165" s="8">
        <v>42217</v>
      </c>
      <c r="J165" s="5">
        <v>323339.04300000001</v>
      </c>
      <c r="K165" s="5">
        <v>546002</v>
      </c>
      <c r="M165" s="8">
        <v>42217</v>
      </c>
      <c r="N165" s="5">
        <v>323339.04300000001</v>
      </c>
      <c r="O165" s="5">
        <v>546002</v>
      </c>
      <c r="Q165" s="8">
        <v>42217</v>
      </c>
      <c r="R165" s="5">
        <v>323339.04300000001</v>
      </c>
      <c r="S165" s="5">
        <v>546002</v>
      </c>
    </row>
    <row r="166" spans="1:19" x14ac:dyDescent="0.3">
      <c r="A166" s="8">
        <v>42248</v>
      </c>
      <c r="B166" s="5">
        <v>308051.73100000003</v>
      </c>
      <c r="C166" s="5">
        <v>546101</v>
      </c>
      <c r="D166" s="5"/>
      <c r="E166" s="8">
        <v>42248</v>
      </c>
      <c r="F166" s="5">
        <v>308051.73100000003</v>
      </c>
      <c r="G166" s="5">
        <v>546101</v>
      </c>
      <c r="H166" s="5"/>
      <c r="I166" s="8">
        <v>42248</v>
      </c>
      <c r="J166" s="5">
        <v>308051.73100000003</v>
      </c>
      <c r="K166" s="5">
        <v>546101</v>
      </c>
      <c r="M166" s="8">
        <v>42248</v>
      </c>
      <c r="N166" s="5">
        <v>308051.73100000003</v>
      </c>
      <c r="O166" s="5">
        <v>546101</v>
      </c>
      <c r="Q166" s="8">
        <v>42248</v>
      </c>
      <c r="R166" s="5">
        <v>308051.73100000003</v>
      </c>
      <c r="S166" s="5">
        <v>546101</v>
      </c>
    </row>
    <row r="167" spans="1:19" x14ac:dyDescent="0.3">
      <c r="A167" s="8">
        <v>42278</v>
      </c>
      <c r="B167" s="5">
        <v>245698.9</v>
      </c>
      <c r="C167" s="5">
        <v>546515</v>
      </c>
      <c r="D167" s="5"/>
      <c r="E167" s="8">
        <v>42278</v>
      </c>
      <c r="F167" s="5">
        <v>245698.9</v>
      </c>
      <c r="G167" s="5">
        <v>546515</v>
      </c>
      <c r="H167" s="5"/>
      <c r="I167" s="8">
        <v>42278</v>
      </c>
      <c r="J167" s="5">
        <v>245698.9</v>
      </c>
      <c r="K167" s="5">
        <v>546515</v>
      </c>
      <c r="M167" s="8">
        <v>42278</v>
      </c>
      <c r="N167" s="5">
        <v>245698.9</v>
      </c>
      <c r="O167" s="5">
        <v>546515</v>
      </c>
      <c r="Q167" s="8">
        <v>42278</v>
      </c>
      <c r="R167" s="5">
        <v>245698.9</v>
      </c>
      <c r="S167" s="5">
        <v>546515</v>
      </c>
    </row>
    <row r="168" spans="1:19" x14ac:dyDescent="0.3">
      <c r="A168" s="8">
        <v>42309</v>
      </c>
      <c r="B168" s="5">
        <v>275605.45299999998</v>
      </c>
      <c r="C168" s="5">
        <v>547126</v>
      </c>
      <c r="D168" s="5"/>
      <c r="E168" s="8">
        <v>42309</v>
      </c>
      <c r="F168" s="5">
        <v>275605.45299999998</v>
      </c>
      <c r="G168" s="5">
        <v>547126</v>
      </c>
      <c r="H168" s="5"/>
      <c r="I168" s="8">
        <v>42309</v>
      </c>
      <c r="J168" s="5">
        <v>275605.45299999998</v>
      </c>
      <c r="K168" s="5">
        <v>547126</v>
      </c>
      <c r="M168" s="8">
        <v>42309</v>
      </c>
      <c r="N168" s="5">
        <v>275605.45299999998</v>
      </c>
      <c r="O168" s="5">
        <v>547126</v>
      </c>
      <c r="Q168" s="8">
        <v>42309</v>
      </c>
      <c r="R168" s="5">
        <v>275605.45299999998</v>
      </c>
      <c r="S168" s="5">
        <v>547126</v>
      </c>
    </row>
    <row r="169" spans="1:19" x14ac:dyDescent="0.3">
      <c r="A169" s="8">
        <v>42339</v>
      </c>
      <c r="B169" s="5">
        <v>347794.96600000001</v>
      </c>
      <c r="C169" s="5">
        <v>547508</v>
      </c>
      <c r="D169" s="5"/>
      <c r="E169" s="8">
        <v>42339</v>
      </c>
      <c r="F169" s="5">
        <v>347794.96600000001</v>
      </c>
      <c r="G169" s="5">
        <v>547508</v>
      </c>
      <c r="H169" s="5"/>
      <c r="I169" s="8">
        <v>42339</v>
      </c>
      <c r="J169" s="5">
        <v>347794.96600000001</v>
      </c>
      <c r="K169" s="5">
        <v>547508</v>
      </c>
      <c r="M169" s="8">
        <v>42339</v>
      </c>
      <c r="N169" s="5">
        <v>347794.96600000001</v>
      </c>
      <c r="O169" s="5">
        <v>547508</v>
      </c>
      <c r="Q169" s="8">
        <v>42339</v>
      </c>
      <c r="R169" s="5">
        <v>347794.96600000001</v>
      </c>
      <c r="S169" s="5">
        <v>547508</v>
      </c>
    </row>
    <row r="170" spans="1:19" x14ac:dyDescent="0.3">
      <c r="A170" s="8">
        <v>42370</v>
      </c>
      <c r="B170" s="5">
        <v>400457.16100000002</v>
      </c>
      <c r="C170" s="5">
        <v>547724</v>
      </c>
      <c r="D170" s="5"/>
      <c r="E170" s="8">
        <v>42370</v>
      </c>
      <c r="F170" s="5">
        <v>400457.16100000002</v>
      </c>
      <c r="G170" s="5">
        <v>547724</v>
      </c>
      <c r="H170" s="5"/>
      <c r="I170" s="8">
        <v>42370</v>
      </c>
      <c r="J170" s="5">
        <v>400457.16100000002</v>
      </c>
      <c r="K170" s="5">
        <v>547724</v>
      </c>
      <c r="M170" s="8">
        <v>42370</v>
      </c>
      <c r="N170" s="5">
        <v>400457.16100000002</v>
      </c>
      <c r="O170" s="5">
        <v>547724</v>
      </c>
      <c r="Q170" s="8">
        <v>42370</v>
      </c>
      <c r="R170" s="5">
        <v>400457.16100000002</v>
      </c>
      <c r="S170" s="5">
        <v>547724</v>
      </c>
    </row>
    <row r="171" spans="1:19" x14ac:dyDescent="0.3">
      <c r="A171" s="8">
        <v>42401</v>
      </c>
      <c r="B171" s="5">
        <v>359900.07</v>
      </c>
      <c r="C171" s="5">
        <v>547876</v>
      </c>
      <c r="D171" s="5"/>
      <c r="E171" s="8">
        <v>42401</v>
      </c>
      <c r="F171" s="5">
        <v>359900.07</v>
      </c>
      <c r="G171" s="5">
        <v>547876</v>
      </c>
      <c r="H171" s="5"/>
      <c r="I171" s="8">
        <v>42401</v>
      </c>
      <c r="J171" s="5">
        <v>359900.07</v>
      </c>
      <c r="K171" s="5">
        <v>547876</v>
      </c>
      <c r="M171" s="8">
        <v>42401</v>
      </c>
      <c r="N171" s="5">
        <v>359900.07</v>
      </c>
      <c r="O171" s="5">
        <v>547876</v>
      </c>
      <c r="Q171" s="8">
        <v>42401</v>
      </c>
      <c r="R171" s="5">
        <v>359900.07</v>
      </c>
      <c r="S171" s="5">
        <v>547876</v>
      </c>
    </row>
    <row r="172" spans="1:19" x14ac:dyDescent="0.3">
      <c r="A172" s="8">
        <v>42430</v>
      </c>
      <c r="B172" s="5">
        <v>327478.66399999999</v>
      </c>
      <c r="C172" s="5">
        <v>548028</v>
      </c>
      <c r="D172" s="5"/>
      <c r="E172" s="8">
        <v>42430</v>
      </c>
      <c r="F172" s="5">
        <v>327478.66399999999</v>
      </c>
      <c r="G172" s="5">
        <v>548028</v>
      </c>
      <c r="H172" s="5"/>
      <c r="I172" s="8">
        <v>42430</v>
      </c>
      <c r="J172" s="5">
        <v>327478.66399999999</v>
      </c>
      <c r="K172" s="5">
        <v>548028</v>
      </c>
      <c r="M172" s="8">
        <v>42430</v>
      </c>
      <c r="N172" s="5">
        <v>327478.66399999999</v>
      </c>
      <c r="O172" s="5">
        <v>548028</v>
      </c>
      <c r="Q172" s="8">
        <v>42430</v>
      </c>
      <c r="R172" s="5">
        <v>327478.66399999999</v>
      </c>
      <c r="S172" s="5">
        <v>548028</v>
      </c>
    </row>
    <row r="173" spans="1:19" x14ac:dyDescent="0.3">
      <c r="A173" s="8">
        <v>42461</v>
      </c>
      <c r="B173" s="5">
        <v>302566.50099999999</v>
      </c>
      <c r="C173" s="5">
        <v>547969</v>
      </c>
      <c r="D173" s="5"/>
      <c r="E173" s="8">
        <v>42461</v>
      </c>
      <c r="F173" s="5">
        <v>302566.50099999999</v>
      </c>
      <c r="G173" s="5">
        <v>547969</v>
      </c>
      <c r="H173" s="5"/>
      <c r="I173" s="8">
        <v>42461</v>
      </c>
      <c r="J173" s="5">
        <v>302566.50099999999</v>
      </c>
      <c r="K173" s="5">
        <v>547969</v>
      </c>
      <c r="M173" s="8">
        <v>42461</v>
      </c>
      <c r="N173" s="5">
        <v>302566.50099999999</v>
      </c>
      <c r="O173" s="5">
        <v>547969</v>
      </c>
      <c r="Q173" s="8">
        <v>42461</v>
      </c>
      <c r="R173" s="5">
        <v>302566.50099999999</v>
      </c>
      <c r="S173" s="5">
        <v>547969</v>
      </c>
    </row>
    <row r="174" spans="1:19" x14ac:dyDescent="0.3">
      <c r="A174" s="8">
        <v>42491</v>
      </c>
      <c r="B174" s="5">
        <v>267075.15999999997</v>
      </c>
      <c r="C174" s="5">
        <v>547188</v>
      </c>
      <c r="D174" s="5"/>
      <c r="E174" s="8">
        <v>42491</v>
      </c>
      <c r="F174" s="5">
        <v>267075.15999999997</v>
      </c>
      <c r="G174" s="5">
        <v>547188</v>
      </c>
      <c r="H174" s="5"/>
      <c r="I174" s="8">
        <v>42491</v>
      </c>
      <c r="J174" s="5">
        <v>267075.15999999997</v>
      </c>
      <c r="K174" s="5">
        <v>547188</v>
      </c>
      <c r="M174" s="8">
        <v>42491</v>
      </c>
      <c r="N174" s="5">
        <v>267075.15999999997</v>
      </c>
      <c r="O174" s="5">
        <v>547188</v>
      </c>
      <c r="Q174" s="8">
        <v>42491</v>
      </c>
      <c r="R174" s="5">
        <v>267075.15999999997</v>
      </c>
      <c r="S174" s="5">
        <v>547188</v>
      </c>
    </row>
    <row r="175" spans="1:19" x14ac:dyDescent="0.3">
      <c r="A175" s="8">
        <v>42522</v>
      </c>
      <c r="B175" s="5">
        <v>258434.22700000001</v>
      </c>
      <c r="C175" s="5">
        <v>547488</v>
      </c>
      <c r="D175" s="5"/>
      <c r="E175" s="8">
        <v>42522</v>
      </c>
      <c r="F175" s="5">
        <v>258434.22700000001</v>
      </c>
      <c r="G175" s="5">
        <v>547488</v>
      </c>
      <c r="H175" s="5"/>
      <c r="I175" s="8">
        <v>42522</v>
      </c>
      <c r="J175" s="5">
        <v>258434.22700000001</v>
      </c>
      <c r="K175" s="5">
        <v>547488</v>
      </c>
      <c r="M175" s="8">
        <v>42522</v>
      </c>
      <c r="N175" s="5">
        <v>258434.22700000001</v>
      </c>
      <c r="O175" s="5">
        <v>547488</v>
      </c>
      <c r="Q175" s="8">
        <v>42522</v>
      </c>
      <c r="R175" s="5">
        <v>258434.22700000001</v>
      </c>
      <c r="S175" s="5">
        <v>547488</v>
      </c>
    </row>
    <row r="176" spans="1:19" x14ac:dyDescent="0.3">
      <c r="A176" s="8">
        <v>42552</v>
      </c>
      <c r="B176" s="5">
        <v>303837.00900000002</v>
      </c>
      <c r="C176" s="5">
        <v>547780</v>
      </c>
      <c r="D176" s="5"/>
      <c r="E176" s="8">
        <v>42552</v>
      </c>
      <c r="F176" s="5">
        <v>303837.00900000002</v>
      </c>
      <c r="G176" s="5">
        <v>547780</v>
      </c>
      <c r="H176" s="5"/>
      <c r="I176" s="8">
        <v>42552</v>
      </c>
      <c r="J176" s="5">
        <v>303837.00900000002</v>
      </c>
      <c r="K176" s="5">
        <v>547780</v>
      </c>
      <c r="M176" s="8">
        <v>42552</v>
      </c>
      <c r="N176" s="5">
        <v>303837.00900000002</v>
      </c>
      <c r="O176" s="5">
        <v>547780</v>
      </c>
      <c r="Q176" s="8">
        <v>42552</v>
      </c>
      <c r="R176" s="5">
        <v>303837.00900000002</v>
      </c>
      <c r="S176" s="5">
        <v>547780</v>
      </c>
    </row>
    <row r="177" spans="1:19" x14ac:dyDescent="0.3">
      <c r="A177" s="8">
        <v>42583</v>
      </c>
      <c r="B177" s="5">
        <v>313530.44199999998</v>
      </c>
      <c r="C177" s="5">
        <v>547993</v>
      </c>
      <c r="D177" s="5"/>
      <c r="E177" s="8">
        <v>42583</v>
      </c>
      <c r="F177" s="5">
        <v>313530.44199999998</v>
      </c>
      <c r="G177" s="5">
        <v>547993</v>
      </c>
      <c r="H177" s="5"/>
      <c r="I177" s="8">
        <v>42583</v>
      </c>
      <c r="J177" s="5">
        <v>313530.44199999998</v>
      </c>
      <c r="K177" s="5">
        <v>547993</v>
      </c>
      <c r="M177" s="8">
        <v>42583</v>
      </c>
      <c r="N177" s="5">
        <v>313530.44199999998</v>
      </c>
      <c r="O177" s="5">
        <v>547993</v>
      </c>
      <c r="Q177" s="8">
        <v>42583</v>
      </c>
      <c r="R177" s="5">
        <v>313530.44199999998</v>
      </c>
      <c r="S177" s="5">
        <v>547993</v>
      </c>
    </row>
    <row r="178" spans="1:19" x14ac:dyDescent="0.3">
      <c r="A178" s="8">
        <v>42614</v>
      </c>
      <c r="B178" s="5">
        <v>294405.33899999998</v>
      </c>
      <c r="C178" s="5">
        <v>548161</v>
      </c>
      <c r="D178" s="5"/>
      <c r="E178" s="8">
        <v>42614</v>
      </c>
      <c r="F178" s="5">
        <v>294405.33899999998</v>
      </c>
      <c r="G178" s="5">
        <v>548161</v>
      </c>
      <c r="H178" s="5"/>
      <c r="I178" s="8">
        <v>42614</v>
      </c>
      <c r="J178" s="5">
        <v>294405.33899999998</v>
      </c>
      <c r="K178" s="5">
        <v>548161</v>
      </c>
      <c r="M178" s="8">
        <v>42614</v>
      </c>
      <c r="N178" s="5">
        <v>294405.33899999998</v>
      </c>
      <c r="O178" s="5">
        <v>548161</v>
      </c>
      <c r="Q178" s="8">
        <v>42614</v>
      </c>
      <c r="R178" s="5">
        <v>294405.33899999998</v>
      </c>
      <c r="S178" s="5">
        <v>548161</v>
      </c>
    </row>
    <row r="179" spans="1:19" x14ac:dyDescent="0.3">
      <c r="A179" s="8">
        <v>42644</v>
      </c>
      <c r="B179" s="5">
        <v>259973.5</v>
      </c>
      <c r="C179" s="5">
        <v>548731</v>
      </c>
      <c r="D179" s="5"/>
      <c r="E179" s="8">
        <v>42644</v>
      </c>
      <c r="F179" s="5">
        <v>259973.5</v>
      </c>
      <c r="G179" s="5">
        <v>548731</v>
      </c>
      <c r="H179" s="5"/>
      <c r="I179" s="8">
        <v>42644</v>
      </c>
      <c r="J179" s="5">
        <v>259973.5</v>
      </c>
      <c r="K179" s="5">
        <v>548731</v>
      </c>
      <c r="M179" s="8">
        <v>42644</v>
      </c>
      <c r="N179" s="5">
        <v>259973.5</v>
      </c>
      <c r="O179" s="5">
        <v>548731</v>
      </c>
      <c r="Q179" s="8">
        <v>42644</v>
      </c>
      <c r="R179" s="5">
        <v>259973.5</v>
      </c>
      <c r="S179" s="5">
        <v>548731</v>
      </c>
    </row>
    <row r="180" spans="1:19" x14ac:dyDescent="0.3">
      <c r="A180" s="8">
        <v>42675</v>
      </c>
      <c r="B180" s="5">
        <v>275279.25900000002</v>
      </c>
      <c r="C180" s="5">
        <v>549164</v>
      </c>
      <c r="D180" s="5"/>
      <c r="E180" s="8">
        <v>42675</v>
      </c>
      <c r="F180" s="5">
        <v>275279.25900000002</v>
      </c>
      <c r="G180" s="5">
        <v>549164</v>
      </c>
      <c r="H180" s="5"/>
      <c r="I180" s="8">
        <v>42675</v>
      </c>
      <c r="J180" s="5">
        <v>275279.25900000002</v>
      </c>
      <c r="K180" s="5">
        <v>549164</v>
      </c>
      <c r="M180" s="8">
        <v>42675</v>
      </c>
      <c r="N180" s="5">
        <v>275279.25900000002</v>
      </c>
      <c r="O180" s="5">
        <v>549164</v>
      </c>
      <c r="Q180" s="8">
        <v>42675</v>
      </c>
      <c r="R180" s="5">
        <v>275279.25900000002</v>
      </c>
      <c r="S180" s="5">
        <v>549164</v>
      </c>
    </row>
    <row r="181" spans="1:19" x14ac:dyDescent="0.3">
      <c r="A181" s="8">
        <v>42705</v>
      </c>
      <c r="B181" s="5">
        <v>336567.86700000003</v>
      </c>
      <c r="C181" s="5">
        <v>549516</v>
      </c>
      <c r="D181" s="5"/>
      <c r="E181" s="8">
        <v>42705</v>
      </c>
      <c r="F181" s="5">
        <v>336567.86700000003</v>
      </c>
      <c r="G181" s="5">
        <v>549516</v>
      </c>
      <c r="H181" s="5"/>
      <c r="I181" s="8">
        <v>42705</v>
      </c>
      <c r="J181" s="5">
        <v>336567.86700000003</v>
      </c>
      <c r="K181" s="5">
        <v>549516</v>
      </c>
      <c r="M181" s="8">
        <v>42705</v>
      </c>
      <c r="N181" s="5">
        <v>336567.86700000003</v>
      </c>
      <c r="O181" s="5">
        <v>549516</v>
      </c>
      <c r="Q181" s="8">
        <v>42705</v>
      </c>
      <c r="R181" s="5">
        <v>336567.86700000003</v>
      </c>
      <c r="S181" s="5">
        <v>549516</v>
      </c>
    </row>
    <row r="182" spans="1:19" x14ac:dyDescent="0.3">
      <c r="A182" s="8">
        <v>42736</v>
      </c>
      <c r="B182" s="5">
        <v>378733.09100000001</v>
      </c>
      <c r="C182" s="5">
        <v>549746</v>
      </c>
      <c r="D182" s="5"/>
      <c r="E182" s="8">
        <v>42736</v>
      </c>
      <c r="F182" s="5">
        <v>378733.09100000001</v>
      </c>
      <c r="G182" s="5">
        <v>549746</v>
      </c>
      <c r="H182" s="5"/>
      <c r="I182" s="8">
        <v>42736</v>
      </c>
      <c r="J182" s="5">
        <v>378733.09100000001</v>
      </c>
      <c r="K182" s="5">
        <v>549746</v>
      </c>
      <c r="M182" s="8">
        <v>42736</v>
      </c>
      <c r="N182" s="5">
        <v>378733.09100000001</v>
      </c>
      <c r="O182" s="5">
        <v>549746</v>
      </c>
      <c r="Q182" s="8">
        <v>42736</v>
      </c>
      <c r="R182" s="5">
        <v>378733.09100000001</v>
      </c>
      <c r="S182" s="5">
        <v>549746</v>
      </c>
    </row>
    <row r="183" spans="1:19" x14ac:dyDescent="0.3">
      <c r="A183" s="8">
        <v>42767</v>
      </c>
      <c r="B183" s="5">
        <v>357022.25799999997</v>
      </c>
      <c r="C183" s="5">
        <v>549793</v>
      </c>
      <c r="D183" s="5"/>
      <c r="E183" s="8">
        <v>42767</v>
      </c>
      <c r="F183" s="5">
        <v>357022.25799999997</v>
      </c>
      <c r="G183" s="5">
        <v>549793</v>
      </c>
      <c r="H183" s="5"/>
      <c r="I183" s="8">
        <v>42767</v>
      </c>
      <c r="J183" s="5">
        <v>357022.25799999997</v>
      </c>
      <c r="K183" s="5">
        <v>549793</v>
      </c>
      <c r="M183" s="8">
        <v>42767</v>
      </c>
      <c r="N183" s="5">
        <v>357022.25799999997</v>
      </c>
      <c r="O183" s="5">
        <v>549793</v>
      </c>
      <c r="Q183" s="8">
        <v>42767</v>
      </c>
      <c r="R183" s="5">
        <v>357022.25799999997</v>
      </c>
      <c r="S183" s="5">
        <v>549793</v>
      </c>
    </row>
    <row r="184" spans="1:19" x14ac:dyDescent="0.3">
      <c r="A184" s="8">
        <v>42795</v>
      </c>
      <c r="B184" s="5">
        <v>336302.33199999999</v>
      </c>
      <c r="C184" s="5">
        <v>550152</v>
      </c>
      <c r="D184" s="5"/>
      <c r="E184" s="8">
        <v>42795</v>
      </c>
      <c r="F184" s="5">
        <v>336302.33199999999</v>
      </c>
      <c r="G184" s="5">
        <v>550152</v>
      </c>
      <c r="H184" s="5"/>
      <c r="I184" s="8">
        <v>42795</v>
      </c>
      <c r="J184" s="5">
        <v>336302.33199999999</v>
      </c>
      <c r="K184" s="5">
        <v>550152</v>
      </c>
      <c r="M184" s="8">
        <v>42795</v>
      </c>
      <c r="N184" s="5">
        <v>336302.33199999999</v>
      </c>
      <c r="O184" s="5">
        <v>550152</v>
      </c>
      <c r="Q184" s="8">
        <v>42795</v>
      </c>
      <c r="R184" s="5">
        <v>336302.33199999999</v>
      </c>
      <c r="S184" s="5">
        <v>550152</v>
      </c>
    </row>
    <row r="185" spans="1:19" x14ac:dyDescent="0.3">
      <c r="A185" s="8">
        <v>42826</v>
      </c>
      <c r="B185" s="5">
        <v>312853.44099999999</v>
      </c>
      <c r="C185" s="5">
        <v>550146</v>
      </c>
      <c r="D185" s="5"/>
      <c r="E185" s="8">
        <v>42826</v>
      </c>
      <c r="F185" s="5">
        <v>312853.44099999999</v>
      </c>
      <c r="G185" s="5">
        <v>550146</v>
      </c>
      <c r="H185" s="5"/>
      <c r="I185" s="8">
        <v>42826</v>
      </c>
      <c r="J185" s="5">
        <v>312853.44099999999</v>
      </c>
      <c r="K185" s="5">
        <v>550146</v>
      </c>
      <c r="M185" s="8">
        <v>42826</v>
      </c>
      <c r="N185" s="5">
        <v>312853.44099999999</v>
      </c>
      <c r="O185" s="5">
        <v>550146</v>
      </c>
      <c r="Q185" s="8">
        <v>42826</v>
      </c>
      <c r="R185" s="5">
        <v>312853.44099999999</v>
      </c>
      <c r="S185" s="5">
        <v>550146</v>
      </c>
    </row>
    <row r="186" spans="1:19" x14ac:dyDescent="0.3">
      <c r="A186" s="8">
        <v>42856</v>
      </c>
      <c r="B186" s="5">
        <v>258044.606</v>
      </c>
      <c r="C186" s="5">
        <v>549442</v>
      </c>
      <c r="D186" s="5"/>
      <c r="E186" s="8">
        <v>42856</v>
      </c>
      <c r="F186" s="5">
        <v>258044.606</v>
      </c>
      <c r="G186" s="5">
        <v>549442</v>
      </c>
      <c r="H186" s="5"/>
      <c r="I186" s="8">
        <v>42856</v>
      </c>
      <c r="J186" s="5">
        <v>258044.606</v>
      </c>
      <c r="K186" s="5">
        <v>549442</v>
      </c>
      <c r="M186" s="8">
        <v>42856</v>
      </c>
      <c r="N186" s="5">
        <v>258044.606</v>
      </c>
      <c r="O186" s="5">
        <v>549442</v>
      </c>
      <c r="Q186" s="8">
        <v>42856</v>
      </c>
      <c r="R186" s="5">
        <v>258044.606</v>
      </c>
      <c r="S186" s="5">
        <v>549442</v>
      </c>
    </row>
    <row r="187" spans="1:19" x14ac:dyDescent="0.3">
      <c r="A187" s="8">
        <v>42887</v>
      </c>
      <c r="B187" s="5">
        <v>252794.25700000001</v>
      </c>
      <c r="C187" s="5">
        <v>549337</v>
      </c>
      <c r="D187" s="5"/>
      <c r="E187" s="8">
        <v>42887</v>
      </c>
      <c r="F187" s="5">
        <v>252794.25700000001</v>
      </c>
      <c r="G187" s="5">
        <v>549337</v>
      </c>
      <c r="H187" s="5"/>
      <c r="I187" s="8">
        <v>42887</v>
      </c>
      <c r="J187" s="5">
        <v>252794.25700000001</v>
      </c>
      <c r="K187" s="5">
        <v>549337</v>
      </c>
      <c r="M187" s="8">
        <v>42887</v>
      </c>
      <c r="N187" s="5">
        <v>252794.25700000001</v>
      </c>
      <c r="O187" s="5">
        <v>549337</v>
      </c>
      <c r="Q187" s="8">
        <v>42887</v>
      </c>
      <c r="R187" s="5">
        <v>252794.25700000001</v>
      </c>
      <c r="S187" s="5">
        <v>549337</v>
      </c>
    </row>
    <row r="188" spans="1:19" x14ac:dyDescent="0.3">
      <c r="A188" s="8">
        <v>42917</v>
      </c>
      <c r="B188" s="5">
        <v>298662.90299999999</v>
      </c>
      <c r="C188" s="5">
        <v>549666</v>
      </c>
      <c r="D188" s="5"/>
      <c r="E188" s="8">
        <v>42917</v>
      </c>
      <c r="F188" s="5">
        <v>298662.90299999999</v>
      </c>
      <c r="G188" s="5">
        <v>549666</v>
      </c>
      <c r="H188" s="5"/>
      <c r="I188" s="8">
        <v>42917</v>
      </c>
      <c r="J188" s="5">
        <v>298662.90299999999</v>
      </c>
      <c r="K188" s="5">
        <v>549666</v>
      </c>
      <c r="M188" s="8">
        <v>42917</v>
      </c>
      <c r="N188" s="5">
        <v>298662.90299999999</v>
      </c>
      <c r="O188" s="5">
        <v>549666</v>
      </c>
      <c r="Q188" s="8">
        <v>42917</v>
      </c>
      <c r="R188" s="5">
        <v>298662.90299999999</v>
      </c>
      <c r="S188" s="5">
        <v>549666</v>
      </c>
    </row>
    <row r="189" spans="1:19" x14ac:dyDescent="0.3">
      <c r="A189" s="8">
        <v>42948</v>
      </c>
      <c r="B189" s="5">
        <v>319698.28499999997</v>
      </c>
      <c r="C189" s="5">
        <v>549859</v>
      </c>
      <c r="D189" s="5"/>
      <c r="E189" s="8">
        <v>42948</v>
      </c>
      <c r="F189" s="5">
        <v>319698.28499999997</v>
      </c>
      <c r="G189" s="5">
        <v>549859</v>
      </c>
      <c r="H189" s="5"/>
      <c r="I189" s="8">
        <v>42948</v>
      </c>
      <c r="J189" s="5">
        <v>319698.28499999997</v>
      </c>
      <c r="K189" s="5">
        <v>549859</v>
      </c>
      <c r="M189" s="8">
        <v>42948</v>
      </c>
      <c r="N189" s="5">
        <v>319698.28499999997</v>
      </c>
      <c r="O189" s="5">
        <v>549859</v>
      </c>
      <c r="Q189" s="8">
        <v>42948</v>
      </c>
      <c r="R189" s="5">
        <v>319698.28499999997</v>
      </c>
      <c r="S189" s="5">
        <v>549859</v>
      </c>
    </row>
    <row r="190" spans="1:19" x14ac:dyDescent="0.3">
      <c r="A190" s="8">
        <v>42979</v>
      </c>
      <c r="B190" s="5">
        <v>313671.53399999999</v>
      </c>
      <c r="C190" s="5">
        <v>550247</v>
      </c>
      <c r="D190" s="5"/>
      <c r="E190" s="8">
        <v>42979</v>
      </c>
      <c r="F190" s="5">
        <v>313671.53399999999</v>
      </c>
      <c r="G190" s="5">
        <v>550247</v>
      </c>
      <c r="H190" s="5"/>
      <c r="I190" s="8">
        <v>42979</v>
      </c>
      <c r="J190" s="5">
        <v>313671.53399999999</v>
      </c>
      <c r="K190" s="5">
        <v>550247</v>
      </c>
      <c r="M190" s="8">
        <v>42979</v>
      </c>
      <c r="N190" s="5">
        <v>313671.53399999999</v>
      </c>
      <c r="O190" s="5">
        <v>550247</v>
      </c>
      <c r="Q190" s="8">
        <v>42979</v>
      </c>
      <c r="R190" s="5">
        <v>313671.53399999999</v>
      </c>
      <c r="S190" s="5">
        <v>550247</v>
      </c>
    </row>
    <row r="191" spans="1:19" x14ac:dyDescent="0.3">
      <c r="A191" s="8">
        <v>43009</v>
      </c>
      <c r="B191" s="5">
        <v>272089.53200000001</v>
      </c>
      <c r="C191" s="5">
        <v>550514</v>
      </c>
      <c r="D191" s="5"/>
      <c r="E191" s="8">
        <v>43009</v>
      </c>
      <c r="F191" s="5">
        <v>272089.53200000001</v>
      </c>
      <c r="G191" s="5">
        <v>550514</v>
      </c>
      <c r="H191" s="5"/>
      <c r="I191" s="8">
        <v>43009</v>
      </c>
      <c r="J191" s="5">
        <v>272089.53200000001</v>
      </c>
      <c r="K191" s="5">
        <v>550514</v>
      </c>
      <c r="M191" s="8">
        <v>43009</v>
      </c>
      <c r="N191" s="5">
        <v>272089.53200000001</v>
      </c>
      <c r="O191" s="5">
        <v>550514</v>
      </c>
      <c r="Q191" s="8">
        <v>43009</v>
      </c>
      <c r="R191" s="5">
        <v>272089.53200000001</v>
      </c>
      <c r="S191" s="5">
        <v>550514</v>
      </c>
    </row>
    <row r="192" spans="1:19" x14ac:dyDescent="0.3">
      <c r="A192" s="8">
        <v>43040</v>
      </c>
      <c r="B192" s="5">
        <v>273882.22100000002</v>
      </c>
      <c r="C192" s="5">
        <v>551069</v>
      </c>
      <c r="D192" s="5"/>
      <c r="E192" s="8">
        <v>43040</v>
      </c>
      <c r="F192" s="5">
        <v>273882.22100000002</v>
      </c>
      <c r="G192" s="5">
        <v>551069</v>
      </c>
      <c r="H192" s="5"/>
      <c r="I192" s="8">
        <v>43040</v>
      </c>
      <c r="J192" s="5">
        <v>273882.22100000002</v>
      </c>
      <c r="K192" s="5">
        <v>551069</v>
      </c>
      <c r="M192" s="8">
        <v>43040</v>
      </c>
      <c r="N192" s="5">
        <v>273882.22100000002</v>
      </c>
      <c r="O192" s="5">
        <v>551069</v>
      </c>
      <c r="Q192" s="8">
        <v>43040</v>
      </c>
      <c r="R192" s="5">
        <v>273882.22100000002</v>
      </c>
      <c r="S192" s="5">
        <v>551069</v>
      </c>
    </row>
    <row r="193" spans="1:19" x14ac:dyDescent="0.3">
      <c r="A193" s="8">
        <v>43070</v>
      </c>
      <c r="B193" s="5">
        <v>315904.30700000003</v>
      </c>
      <c r="C193" s="5">
        <v>551738</v>
      </c>
      <c r="D193" s="5"/>
      <c r="E193" s="8">
        <v>43070</v>
      </c>
      <c r="F193" s="5">
        <v>315904.30700000003</v>
      </c>
      <c r="G193" s="5">
        <v>551738</v>
      </c>
      <c r="H193" s="5"/>
      <c r="I193" s="8">
        <v>43070</v>
      </c>
      <c r="J193" s="5">
        <v>315904.30700000003</v>
      </c>
      <c r="K193" s="5">
        <v>551738</v>
      </c>
      <c r="M193" s="8">
        <v>43070</v>
      </c>
      <c r="N193" s="5">
        <v>315904.30700000003</v>
      </c>
      <c r="O193" s="5">
        <v>551738</v>
      </c>
      <c r="Q193" s="8">
        <v>43070</v>
      </c>
      <c r="R193" s="5">
        <v>315904.30700000003</v>
      </c>
      <c r="S193" s="5">
        <v>551738</v>
      </c>
    </row>
    <row r="194" spans="1:19" x14ac:dyDescent="0.3">
      <c r="A194" s="8">
        <v>43101</v>
      </c>
      <c r="B194" s="5">
        <v>343042.25400000002</v>
      </c>
      <c r="C194" s="5">
        <v>552321</v>
      </c>
      <c r="D194" s="5"/>
      <c r="E194" s="8">
        <v>43101</v>
      </c>
      <c r="F194" s="5">
        <v>343042.25400000002</v>
      </c>
      <c r="G194" s="5">
        <v>552321</v>
      </c>
      <c r="H194" s="5"/>
      <c r="I194" s="8">
        <v>43101</v>
      </c>
      <c r="J194" s="5">
        <v>343042.25400000002</v>
      </c>
      <c r="K194" s="5">
        <v>552321</v>
      </c>
      <c r="M194" s="8">
        <v>43101</v>
      </c>
      <c r="N194" s="5">
        <v>343042.25400000002</v>
      </c>
      <c r="O194" s="5">
        <v>552321</v>
      </c>
      <c r="Q194" s="8">
        <v>43101</v>
      </c>
      <c r="R194" s="5">
        <v>343042.25400000002</v>
      </c>
      <c r="S194" s="5">
        <v>552321</v>
      </c>
    </row>
    <row r="195" spans="1:19" x14ac:dyDescent="0.3">
      <c r="A195" s="8">
        <v>43132</v>
      </c>
      <c r="B195" s="5">
        <v>333114.28500000003</v>
      </c>
      <c r="C195" s="5">
        <v>552815</v>
      </c>
      <c r="D195" s="5"/>
      <c r="E195" s="8">
        <v>43132</v>
      </c>
      <c r="F195" s="5">
        <v>333114.28500000003</v>
      </c>
      <c r="G195" s="5">
        <v>552815</v>
      </c>
      <c r="H195" s="5"/>
      <c r="I195" s="8">
        <v>43132</v>
      </c>
      <c r="J195" s="5">
        <v>333114.28500000003</v>
      </c>
      <c r="K195" s="5">
        <v>552815</v>
      </c>
      <c r="M195" s="8">
        <v>43132</v>
      </c>
      <c r="N195" s="5">
        <v>333114.28500000003</v>
      </c>
      <c r="O195" s="5">
        <v>552815</v>
      </c>
      <c r="Q195" s="8">
        <v>43132</v>
      </c>
      <c r="R195" s="5">
        <v>333114.28500000003</v>
      </c>
      <c r="S195" s="5">
        <v>552815</v>
      </c>
    </row>
    <row r="196" spans="1:19" x14ac:dyDescent="0.3">
      <c r="A196" s="8">
        <v>43160</v>
      </c>
      <c r="B196" s="5">
        <v>319385.31199999998</v>
      </c>
      <c r="C196" s="5">
        <v>553230</v>
      </c>
      <c r="D196" s="5"/>
      <c r="E196" s="8">
        <v>43160</v>
      </c>
      <c r="F196" s="5">
        <v>319385.31199999998</v>
      </c>
      <c r="G196" s="5">
        <v>553230</v>
      </c>
      <c r="H196" s="5"/>
      <c r="I196" s="8">
        <v>43160</v>
      </c>
      <c r="J196" s="5">
        <v>319385.31199999998</v>
      </c>
      <c r="K196" s="5">
        <v>553230</v>
      </c>
      <c r="M196" s="8">
        <v>43160</v>
      </c>
      <c r="N196" s="5">
        <v>319385.31199999998</v>
      </c>
      <c r="O196" s="5">
        <v>553230</v>
      </c>
      <c r="Q196" s="8">
        <v>43160</v>
      </c>
      <c r="R196" s="5">
        <v>319385.31199999998</v>
      </c>
      <c r="S196" s="5">
        <v>553230</v>
      </c>
    </row>
    <row r="197" spans="1:19" x14ac:dyDescent="0.3">
      <c r="A197" s="8">
        <v>43191</v>
      </c>
      <c r="B197" s="5">
        <v>297667.12699999998</v>
      </c>
      <c r="C197" s="5">
        <v>553446</v>
      </c>
      <c r="D197" s="5"/>
      <c r="E197" s="8">
        <v>43191</v>
      </c>
      <c r="F197" s="5">
        <v>297667.12699999998</v>
      </c>
      <c r="G197" s="5">
        <v>553446</v>
      </c>
      <c r="H197" s="5"/>
      <c r="I197" s="8">
        <v>43191</v>
      </c>
      <c r="J197" s="5">
        <v>297667.12699999998</v>
      </c>
      <c r="K197" s="5">
        <v>553446</v>
      </c>
      <c r="M197" s="8">
        <v>43191</v>
      </c>
      <c r="N197" s="5">
        <v>297667.12699999998</v>
      </c>
      <c r="O197" s="5">
        <v>553446</v>
      </c>
      <c r="Q197" s="8">
        <v>43191</v>
      </c>
      <c r="R197" s="5">
        <v>297667.12699999998</v>
      </c>
      <c r="S197" s="5">
        <v>553446</v>
      </c>
    </row>
    <row r="198" spans="1:19" x14ac:dyDescent="0.3">
      <c r="A198" s="8">
        <v>43221</v>
      </c>
      <c r="B198" s="5">
        <v>251204.42</v>
      </c>
      <c r="C198" s="5">
        <v>552784</v>
      </c>
      <c r="D198" s="5"/>
      <c r="E198" s="8">
        <v>43221</v>
      </c>
      <c r="F198" s="5">
        <v>251204.42</v>
      </c>
      <c r="G198" s="5">
        <v>552784</v>
      </c>
      <c r="H198" s="5"/>
      <c r="I198" s="8">
        <v>43221</v>
      </c>
      <c r="J198" s="5">
        <v>251204.42</v>
      </c>
      <c r="K198" s="5">
        <v>552784</v>
      </c>
      <c r="M198" s="8">
        <v>43221</v>
      </c>
      <c r="N198" s="5">
        <v>251204.42</v>
      </c>
      <c r="O198" s="5">
        <v>552784</v>
      </c>
      <c r="Q198" s="8">
        <v>43221</v>
      </c>
      <c r="R198" s="5">
        <v>251204.42</v>
      </c>
      <c r="S198" s="5">
        <v>552784</v>
      </c>
    </row>
    <row r="199" spans="1:19" x14ac:dyDescent="0.3">
      <c r="A199" s="8">
        <v>43252</v>
      </c>
      <c r="B199" s="5">
        <v>262312.41499999998</v>
      </c>
      <c r="C199" s="5">
        <v>552858</v>
      </c>
      <c r="D199" s="5"/>
      <c r="E199" s="8">
        <v>43252</v>
      </c>
      <c r="F199" s="5">
        <v>262312.41499999998</v>
      </c>
      <c r="G199" s="5">
        <v>552858</v>
      </c>
      <c r="H199" s="5"/>
      <c r="I199" s="8">
        <v>43252</v>
      </c>
      <c r="J199" s="5">
        <v>262312.41499999998</v>
      </c>
      <c r="K199" s="5">
        <v>552858</v>
      </c>
      <c r="M199" s="8">
        <v>43252</v>
      </c>
      <c r="N199" s="5">
        <v>262312.41499999998</v>
      </c>
      <c r="O199" s="5">
        <v>552858</v>
      </c>
      <c r="Q199" s="8">
        <v>43252</v>
      </c>
      <c r="R199" s="5">
        <v>262312.41499999998</v>
      </c>
      <c r="S199" s="5">
        <v>552858</v>
      </c>
    </row>
    <row r="200" spans="1:19" x14ac:dyDescent="0.3">
      <c r="A200" s="8">
        <v>43282</v>
      </c>
      <c r="B200" s="5">
        <v>307900.62699999998</v>
      </c>
      <c r="C200" s="5">
        <v>553154</v>
      </c>
      <c r="D200" s="5"/>
      <c r="E200" s="8">
        <v>43282</v>
      </c>
      <c r="F200" s="5">
        <v>307900.62699999998</v>
      </c>
      <c r="G200" s="5">
        <v>553154</v>
      </c>
      <c r="H200" s="5"/>
      <c r="I200" s="8">
        <v>43282</v>
      </c>
      <c r="J200" s="5">
        <v>307900.62699999998</v>
      </c>
      <c r="K200" s="5">
        <v>553154</v>
      </c>
      <c r="M200" s="8">
        <v>43282</v>
      </c>
      <c r="N200" s="5">
        <v>307900.62699999998</v>
      </c>
      <c r="O200" s="5">
        <v>553154</v>
      </c>
      <c r="Q200" s="8">
        <v>43282</v>
      </c>
      <c r="R200" s="5">
        <v>307900.62699999998</v>
      </c>
      <c r="S200" s="5">
        <v>553154</v>
      </c>
    </row>
    <row r="201" spans="1:19" x14ac:dyDescent="0.3">
      <c r="A201" s="8">
        <v>43313</v>
      </c>
      <c r="B201" s="5">
        <v>331737.90900000004</v>
      </c>
      <c r="C201" s="5">
        <v>553478</v>
      </c>
      <c r="D201" s="5"/>
      <c r="E201" s="8">
        <v>43313</v>
      </c>
      <c r="F201" s="5">
        <v>331737.90900000004</v>
      </c>
      <c r="G201" s="5">
        <v>553478</v>
      </c>
      <c r="H201" s="5"/>
      <c r="I201" s="8">
        <v>43313</v>
      </c>
      <c r="J201" s="5">
        <v>331737.90900000004</v>
      </c>
      <c r="K201" s="5">
        <v>553478</v>
      </c>
      <c r="M201" s="8">
        <v>43313</v>
      </c>
      <c r="N201" s="5">
        <v>331737.90900000004</v>
      </c>
      <c r="O201" s="5">
        <v>553478</v>
      </c>
      <c r="Q201" s="8">
        <v>43313</v>
      </c>
      <c r="R201" s="5">
        <v>331737.90900000004</v>
      </c>
      <c r="S201" s="5">
        <v>553478</v>
      </c>
    </row>
    <row r="202" spans="1:19" x14ac:dyDescent="0.3">
      <c r="A202" s="8">
        <v>43344</v>
      </c>
      <c r="B202" s="5">
        <v>320582.815</v>
      </c>
      <c r="C202" s="5">
        <v>553903</v>
      </c>
      <c r="D202" s="5"/>
      <c r="E202" s="8">
        <v>43344</v>
      </c>
      <c r="F202" s="5">
        <v>320582.815</v>
      </c>
      <c r="G202" s="5">
        <v>553903</v>
      </c>
      <c r="H202" s="5"/>
      <c r="I202" s="8">
        <v>43344</v>
      </c>
      <c r="J202" s="5">
        <v>320582.815</v>
      </c>
      <c r="K202" s="5">
        <v>553903</v>
      </c>
      <c r="M202" s="8">
        <v>43344</v>
      </c>
      <c r="N202" s="5">
        <v>320582.815</v>
      </c>
      <c r="O202" s="5">
        <v>553903</v>
      </c>
      <c r="Q202" s="8">
        <v>43344</v>
      </c>
      <c r="R202" s="5">
        <v>320582.815</v>
      </c>
      <c r="S202" s="5">
        <v>553903</v>
      </c>
    </row>
    <row r="203" spans="1:19" x14ac:dyDescent="0.3">
      <c r="A203" s="8">
        <v>43374</v>
      </c>
      <c r="B203" s="5">
        <v>268491.34700000001</v>
      </c>
      <c r="C203" s="5">
        <v>554336</v>
      </c>
      <c r="D203" s="5"/>
      <c r="E203" s="8">
        <v>43374</v>
      </c>
      <c r="F203" s="5">
        <v>268491.34700000001</v>
      </c>
      <c r="G203" s="5">
        <v>554336</v>
      </c>
      <c r="H203" s="5"/>
      <c r="I203" s="8">
        <v>43374</v>
      </c>
      <c r="J203" s="5">
        <v>268491.34700000001</v>
      </c>
      <c r="K203" s="5">
        <v>554336</v>
      </c>
      <c r="M203" s="8">
        <v>43374</v>
      </c>
      <c r="N203" s="5">
        <v>268491.34700000001</v>
      </c>
      <c r="O203" s="5">
        <v>554336</v>
      </c>
      <c r="Q203" s="8">
        <v>43374</v>
      </c>
      <c r="R203" s="5">
        <v>268491.34700000001</v>
      </c>
      <c r="S203" s="5">
        <v>554336</v>
      </c>
    </row>
    <row r="204" spans="1:19" x14ac:dyDescent="0.3">
      <c r="A204" s="8">
        <v>43405</v>
      </c>
      <c r="B204" s="5">
        <v>275181.07400000002</v>
      </c>
      <c r="C204" s="5">
        <v>554973</v>
      </c>
      <c r="D204" s="5"/>
      <c r="E204" s="8">
        <v>43405</v>
      </c>
      <c r="F204" s="5">
        <v>275181.07400000002</v>
      </c>
      <c r="G204" s="5">
        <v>554973</v>
      </c>
      <c r="H204" s="5"/>
      <c r="I204" s="8">
        <v>43405</v>
      </c>
      <c r="J204" s="5">
        <v>275181.07400000002</v>
      </c>
      <c r="K204" s="5">
        <v>554973</v>
      </c>
      <c r="M204" s="8">
        <v>43405</v>
      </c>
      <c r="N204" s="5">
        <v>275181.07400000002</v>
      </c>
      <c r="O204" s="5">
        <v>554973</v>
      </c>
      <c r="Q204" s="8">
        <v>43405</v>
      </c>
      <c r="R204" s="5">
        <v>275181.07400000002</v>
      </c>
      <c r="S204" s="5">
        <v>554973</v>
      </c>
    </row>
    <row r="205" spans="1:19" x14ac:dyDescent="0.3">
      <c r="A205" s="8">
        <v>43435</v>
      </c>
      <c r="B205" s="5">
        <v>336859.81900000002</v>
      </c>
      <c r="C205" s="5">
        <v>555766</v>
      </c>
      <c r="D205" s="5"/>
      <c r="E205" s="8">
        <v>43435</v>
      </c>
      <c r="F205" s="5">
        <v>336859.81900000002</v>
      </c>
      <c r="G205" s="5">
        <v>555766</v>
      </c>
      <c r="H205" s="5"/>
      <c r="I205" s="8">
        <v>43435</v>
      </c>
      <c r="J205" s="5">
        <v>336859.81900000002</v>
      </c>
      <c r="K205" s="5">
        <v>555766</v>
      </c>
      <c r="M205" s="8">
        <v>43435</v>
      </c>
      <c r="N205" s="5">
        <v>336859.81900000002</v>
      </c>
      <c r="O205" s="5">
        <v>555766</v>
      </c>
      <c r="Q205" s="8">
        <v>43435</v>
      </c>
      <c r="R205" s="5">
        <v>336859.81900000002</v>
      </c>
      <c r="S205" s="5">
        <v>555766</v>
      </c>
    </row>
    <row r="206" spans="1:19" x14ac:dyDescent="0.3">
      <c r="A206" s="8">
        <v>43466</v>
      </c>
      <c r="B206" s="5">
        <v>365377.50099999999</v>
      </c>
      <c r="C206" s="5">
        <v>556354</v>
      </c>
      <c r="D206" s="5"/>
      <c r="E206" s="8">
        <v>43466</v>
      </c>
      <c r="F206" s="5">
        <v>365377.50099999999</v>
      </c>
      <c r="G206" s="5">
        <v>556354</v>
      </c>
      <c r="H206" s="5"/>
      <c r="I206" s="8">
        <v>43466</v>
      </c>
      <c r="J206" s="5">
        <v>365377.50099999999</v>
      </c>
      <c r="K206" s="5">
        <v>556354</v>
      </c>
      <c r="M206" s="8">
        <v>43466</v>
      </c>
      <c r="N206" s="5">
        <v>365377.50099999999</v>
      </c>
      <c r="O206" s="5">
        <v>556354</v>
      </c>
      <c r="Q206" s="8">
        <v>43466</v>
      </c>
      <c r="R206" s="5">
        <v>365377.50099999999</v>
      </c>
      <c r="S206" s="5">
        <v>556354</v>
      </c>
    </row>
    <row r="207" spans="1:19" x14ac:dyDescent="0.3">
      <c r="A207" s="8">
        <v>43497</v>
      </c>
      <c r="B207" s="5">
        <v>338973.16600000003</v>
      </c>
      <c r="C207" s="5">
        <v>556936</v>
      </c>
      <c r="D207" s="5"/>
      <c r="E207" s="8">
        <v>43497</v>
      </c>
      <c r="F207" s="5">
        <v>338973.16600000003</v>
      </c>
      <c r="G207" s="5">
        <v>556936</v>
      </c>
      <c r="H207" s="5"/>
      <c r="I207" s="8">
        <v>43497</v>
      </c>
      <c r="J207" s="5">
        <v>338973.16600000003</v>
      </c>
      <c r="K207" s="5">
        <v>556936</v>
      </c>
      <c r="M207" s="8">
        <v>43497</v>
      </c>
      <c r="N207" s="5">
        <v>338973.16600000003</v>
      </c>
      <c r="O207" s="5">
        <v>556936</v>
      </c>
      <c r="Q207" s="8">
        <v>43497</v>
      </c>
      <c r="R207" s="5">
        <v>338973.16600000003</v>
      </c>
      <c r="S207" s="5">
        <v>556936</v>
      </c>
    </row>
    <row r="208" spans="1:19" x14ac:dyDescent="0.3">
      <c r="A208" s="8">
        <v>43525</v>
      </c>
      <c r="B208" s="5">
        <v>321303.859</v>
      </c>
      <c r="C208" s="5">
        <v>557348</v>
      </c>
      <c r="D208" s="5"/>
      <c r="E208" s="8">
        <v>43525</v>
      </c>
      <c r="F208" s="5">
        <v>321303.859</v>
      </c>
      <c r="G208" s="5">
        <v>557348</v>
      </c>
      <c r="H208" s="5"/>
      <c r="I208" s="8">
        <v>43525</v>
      </c>
      <c r="J208" s="5">
        <v>321303.859</v>
      </c>
      <c r="K208" s="5">
        <v>557348</v>
      </c>
      <c r="M208" s="8">
        <v>43525</v>
      </c>
      <c r="N208" s="5">
        <v>321303.859</v>
      </c>
      <c r="O208" s="5">
        <v>557348</v>
      </c>
      <c r="Q208" s="8">
        <v>43525</v>
      </c>
      <c r="R208" s="5">
        <v>321303.859</v>
      </c>
      <c r="S208" s="5">
        <v>557348</v>
      </c>
    </row>
    <row r="209" spans="1:19" x14ac:dyDescent="0.3">
      <c r="A209" s="8">
        <v>43556</v>
      </c>
      <c r="B209" s="5">
        <v>292385.234</v>
      </c>
      <c r="C209" s="5">
        <v>557591</v>
      </c>
      <c r="D209" s="5"/>
      <c r="E209" s="8">
        <v>43556</v>
      </c>
      <c r="F209" s="5">
        <v>292385.234</v>
      </c>
      <c r="G209" s="5">
        <v>557591</v>
      </c>
      <c r="H209" s="5"/>
      <c r="I209" s="8">
        <v>43556</v>
      </c>
      <c r="J209" s="5">
        <v>292385.234</v>
      </c>
      <c r="K209" s="5">
        <v>557591</v>
      </c>
      <c r="M209" s="8">
        <v>43556</v>
      </c>
      <c r="N209" s="5">
        <v>292385.234</v>
      </c>
      <c r="O209" s="5">
        <v>557591</v>
      </c>
      <c r="Q209" s="8">
        <v>43556</v>
      </c>
      <c r="R209" s="5">
        <v>292385.234</v>
      </c>
      <c r="S209" s="5">
        <v>557591</v>
      </c>
    </row>
    <row r="210" spans="1:19" x14ac:dyDescent="0.3">
      <c r="A210" s="8">
        <v>43586</v>
      </c>
      <c r="B210" s="5">
        <v>268593.42200000002</v>
      </c>
      <c r="C210" s="5">
        <v>556845</v>
      </c>
      <c r="D210" s="5"/>
      <c r="E210" s="8">
        <v>43586</v>
      </c>
      <c r="F210" s="5">
        <v>268593.42200000002</v>
      </c>
      <c r="G210" s="5">
        <v>556845</v>
      </c>
      <c r="H210" s="5"/>
      <c r="I210" s="8">
        <v>43586</v>
      </c>
      <c r="J210" s="5">
        <v>268593.42200000002</v>
      </c>
      <c r="K210" s="5">
        <v>556845</v>
      </c>
      <c r="M210" s="8">
        <v>43586</v>
      </c>
      <c r="N210" s="5">
        <v>268593.42200000002</v>
      </c>
      <c r="O210" s="5">
        <v>556845</v>
      </c>
      <c r="Q210" s="8">
        <v>43586</v>
      </c>
      <c r="R210" s="5">
        <v>268593.42200000002</v>
      </c>
      <c r="S210" s="5">
        <v>556845</v>
      </c>
    </row>
    <row r="211" spans="1:19" x14ac:dyDescent="0.3">
      <c r="A211" s="8">
        <v>43617</v>
      </c>
      <c r="B211" s="5">
        <v>288375.03000000003</v>
      </c>
      <c r="C211" s="5">
        <v>557225</v>
      </c>
      <c r="D211" s="5"/>
      <c r="E211" s="8">
        <v>43617</v>
      </c>
      <c r="F211" s="5">
        <v>288375.03000000003</v>
      </c>
      <c r="G211" s="5">
        <v>557225</v>
      </c>
      <c r="H211" s="5"/>
      <c r="I211" s="8">
        <v>43617</v>
      </c>
      <c r="J211" s="5">
        <v>288375.03000000003</v>
      </c>
      <c r="K211" s="5">
        <v>557225</v>
      </c>
      <c r="M211" s="8">
        <v>43617</v>
      </c>
      <c r="N211" s="5">
        <v>288375.03000000003</v>
      </c>
      <c r="O211" s="5">
        <v>557225</v>
      </c>
      <c r="Q211" s="8">
        <v>43617</v>
      </c>
      <c r="R211" s="5">
        <v>288375.03000000003</v>
      </c>
      <c r="S211" s="5">
        <v>557225</v>
      </c>
    </row>
    <row r="212" spans="1:19" x14ac:dyDescent="0.3">
      <c r="A212" s="8">
        <v>43647</v>
      </c>
      <c r="B212" s="5">
        <v>297988.79499999998</v>
      </c>
      <c r="C212" s="5">
        <v>557380</v>
      </c>
      <c r="D212" s="5"/>
      <c r="E212" s="8">
        <v>43647</v>
      </c>
      <c r="F212" s="5">
        <v>297988.79499999998</v>
      </c>
      <c r="G212" s="5">
        <v>557380</v>
      </c>
      <c r="H212" s="5"/>
      <c r="I212" s="8">
        <v>43647</v>
      </c>
      <c r="J212" s="5">
        <v>297988.79499999998</v>
      </c>
      <c r="K212" s="5">
        <v>557380</v>
      </c>
      <c r="M212" s="8">
        <v>43647</v>
      </c>
      <c r="N212" s="5">
        <v>297988.79499999998</v>
      </c>
      <c r="O212" s="5">
        <v>557380</v>
      </c>
      <c r="Q212" s="8">
        <v>43647</v>
      </c>
      <c r="R212" s="5">
        <v>297988.79499999998</v>
      </c>
      <c r="S212" s="5">
        <v>557380</v>
      </c>
    </row>
    <row r="213" spans="1:19" x14ac:dyDescent="0.3">
      <c r="A213" s="8">
        <v>43678</v>
      </c>
      <c r="B213" s="5">
        <v>295098.88</v>
      </c>
      <c r="C213" s="5">
        <v>557997</v>
      </c>
      <c r="D213" s="5"/>
      <c r="E213" s="8">
        <v>43678</v>
      </c>
      <c r="F213" s="5">
        <v>295098.88</v>
      </c>
      <c r="G213" s="5">
        <v>557997</v>
      </c>
      <c r="H213" s="5"/>
      <c r="I213" s="8">
        <v>43678</v>
      </c>
      <c r="J213" s="5">
        <v>295098.88</v>
      </c>
      <c r="K213" s="5">
        <v>557997</v>
      </c>
      <c r="M213" s="8">
        <v>43678</v>
      </c>
      <c r="N213" s="5">
        <v>295098.88</v>
      </c>
      <c r="O213" s="5">
        <v>557997</v>
      </c>
      <c r="Q213" s="8">
        <v>43678</v>
      </c>
      <c r="R213" s="5">
        <v>295098.88</v>
      </c>
      <c r="S213" s="5">
        <v>557997</v>
      </c>
    </row>
    <row r="214" spans="1:19" x14ac:dyDescent="0.3">
      <c r="A214" s="8">
        <v>43709</v>
      </c>
      <c r="B214" s="5">
        <v>301000.71999999997</v>
      </c>
      <c r="C214" s="5">
        <v>558295</v>
      </c>
      <c r="D214" s="5"/>
      <c r="E214" s="8">
        <v>43709</v>
      </c>
      <c r="F214" s="5">
        <v>301000.71999999997</v>
      </c>
      <c r="G214" s="5">
        <v>558295</v>
      </c>
      <c r="H214" s="5"/>
      <c r="I214" s="8">
        <v>43709</v>
      </c>
      <c r="J214" s="5">
        <v>301000.71999999997</v>
      </c>
      <c r="K214" s="5">
        <v>558295</v>
      </c>
      <c r="M214" s="8">
        <v>43709</v>
      </c>
      <c r="N214" s="5">
        <v>301000.71999999997</v>
      </c>
      <c r="O214" s="5">
        <v>558295</v>
      </c>
      <c r="Q214" s="8">
        <v>43709</v>
      </c>
      <c r="R214" s="5">
        <v>301000.71999999997</v>
      </c>
      <c r="S214" s="5">
        <v>558295</v>
      </c>
    </row>
    <row r="215" spans="1:19" x14ac:dyDescent="0.3">
      <c r="A215" s="8">
        <v>43739</v>
      </c>
      <c r="B215" s="5">
        <v>253241.68900000001</v>
      </c>
      <c r="C215" s="5">
        <v>558527</v>
      </c>
      <c r="D215" s="5"/>
      <c r="E215" s="8">
        <v>43739</v>
      </c>
      <c r="F215" s="5">
        <v>253241.68900000001</v>
      </c>
      <c r="G215" s="5">
        <v>558527</v>
      </c>
      <c r="H215" s="5"/>
      <c r="I215" s="8">
        <v>43739</v>
      </c>
      <c r="J215" s="5">
        <v>253241.68900000001</v>
      </c>
      <c r="K215" s="5">
        <v>558527</v>
      </c>
      <c r="M215" s="8">
        <v>43739</v>
      </c>
      <c r="N215" s="5">
        <v>253241.68900000001</v>
      </c>
      <c r="O215" s="5">
        <v>558527</v>
      </c>
      <c r="Q215" s="8">
        <v>43739</v>
      </c>
      <c r="R215" s="5">
        <v>253241.68900000001</v>
      </c>
      <c r="S215" s="5">
        <v>558527</v>
      </c>
    </row>
    <row r="216" spans="1:19" x14ac:dyDescent="0.3">
      <c r="A216" s="8">
        <v>43770</v>
      </c>
      <c r="B216" s="5">
        <v>308310.43428599997</v>
      </c>
      <c r="C216" s="5">
        <v>559089</v>
      </c>
      <c r="D216" s="5"/>
      <c r="E216" s="8">
        <v>43770</v>
      </c>
      <c r="F216" s="5">
        <v>308310.43428599997</v>
      </c>
      <c r="G216" s="5">
        <v>559089</v>
      </c>
      <c r="H216" s="5"/>
      <c r="I216" s="8">
        <v>43770</v>
      </c>
      <c r="J216" s="5">
        <v>308310.43428599997</v>
      </c>
      <c r="K216" s="5">
        <v>559089</v>
      </c>
      <c r="M216" s="8">
        <v>43770</v>
      </c>
      <c r="N216" s="5">
        <v>308310.43428599997</v>
      </c>
      <c r="O216" s="5">
        <v>559089</v>
      </c>
      <c r="Q216" s="8">
        <v>43770</v>
      </c>
      <c r="R216" s="5">
        <v>308310.43428599997</v>
      </c>
      <c r="S216" s="5">
        <v>559089</v>
      </c>
    </row>
    <row r="217" spans="1:19" x14ac:dyDescent="0.3">
      <c r="A217" s="8">
        <v>43800</v>
      </c>
      <c r="B217" s="5">
        <v>323161.49583999999</v>
      </c>
      <c r="C217" s="5">
        <v>559341</v>
      </c>
      <c r="D217" s="5"/>
      <c r="E217" s="8">
        <v>43800</v>
      </c>
      <c r="F217" s="5">
        <v>323161.49583999999</v>
      </c>
      <c r="G217" s="5">
        <v>559341</v>
      </c>
      <c r="H217" s="5"/>
      <c r="I217" s="8">
        <v>43800</v>
      </c>
      <c r="J217" s="5">
        <v>323161.49583999999</v>
      </c>
      <c r="K217" s="5">
        <v>559341</v>
      </c>
      <c r="M217" s="8">
        <v>43800</v>
      </c>
      <c r="N217" s="5">
        <v>323161.49583999999</v>
      </c>
      <c r="O217" s="5">
        <v>559341</v>
      </c>
      <c r="Q217" s="8">
        <v>43800</v>
      </c>
      <c r="R217" s="5">
        <v>323161.49583999999</v>
      </c>
      <c r="S217" s="5">
        <v>559341</v>
      </c>
    </row>
    <row r="218" spans="1:19" x14ac:dyDescent="0.3">
      <c r="A218" s="8">
        <v>43831</v>
      </c>
      <c r="B218" s="5">
        <v>417769.42048299999</v>
      </c>
      <c r="C218" s="5">
        <v>559031</v>
      </c>
      <c r="D218" s="5"/>
      <c r="E218" s="8">
        <v>43831</v>
      </c>
      <c r="F218" s="5">
        <v>417769.42048299999</v>
      </c>
      <c r="G218" s="5">
        <v>559031</v>
      </c>
      <c r="H218" s="5"/>
      <c r="I218" s="8">
        <v>43831</v>
      </c>
      <c r="J218" s="5">
        <v>417769.42048299999</v>
      </c>
      <c r="K218" s="5">
        <v>559031</v>
      </c>
      <c r="M218" s="8">
        <v>43831</v>
      </c>
      <c r="N218" s="5">
        <v>417769.42048299999</v>
      </c>
      <c r="O218" s="5">
        <v>559031</v>
      </c>
      <c r="Q218" s="8">
        <v>43831</v>
      </c>
      <c r="R218" s="5">
        <v>417769.42048299999</v>
      </c>
      <c r="S218" s="5">
        <v>559031</v>
      </c>
    </row>
    <row r="219" spans="1:19" x14ac:dyDescent="0.3">
      <c r="A219" s="8">
        <v>43862</v>
      </c>
      <c r="B219" s="5">
        <v>359137.34278599999</v>
      </c>
      <c r="C219" s="5">
        <v>559419</v>
      </c>
      <c r="D219" s="5"/>
      <c r="E219" s="8">
        <v>43862</v>
      </c>
      <c r="F219" s="5">
        <v>359137.34278599999</v>
      </c>
      <c r="G219" s="5">
        <v>559419</v>
      </c>
      <c r="H219" s="5"/>
      <c r="I219" s="8">
        <v>43862</v>
      </c>
      <c r="J219" s="5">
        <v>359137.34278599999</v>
      </c>
      <c r="K219" s="5">
        <v>559419</v>
      </c>
      <c r="M219" s="8">
        <v>43862</v>
      </c>
      <c r="N219" s="5">
        <v>359137.34278599999</v>
      </c>
      <c r="O219" s="5">
        <v>559419</v>
      </c>
      <c r="Q219" s="8">
        <v>43862</v>
      </c>
      <c r="R219" s="5">
        <v>359137.34278599999</v>
      </c>
      <c r="S219" s="5">
        <v>559419</v>
      </c>
    </row>
    <row r="220" spans="1:19" x14ac:dyDescent="0.3">
      <c r="A220" s="8">
        <v>43891</v>
      </c>
      <c r="B220" s="5">
        <v>331340.24115100002</v>
      </c>
      <c r="C220" s="5">
        <v>560093</v>
      </c>
      <c r="D220" s="5"/>
      <c r="E220" s="8">
        <v>43891</v>
      </c>
      <c r="F220" s="5">
        <v>331340.24115100002</v>
      </c>
      <c r="G220" s="5">
        <v>560093</v>
      </c>
      <c r="H220" s="5"/>
      <c r="I220" s="8">
        <v>43891</v>
      </c>
      <c r="J220" s="5">
        <v>331340.24115100002</v>
      </c>
      <c r="K220" s="5">
        <v>560093</v>
      </c>
      <c r="M220" s="8">
        <v>43891</v>
      </c>
      <c r="N220" s="5">
        <v>331340.24115100002</v>
      </c>
      <c r="O220" s="5">
        <v>560093</v>
      </c>
      <c r="Q220" s="8">
        <v>43891</v>
      </c>
      <c r="R220" s="5">
        <v>331340.24115100002</v>
      </c>
      <c r="S220" s="5">
        <v>560093</v>
      </c>
    </row>
    <row r="221" spans="1:19" x14ac:dyDescent="0.3">
      <c r="A221" s="8">
        <v>43922</v>
      </c>
      <c r="B221" s="5">
        <v>302663.245284</v>
      </c>
      <c r="C221" s="5">
        <v>560491</v>
      </c>
      <c r="D221" s="5"/>
      <c r="E221" s="8">
        <v>43922</v>
      </c>
      <c r="F221" s="5">
        <v>302663.245284</v>
      </c>
      <c r="G221" s="5">
        <v>560491</v>
      </c>
      <c r="H221" s="5"/>
      <c r="I221" s="8">
        <v>43922</v>
      </c>
      <c r="J221" s="5">
        <v>302663.245284</v>
      </c>
      <c r="K221" s="5">
        <v>560491</v>
      </c>
      <c r="M221" s="8">
        <v>43922</v>
      </c>
      <c r="N221" s="5">
        <v>302663.245284</v>
      </c>
      <c r="O221" s="5">
        <v>560491</v>
      </c>
      <c r="Q221" s="8">
        <v>43922</v>
      </c>
      <c r="R221" s="5">
        <v>302663.245284</v>
      </c>
      <c r="S221" s="5">
        <v>560491</v>
      </c>
    </row>
    <row r="222" spans="1:19" x14ac:dyDescent="0.3">
      <c r="A222" s="8">
        <v>43952</v>
      </c>
      <c r="B222" s="5">
        <v>254090.05992699999</v>
      </c>
      <c r="C222" s="5">
        <v>560806</v>
      </c>
      <c r="D222" s="5"/>
      <c r="E222" s="8">
        <v>43952</v>
      </c>
      <c r="F222" s="5">
        <v>254090.05992699999</v>
      </c>
      <c r="G222" s="5">
        <v>560806</v>
      </c>
      <c r="H222" s="5"/>
      <c r="I222" s="8">
        <v>43952</v>
      </c>
      <c r="J222" s="5">
        <v>254090.05992699999</v>
      </c>
      <c r="K222" s="5">
        <v>560806</v>
      </c>
      <c r="M222" s="8">
        <v>43952</v>
      </c>
      <c r="N222" s="5">
        <v>254090.05992699999</v>
      </c>
      <c r="O222" s="5">
        <v>560806</v>
      </c>
      <c r="Q222" s="8">
        <v>43952</v>
      </c>
      <c r="R222" s="5">
        <v>254090.05992699999</v>
      </c>
      <c r="S222" s="5">
        <v>560806</v>
      </c>
    </row>
    <row r="223" spans="1:19" x14ac:dyDescent="0.3">
      <c r="A223" s="8">
        <v>43983</v>
      </c>
      <c r="B223" s="5">
        <v>272859.14057699998</v>
      </c>
      <c r="C223" s="5">
        <v>561467</v>
      </c>
      <c r="D223" s="5"/>
      <c r="E223" s="8">
        <v>43983</v>
      </c>
      <c r="F223" s="5">
        <v>272859.14057699998</v>
      </c>
      <c r="G223" s="5">
        <v>561467</v>
      </c>
      <c r="H223" s="5"/>
      <c r="I223" s="8">
        <v>43983</v>
      </c>
      <c r="J223" s="5">
        <v>272859.14057699998</v>
      </c>
      <c r="K223" s="5">
        <v>561467</v>
      </c>
      <c r="M223" s="8">
        <v>43983</v>
      </c>
      <c r="N223" s="5">
        <v>272859.14057699998</v>
      </c>
      <c r="O223" s="5">
        <v>561467</v>
      </c>
      <c r="Q223" s="8">
        <v>43983</v>
      </c>
      <c r="R223" s="5">
        <v>272859.14057699998</v>
      </c>
      <c r="S223" s="5">
        <v>561467</v>
      </c>
    </row>
    <row r="224" spans="1:19" x14ac:dyDescent="0.3">
      <c r="A224" s="8">
        <v>44013</v>
      </c>
      <c r="B224" s="5">
        <v>314010.17337099998</v>
      </c>
      <c r="C224" s="5">
        <v>561429</v>
      </c>
      <c r="D224" s="5"/>
      <c r="E224" s="8">
        <v>44013</v>
      </c>
      <c r="F224" s="5">
        <v>314010.17337099998</v>
      </c>
      <c r="G224" s="5">
        <v>561429</v>
      </c>
      <c r="H224" s="5"/>
      <c r="I224" s="8">
        <v>44013</v>
      </c>
      <c r="J224" s="5">
        <v>314010.17337099998</v>
      </c>
      <c r="K224" s="5">
        <v>561429</v>
      </c>
      <c r="M224" s="8">
        <v>44013</v>
      </c>
      <c r="N224" s="5">
        <v>314010.17337099998</v>
      </c>
      <c r="O224" s="5">
        <v>561429</v>
      </c>
      <c r="Q224" s="8">
        <v>44013</v>
      </c>
      <c r="R224" s="5">
        <v>314010.17337099998</v>
      </c>
      <c r="S224" s="5">
        <v>561429</v>
      </c>
    </row>
    <row r="225" spans="1:20" x14ac:dyDescent="0.3">
      <c r="A225" s="8">
        <v>44044</v>
      </c>
      <c r="B225" s="5">
        <v>362615.75111000001</v>
      </c>
      <c r="C225" s="5">
        <v>561652</v>
      </c>
      <c r="D225" s="5"/>
      <c r="E225" s="8">
        <v>44044</v>
      </c>
      <c r="F225" s="5">
        <v>362615.75111000001</v>
      </c>
      <c r="G225" s="5">
        <v>561652</v>
      </c>
      <c r="H225" s="5"/>
      <c r="I225" s="8">
        <v>44044</v>
      </c>
      <c r="J225" s="5">
        <v>362615.75111000001</v>
      </c>
      <c r="K225" s="5">
        <v>561652</v>
      </c>
      <c r="M225" s="8">
        <v>44044</v>
      </c>
      <c r="N225" s="5">
        <v>362615.75111000001</v>
      </c>
      <c r="O225" s="5">
        <v>561652</v>
      </c>
      <c r="Q225" s="8">
        <v>44044</v>
      </c>
      <c r="R225" s="5">
        <v>362615.75111000001</v>
      </c>
      <c r="S225" s="5">
        <v>561652</v>
      </c>
    </row>
    <row r="226" spans="1:20" x14ac:dyDescent="0.3">
      <c r="A226" s="8">
        <v>44075</v>
      </c>
      <c r="B226" s="5">
        <v>322426.61291099997</v>
      </c>
      <c r="C226" s="5">
        <v>561808</v>
      </c>
      <c r="D226" s="5"/>
      <c r="E226" s="8">
        <v>44075</v>
      </c>
      <c r="F226" s="5">
        <v>322426.61291099997</v>
      </c>
      <c r="G226" s="5">
        <v>561808</v>
      </c>
      <c r="H226" s="5"/>
      <c r="I226" s="8">
        <v>44075</v>
      </c>
      <c r="J226" s="5">
        <v>322426.61291099997</v>
      </c>
      <c r="K226" s="5">
        <v>561808</v>
      </c>
      <c r="M226" s="8">
        <v>44075</v>
      </c>
      <c r="N226" s="5">
        <v>322426.61291099997</v>
      </c>
      <c r="O226" s="5">
        <v>561808</v>
      </c>
      <c r="Q226" s="8">
        <v>44075</v>
      </c>
      <c r="R226" s="5">
        <v>322426.61291099997</v>
      </c>
      <c r="S226" s="5">
        <v>561808</v>
      </c>
    </row>
    <row r="227" spans="1:20" x14ac:dyDescent="0.3">
      <c r="A227" s="8">
        <v>44105</v>
      </c>
      <c r="B227" s="5">
        <v>280051.11963700003</v>
      </c>
      <c r="C227" s="5">
        <v>561467</v>
      </c>
      <c r="D227" s="5"/>
      <c r="E227" s="8">
        <v>44105</v>
      </c>
      <c r="F227" s="5">
        <v>280051.11963700003</v>
      </c>
      <c r="G227" s="5">
        <v>561467</v>
      </c>
      <c r="H227" s="5"/>
      <c r="I227" s="8">
        <v>44105</v>
      </c>
      <c r="J227" s="5">
        <v>280051.11963700003</v>
      </c>
      <c r="K227" s="5">
        <v>561467</v>
      </c>
      <c r="M227" s="8">
        <v>44105</v>
      </c>
      <c r="N227" s="5">
        <v>280051.11963700003</v>
      </c>
      <c r="O227" s="5">
        <v>561467</v>
      </c>
      <c r="Q227" s="8">
        <v>44105</v>
      </c>
      <c r="R227" s="5">
        <v>280051.11963700003</v>
      </c>
      <c r="S227" s="5">
        <v>561467</v>
      </c>
    </row>
    <row r="228" spans="1:20" x14ac:dyDescent="0.3">
      <c r="A228" s="8">
        <v>44136</v>
      </c>
      <c r="B228" s="5">
        <v>297094.95735099999</v>
      </c>
      <c r="C228" s="5">
        <v>561570</v>
      </c>
      <c r="D228" s="5"/>
      <c r="E228" s="8">
        <v>44136</v>
      </c>
      <c r="F228" s="5">
        <v>297094.95735099999</v>
      </c>
      <c r="G228" s="5">
        <v>561570</v>
      </c>
      <c r="H228" s="5"/>
      <c r="I228" s="8">
        <v>44136</v>
      </c>
      <c r="J228" s="5">
        <v>297094.95735099999</v>
      </c>
      <c r="K228" s="5">
        <v>561570</v>
      </c>
      <c r="M228" s="8">
        <v>44136</v>
      </c>
      <c r="N228" s="5">
        <v>297094.95735099999</v>
      </c>
      <c r="O228" s="5">
        <v>561570</v>
      </c>
      <c r="Q228" s="8">
        <v>44136</v>
      </c>
      <c r="R228" s="5">
        <v>297094.95735099999</v>
      </c>
      <c r="S228" s="5">
        <v>561570</v>
      </c>
    </row>
    <row r="229" spans="1:20" ht="14.5" x14ac:dyDescent="0.3">
      <c r="A229" s="8">
        <v>44166</v>
      </c>
      <c r="B229" s="5">
        <v>359106.02054</v>
      </c>
      <c r="C229" s="5">
        <v>561916</v>
      </c>
      <c r="D229" s="5"/>
      <c r="E229" s="8">
        <v>44166</v>
      </c>
      <c r="F229" s="5">
        <v>359106.02054</v>
      </c>
      <c r="G229" s="5">
        <v>561916</v>
      </c>
      <c r="H229" s="5"/>
      <c r="I229" s="8">
        <v>44166</v>
      </c>
      <c r="J229" s="5">
        <v>359106.02054</v>
      </c>
      <c r="K229" s="5">
        <v>561916</v>
      </c>
      <c r="L229" s="60"/>
      <c r="M229" s="8">
        <v>44166</v>
      </c>
      <c r="N229" s="5">
        <v>359106.02054</v>
      </c>
      <c r="O229" s="5">
        <v>561916</v>
      </c>
      <c r="Q229" s="8">
        <v>44166</v>
      </c>
      <c r="R229" s="5">
        <v>359106.02054</v>
      </c>
      <c r="S229" s="5">
        <v>561916</v>
      </c>
    </row>
    <row r="230" spans="1:20" x14ac:dyDescent="0.3">
      <c r="A230" s="9">
        <v>44197</v>
      </c>
      <c r="B230" s="19">
        <v>390688.02002671658</v>
      </c>
      <c r="C230" s="19">
        <f>C229+($C$229-$C$2)/COUNT($C$2:$C$229)</f>
        <v>562254.03070175438</v>
      </c>
      <c r="D230" s="19"/>
      <c r="E230" s="9">
        <v>44197</v>
      </c>
      <c r="F230" s="19">
        <v>390682.35865426279</v>
      </c>
      <c r="G230" s="19">
        <f>G229+($C$229-$C$2)/COUNT($C$2:$C$229)</f>
        <v>562254.03070175438</v>
      </c>
      <c r="H230" s="19"/>
      <c r="I230" s="9">
        <v>44197</v>
      </c>
      <c r="J230" s="19">
        <v>389647.59985618811</v>
      </c>
      <c r="K230" s="19">
        <f>K229+($C$229-$C$2)/COUNT($C$2:$C$229)</f>
        <v>562254.03070175438</v>
      </c>
      <c r="M230" s="9">
        <v>44197</v>
      </c>
      <c r="N230" s="21">
        <v>408245.72482784773</v>
      </c>
      <c r="O230" s="19">
        <f>O229+($C$229-$C$2)/COUNT($C$2:$C$229)</f>
        <v>562254.03070175438</v>
      </c>
      <c r="Q230" s="9">
        <v>44197</v>
      </c>
      <c r="R230" s="19">
        <v>407384.46457511856</v>
      </c>
      <c r="S230" s="19">
        <v>562254.03070175438</v>
      </c>
      <c r="T230" s="21"/>
    </row>
    <row r="231" spans="1:20" x14ac:dyDescent="0.3">
      <c r="A231" s="9">
        <v>44228</v>
      </c>
      <c r="B231" s="19">
        <v>357622.59063855221</v>
      </c>
      <c r="C231" s="19">
        <f t="shared" ref="C231:C289" si="0">C230+($C$229-$C$2)/COUNT($C$2:$C$229)</f>
        <v>562592.06140350876</v>
      </c>
      <c r="D231" s="19"/>
      <c r="E231" s="9">
        <v>44228</v>
      </c>
      <c r="F231" s="19">
        <v>357535.86444842891</v>
      </c>
      <c r="G231" s="19">
        <f t="shared" ref="G231:G289" si="1">G230+($C$229-$C$2)/COUNT($C$2:$C$229)</f>
        <v>562592.06140350876</v>
      </c>
      <c r="H231" s="19"/>
      <c r="I231" s="9">
        <v>44228</v>
      </c>
      <c r="J231" s="19">
        <v>356840.13744856208</v>
      </c>
      <c r="K231" s="19">
        <f t="shared" ref="K231:K289" si="2">K230+($C$229-$C$2)/COUNT($C$2:$C$229)</f>
        <v>562592.06140350876</v>
      </c>
      <c r="M231" s="9">
        <v>44228</v>
      </c>
      <c r="N231" s="21">
        <v>352129.51823818253</v>
      </c>
      <c r="O231" s="19">
        <f t="shared" ref="O231:O289" si="3">O230+($C$229-$C$2)/COUNT($C$2:$C$229)</f>
        <v>562592.06140350876</v>
      </c>
      <c r="Q231" s="9">
        <v>44228</v>
      </c>
      <c r="R231" s="19">
        <v>357614.4263052945</v>
      </c>
      <c r="S231" s="19">
        <v>562592.06140350876</v>
      </c>
      <c r="T231" s="21"/>
    </row>
    <row r="232" spans="1:20" x14ac:dyDescent="0.3">
      <c r="A232" s="9">
        <v>44256</v>
      </c>
      <c r="B232" s="19">
        <v>335395.35044237028</v>
      </c>
      <c r="C232" s="19">
        <f t="shared" si="0"/>
        <v>562930.09210526315</v>
      </c>
      <c r="D232" s="19"/>
      <c r="E232" s="9">
        <v>44256</v>
      </c>
      <c r="F232" s="19">
        <v>335248.40292017959</v>
      </c>
      <c r="G232" s="19">
        <f t="shared" si="1"/>
        <v>562930.09210526315</v>
      </c>
      <c r="H232" s="19"/>
      <c r="I232" s="9">
        <v>44256</v>
      </c>
      <c r="J232" s="19">
        <v>334823.54882132303</v>
      </c>
      <c r="K232" s="19">
        <f t="shared" si="2"/>
        <v>562930.09210526315</v>
      </c>
      <c r="M232" s="9">
        <v>44256</v>
      </c>
      <c r="N232" s="21">
        <v>324717.73368478089</v>
      </c>
      <c r="O232" s="19">
        <f t="shared" si="3"/>
        <v>562930.09210526315</v>
      </c>
      <c r="Q232" s="9">
        <v>44256</v>
      </c>
      <c r="R232" s="19">
        <v>334486.41439798329</v>
      </c>
      <c r="S232" s="19">
        <v>562930.09210526315</v>
      </c>
      <c r="T232" s="21"/>
    </row>
    <row r="233" spans="1:20" x14ac:dyDescent="0.3">
      <c r="A233" s="9">
        <v>44287</v>
      </c>
      <c r="B233" s="19">
        <v>305894.86707224243</v>
      </c>
      <c r="C233" s="19">
        <f t="shared" si="0"/>
        <v>563268.12280701753</v>
      </c>
      <c r="D233" s="19"/>
      <c r="E233" s="9">
        <v>44287</v>
      </c>
      <c r="F233" s="19">
        <v>305585.17941999709</v>
      </c>
      <c r="G233" s="19">
        <f t="shared" si="1"/>
        <v>563268.12280701753</v>
      </c>
      <c r="H233" s="19"/>
      <c r="I233" s="9">
        <v>44287</v>
      </c>
      <c r="J233" s="19">
        <v>305379.75362577982</v>
      </c>
      <c r="K233" s="19">
        <f t="shared" si="2"/>
        <v>563268.12280701753</v>
      </c>
      <c r="M233" s="9">
        <v>44287</v>
      </c>
      <c r="N233" s="21">
        <v>295961.89977947774</v>
      </c>
      <c r="O233" s="19">
        <f t="shared" si="3"/>
        <v>563268.12280701753</v>
      </c>
      <c r="Q233" s="9">
        <v>44287</v>
      </c>
      <c r="R233" s="19">
        <v>308437.10749877413</v>
      </c>
      <c r="S233" s="19">
        <v>563268.12280701753</v>
      </c>
      <c r="T233" s="21"/>
    </row>
    <row r="234" spans="1:20" x14ac:dyDescent="0.3">
      <c r="A234" s="9">
        <v>44317</v>
      </c>
      <c r="B234" s="19">
        <v>261206.06271005861</v>
      </c>
      <c r="C234" s="19">
        <f t="shared" si="0"/>
        <v>563606.15350877191</v>
      </c>
      <c r="D234" s="19"/>
      <c r="E234" s="9">
        <v>44317</v>
      </c>
      <c r="F234" s="19">
        <v>260872.28919416221</v>
      </c>
      <c r="G234" s="19">
        <f t="shared" si="1"/>
        <v>563606.15350877191</v>
      </c>
      <c r="H234" s="19"/>
      <c r="I234" s="9">
        <v>44317</v>
      </c>
      <c r="J234" s="19">
        <v>261462.49593015941</v>
      </c>
      <c r="K234" s="19">
        <f t="shared" si="2"/>
        <v>563606.15350877191</v>
      </c>
      <c r="M234" s="9">
        <v>44317</v>
      </c>
      <c r="N234" s="21">
        <v>247378.50034276865</v>
      </c>
      <c r="O234" s="19">
        <f t="shared" si="3"/>
        <v>563606.15350877191</v>
      </c>
      <c r="Q234" s="9">
        <v>44317</v>
      </c>
      <c r="R234" s="19">
        <v>260261.63692744743</v>
      </c>
      <c r="S234" s="19">
        <v>563606.15350877191</v>
      </c>
      <c r="T234" s="21"/>
    </row>
    <row r="235" spans="1:20" x14ac:dyDescent="0.3">
      <c r="A235" s="9">
        <v>44348</v>
      </c>
      <c r="B235" s="19">
        <v>274498.13166846777</v>
      </c>
      <c r="C235" s="19">
        <f t="shared" si="0"/>
        <v>563944.18421052629</v>
      </c>
      <c r="D235" s="19"/>
      <c r="E235" s="9">
        <v>44348</v>
      </c>
      <c r="F235" s="19">
        <v>274409.88496441732</v>
      </c>
      <c r="G235" s="19">
        <f t="shared" si="1"/>
        <v>563944.18421052629</v>
      </c>
      <c r="H235" s="19"/>
      <c r="I235" s="9">
        <v>44348</v>
      </c>
      <c r="J235" s="19">
        <v>274953.40298348549</v>
      </c>
      <c r="K235" s="19">
        <f t="shared" si="2"/>
        <v>563944.18421052629</v>
      </c>
      <c r="M235" s="9">
        <v>44348</v>
      </c>
      <c r="N235" s="21">
        <v>265813.66849682486</v>
      </c>
      <c r="O235" s="19">
        <f t="shared" si="3"/>
        <v>563944.18421052629</v>
      </c>
      <c r="Q235" s="9">
        <v>44348</v>
      </c>
      <c r="R235" s="19">
        <v>271789.38364671706</v>
      </c>
      <c r="S235" s="19">
        <v>563944.18421052629</v>
      </c>
      <c r="T235" s="21"/>
    </row>
    <row r="236" spans="1:20" x14ac:dyDescent="0.3">
      <c r="A236" s="9">
        <v>44378</v>
      </c>
      <c r="B236" s="19">
        <v>306130.70031352318</v>
      </c>
      <c r="C236" s="19">
        <f t="shared" si="0"/>
        <v>564282.21491228067</v>
      </c>
      <c r="D236" s="19"/>
      <c r="E236" s="9">
        <v>44378</v>
      </c>
      <c r="F236" s="19">
        <v>307126.4422790797</v>
      </c>
      <c r="G236" s="19">
        <f t="shared" si="1"/>
        <v>564282.21491228067</v>
      </c>
      <c r="H236" s="19"/>
      <c r="I236" s="9">
        <v>44378</v>
      </c>
      <c r="J236" s="19">
        <v>307117.03266251809</v>
      </c>
      <c r="K236" s="19">
        <f t="shared" si="2"/>
        <v>564282.21491228067</v>
      </c>
      <c r="M236" s="9">
        <v>44378</v>
      </c>
      <c r="N236" s="21">
        <v>307087.20643584686</v>
      </c>
      <c r="O236" s="19">
        <f t="shared" si="3"/>
        <v>564282.21491228067</v>
      </c>
      <c r="Q236" s="9">
        <v>44378</v>
      </c>
      <c r="R236" s="19">
        <v>307466.76927063405</v>
      </c>
      <c r="S236" s="19">
        <v>564282.21491228067</v>
      </c>
      <c r="T236" s="21"/>
    </row>
    <row r="237" spans="1:20" x14ac:dyDescent="0.3">
      <c r="A237" s="9">
        <v>44409</v>
      </c>
      <c r="B237" s="19">
        <v>331591.6800850709</v>
      </c>
      <c r="C237" s="19">
        <f t="shared" si="0"/>
        <v>564620.24561403506</v>
      </c>
      <c r="D237" s="19"/>
      <c r="E237" s="9">
        <v>44409</v>
      </c>
      <c r="F237" s="19">
        <v>332933.21571867482</v>
      </c>
      <c r="G237" s="19">
        <f t="shared" si="1"/>
        <v>564620.24561403506</v>
      </c>
      <c r="H237" s="19"/>
      <c r="I237" s="9">
        <v>44409</v>
      </c>
      <c r="J237" s="19">
        <v>333420.5432104785</v>
      </c>
      <c r="K237" s="19">
        <f t="shared" si="2"/>
        <v>564620.24561403506</v>
      </c>
      <c r="M237" s="9">
        <v>44409</v>
      </c>
      <c r="N237" s="21">
        <v>356608.49466561439</v>
      </c>
      <c r="O237" s="19">
        <f t="shared" si="3"/>
        <v>564620.24561403506</v>
      </c>
      <c r="Q237" s="9">
        <v>44409</v>
      </c>
      <c r="R237" s="19">
        <v>356511.19749220891</v>
      </c>
      <c r="S237" s="19">
        <v>564620.24561403506</v>
      </c>
      <c r="T237" s="21"/>
    </row>
    <row r="238" spans="1:20" x14ac:dyDescent="0.3">
      <c r="A238" s="9">
        <v>44440</v>
      </c>
      <c r="B238" s="19">
        <v>315038.60502107569</v>
      </c>
      <c r="C238" s="19">
        <f t="shared" si="0"/>
        <v>564958.27631578944</v>
      </c>
      <c r="D238" s="19"/>
      <c r="E238" s="9">
        <v>44440</v>
      </c>
      <c r="F238" s="19">
        <v>315190.24414638767</v>
      </c>
      <c r="G238" s="19">
        <f t="shared" si="1"/>
        <v>564958.27631578944</v>
      </c>
      <c r="H238" s="19"/>
      <c r="I238" s="9">
        <v>44440</v>
      </c>
      <c r="J238" s="19">
        <v>316157.64621127862</v>
      </c>
      <c r="K238" s="19">
        <f t="shared" si="2"/>
        <v>564958.27631578944</v>
      </c>
      <c r="M238" s="9">
        <v>44440</v>
      </c>
      <c r="N238" s="21">
        <v>319263.78345466946</v>
      </c>
      <c r="O238" s="19">
        <f t="shared" si="3"/>
        <v>564958.27631578944</v>
      </c>
      <c r="Q238" s="9">
        <v>44440</v>
      </c>
      <c r="R238" s="19">
        <v>324299.26900681993</v>
      </c>
      <c r="S238" s="19">
        <v>564958.27631578944</v>
      </c>
      <c r="T238" s="21"/>
    </row>
    <row r="239" spans="1:20" x14ac:dyDescent="0.3">
      <c r="A239" s="9">
        <v>44470</v>
      </c>
      <c r="B239" s="19">
        <v>266357.0357937853</v>
      </c>
      <c r="C239" s="19">
        <f t="shared" si="0"/>
        <v>565296.30701754382</v>
      </c>
      <c r="D239" s="19"/>
      <c r="E239" s="9">
        <v>44470</v>
      </c>
      <c r="F239" s="19">
        <v>266060.24144319928</v>
      </c>
      <c r="G239" s="19">
        <f t="shared" si="1"/>
        <v>565296.30701754382</v>
      </c>
      <c r="H239" s="19"/>
      <c r="I239" s="9">
        <v>44470</v>
      </c>
      <c r="J239" s="19">
        <v>269159.73413019552</v>
      </c>
      <c r="K239" s="19">
        <f t="shared" si="2"/>
        <v>565296.30701754382</v>
      </c>
      <c r="M239" s="9">
        <v>44470</v>
      </c>
      <c r="N239" s="21">
        <v>277763.0452408077</v>
      </c>
      <c r="O239" s="19">
        <f t="shared" si="3"/>
        <v>565296.30701754382</v>
      </c>
      <c r="Q239" s="9">
        <v>44470</v>
      </c>
      <c r="R239" s="19">
        <v>285136.62443224562</v>
      </c>
      <c r="S239" s="19">
        <v>565296.30701754382</v>
      </c>
      <c r="T239" s="21"/>
    </row>
    <row r="240" spans="1:20" x14ac:dyDescent="0.3">
      <c r="A240" s="9">
        <v>44501</v>
      </c>
      <c r="B240" s="19">
        <v>292210.6945432722</v>
      </c>
      <c r="C240" s="19">
        <f t="shared" si="0"/>
        <v>565634.3377192982</v>
      </c>
      <c r="D240" s="19"/>
      <c r="E240" s="9">
        <v>44501</v>
      </c>
      <c r="F240" s="19">
        <v>292020.76922474429</v>
      </c>
      <c r="G240" s="19">
        <f t="shared" si="1"/>
        <v>565634.3377192982</v>
      </c>
      <c r="H240" s="19"/>
      <c r="I240" s="9">
        <v>44501</v>
      </c>
      <c r="J240" s="19">
        <v>296143.92733270972</v>
      </c>
      <c r="K240" s="19">
        <f t="shared" si="2"/>
        <v>565634.3377192982</v>
      </c>
      <c r="M240" s="9">
        <v>44501</v>
      </c>
      <c r="N240" s="21">
        <v>296207.14434438659</v>
      </c>
      <c r="O240" s="19">
        <f t="shared" si="3"/>
        <v>565634.3377192982</v>
      </c>
      <c r="Q240" s="9">
        <v>44501</v>
      </c>
      <c r="R240" s="19">
        <v>287884.68367077067</v>
      </c>
      <c r="S240" s="19">
        <v>565634.3377192982</v>
      </c>
      <c r="T240" s="21"/>
    </row>
    <row r="241" spans="1:20" x14ac:dyDescent="0.3">
      <c r="A241" s="9">
        <v>44531</v>
      </c>
      <c r="B241" s="19">
        <v>338599.74811362941</v>
      </c>
      <c r="C241" s="19">
        <f t="shared" si="0"/>
        <v>565972.36842105258</v>
      </c>
      <c r="D241" s="19"/>
      <c r="E241" s="9">
        <v>44531</v>
      </c>
      <c r="F241" s="19">
        <v>338503.48336896679</v>
      </c>
      <c r="G241" s="19">
        <f t="shared" si="1"/>
        <v>565972.36842105258</v>
      </c>
      <c r="H241" s="19"/>
      <c r="I241" s="9">
        <v>44531</v>
      </c>
      <c r="J241" s="19">
        <v>339097.42842223198</v>
      </c>
      <c r="K241" s="19">
        <f t="shared" si="2"/>
        <v>565972.36842105258</v>
      </c>
      <c r="M241" s="9">
        <v>44531</v>
      </c>
      <c r="N241" s="21">
        <v>358884.31717000832</v>
      </c>
      <c r="O241" s="19">
        <f t="shared" si="3"/>
        <v>565972.36842105258</v>
      </c>
      <c r="Q241" s="9">
        <v>44531</v>
      </c>
      <c r="R241" s="19">
        <v>318167.05711064459</v>
      </c>
      <c r="S241" s="19">
        <v>565972.36842105258</v>
      </c>
      <c r="T241" s="21"/>
    </row>
    <row r="242" spans="1:20" x14ac:dyDescent="0.3">
      <c r="A242" s="9">
        <v>44562</v>
      </c>
      <c r="B242" s="19">
        <v>394034.78177048173</v>
      </c>
      <c r="C242" s="19">
        <f t="shared" si="0"/>
        <v>566310.39912280696</v>
      </c>
      <c r="D242" s="19"/>
      <c r="E242" s="9">
        <v>44562</v>
      </c>
      <c r="F242" s="19">
        <v>394024.79990550008</v>
      </c>
      <c r="G242" s="19">
        <f t="shared" si="1"/>
        <v>566310.39912280696</v>
      </c>
      <c r="H242" s="19"/>
      <c r="I242" s="9">
        <v>44562</v>
      </c>
      <c r="J242" s="19">
        <v>393030.51127274008</v>
      </c>
      <c r="K242" s="19">
        <f t="shared" si="2"/>
        <v>566310.39912280696</v>
      </c>
      <c r="M242" s="9">
        <v>44562</v>
      </c>
      <c r="N242" s="21">
        <v>411354.77765958064</v>
      </c>
      <c r="O242" s="19">
        <f t="shared" si="3"/>
        <v>566310.39912280696</v>
      </c>
      <c r="Q242" s="9">
        <v>44562</v>
      </c>
      <c r="R242" s="19">
        <v>410502.70108947449</v>
      </c>
      <c r="S242" s="19">
        <v>566310.39912280696</v>
      </c>
      <c r="T242" s="21"/>
    </row>
    <row r="243" spans="1:20" x14ac:dyDescent="0.3">
      <c r="A243" s="9">
        <v>44593</v>
      </c>
      <c r="B243" s="19">
        <v>360969.35238231719</v>
      </c>
      <c r="C243" s="19">
        <f t="shared" si="0"/>
        <v>566648.42982456135</v>
      </c>
      <c r="D243" s="19"/>
      <c r="E243" s="9">
        <v>44593</v>
      </c>
      <c r="F243" s="19">
        <v>360878.30569966609</v>
      </c>
      <c r="G243" s="19">
        <f t="shared" si="1"/>
        <v>566648.42982456135</v>
      </c>
      <c r="H243" s="19"/>
      <c r="I243" s="9">
        <v>44593</v>
      </c>
      <c r="J243" s="19">
        <v>360223.04886511422</v>
      </c>
      <c r="K243" s="19">
        <f t="shared" si="2"/>
        <v>566648.42982456135</v>
      </c>
      <c r="M243" s="9">
        <v>44593</v>
      </c>
      <c r="N243" s="21">
        <v>355238.57106991543</v>
      </c>
      <c r="O243" s="19">
        <f t="shared" si="3"/>
        <v>566648.42982456135</v>
      </c>
      <c r="Q243" s="9">
        <v>44593</v>
      </c>
      <c r="R243" s="19">
        <v>360732.66281965037</v>
      </c>
      <c r="S243" s="19">
        <v>566648.42982456135</v>
      </c>
      <c r="T243" s="21"/>
    </row>
    <row r="244" spans="1:20" x14ac:dyDescent="0.3">
      <c r="A244" s="9">
        <v>44621</v>
      </c>
      <c r="B244" s="19">
        <v>338742.11218613537</v>
      </c>
      <c r="C244" s="19">
        <f t="shared" si="0"/>
        <v>566986.46052631573</v>
      </c>
      <c r="D244" s="19"/>
      <c r="E244" s="9">
        <v>44621</v>
      </c>
      <c r="F244" s="19">
        <v>338590.84417141677</v>
      </c>
      <c r="G244" s="19">
        <f t="shared" si="1"/>
        <v>566986.46052631573</v>
      </c>
      <c r="H244" s="19"/>
      <c r="I244" s="9">
        <v>44621</v>
      </c>
      <c r="J244" s="19">
        <v>338206.46023787512</v>
      </c>
      <c r="K244" s="19">
        <f t="shared" si="2"/>
        <v>566986.46052631573</v>
      </c>
      <c r="M244" s="9">
        <v>44621</v>
      </c>
      <c r="N244" s="21">
        <v>327826.78651651379</v>
      </c>
      <c r="O244" s="19">
        <f t="shared" si="3"/>
        <v>566986.46052631573</v>
      </c>
      <c r="Q244" s="9">
        <v>44621</v>
      </c>
      <c r="R244" s="19">
        <v>337604.65091233922</v>
      </c>
      <c r="S244" s="19">
        <v>566986.46052631573</v>
      </c>
      <c r="T244" s="21"/>
    </row>
    <row r="245" spans="1:20" x14ac:dyDescent="0.3">
      <c r="A245" s="9">
        <v>44652</v>
      </c>
      <c r="B245" s="19">
        <v>309241.62881600752</v>
      </c>
      <c r="C245" s="19">
        <f t="shared" si="0"/>
        <v>567324.49122807011</v>
      </c>
      <c r="D245" s="19"/>
      <c r="E245" s="9">
        <v>44652</v>
      </c>
      <c r="F245" s="19">
        <v>308927.62067123433</v>
      </c>
      <c r="G245" s="19">
        <f t="shared" si="1"/>
        <v>567324.49122807011</v>
      </c>
      <c r="H245" s="19"/>
      <c r="I245" s="9">
        <v>44652</v>
      </c>
      <c r="J245" s="19">
        <v>308762.66504233179</v>
      </c>
      <c r="K245" s="19">
        <f t="shared" si="2"/>
        <v>567324.49122807011</v>
      </c>
      <c r="M245" s="9">
        <v>44652</v>
      </c>
      <c r="N245" s="21">
        <v>299070.95261121064</v>
      </c>
      <c r="O245" s="19">
        <f t="shared" si="3"/>
        <v>567324.49122807011</v>
      </c>
      <c r="Q245" s="9">
        <v>44652</v>
      </c>
      <c r="R245" s="19">
        <v>311555.34401313</v>
      </c>
      <c r="S245" s="19">
        <v>567324.49122807011</v>
      </c>
      <c r="T245" s="21"/>
    </row>
    <row r="246" spans="1:20" x14ac:dyDescent="0.3">
      <c r="A246" s="9">
        <v>44682</v>
      </c>
      <c r="B246" s="19">
        <v>264552.82445382368</v>
      </c>
      <c r="C246" s="19">
        <f t="shared" si="0"/>
        <v>567662.52192982449</v>
      </c>
      <c r="D246" s="19"/>
      <c r="E246" s="9">
        <v>44682</v>
      </c>
      <c r="F246" s="19">
        <v>264214.73044539941</v>
      </c>
      <c r="G246" s="19">
        <f t="shared" si="1"/>
        <v>567662.52192982449</v>
      </c>
      <c r="H246" s="19"/>
      <c r="I246" s="9">
        <v>44682</v>
      </c>
      <c r="J246" s="19">
        <v>264845.40734671138</v>
      </c>
      <c r="K246" s="19">
        <f t="shared" si="2"/>
        <v>567662.52192982449</v>
      </c>
      <c r="M246" s="9">
        <v>44682</v>
      </c>
      <c r="N246" s="21">
        <v>250487.55317450155</v>
      </c>
      <c r="O246" s="19">
        <f t="shared" si="3"/>
        <v>567662.52192982449</v>
      </c>
      <c r="Q246" s="9">
        <v>44682</v>
      </c>
      <c r="R246" s="19">
        <v>263379.87344180339</v>
      </c>
      <c r="S246" s="19">
        <v>567662.52192982449</v>
      </c>
      <c r="T246" s="21"/>
    </row>
    <row r="247" spans="1:20" x14ac:dyDescent="0.3">
      <c r="A247" s="9">
        <v>44713</v>
      </c>
      <c r="B247" s="19">
        <v>277844.89341223292</v>
      </c>
      <c r="C247" s="19">
        <f t="shared" si="0"/>
        <v>568000.55263157887</v>
      </c>
      <c r="D247" s="19"/>
      <c r="E247" s="9">
        <v>44713</v>
      </c>
      <c r="F247" s="19">
        <v>277752.32621565461</v>
      </c>
      <c r="G247" s="19">
        <f t="shared" si="1"/>
        <v>568000.55263157887</v>
      </c>
      <c r="H247" s="19"/>
      <c r="I247" s="9">
        <v>44713</v>
      </c>
      <c r="J247" s="19">
        <v>278336.31440003752</v>
      </c>
      <c r="K247" s="19">
        <f t="shared" si="2"/>
        <v>568000.55263157887</v>
      </c>
      <c r="M247" s="9">
        <v>44713</v>
      </c>
      <c r="N247" s="21">
        <v>268922.72132855776</v>
      </c>
      <c r="O247" s="19">
        <f t="shared" si="3"/>
        <v>568000.55263157887</v>
      </c>
      <c r="Q247" s="9">
        <v>44713</v>
      </c>
      <c r="R247" s="19">
        <v>274907.62016107293</v>
      </c>
      <c r="S247" s="19">
        <v>568000.55263157887</v>
      </c>
      <c r="T247" s="21"/>
    </row>
    <row r="248" spans="1:20" x14ac:dyDescent="0.3">
      <c r="A248" s="9">
        <v>44743</v>
      </c>
      <c r="B248" s="19">
        <v>309477.46205728839</v>
      </c>
      <c r="C248" s="19">
        <f t="shared" si="0"/>
        <v>568338.58333333326</v>
      </c>
      <c r="D248" s="19"/>
      <c r="E248" s="9">
        <v>44743</v>
      </c>
      <c r="F248" s="19">
        <v>310468.88353031687</v>
      </c>
      <c r="G248" s="19">
        <f t="shared" si="1"/>
        <v>568338.58333333326</v>
      </c>
      <c r="H248" s="19"/>
      <c r="I248" s="9">
        <v>44743</v>
      </c>
      <c r="J248" s="19">
        <v>310499.94407907018</v>
      </c>
      <c r="K248" s="19">
        <f t="shared" si="2"/>
        <v>568338.58333333326</v>
      </c>
      <c r="M248" s="9">
        <v>44743</v>
      </c>
      <c r="N248" s="21">
        <v>310196.25926757976</v>
      </c>
      <c r="O248" s="19">
        <f t="shared" si="3"/>
        <v>568338.58333333326</v>
      </c>
      <c r="Q248" s="9">
        <v>44743</v>
      </c>
      <c r="R248" s="19">
        <v>310585.00578498997</v>
      </c>
      <c r="S248" s="19">
        <v>568338.58333333326</v>
      </c>
      <c r="T248" s="21"/>
    </row>
    <row r="249" spans="1:20" x14ac:dyDescent="0.3">
      <c r="A249" s="9">
        <v>44774</v>
      </c>
      <c r="B249" s="19">
        <v>334938.44182883599</v>
      </c>
      <c r="C249" s="19">
        <f t="shared" si="0"/>
        <v>568676.61403508764</v>
      </c>
      <c r="D249" s="19"/>
      <c r="E249" s="9">
        <v>44774</v>
      </c>
      <c r="F249" s="19">
        <v>336275.656969912</v>
      </c>
      <c r="G249" s="19">
        <f t="shared" si="1"/>
        <v>568676.61403508764</v>
      </c>
      <c r="H249" s="19"/>
      <c r="I249" s="9">
        <v>44774</v>
      </c>
      <c r="J249" s="19">
        <v>336803.45462703053</v>
      </c>
      <c r="K249" s="19">
        <f t="shared" si="2"/>
        <v>568676.61403508764</v>
      </c>
      <c r="M249" s="9">
        <v>44774</v>
      </c>
      <c r="N249" s="21">
        <v>359717.54749734729</v>
      </c>
      <c r="O249" s="19">
        <f t="shared" si="3"/>
        <v>568676.61403508764</v>
      </c>
      <c r="Q249" s="9">
        <v>44774</v>
      </c>
      <c r="R249" s="19">
        <v>359629.43400656484</v>
      </c>
      <c r="S249" s="19">
        <v>568676.61403508764</v>
      </c>
      <c r="T249" s="21"/>
    </row>
    <row r="250" spans="1:20" x14ac:dyDescent="0.3">
      <c r="A250" s="9">
        <v>44805</v>
      </c>
      <c r="B250" s="19">
        <v>318385.36676484079</v>
      </c>
      <c r="C250" s="19">
        <f t="shared" si="0"/>
        <v>569014.64473684202</v>
      </c>
      <c r="D250" s="19"/>
      <c r="E250" s="9">
        <v>44805</v>
      </c>
      <c r="F250" s="19">
        <v>318532.68539762503</v>
      </c>
      <c r="G250" s="19">
        <f t="shared" si="1"/>
        <v>569014.64473684202</v>
      </c>
      <c r="H250" s="19"/>
      <c r="I250" s="9">
        <v>44805</v>
      </c>
      <c r="J250" s="19">
        <v>319540.5576278306</v>
      </c>
      <c r="K250" s="19">
        <f t="shared" si="2"/>
        <v>569014.64473684202</v>
      </c>
      <c r="M250" s="9">
        <v>44805</v>
      </c>
      <c r="N250" s="21">
        <v>322372.83628640237</v>
      </c>
      <c r="O250" s="19">
        <f t="shared" si="3"/>
        <v>569014.64473684202</v>
      </c>
      <c r="Q250" s="9">
        <v>44805</v>
      </c>
      <c r="R250" s="19">
        <v>327417.50552117586</v>
      </c>
      <c r="S250" s="19">
        <v>569014.64473684202</v>
      </c>
      <c r="T250" s="21"/>
    </row>
    <row r="251" spans="1:20" x14ac:dyDescent="0.3">
      <c r="A251" s="9">
        <v>44835</v>
      </c>
      <c r="B251" s="19">
        <v>269703.79753755039</v>
      </c>
      <c r="C251" s="19">
        <f t="shared" si="0"/>
        <v>569352.6754385964</v>
      </c>
      <c r="D251" s="19"/>
      <c r="E251" s="9">
        <v>44835</v>
      </c>
      <c r="F251" s="19">
        <v>269402.68269443657</v>
      </c>
      <c r="G251" s="19">
        <f t="shared" si="1"/>
        <v>569352.6754385964</v>
      </c>
      <c r="H251" s="19"/>
      <c r="I251" s="9">
        <v>44835</v>
      </c>
      <c r="J251" s="19">
        <v>272542.64554674749</v>
      </c>
      <c r="K251" s="19">
        <f t="shared" si="2"/>
        <v>569352.6754385964</v>
      </c>
      <c r="M251" s="9">
        <v>44835</v>
      </c>
      <c r="N251" s="21">
        <v>280872.0980725406</v>
      </c>
      <c r="O251" s="19">
        <f t="shared" si="3"/>
        <v>569352.6754385964</v>
      </c>
      <c r="Q251" s="9">
        <v>44835</v>
      </c>
      <c r="R251" s="19">
        <v>288254.86094660155</v>
      </c>
      <c r="S251" s="19">
        <v>569352.6754385964</v>
      </c>
      <c r="T251" s="21"/>
    </row>
    <row r="252" spans="1:20" x14ac:dyDescent="0.3">
      <c r="A252" s="9">
        <v>44866</v>
      </c>
      <c r="B252" s="19">
        <v>295557.45628703729</v>
      </c>
      <c r="C252" s="19">
        <f t="shared" si="0"/>
        <v>569690.70614035078</v>
      </c>
      <c r="D252" s="19"/>
      <c r="E252" s="9">
        <v>44866</v>
      </c>
      <c r="F252" s="19">
        <v>295363.21047598158</v>
      </c>
      <c r="G252" s="19">
        <f t="shared" si="1"/>
        <v>569690.70614035078</v>
      </c>
      <c r="H252" s="19"/>
      <c r="I252" s="9">
        <v>44866</v>
      </c>
      <c r="J252" s="19">
        <v>299526.83874926169</v>
      </c>
      <c r="K252" s="19">
        <f t="shared" si="2"/>
        <v>569690.70614035078</v>
      </c>
      <c r="M252" s="9">
        <v>44866</v>
      </c>
      <c r="N252" s="21">
        <v>299316.19717611949</v>
      </c>
      <c r="O252" s="19">
        <f t="shared" si="3"/>
        <v>569690.70614035078</v>
      </c>
      <c r="Q252" s="9">
        <v>44866</v>
      </c>
      <c r="R252" s="19">
        <v>291002.92018512654</v>
      </c>
      <c r="S252" s="19">
        <v>569690.70614035078</v>
      </c>
      <c r="T252" s="21"/>
    </row>
    <row r="253" spans="1:20" x14ac:dyDescent="0.3">
      <c r="A253" s="9">
        <v>44896</v>
      </c>
      <c r="B253" s="19">
        <v>341946.5098573945</v>
      </c>
      <c r="C253" s="19">
        <f t="shared" si="0"/>
        <v>570028.73684210517</v>
      </c>
      <c r="D253" s="19"/>
      <c r="E253" s="9">
        <v>44896</v>
      </c>
      <c r="F253" s="19">
        <v>341845.92462020402</v>
      </c>
      <c r="G253" s="19">
        <f t="shared" si="1"/>
        <v>570028.73684210517</v>
      </c>
      <c r="H253" s="19"/>
      <c r="I253" s="9">
        <v>44896</v>
      </c>
      <c r="J253" s="19">
        <v>342480.33983878401</v>
      </c>
      <c r="K253" s="19">
        <f t="shared" si="2"/>
        <v>570028.73684210517</v>
      </c>
      <c r="M253" s="9">
        <v>44896</v>
      </c>
      <c r="N253" s="21">
        <v>361993.37000174122</v>
      </c>
      <c r="O253" s="19">
        <f t="shared" si="3"/>
        <v>570028.73684210517</v>
      </c>
      <c r="Q253" s="9">
        <v>44896</v>
      </c>
      <c r="R253" s="19">
        <v>321285.29362500052</v>
      </c>
      <c r="S253" s="19">
        <v>570028.73684210517</v>
      </c>
      <c r="T253" s="21"/>
    </row>
    <row r="254" spans="1:20" x14ac:dyDescent="0.3">
      <c r="A254" s="9">
        <v>44927</v>
      </c>
      <c r="B254" s="19">
        <v>397381.54351424688</v>
      </c>
      <c r="C254" s="19">
        <f t="shared" si="0"/>
        <v>570366.76754385955</v>
      </c>
      <c r="D254" s="19"/>
      <c r="E254" s="9">
        <v>44927</v>
      </c>
      <c r="F254" s="19">
        <v>397367.24115673732</v>
      </c>
      <c r="G254" s="19">
        <f t="shared" si="1"/>
        <v>570366.76754385955</v>
      </c>
      <c r="H254" s="19"/>
      <c r="I254" s="9">
        <v>44927</v>
      </c>
      <c r="J254" s="19">
        <v>396413.42268929211</v>
      </c>
      <c r="K254" s="19">
        <f t="shared" si="2"/>
        <v>570366.76754385955</v>
      </c>
      <c r="M254" s="9">
        <v>44927</v>
      </c>
      <c r="N254" s="21">
        <v>414463.83049131354</v>
      </c>
      <c r="O254" s="19">
        <f t="shared" si="3"/>
        <v>570366.76754385955</v>
      </c>
      <c r="Q254" s="9">
        <v>44927</v>
      </c>
      <c r="R254" s="19">
        <v>413620.93760383036</v>
      </c>
      <c r="S254" s="19">
        <v>570366.76754385955</v>
      </c>
      <c r="T254" s="21"/>
    </row>
    <row r="255" spans="1:20" x14ac:dyDescent="0.3">
      <c r="A255" s="9">
        <v>44958</v>
      </c>
      <c r="B255" s="19">
        <v>364316.11412608228</v>
      </c>
      <c r="C255" s="19">
        <f t="shared" si="0"/>
        <v>570704.79824561393</v>
      </c>
      <c r="D255" s="19"/>
      <c r="E255" s="9">
        <v>44958</v>
      </c>
      <c r="F255" s="19">
        <v>364220.74695090338</v>
      </c>
      <c r="G255" s="19">
        <f t="shared" si="1"/>
        <v>570704.79824561393</v>
      </c>
      <c r="H255" s="19"/>
      <c r="I255" s="9">
        <v>44958</v>
      </c>
      <c r="J255" s="19">
        <v>363605.96028166619</v>
      </c>
      <c r="K255" s="19">
        <f t="shared" si="2"/>
        <v>570704.79824561393</v>
      </c>
      <c r="M255" s="9">
        <v>44958</v>
      </c>
      <c r="N255" s="21">
        <v>358347.62390164833</v>
      </c>
      <c r="O255" s="19">
        <f t="shared" si="3"/>
        <v>570704.79824561393</v>
      </c>
      <c r="Q255" s="9">
        <v>44958</v>
      </c>
      <c r="R255" s="19">
        <v>363850.8993340063</v>
      </c>
      <c r="S255" s="19">
        <v>570704.79824561393</v>
      </c>
      <c r="T255" s="21"/>
    </row>
    <row r="256" spans="1:20" x14ac:dyDescent="0.3">
      <c r="A256" s="9">
        <v>44986</v>
      </c>
      <c r="B256" s="19">
        <v>342088.87392990052</v>
      </c>
      <c r="C256" s="19">
        <f t="shared" si="0"/>
        <v>571042.82894736831</v>
      </c>
      <c r="D256" s="19"/>
      <c r="E256" s="9">
        <v>44986</v>
      </c>
      <c r="F256" s="19">
        <v>341933.28542265412</v>
      </c>
      <c r="G256" s="19">
        <f t="shared" si="1"/>
        <v>571042.82894736831</v>
      </c>
      <c r="H256" s="19"/>
      <c r="I256" s="9">
        <v>44986</v>
      </c>
      <c r="J256" s="19">
        <v>341589.37165442709</v>
      </c>
      <c r="K256" s="19">
        <f t="shared" si="2"/>
        <v>571042.82894736831</v>
      </c>
      <c r="M256" s="9">
        <v>44986</v>
      </c>
      <c r="N256" s="21">
        <v>330935.83934824669</v>
      </c>
      <c r="O256" s="19">
        <f t="shared" si="3"/>
        <v>571042.82894736831</v>
      </c>
      <c r="Q256" s="9">
        <v>44986</v>
      </c>
      <c r="R256" s="19">
        <v>340722.88742669509</v>
      </c>
      <c r="S256" s="19">
        <v>571042.82894736831</v>
      </c>
      <c r="T256" s="21"/>
    </row>
    <row r="257" spans="1:20" x14ac:dyDescent="0.3">
      <c r="A257" s="9">
        <v>45017</v>
      </c>
      <c r="B257" s="19">
        <v>312588.39055977273</v>
      </c>
      <c r="C257" s="19">
        <f t="shared" si="0"/>
        <v>571380.85964912269</v>
      </c>
      <c r="D257" s="19"/>
      <c r="E257" s="9">
        <v>45017</v>
      </c>
      <c r="F257" s="19">
        <v>312270.06192247162</v>
      </c>
      <c r="G257" s="19">
        <f t="shared" si="1"/>
        <v>571380.85964912269</v>
      </c>
      <c r="H257" s="19"/>
      <c r="I257" s="9">
        <v>45017</v>
      </c>
      <c r="J257" s="19">
        <v>312145.57645888382</v>
      </c>
      <c r="K257" s="19">
        <f t="shared" si="2"/>
        <v>571380.85964912269</v>
      </c>
      <c r="M257" s="9">
        <v>45017</v>
      </c>
      <c r="N257" s="21">
        <v>302180.00544294354</v>
      </c>
      <c r="O257" s="19">
        <f t="shared" si="3"/>
        <v>571380.85964912269</v>
      </c>
      <c r="Q257" s="9">
        <v>45017</v>
      </c>
      <c r="R257" s="19">
        <v>314673.58052748593</v>
      </c>
      <c r="S257" s="19">
        <v>571380.85964912269</v>
      </c>
      <c r="T257" s="21"/>
    </row>
    <row r="258" spans="1:20" x14ac:dyDescent="0.3">
      <c r="A258" s="9">
        <v>45047</v>
      </c>
      <c r="B258" s="19">
        <v>267899.58619758883</v>
      </c>
      <c r="C258" s="19">
        <f t="shared" si="0"/>
        <v>571718.89035087707</v>
      </c>
      <c r="D258" s="19"/>
      <c r="E258" s="9">
        <v>45047</v>
      </c>
      <c r="F258" s="19">
        <v>267557.17169663671</v>
      </c>
      <c r="G258" s="19">
        <f t="shared" si="1"/>
        <v>571718.89035087707</v>
      </c>
      <c r="H258" s="19"/>
      <c r="I258" s="9">
        <v>45047</v>
      </c>
      <c r="J258" s="19">
        <v>268228.31876326352</v>
      </c>
      <c r="K258" s="19">
        <f t="shared" si="2"/>
        <v>571718.89035087707</v>
      </c>
      <c r="M258" s="9">
        <v>45047</v>
      </c>
      <c r="N258" s="21">
        <v>253596.60600623445</v>
      </c>
      <c r="O258" s="19">
        <f t="shared" si="3"/>
        <v>571718.89035087707</v>
      </c>
      <c r="Q258" s="9">
        <v>45047</v>
      </c>
      <c r="R258" s="19">
        <v>266498.10995615926</v>
      </c>
      <c r="S258" s="19">
        <v>571718.89035087707</v>
      </c>
      <c r="T258" s="21"/>
    </row>
    <row r="259" spans="1:20" x14ac:dyDescent="0.3">
      <c r="A259" s="9">
        <v>45078</v>
      </c>
      <c r="B259" s="19">
        <v>281191.65515599801</v>
      </c>
      <c r="C259" s="19">
        <f t="shared" si="0"/>
        <v>572056.92105263146</v>
      </c>
      <c r="D259" s="19"/>
      <c r="E259" s="9">
        <v>45078</v>
      </c>
      <c r="F259" s="19">
        <v>281094.76746689179</v>
      </c>
      <c r="G259" s="19">
        <f t="shared" si="1"/>
        <v>572056.92105263146</v>
      </c>
      <c r="H259" s="19"/>
      <c r="I259" s="9">
        <v>45078</v>
      </c>
      <c r="J259" s="19">
        <v>281719.22581658961</v>
      </c>
      <c r="K259" s="19">
        <f t="shared" si="2"/>
        <v>572056.92105263146</v>
      </c>
      <c r="M259" s="9">
        <v>45078</v>
      </c>
      <c r="N259" s="21">
        <v>272031.77416029066</v>
      </c>
      <c r="O259" s="19">
        <f t="shared" si="3"/>
        <v>572056.92105263146</v>
      </c>
      <c r="Q259" s="9">
        <v>45078</v>
      </c>
      <c r="R259" s="19">
        <v>278025.85667542886</v>
      </c>
      <c r="S259" s="19">
        <v>572056.92105263146</v>
      </c>
      <c r="T259" s="21"/>
    </row>
    <row r="260" spans="1:20" x14ac:dyDescent="0.3">
      <c r="A260" s="9">
        <v>45108</v>
      </c>
      <c r="B260" s="19">
        <v>312824.22380105348</v>
      </c>
      <c r="C260" s="19">
        <f t="shared" si="0"/>
        <v>572394.95175438584</v>
      </c>
      <c r="D260" s="19"/>
      <c r="E260" s="9">
        <v>45108</v>
      </c>
      <c r="F260" s="19">
        <v>313811.32478155423</v>
      </c>
      <c r="G260" s="19">
        <f t="shared" si="1"/>
        <v>572394.95175438584</v>
      </c>
      <c r="H260" s="19"/>
      <c r="I260" s="9">
        <v>45108</v>
      </c>
      <c r="J260" s="19">
        <v>313882.85549562221</v>
      </c>
      <c r="K260" s="19">
        <f t="shared" si="2"/>
        <v>572394.95175438584</v>
      </c>
      <c r="M260" s="9">
        <v>45108</v>
      </c>
      <c r="N260" s="21">
        <v>313305.31209931272</v>
      </c>
      <c r="O260" s="19">
        <f t="shared" si="3"/>
        <v>572394.95175438584</v>
      </c>
      <c r="Q260" s="9">
        <v>45108</v>
      </c>
      <c r="R260" s="19">
        <v>313703.2422993459</v>
      </c>
      <c r="S260" s="19">
        <v>572394.95175438584</v>
      </c>
      <c r="T260" s="21"/>
    </row>
    <row r="261" spans="1:20" x14ac:dyDescent="0.3">
      <c r="A261" s="9">
        <v>45139</v>
      </c>
      <c r="B261" s="19">
        <v>338285.20357260108</v>
      </c>
      <c r="C261" s="19">
        <f t="shared" si="0"/>
        <v>572732.98245614022</v>
      </c>
      <c r="D261" s="19"/>
      <c r="E261" s="9">
        <v>45139</v>
      </c>
      <c r="F261" s="19">
        <v>339618.09822114918</v>
      </c>
      <c r="G261" s="19">
        <f t="shared" si="1"/>
        <v>572732.98245614022</v>
      </c>
      <c r="H261" s="19"/>
      <c r="I261" s="9">
        <v>45139</v>
      </c>
      <c r="J261" s="19">
        <v>340186.36604358262</v>
      </c>
      <c r="K261" s="19">
        <f t="shared" si="2"/>
        <v>572732.98245614022</v>
      </c>
      <c r="M261" s="9">
        <v>45139</v>
      </c>
      <c r="N261" s="21">
        <v>362826.60032908019</v>
      </c>
      <c r="O261" s="19">
        <f t="shared" si="3"/>
        <v>572732.98245614022</v>
      </c>
      <c r="Q261" s="9">
        <v>45139</v>
      </c>
      <c r="R261" s="19">
        <v>362747.67052092071</v>
      </c>
      <c r="S261" s="19">
        <v>572732.98245614022</v>
      </c>
      <c r="T261" s="21"/>
    </row>
    <row r="262" spans="1:20" x14ac:dyDescent="0.3">
      <c r="A262" s="9">
        <v>45170</v>
      </c>
      <c r="B262" s="19">
        <v>321732.12850860588</v>
      </c>
      <c r="C262" s="19">
        <f t="shared" si="0"/>
        <v>573071.0131578946</v>
      </c>
      <c r="D262" s="19"/>
      <c r="E262" s="9">
        <v>45170</v>
      </c>
      <c r="F262" s="19">
        <v>321875.12664886221</v>
      </c>
      <c r="G262" s="19">
        <f t="shared" si="1"/>
        <v>573071.0131578946</v>
      </c>
      <c r="H262" s="19"/>
      <c r="I262" s="9">
        <v>45170</v>
      </c>
      <c r="J262" s="19">
        <v>322923.46904438268</v>
      </c>
      <c r="K262" s="19">
        <f t="shared" si="2"/>
        <v>573071.0131578946</v>
      </c>
      <c r="M262" s="9">
        <v>45170</v>
      </c>
      <c r="N262" s="21">
        <v>325481.88911813527</v>
      </c>
      <c r="O262" s="19">
        <f t="shared" si="3"/>
        <v>573071.0131578946</v>
      </c>
      <c r="Q262" s="9">
        <v>45170</v>
      </c>
      <c r="R262" s="19">
        <v>330535.74203553179</v>
      </c>
      <c r="S262" s="19">
        <v>573071.0131578946</v>
      </c>
      <c r="T262" s="21"/>
    </row>
    <row r="263" spans="1:20" x14ac:dyDescent="0.3">
      <c r="A263" s="9">
        <v>45200</v>
      </c>
      <c r="B263" s="19">
        <v>273050.55928131548</v>
      </c>
      <c r="C263" s="19">
        <f t="shared" si="0"/>
        <v>573409.04385964898</v>
      </c>
      <c r="D263" s="19"/>
      <c r="E263" s="9">
        <v>45200</v>
      </c>
      <c r="F263" s="19">
        <v>272745.12394567381</v>
      </c>
      <c r="G263" s="19">
        <f t="shared" si="1"/>
        <v>573409.04385964898</v>
      </c>
      <c r="H263" s="19"/>
      <c r="I263" s="9">
        <v>45200</v>
      </c>
      <c r="J263" s="19">
        <v>275925.55696329952</v>
      </c>
      <c r="K263" s="19">
        <f t="shared" si="2"/>
        <v>573409.04385964898</v>
      </c>
      <c r="M263" s="9">
        <v>45200</v>
      </c>
      <c r="N263" s="21">
        <v>283981.15090427356</v>
      </c>
      <c r="O263" s="19">
        <f t="shared" si="3"/>
        <v>573409.04385964898</v>
      </c>
      <c r="Q263" s="9">
        <v>45200</v>
      </c>
      <c r="R263" s="19">
        <v>291373.09746095742</v>
      </c>
      <c r="S263" s="19">
        <v>573409.04385964898</v>
      </c>
      <c r="T263" s="21"/>
    </row>
    <row r="264" spans="1:20" x14ac:dyDescent="0.3">
      <c r="A264" s="9">
        <v>45231</v>
      </c>
      <c r="B264" s="19">
        <v>298904.21803080238</v>
      </c>
      <c r="C264" s="19">
        <f t="shared" si="0"/>
        <v>573747.07456140337</v>
      </c>
      <c r="D264" s="19"/>
      <c r="E264" s="9">
        <v>45231</v>
      </c>
      <c r="F264" s="19">
        <v>298705.65172721888</v>
      </c>
      <c r="G264" s="19">
        <f t="shared" si="1"/>
        <v>573747.07456140337</v>
      </c>
      <c r="H264" s="19"/>
      <c r="I264" s="9">
        <v>45231</v>
      </c>
      <c r="J264" s="19">
        <v>302909.75016581372</v>
      </c>
      <c r="K264" s="19">
        <f t="shared" si="2"/>
        <v>573747.07456140337</v>
      </c>
      <c r="M264" s="9">
        <v>45231</v>
      </c>
      <c r="N264" s="21">
        <v>302425.25000785239</v>
      </c>
      <c r="O264" s="19">
        <f t="shared" si="3"/>
        <v>573747.07456140337</v>
      </c>
      <c r="Q264" s="9">
        <v>45231</v>
      </c>
      <c r="R264" s="19">
        <v>294121.15669948247</v>
      </c>
      <c r="S264" s="19">
        <v>573747.07456140337</v>
      </c>
      <c r="T264" s="21"/>
    </row>
    <row r="265" spans="1:20" x14ac:dyDescent="0.3">
      <c r="A265" s="9">
        <v>45261</v>
      </c>
      <c r="B265" s="19">
        <v>345293.27160115959</v>
      </c>
      <c r="C265" s="19">
        <f t="shared" si="0"/>
        <v>574085.10526315775</v>
      </c>
      <c r="D265" s="19"/>
      <c r="E265" s="9">
        <v>45261</v>
      </c>
      <c r="F265" s="19">
        <v>345188.36587144132</v>
      </c>
      <c r="G265" s="19">
        <f t="shared" si="1"/>
        <v>574085.10526315775</v>
      </c>
      <c r="H265" s="19"/>
      <c r="I265" s="9">
        <v>45261</v>
      </c>
      <c r="J265" s="19">
        <v>345863.2512553361</v>
      </c>
      <c r="K265" s="19">
        <f t="shared" si="2"/>
        <v>574085.10526315775</v>
      </c>
      <c r="M265" s="9">
        <v>45261</v>
      </c>
      <c r="N265" s="21">
        <v>365102.42283347412</v>
      </c>
      <c r="O265" s="19">
        <f t="shared" si="3"/>
        <v>574085.10526315775</v>
      </c>
      <c r="Q265" s="9">
        <v>45261</v>
      </c>
      <c r="R265" s="19">
        <v>324403.53013935639</v>
      </c>
      <c r="S265" s="19">
        <v>574085.10526315775</v>
      </c>
      <c r="T265" s="21"/>
    </row>
    <row r="266" spans="1:20" x14ac:dyDescent="0.3">
      <c r="A266" s="9">
        <v>45292</v>
      </c>
      <c r="B266" s="19">
        <v>400728.30525801203</v>
      </c>
      <c r="C266" s="19">
        <f t="shared" si="0"/>
        <v>574423.13596491213</v>
      </c>
      <c r="D266" s="19"/>
      <c r="E266" s="9">
        <v>45292</v>
      </c>
      <c r="F266" s="19">
        <v>400709.68240797461</v>
      </c>
      <c r="G266" s="19">
        <f t="shared" si="1"/>
        <v>574423.13596491213</v>
      </c>
      <c r="H266" s="19"/>
      <c r="I266" s="9">
        <v>45292</v>
      </c>
      <c r="J266" s="19">
        <v>399796.33410584409</v>
      </c>
      <c r="K266" s="19">
        <f t="shared" si="2"/>
        <v>574423.13596491213</v>
      </c>
      <c r="M266" s="9">
        <v>45292</v>
      </c>
      <c r="N266" s="21">
        <v>417572.8833230465</v>
      </c>
      <c r="O266" s="19">
        <f t="shared" si="3"/>
        <v>574423.13596491213</v>
      </c>
      <c r="Q266" s="9">
        <v>45292</v>
      </c>
      <c r="R266" s="19">
        <v>416739.17411818629</v>
      </c>
      <c r="S266" s="19">
        <v>574423.13596491213</v>
      </c>
      <c r="T266" s="21"/>
    </row>
    <row r="267" spans="1:20" x14ac:dyDescent="0.3">
      <c r="A267" s="9">
        <v>45323</v>
      </c>
      <c r="B267" s="19">
        <v>367662.87586984743</v>
      </c>
      <c r="C267" s="19">
        <f t="shared" si="0"/>
        <v>574761.16666666651</v>
      </c>
      <c r="D267" s="19"/>
      <c r="E267" s="9">
        <v>45323</v>
      </c>
      <c r="F267" s="19">
        <v>367563.18820214062</v>
      </c>
      <c r="G267" s="19">
        <f t="shared" si="1"/>
        <v>574761.16666666651</v>
      </c>
      <c r="H267" s="19"/>
      <c r="I267" s="9">
        <v>45323</v>
      </c>
      <c r="J267" s="19">
        <v>366988.87169821822</v>
      </c>
      <c r="K267" s="19">
        <f t="shared" si="2"/>
        <v>574761.16666666651</v>
      </c>
      <c r="M267" s="9">
        <v>45323</v>
      </c>
      <c r="N267" s="21">
        <v>361456.67673338123</v>
      </c>
      <c r="O267" s="19">
        <f t="shared" si="3"/>
        <v>574761.16666666651</v>
      </c>
      <c r="Q267" s="9">
        <v>45323</v>
      </c>
      <c r="R267" s="19">
        <v>366969.13584836223</v>
      </c>
      <c r="S267" s="19">
        <v>574761.16666666651</v>
      </c>
      <c r="T267" s="21"/>
    </row>
    <row r="268" spans="1:20" x14ac:dyDescent="0.3">
      <c r="A268" s="9">
        <v>45352</v>
      </c>
      <c r="B268" s="19">
        <v>345435.63567366567</v>
      </c>
      <c r="C268" s="19">
        <f t="shared" si="0"/>
        <v>575099.19736842089</v>
      </c>
      <c r="D268" s="19"/>
      <c r="E268" s="9">
        <v>45352</v>
      </c>
      <c r="F268" s="19">
        <v>345275.72667389142</v>
      </c>
      <c r="G268" s="19">
        <f t="shared" si="1"/>
        <v>575099.19736842089</v>
      </c>
      <c r="H268" s="19"/>
      <c r="I268" s="9">
        <v>45352</v>
      </c>
      <c r="J268" s="19">
        <v>344972.28307097917</v>
      </c>
      <c r="K268" s="19">
        <f t="shared" si="2"/>
        <v>575099.19736842089</v>
      </c>
      <c r="M268" s="9">
        <v>45352</v>
      </c>
      <c r="N268" s="21">
        <v>334044.89217997959</v>
      </c>
      <c r="O268" s="19">
        <f t="shared" si="3"/>
        <v>575099.19736842089</v>
      </c>
      <c r="Q268" s="9">
        <v>45352</v>
      </c>
      <c r="R268" s="19">
        <v>343841.12394105102</v>
      </c>
      <c r="S268" s="19">
        <v>575099.19736842089</v>
      </c>
      <c r="T268" s="21"/>
    </row>
    <row r="269" spans="1:20" x14ac:dyDescent="0.3">
      <c r="A269" s="9">
        <v>45383</v>
      </c>
      <c r="B269" s="19">
        <v>315935.15230353782</v>
      </c>
      <c r="C269" s="19">
        <f t="shared" si="0"/>
        <v>575437.22807017528</v>
      </c>
      <c r="D269" s="19"/>
      <c r="E269" s="9">
        <v>45383</v>
      </c>
      <c r="F269" s="19">
        <v>315612.50317370892</v>
      </c>
      <c r="G269" s="19">
        <f t="shared" si="1"/>
        <v>575437.22807017528</v>
      </c>
      <c r="H269" s="19"/>
      <c r="I269" s="9">
        <v>45383</v>
      </c>
      <c r="J269" s="19">
        <v>315528.48787543591</v>
      </c>
      <c r="K269" s="19">
        <f t="shared" si="2"/>
        <v>575437.22807017528</v>
      </c>
      <c r="M269" s="9">
        <v>45383</v>
      </c>
      <c r="N269" s="21">
        <v>305289.0582746765</v>
      </c>
      <c r="O269" s="19">
        <f t="shared" si="3"/>
        <v>575437.22807017528</v>
      </c>
      <c r="Q269" s="9">
        <v>45383</v>
      </c>
      <c r="R269" s="19">
        <v>317791.81704184186</v>
      </c>
      <c r="S269" s="19">
        <v>575437.22807017528</v>
      </c>
      <c r="T269" s="21"/>
    </row>
    <row r="270" spans="1:20" x14ac:dyDescent="0.3">
      <c r="A270" s="9">
        <v>45413</v>
      </c>
      <c r="B270" s="19">
        <v>271246.34794135392</v>
      </c>
      <c r="C270" s="19">
        <f t="shared" si="0"/>
        <v>575775.25877192966</v>
      </c>
      <c r="D270" s="19"/>
      <c r="E270" s="9">
        <v>45413</v>
      </c>
      <c r="F270" s="19">
        <v>270899.61294787389</v>
      </c>
      <c r="G270" s="19">
        <f t="shared" si="1"/>
        <v>575775.25877192966</v>
      </c>
      <c r="H270" s="19"/>
      <c r="I270" s="9">
        <v>45413</v>
      </c>
      <c r="J270" s="19">
        <v>271611.23017981549</v>
      </c>
      <c r="K270" s="19">
        <f t="shared" si="2"/>
        <v>575775.25877192966</v>
      </c>
      <c r="M270" s="9">
        <v>45413</v>
      </c>
      <c r="N270" s="21">
        <v>256705.65883796735</v>
      </c>
      <c r="O270" s="19">
        <f t="shared" si="3"/>
        <v>575775.25877192966</v>
      </c>
      <c r="Q270" s="9">
        <v>45413</v>
      </c>
      <c r="R270" s="19">
        <v>269616.34647051513</v>
      </c>
      <c r="S270" s="19">
        <v>575775.25877192966</v>
      </c>
      <c r="T270" s="21"/>
    </row>
    <row r="271" spans="1:20" x14ac:dyDescent="0.3">
      <c r="A271" s="9">
        <v>45444</v>
      </c>
      <c r="B271" s="19">
        <v>284538.41689976311</v>
      </c>
      <c r="C271" s="19">
        <f t="shared" si="0"/>
        <v>576113.28947368404</v>
      </c>
      <c r="D271" s="19"/>
      <c r="E271" s="9">
        <v>45444</v>
      </c>
      <c r="F271" s="19">
        <v>284437.20871812908</v>
      </c>
      <c r="G271" s="19">
        <f t="shared" si="1"/>
        <v>576113.28947368404</v>
      </c>
      <c r="H271" s="19"/>
      <c r="I271" s="9">
        <v>45444</v>
      </c>
      <c r="J271" s="19">
        <v>285102.13723314158</v>
      </c>
      <c r="K271" s="19">
        <f t="shared" si="2"/>
        <v>576113.28947368404</v>
      </c>
      <c r="M271" s="9">
        <v>45444</v>
      </c>
      <c r="N271" s="21">
        <v>275140.82699202356</v>
      </c>
      <c r="O271" s="19">
        <f t="shared" si="3"/>
        <v>576113.28947368404</v>
      </c>
      <c r="Q271" s="9">
        <v>45444</v>
      </c>
      <c r="R271" s="19">
        <v>281144.09318978479</v>
      </c>
      <c r="S271" s="19">
        <v>576113.28947368404</v>
      </c>
      <c r="T271" s="21"/>
    </row>
    <row r="272" spans="1:20" x14ac:dyDescent="0.3">
      <c r="A272" s="9">
        <v>45474</v>
      </c>
      <c r="B272" s="19">
        <v>316170.98554481863</v>
      </c>
      <c r="C272" s="19">
        <f t="shared" si="0"/>
        <v>576451.32017543842</v>
      </c>
      <c r="D272" s="19"/>
      <c r="E272" s="9">
        <v>45474</v>
      </c>
      <c r="F272" s="19">
        <v>317153.76603279152</v>
      </c>
      <c r="G272" s="19">
        <f t="shared" si="1"/>
        <v>576451.32017543842</v>
      </c>
      <c r="H272" s="19"/>
      <c r="I272" s="9">
        <v>45474</v>
      </c>
      <c r="J272" s="19">
        <v>317265.76691217418</v>
      </c>
      <c r="K272" s="19">
        <f t="shared" si="2"/>
        <v>576451.32017543842</v>
      </c>
      <c r="M272" s="9">
        <v>45474</v>
      </c>
      <c r="N272" s="21">
        <v>316414.36493104562</v>
      </c>
      <c r="O272" s="19">
        <f t="shared" si="3"/>
        <v>576451.32017543842</v>
      </c>
      <c r="Q272" s="9">
        <v>45474</v>
      </c>
      <c r="R272" s="19">
        <v>316821.47881370177</v>
      </c>
      <c r="S272" s="19">
        <v>576451.32017543842</v>
      </c>
      <c r="T272" s="21"/>
    </row>
    <row r="273" spans="1:20" x14ac:dyDescent="0.3">
      <c r="A273" s="9">
        <v>45505</v>
      </c>
      <c r="B273" s="19">
        <v>341631.96531636617</v>
      </c>
      <c r="C273" s="19">
        <f t="shared" si="0"/>
        <v>576789.3508771928</v>
      </c>
      <c r="D273" s="19"/>
      <c r="E273" s="9">
        <v>45505</v>
      </c>
      <c r="F273" s="19">
        <v>342960.53947238647</v>
      </c>
      <c r="G273" s="19">
        <f t="shared" si="1"/>
        <v>576789.3508771928</v>
      </c>
      <c r="H273" s="19"/>
      <c r="I273" s="9">
        <v>45505</v>
      </c>
      <c r="J273" s="19">
        <v>343569.27746013459</v>
      </c>
      <c r="K273" s="19">
        <f t="shared" si="2"/>
        <v>576789.3508771928</v>
      </c>
      <c r="M273" s="9">
        <v>45505</v>
      </c>
      <c r="N273" s="21">
        <v>365935.65316081309</v>
      </c>
      <c r="O273" s="19">
        <f t="shared" si="3"/>
        <v>576789.3508771928</v>
      </c>
      <c r="Q273" s="9">
        <v>45505</v>
      </c>
      <c r="R273" s="19">
        <v>365865.90703527664</v>
      </c>
      <c r="S273" s="19">
        <v>576789.3508771928</v>
      </c>
      <c r="T273" s="21"/>
    </row>
    <row r="274" spans="1:20" x14ac:dyDescent="0.3">
      <c r="A274" s="9">
        <v>45536</v>
      </c>
      <c r="B274" s="19">
        <v>325078.89025237103</v>
      </c>
      <c r="C274" s="19">
        <f t="shared" si="0"/>
        <v>577127.38157894718</v>
      </c>
      <c r="D274" s="19"/>
      <c r="E274" s="9">
        <v>45536</v>
      </c>
      <c r="F274" s="19">
        <v>325217.56790009938</v>
      </c>
      <c r="G274" s="19">
        <f t="shared" si="1"/>
        <v>577127.38157894718</v>
      </c>
      <c r="H274" s="19"/>
      <c r="I274" s="9">
        <v>45536</v>
      </c>
      <c r="J274" s="19">
        <v>326306.38046093471</v>
      </c>
      <c r="K274" s="19">
        <f t="shared" si="2"/>
        <v>577127.38157894718</v>
      </c>
      <c r="M274" s="9">
        <v>45536</v>
      </c>
      <c r="N274" s="21">
        <v>328590.94194986817</v>
      </c>
      <c r="O274" s="19">
        <f t="shared" si="3"/>
        <v>577127.38157894718</v>
      </c>
      <c r="Q274" s="9">
        <v>45536</v>
      </c>
      <c r="R274" s="19">
        <v>333653.97854988766</v>
      </c>
      <c r="S274" s="19">
        <v>577127.38157894718</v>
      </c>
      <c r="T274" s="21"/>
    </row>
    <row r="275" spans="1:20" x14ac:dyDescent="0.3">
      <c r="A275" s="9">
        <v>45566</v>
      </c>
      <c r="B275" s="19">
        <v>276397.32102508057</v>
      </c>
      <c r="C275" s="19">
        <f t="shared" si="0"/>
        <v>577465.41228070157</v>
      </c>
      <c r="D275" s="19"/>
      <c r="E275" s="9">
        <v>45566</v>
      </c>
      <c r="F275" s="19">
        <v>276087.56519691099</v>
      </c>
      <c r="G275" s="19">
        <f t="shared" si="1"/>
        <v>577465.41228070157</v>
      </c>
      <c r="H275" s="19"/>
      <c r="I275" s="9">
        <v>45566</v>
      </c>
      <c r="J275" s="19">
        <v>279308.46837985149</v>
      </c>
      <c r="K275" s="19">
        <f t="shared" si="2"/>
        <v>577465.41228070157</v>
      </c>
      <c r="M275" s="9">
        <v>45566</v>
      </c>
      <c r="N275" s="21">
        <v>287090.20373600646</v>
      </c>
      <c r="O275" s="19">
        <f t="shared" si="3"/>
        <v>577465.41228070157</v>
      </c>
      <c r="Q275" s="9">
        <v>45566</v>
      </c>
      <c r="R275" s="19">
        <v>294491.33397531335</v>
      </c>
      <c r="S275" s="19">
        <v>577465.41228070157</v>
      </c>
      <c r="T275" s="21"/>
    </row>
    <row r="276" spans="1:20" x14ac:dyDescent="0.3">
      <c r="A276" s="9">
        <v>45597</v>
      </c>
      <c r="B276" s="19">
        <v>302250.97977456747</v>
      </c>
      <c r="C276" s="19">
        <f t="shared" si="0"/>
        <v>577803.44298245595</v>
      </c>
      <c r="D276" s="19"/>
      <c r="E276" s="9">
        <v>45597</v>
      </c>
      <c r="F276" s="19">
        <v>302048.09297845612</v>
      </c>
      <c r="G276" s="19">
        <f t="shared" si="1"/>
        <v>577803.44298245595</v>
      </c>
      <c r="H276" s="19"/>
      <c r="I276" s="9">
        <v>45597</v>
      </c>
      <c r="J276" s="19">
        <v>306292.66158236569</v>
      </c>
      <c r="K276" s="19">
        <f t="shared" si="2"/>
        <v>577803.44298245595</v>
      </c>
      <c r="M276" s="9">
        <v>45597</v>
      </c>
      <c r="N276" s="21">
        <v>305534.30283958529</v>
      </c>
      <c r="O276" s="19">
        <f t="shared" si="3"/>
        <v>577803.44298245595</v>
      </c>
      <c r="Q276" s="9">
        <v>45597</v>
      </c>
      <c r="R276" s="19">
        <v>297239.3932138384</v>
      </c>
      <c r="S276" s="19">
        <v>577803.44298245595</v>
      </c>
      <c r="T276" s="21"/>
    </row>
    <row r="277" spans="1:20" x14ac:dyDescent="0.3">
      <c r="A277" s="9">
        <v>45627</v>
      </c>
      <c r="B277" s="19">
        <v>348640.03334492468</v>
      </c>
      <c r="C277" s="19">
        <f t="shared" si="0"/>
        <v>578141.47368421033</v>
      </c>
      <c r="D277" s="19"/>
      <c r="E277" s="9">
        <v>45627</v>
      </c>
      <c r="F277" s="19">
        <v>348530.80712267861</v>
      </c>
      <c r="G277" s="19">
        <f t="shared" si="1"/>
        <v>578141.47368421033</v>
      </c>
      <c r="H277" s="19"/>
      <c r="I277" s="9">
        <v>45627</v>
      </c>
      <c r="J277" s="19">
        <v>349246.16267188807</v>
      </c>
      <c r="K277" s="19">
        <f t="shared" si="2"/>
        <v>578141.47368421033</v>
      </c>
      <c r="M277" s="9">
        <v>45627</v>
      </c>
      <c r="N277" s="21">
        <v>368211.47566520702</v>
      </c>
      <c r="O277" s="19">
        <f t="shared" si="3"/>
        <v>578141.47368421033</v>
      </c>
      <c r="Q277" s="9">
        <v>45627</v>
      </c>
      <c r="R277" s="19">
        <v>327521.76665371232</v>
      </c>
      <c r="S277" s="19">
        <v>578141.47368421033</v>
      </c>
      <c r="T277" s="21"/>
    </row>
    <row r="278" spans="1:20" x14ac:dyDescent="0.3">
      <c r="A278" s="9">
        <v>45658</v>
      </c>
      <c r="B278" s="19">
        <v>404075.06700177712</v>
      </c>
      <c r="C278" s="19">
        <f t="shared" si="0"/>
        <v>578479.50438596471</v>
      </c>
      <c r="D278" s="19"/>
      <c r="E278" s="9">
        <v>45658</v>
      </c>
      <c r="F278" s="19">
        <v>404052.12365921191</v>
      </c>
      <c r="G278" s="19">
        <f t="shared" si="1"/>
        <v>578479.50438596471</v>
      </c>
      <c r="H278" s="19"/>
      <c r="I278" s="9">
        <v>45658</v>
      </c>
      <c r="J278" s="19">
        <v>403179.24552239617</v>
      </c>
      <c r="K278" s="19">
        <f t="shared" si="2"/>
        <v>578479.50438596471</v>
      </c>
      <c r="M278" s="9">
        <v>45658</v>
      </c>
      <c r="N278" s="21">
        <v>420681.9361547794</v>
      </c>
      <c r="O278" s="19">
        <f t="shared" si="3"/>
        <v>578479.50438596471</v>
      </c>
      <c r="Q278" s="9">
        <v>45658</v>
      </c>
      <c r="R278" s="19">
        <v>419857.41063254222</v>
      </c>
      <c r="S278" s="19">
        <v>578479.50438596471</v>
      </c>
      <c r="T278" s="21"/>
    </row>
    <row r="279" spans="1:20" x14ac:dyDescent="0.3">
      <c r="A279" s="9">
        <v>45689</v>
      </c>
      <c r="B279" s="19">
        <v>371009.63761361252</v>
      </c>
      <c r="C279" s="19">
        <f t="shared" si="0"/>
        <v>578817.53508771909</v>
      </c>
      <c r="D279" s="19"/>
      <c r="E279" s="9">
        <v>45689</v>
      </c>
      <c r="F279" s="19">
        <v>370905.62945337791</v>
      </c>
      <c r="G279" s="19">
        <f t="shared" si="1"/>
        <v>578817.53508771909</v>
      </c>
      <c r="H279" s="19"/>
      <c r="I279" s="9">
        <v>45689</v>
      </c>
      <c r="J279" s="19">
        <v>370371.78311477031</v>
      </c>
      <c r="K279" s="19">
        <f t="shared" si="2"/>
        <v>578817.53508771909</v>
      </c>
      <c r="M279" s="9">
        <v>45689</v>
      </c>
      <c r="N279" s="21">
        <v>364565.72956511413</v>
      </c>
      <c r="O279" s="19">
        <f t="shared" si="3"/>
        <v>578817.53508771909</v>
      </c>
      <c r="Q279" s="9">
        <v>45689</v>
      </c>
      <c r="R279" s="19">
        <v>370087.3723627181</v>
      </c>
      <c r="S279" s="19">
        <v>578817.53508771909</v>
      </c>
      <c r="T279" s="21"/>
    </row>
    <row r="280" spans="1:20" x14ac:dyDescent="0.3">
      <c r="A280" s="9">
        <v>45717</v>
      </c>
      <c r="B280" s="19">
        <v>348782.39741743082</v>
      </c>
      <c r="C280" s="19">
        <f t="shared" si="0"/>
        <v>579155.56578947348</v>
      </c>
      <c r="D280" s="19"/>
      <c r="E280" s="9">
        <v>45717</v>
      </c>
      <c r="F280" s="19">
        <v>348618.1679251286</v>
      </c>
      <c r="G280" s="19">
        <f t="shared" si="1"/>
        <v>579155.56578947348</v>
      </c>
      <c r="H280" s="19"/>
      <c r="I280" s="9">
        <v>45717</v>
      </c>
      <c r="J280" s="19">
        <v>348355.1944875312</v>
      </c>
      <c r="K280" s="19">
        <f t="shared" si="2"/>
        <v>579155.56578947348</v>
      </c>
      <c r="M280" s="9">
        <v>45717</v>
      </c>
      <c r="N280" s="21">
        <v>337153.94501171249</v>
      </c>
      <c r="O280" s="19">
        <f t="shared" si="3"/>
        <v>579155.56578947348</v>
      </c>
      <c r="Q280" s="9">
        <v>45717</v>
      </c>
      <c r="R280" s="19">
        <v>346959.36045540695</v>
      </c>
      <c r="S280" s="19">
        <v>579155.56578947348</v>
      </c>
      <c r="T280" s="21"/>
    </row>
    <row r="281" spans="1:20" x14ac:dyDescent="0.3">
      <c r="A281" s="9">
        <v>45748</v>
      </c>
      <c r="B281" s="19">
        <v>319281.91404730291</v>
      </c>
      <c r="C281" s="19">
        <f t="shared" si="0"/>
        <v>579493.59649122786</v>
      </c>
      <c r="D281" s="19"/>
      <c r="E281" s="9">
        <v>45748</v>
      </c>
      <c r="F281" s="19">
        <v>318954.94442494609</v>
      </c>
      <c r="G281" s="19">
        <f t="shared" si="1"/>
        <v>579493.59649122786</v>
      </c>
      <c r="H281" s="19"/>
      <c r="I281" s="9">
        <v>45748</v>
      </c>
      <c r="J281" s="19">
        <v>318911.39929198788</v>
      </c>
      <c r="K281" s="19">
        <f t="shared" si="2"/>
        <v>579493.59649122786</v>
      </c>
      <c r="M281" s="9">
        <v>45748</v>
      </c>
      <c r="N281" s="21">
        <v>308398.1111064094</v>
      </c>
      <c r="O281" s="19">
        <f t="shared" si="3"/>
        <v>579493.59649122786</v>
      </c>
      <c r="Q281" s="9">
        <v>45748</v>
      </c>
      <c r="R281" s="19">
        <v>320910.05355619773</v>
      </c>
      <c r="S281" s="19">
        <v>579493.59649122786</v>
      </c>
      <c r="T281" s="21"/>
    </row>
    <row r="282" spans="1:20" x14ac:dyDescent="0.3">
      <c r="A282" s="9">
        <v>45778</v>
      </c>
      <c r="B282" s="19">
        <v>274593.10968511901</v>
      </c>
      <c r="C282" s="19">
        <f t="shared" si="0"/>
        <v>579831.62719298224</v>
      </c>
      <c r="D282" s="19"/>
      <c r="E282" s="9">
        <v>45778</v>
      </c>
      <c r="F282" s="19">
        <v>274242.05419911118</v>
      </c>
      <c r="G282" s="19">
        <f t="shared" si="1"/>
        <v>579831.62719298224</v>
      </c>
      <c r="H282" s="19"/>
      <c r="I282" s="9">
        <v>45778</v>
      </c>
      <c r="J282" s="19">
        <v>274994.14159636752</v>
      </c>
      <c r="K282" s="19">
        <f t="shared" si="2"/>
        <v>579831.62719298224</v>
      </c>
      <c r="M282" s="9">
        <v>45778</v>
      </c>
      <c r="N282" s="21">
        <v>259814.71166970025</v>
      </c>
      <c r="O282" s="19">
        <f t="shared" si="3"/>
        <v>579831.62719298224</v>
      </c>
      <c r="Q282" s="9">
        <v>45778</v>
      </c>
      <c r="R282" s="19">
        <v>272734.58298487111</v>
      </c>
      <c r="S282" s="19">
        <v>579831.62719298224</v>
      </c>
      <c r="T282" s="21"/>
    </row>
    <row r="283" spans="1:20" x14ac:dyDescent="0.3">
      <c r="A283" s="9">
        <v>45809</v>
      </c>
      <c r="B283" s="19">
        <v>287885.1786435282</v>
      </c>
      <c r="C283" s="19">
        <f t="shared" si="0"/>
        <v>580169.65789473662</v>
      </c>
      <c r="D283" s="19"/>
      <c r="E283" s="9">
        <v>45809</v>
      </c>
      <c r="F283" s="19">
        <v>287779.64996936632</v>
      </c>
      <c r="G283" s="19">
        <f t="shared" si="1"/>
        <v>580169.65789473662</v>
      </c>
      <c r="H283" s="19"/>
      <c r="I283" s="9">
        <v>45809</v>
      </c>
      <c r="J283" s="19">
        <v>288485.04864969372</v>
      </c>
      <c r="K283" s="19">
        <f t="shared" si="2"/>
        <v>580169.65789473662</v>
      </c>
      <c r="M283" s="9">
        <v>45809</v>
      </c>
      <c r="N283" s="21">
        <v>278249.87982375646</v>
      </c>
      <c r="O283" s="19">
        <f t="shared" si="3"/>
        <v>580169.65789473662</v>
      </c>
      <c r="Q283" s="9">
        <v>45809</v>
      </c>
      <c r="R283" s="19">
        <v>284262.32970414066</v>
      </c>
      <c r="S283" s="19">
        <v>580169.65789473662</v>
      </c>
      <c r="T283" s="21"/>
    </row>
    <row r="284" spans="1:20" x14ac:dyDescent="0.3">
      <c r="A284" s="9">
        <v>45839</v>
      </c>
      <c r="B284" s="19">
        <v>319517.74728858372</v>
      </c>
      <c r="C284" s="19">
        <f t="shared" si="0"/>
        <v>580507.688596491</v>
      </c>
      <c r="D284" s="19"/>
      <c r="E284" s="9">
        <v>45839</v>
      </c>
      <c r="F284" s="19">
        <v>320496.2072840287</v>
      </c>
      <c r="G284" s="19">
        <f t="shared" si="1"/>
        <v>580507.688596491</v>
      </c>
      <c r="H284" s="19"/>
      <c r="I284" s="9">
        <v>45839</v>
      </c>
      <c r="J284" s="19">
        <v>320648.67832872632</v>
      </c>
      <c r="K284" s="19">
        <f t="shared" si="2"/>
        <v>580507.688596491</v>
      </c>
      <c r="M284" s="9">
        <v>45839</v>
      </c>
      <c r="N284" s="21">
        <v>319523.41776277852</v>
      </c>
      <c r="O284" s="19">
        <f t="shared" si="3"/>
        <v>580507.688596491</v>
      </c>
      <c r="Q284" s="9">
        <v>45839</v>
      </c>
      <c r="R284" s="19">
        <v>319939.7153280577</v>
      </c>
      <c r="S284" s="19">
        <v>580507.688596491</v>
      </c>
      <c r="T284" s="21"/>
    </row>
    <row r="285" spans="1:20" x14ac:dyDescent="0.3">
      <c r="A285" s="9">
        <v>45870</v>
      </c>
      <c r="B285" s="19">
        <v>344978.72706013132</v>
      </c>
      <c r="C285" s="19">
        <f t="shared" si="0"/>
        <v>580845.71929824539</v>
      </c>
      <c r="D285" s="19"/>
      <c r="E285" s="9">
        <v>45870</v>
      </c>
      <c r="F285" s="19">
        <v>346302.98072362383</v>
      </c>
      <c r="G285" s="19">
        <f t="shared" si="1"/>
        <v>580845.71929824539</v>
      </c>
      <c r="H285" s="19"/>
      <c r="I285" s="9">
        <v>45870</v>
      </c>
      <c r="J285" s="19">
        <v>346952.18887668662</v>
      </c>
      <c r="K285" s="19">
        <f t="shared" si="2"/>
        <v>580845.71929824539</v>
      </c>
      <c r="M285" s="9">
        <v>45870</v>
      </c>
      <c r="N285" s="21">
        <v>369044.70599254599</v>
      </c>
      <c r="O285" s="19">
        <f t="shared" si="3"/>
        <v>580845.71929824539</v>
      </c>
      <c r="Q285" s="9">
        <v>45870</v>
      </c>
      <c r="R285" s="19">
        <v>368984.14354963257</v>
      </c>
      <c r="S285" s="19">
        <v>580845.71929824539</v>
      </c>
      <c r="T285" s="21"/>
    </row>
    <row r="286" spans="1:20" x14ac:dyDescent="0.3">
      <c r="A286" s="9">
        <v>45901</v>
      </c>
      <c r="B286" s="19">
        <v>328425.65199613612</v>
      </c>
      <c r="C286" s="19">
        <f t="shared" si="0"/>
        <v>581183.74999999977</v>
      </c>
      <c r="D286" s="19"/>
      <c r="E286" s="9">
        <v>45901</v>
      </c>
      <c r="F286" s="19">
        <v>328560.00915133668</v>
      </c>
      <c r="G286" s="19">
        <f t="shared" si="1"/>
        <v>581183.74999999977</v>
      </c>
      <c r="H286" s="19"/>
      <c r="I286" s="9">
        <v>45901</v>
      </c>
      <c r="J286" s="19">
        <v>329689.29187748668</v>
      </c>
      <c r="K286" s="19">
        <f t="shared" si="2"/>
        <v>581183.74999999977</v>
      </c>
      <c r="M286" s="9">
        <v>45901</v>
      </c>
      <c r="N286" s="21">
        <v>331699.99478160107</v>
      </c>
      <c r="O286" s="19">
        <f t="shared" si="3"/>
        <v>581183.74999999977</v>
      </c>
      <c r="Q286" s="9">
        <v>45901</v>
      </c>
      <c r="R286" s="19">
        <v>336772.21506424359</v>
      </c>
      <c r="S286" s="19">
        <v>581183.74999999977</v>
      </c>
      <c r="T286" s="21"/>
    </row>
    <row r="287" spans="1:20" x14ac:dyDescent="0.3">
      <c r="A287" s="9">
        <v>45931</v>
      </c>
      <c r="B287" s="19">
        <v>279744.08276884572</v>
      </c>
      <c r="C287" s="19">
        <f t="shared" si="0"/>
        <v>581521.78070175415</v>
      </c>
      <c r="D287" s="19"/>
      <c r="E287" s="9">
        <v>45931</v>
      </c>
      <c r="F287" s="19">
        <v>279430.00644814828</v>
      </c>
      <c r="G287" s="19">
        <f t="shared" si="1"/>
        <v>581521.78070175415</v>
      </c>
      <c r="H287" s="19"/>
      <c r="I287" s="9">
        <v>45931</v>
      </c>
      <c r="J287" s="19">
        <v>282691.37979640358</v>
      </c>
      <c r="K287" s="19">
        <f t="shared" si="2"/>
        <v>581521.78070175415</v>
      </c>
      <c r="M287" s="9">
        <v>45931</v>
      </c>
      <c r="N287" s="21">
        <v>290199.25656773936</v>
      </c>
      <c r="O287" s="19">
        <f t="shared" si="3"/>
        <v>581521.78070175415</v>
      </c>
      <c r="Q287" s="9">
        <v>45931</v>
      </c>
      <c r="R287" s="19">
        <v>297609.57048966928</v>
      </c>
      <c r="S287" s="19">
        <v>581521.78070175415</v>
      </c>
      <c r="T287" s="21"/>
    </row>
    <row r="288" spans="1:20" x14ac:dyDescent="0.3">
      <c r="A288" s="9">
        <v>45962</v>
      </c>
      <c r="B288" s="19">
        <v>305597.74151833262</v>
      </c>
      <c r="C288" s="19">
        <f t="shared" si="0"/>
        <v>581859.81140350853</v>
      </c>
      <c r="D288" s="19"/>
      <c r="E288" s="9">
        <v>45962</v>
      </c>
      <c r="F288" s="19">
        <v>305390.53422969341</v>
      </c>
      <c r="G288" s="19">
        <f t="shared" si="1"/>
        <v>581859.81140350853</v>
      </c>
      <c r="H288" s="19"/>
      <c r="I288" s="9">
        <v>45962</v>
      </c>
      <c r="J288" s="19">
        <v>309675.57299891778</v>
      </c>
      <c r="K288" s="19">
        <f t="shared" si="2"/>
        <v>581859.81140350853</v>
      </c>
      <c r="M288" s="9">
        <v>45962</v>
      </c>
      <c r="N288" s="21">
        <v>308643.35567131819</v>
      </c>
      <c r="O288" s="19">
        <f t="shared" si="3"/>
        <v>581859.81140350853</v>
      </c>
      <c r="Q288" s="9">
        <v>45962</v>
      </c>
      <c r="R288" s="19">
        <v>300357.62972819427</v>
      </c>
      <c r="S288" s="19">
        <v>581859.81140350853</v>
      </c>
      <c r="T288" s="21"/>
    </row>
    <row r="289" spans="1:20" x14ac:dyDescent="0.3">
      <c r="A289" s="9">
        <v>45992</v>
      </c>
      <c r="B289" s="19">
        <v>351986.79508868977</v>
      </c>
      <c r="C289" s="19">
        <f t="shared" si="0"/>
        <v>582197.84210526291</v>
      </c>
      <c r="D289" s="19"/>
      <c r="E289" s="9">
        <v>45992</v>
      </c>
      <c r="F289" s="19">
        <v>351873.24837391579</v>
      </c>
      <c r="G289" s="19">
        <f t="shared" si="1"/>
        <v>582197.84210526291</v>
      </c>
      <c r="H289" s="19"/>
      <c r="I289" s="9">
        <v>45992</v>
      </c>
      <c r="J289" s="19">
        <v>352629.07408844022</v>
      </c>
      <c r="K289" s="19">
        <f t="shared" si="2"/>
        <v>582197.84210526291</v>
      </c>
      <c r="M289" s="9">
        <v>45992</v>
      </c>
      <c r="N289" s="21">
        <v>371320.52849693992</v>
      </c>
      <c r="O289" s="19">
        <f t="shared" si="3"/>
        <v>582197.84210526291</v>
      </c>
      <c r="Q289" s="9">
        <v>45992</v>
      </c>
      <c r="R289" s="19">
        <v>330640.00316806824</v>
      </c>
      <c r="S289" s="19">
        <v>582197.84210526291</v>
      </c>
      <c r="T289" s="21"/>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95457-55C5-405C-9DED-EFF868A33E76}">
  <dimension ref="A1:Q61"/>
  <sheetViews>
    <sheetView workbookViewId="0">
      <selection activeCell="N24" sqref="N24"/>
    </sheetView>
  </sheetViews>
  <sheetFormatPr defaultRowHeight="12.5" x14ac:dyDescent="0.25"/>
  <sheetData>
    <row r="1" spans="1:17" x14ac:dyDescent="0.25">
      <c r="A1" t="s">
        <v>0</v>
      </c>
      <c r="B1" t="s">
        <v>2</v>
      </c>
      <c r="C1" t="s">
        <v>1</v>
      </c>
      <c r="D1" t="s">
        <v>7</v>
      </c>
      <c r="E1" t="s">
        <v>8</v>
      </c>
      <c r="F1" t="s">
        <v>9</v>
      </c>
      <c r="G1" t="s">
        <v>10</v>
      </c>
      <c r="H1" t="s">
        <v>11</v>
      </c>
    </row>
    <row r="2" spans="1:17" ht="13" x14ac:dyDescent="0.3">
      <c r="A2" s="9">
        <v>44197</v>
      </c>
      <c r="B2" s="5"/>
      <c r="C2" s="19">
        <v>562254.03070175438</v>
      </c>
      <c r="D2" s="10">
        <v>1279.5999999999999</v>
      </c>
      <c r="E2" s="10">
        <v>0</v>
      </c>
      <c r="F2" s="11">
        <v>0.14227475401274567</v>
      </c>
      <c r="G2" s="12">
        <v>41628.408274588102</v>
      </c>
      <c r="H2" s="13">
        <v>564996</v>
      </c>
      <c r="J2" s="9"/>
      <c r="K2" s="5"/>
      <c r="L2" s="19"/>
      <c r="M2" s="10"/>
      <c r="N2" s="10"/>
      <c r="O2" s="11"/>
      <c r="P2" s="12"/>
      <c r="Q2" s="13"/>
    </row>
    <row r="3" spans="1:17" ht="13" x14ac:dyDescent="0.3">
      <c r="A3" s="9">
        <v>44228</v>
      </c>
      <c r="B3" s="5"/>
      <c r="C3" s="19">
        <v>562592.06140350876</v>
      </c>
      <c r="D3" s="10">
        <v>1100.2</v>
      </c>
      <c r="E3" s="10">
        <v>0</v>
      </c>
      <c r="F3" s="11">
        <v>0.14204720228837056</v>
      </c>
      <c r="G3" s="12">
        <v>41757.725402963682</v>
      </c>
      <c r="H3" s="13">
        <v>565190</v>
      </c>
      <c r="J3" s="9"/>
      <c r="K3" s="5"/>
      <c r="L3" s="19"/>
      <c r="M3" s="10"/>
      <c r="N3" s="10"/>
      <c r="O3" s="11"/>
      <c r="P3" s="12"/>
      <c r="Q3" s="13"/>
    </row>
    <row r="4" spans="1:17" ht="13" x14ac:dyDescent="0.3">
      <c r="A4" s="9">
        <v>44256</v>
      </c>
      <c r="B4" s="5"/>
      <c r="C4" s="19">
        <v>562930.09210526315</v>
      </c>
      <c r="D4" s="10">
        <v>967.13333333333333</v>
      </c>
      <c r="E4" s="10">
        <v>0</v>
      </c>
      <c r="F4" s="11">
        <v>0.14182041838643189</v>
      </c>
      <c r="G4" s="12">
        <v>41825.773977143137</v>
      </c>
      <c r="H4" s="13">
        <v>565361.66666666663</v>
      </c>
      <c r="J4" s="9"/>
      <c r="K4" s="5"/>
      <c r="L4" s="19"/>
      <c r="M4" s="10"/>
      <c r="N4" s="10"/>
      <c r="O4" s="11"/>
      <c r="P4" s="12"/>
      <c r="Q4" s="13"/>
    </row>
    <row r="5" spans="1:17" ht="13" x14ac:dyDescent="0.3">
      <c r="A5" s="9">
        <v>44287</v>
      </c>
      <c r="B5" s="5"/>
      <c r="C5" s="19">
        <v>563268.12280701753</v>
      </c>
      <c r="D5" s="10">
        <v>598.86666666666667</v>
      </c>
      <c r="E5" s="10">
        <v>0.4</v>
      </c>
      <c r="F5" s="11">
        <v>0.14159435746892005</v>
      </c>
      <c r="G5" s="12">
        <v>41893.822551322592</v>
      </c>
      <c r="H5" s="13">
        <v>565533.33333333326</v>
      </c>
      <c r="J5" s="9"/>
      <c r="K5" s="5"/>
      <c r="L5" s="19"/>
      <c r="M5" s="10"/>
      <c r="N5" s="10"/>
      <c r="O5" s="11"/>
      <c r="P5" s="12"/>
      <c r="Q5" s="13"/>
    </row>
    <row r="6" spans="1:17" ht="13" x14ac:dyDescent="0.3">
      <c r="A6" s="9">
        <v>44317</v>
      </c>
      <c r="B6" s="5"/>
      <c r="C6" s="19">
        <v>563606.15350877191</v>
      </c>
      <c r="D6" s="10">
        <v>314.66666666666669</v>
      </c>
      <c r="E6" s="10">
        <v>13.066666666666666</v>
      </c>
      <c r="F6" s="11">
        <v>0.14136901608403835</v>
      </c>
      <c r="G6" s="12">
        <v>41961.871125502053</v>
      </c>
      <c r="H6" s="13">
        <v>565705</v>
      </c>
      <c r="J6" s="9"/>
      <c r="K6" s="5"/>
      <c r="L6" s="19"/>
      <c r="M6" s="10"/>
      <c r="N6" s="10"/>
      <c r="O6" s="11"/>
      <c r="P6" s="12"/>
      <c r="Q6" s="13"/>
    </row>
    <row r="7" spans="1:17" ht="13" x14ac:dyDescent="0.3">
      <c r="A7" s="9">
        <v>44348</v>
      </c>
      <c r="B7" s="5"/>
      <c r="C7" s="19">
        <v>563944.18421052629</v>
      </c>
      <c r="D7" s="10">
        <v>95</v>
      </c>
      <c r="E7" s="10">
        <v>55</v>
      </c>
      <c r="F7" s="11">
        <v>0.14110446612641447</v>
      </c>
      <c r="G7" s="12">
        <v>42023.413603605506</v>
      </c>
      <c r="H7" s="13">
        <v>565872.33333333326</v>
      </c>
      <c r="J7" s="9"/>
      <c r="K7" s="5"/>
      <c r="L7" s="19"/>
      <c r="M7" s="10"/>
      <c r="N7" s="10"/>
      <c r="O7" s="11"/>
      <c r="P7" s="12"/>
      <c r="Q7" s="13"/>
    </row>
    <row r="8" spans="1:17" ht="13" x14ac:dyDescent="0.3">
      <c r="A8" s="9">
        <v>44378</v>
      </c>
      <c r="B8" s="5"/>
      <c r="C8" s="19">
        <v>564282.21491228067</v>
      </c>
      <c r="D8" s="10">
        <v>2</v>
      </c>
      <c r="E8" s="10">
        <v>192</v>
      </c>
      <c r="F8" s="11">
        <v>0.14366907348910329</v>
      </c>
      <c r="G8" s="12">
        <v>42084.956081708959</v>
      </c>
      <c r="H8" s="13">
        <v>566039.66666666651</v>
      </c>
      <c r="J8" s="9"/>
      <c r="K8" s="5"/>
      <c r="L8" s="19"/>
      <c r="M8" s="10"/>
      <c r="N8" s="10"/>
      <c r="O8" s="11"/>
      <c r="P8" s="12"/>
      <c r="Q8" s="13"/>
    </row>
    <row r="9" spans="1:17" ht="13" x14ac:dyDescent="0.3">
      <c r="A9" s="9">
        <v>44409</v>
      </c>
      <c r="B9" s="5"/>
      <c r="C9" s="19">
        <v>564620.24561403506</v>
      </c>
      <c r="D9" s="10">
        <v>4</v>
      </c>
      <c r="E9" s="10">
        <v>234</v>
      </c>
      <c r="F9" s="11">
        <v>0.14340122181936307</v>
      </c>
      <c r="G9" s="12">
        <v>42146.498559812411</v>
      </c>
      <c r="H9" s="13">
        <v>566207</v>
      </c>
      <c r="J9" s="9"/>
      <c r="K9" s="5"/>
      <c r="L9" s="19"/>
      <c r="M9" s="10"/>
      <c r="N9" s="10"/>
      <c r="O9" s="11"/>
      <c r="P9" s="12"/>
      <c r="Q9" s="13"/>
    </row>
    <row r="10" spans="1:17" ht="13" x14ac:dyDescent="0.3">
      <c r="A10" s="9">
        <v>44440</v>
      </c>
      <c r="B10" s="5"/>
      <c r="C10" s="19">
        <v>564958.27631578944</v>
      </c>
      <c r="D10" s="10">
        <v>119</v>
      </c>
      <c r="E10" s="10">
        <v>83</v>
      </c>
      <c r="F10" s="11">
        <v>0.14312291742447431</v>
      </c>
      <c r="G10" s="12">
        <v>42201.006107623769</v>
      </c>
      <c r="H10" s="13">
        <v>566373.66666666663</v>
      </c>
      <c r="J10" s="9"/>
      <c r="K10" s="5"/>
      <c r="L10" s="19"/>
      <c r="M10" s="10"/>
      <c r="N10" s="10"/>
      <c r="O10" s="11"/>
      <c r="P10" s="12"/>
      <c r="Q10" s="13"/>
    </row>
    <row r="11" spans="1:17" ht="13" x14ac:dyDescent="0.3">
      <c r="A11" s="9">
        <v>44470</v>
      </c>
      <c r="B11" s="5"/>
      <c r="C11" s="19">
        <v>565296.30701754382</v>
      </c>
      <c r="D11" s="10">
        <v>530</v>
      </c>
      <c r="E11" s="10">
        <v>6</v>
      </c>
      <c r="F11" s="11">
        <v>0.14284569116978063</v>
      </c>
      <c r="G11" s="12">
        <v>42255.513655435127</v>
      </c>
      <c r="H11" s="13">
        <v>566540.33333333337</v>
      </c>
      <c r="J11" s="9"/>
      <c r="K11" s="5"/>
      <c r="L11" s="19"/>
      <c r="M11" s="10"/>
      <c r="N11" s="10"/>
      <c r="O11" s="11"/>
      <c r="P11" s="12"/>
      <c r="Q11" s="13"/>
    </row>
    <row r="12" spans="1:17" ht="13" x14ac:dyDescent="0.3">
      <c r="A12" s="9">
        <v>44501</v>
      </c>
      <c r="B12" s="5"/>
      <c r="C12" s="19">
        <v>565634.3377192982</v>
      </c>
      <c r="D12" s="10">
        <v>878</v>
      </c>
      <c r="E12" s="10">
        <v>0</v>
      </c>
      <c r="F12" s="11">
        <v>0.14256953680238527</v>
      </c>
      <c r="G12" s="12">
        <v>42310.021203246484</v>
      </c>
      <c r="H12" s="13">
        <v>566707</v>
      </c>
      <c r="J12" s="9"/>
      <c r="K12" s="5"/>
      <c r="L12" s="19"/>
      <c r="M12" s="10"/>
      <c r="N12" s="10"/>
      <c r="O12" s="11"/>
      <c r="P12" s="12"/>
      <c r="Q12" s="13"/>
    </row>
    <row r="13" spans="1:17" ht="13" x14ac:dyDescent="0.3">
      <c r="A13" s="9">
        <v>44531</v>
      </c>
      <c r="B13" s="5"/>
      <c r="C13" s="19">
        <v>565972.36842105258</v>
      </c>
      <c r="D13" s="10">
        <v>1087</v>
      </c>
      <c r="E13" s="10">
        <v>0</v>
      </c>
      <c r="F13" s="11">
        <v>0.14226265534185509</v>
      </c>
      <c r="G13" s="12">
        <v>42398.818656246171</v>
      </c>
      <c r="H13" s="13">
        <v>566894.66666666663</v>
      </c>
      <c r="J13" s="9"/>
      <c r="K13" s="5"/>
      <c r="L13" s="19"/>
      <c r="M13" s="10"/>
      <c r="N13" s="10"/>
      <c r="O13" s="11"/>
      <c r="P13" s="12"/>
      <c r="Q13" s="13"/>
    </row>
    <row r="14" spans="1:17" ht="13" x14ac:dyDescent="0.3">
      <c r="A14" s="9">
        <v>44562</v>
      </c>
      <c r="B14" s="5"/>
      <c r="C14" s="19">
        <v>566310.39912280696</v>
      </c>
      <c r="D14" s="10">
        <v>1279.5999999999999</v>
      </c>
      <c r="E14" s="10">
        <v>0</v>
      </c>
      <c r="F14" s="11">
        <v>0.14227475401274567</v>
      </c>
      <c r="G14" s="12">
        <v>42487.616109245857</v>
      </c>
      <c r="H14" s="13">
        <v>567082.33333333326</v>
      </c>
      <c r="J14" s="9"/>
      <c r="K14" s="5"/>
      <c r="L14" s="19"/>
      <c r="M14" s="10"/>
      <c r="N14" s="10"/>
      <c r="O14" s="11"/>
      <c r="P14" s="12"/>
      <c r="Q14" s="13"/>
    </row>
    <row r="15" spans="1:17" ht="13" x14ac:dyDescent="0.3">
      <c r="A15" s="9">
        <v>44593</v>
      </c>
      <c r="B15" s="5"/>
      <c r="C15" s="19">
        <v>566648.42982456135</v>
      </c>
      <c r="D15" s="10">
        <v>1100.2</v>
      </c>
      <c r="E15" s="10">
        <v>0</v>
      </c>
      <c r="F15" s="11">
        <v>0.14204720228837056</v>
      </c>
      <c r="G15" s="12">
        <v>42576.413562245543</v>
      </c>
      <c r="H15" s="13">
        <v>567270</v>
      </c>
      <c r="J15" s="9"/>
      <c r="K15" s="5"/>
      <c r="L15" s="19"/>
      <c r="M15" s="10"/>
      <c r="N15" s="10"/>
      <c r="O15" s="11"/>
      <c r="P15" s="12"/>
      <c r="Q15" s="13"/>
    </row>
    <row r="16" spans="1:17" ht="13" x14ac:dyDescent="0.3">
      <c r="A16" s="9">
        <v>44621</v>
      </c>
      <c r="B16" s="5"/>
      <c r="C16" s="19">
        <v>566986.46052631573</v>
      </c>
      <c r="D16" s="10">
        <v>967.13333333333333</v>
      </c>
      <c r="E16" s="10">
        <v>0</v>
      </c>
      <c r="F16" s="11">
        <v>0.14182041838643189</v>
      </c>
      <c r="G16" s="12">
        <v>42646.965706538162</v>
      </c>
      <c r="H16" s="13">
        <v>567483</v>
      </c>
      <c r="J16" s="9"/>
      <c r="K16" s="5"/>
      <c r="L16" s="19"/>
      <c r="M16" s="10"/>
      <c r="N16" s="10"/>
      <c r="O16" s="11"/>
      <c r="P16" s="12"/>
      <c r="Q16" s="13"/>
    </row>
    <row r="17" spans="1:17" ht="13" x14ac:dyDescent="0.3">
      <c r="A17" s="9">
        <v>44652</v>
      </c>
      <c r="B17" s="5"/>
      <c r="C17" s="19">
        <v>567324.49122807011</v>
      </c>
      <c r="D17" s="10">
        <v>598.86666666666667</v>
      </c>
      <c r="E17" s="10">
        <v>0.4</v>
      </c>
      <c r="F17" s="11">
        <v>0.14159435746892005</v>
      </c>
      <c r="G17" s="12">
        <v>42717.51785083078</v>
      </c>
      <c r="H17" s="13">
        <v>567695.99999999988</v>
      </c>
      <c r="J17" s="9"/>
      <c r="K17" s="5"/>
      <c r="L17" s="19"/>
      <c r="M17" s="10"/>
      <c r="N17" s="10"/>
      <c r="O17" s="11"/>
      <c r="P17" s="12"/>
      <c r="Q17" s="13"/>
    </row>
    <row r="18" spans="1:17" ht="13" x14ac:dyDescent="0.3">
      <c r="A18" s="9">
        <v>44682</v>
      </c>
      <c r="B18" s="5"/>
      <c r="C18" s="19">
        <v>567662.52192982449</v>
      </c>
      <c r="D18" s="10">
        <v>314.66666666666669</v>
      </c>
      <c r="E18" s="10">
        <v>13.066666666666666</v>
      </c>
      <c r="F18" s="11">
        <v>0.14136901608403835</v>
      </c>
      <c r="G18" s="12">
        <v>42788.069995123398</v>
      </c>
      <c r="H18" s="13">
        <v>567909</v>
      </c>
      <c r="J18" s="9"/>
      <c r="K18" s="5"/>
      <c r="L18" s="19"/>
      <c r="M18" s="10"/>
      <c r="N18" s="10"/>
      <c r="O18" s="11"/>
      <c r="P18" s="12"/>
      <c r="Q18" s="13"/>
    </row>
    <row r="19" spans="1:17" ht="13" x14ac:dyDescent="0.3">
      <c r="A19" s="9">
        <v>44713</v>
      </c>
      <c r="B19" s="5"/>
      <c r="C19" s="19">
        <v>568000.55263157887</v>
      </c>
      <c r="D19" s="10">
        <v>95</v>
      </c>
      <c r="E19" s="10">
        <v>55</v>
      </c>
      <c r="F19" s="11">
        <v>0.14110446612641447</v>
      </c>
      <c r="G19" s="12">
        <v>42828.706071953246</v>
      </c>
      <c r="H19" s="13">
        <v>568150.33333333326</v>
      </c>
      <c r="J19" s="9"/>
      <c r="K19" s="5"/>
      <c r="L19" s="19"/>
      <c r="M19" s="10"/>
      <c r="N19" s="10"/>
      <c r="O19" s="11"/>
      <c r="P19" s="12"/>
      <c r="Q19" s="13"/>
    </row>
    <row r="20" spans="1:17" ht="13" x14ac:dyDescent="0.3">
      <c r="A20" s="9">
        <v>44743</v>
      </c>
      <c r="B20" s="5"/>
      <c r="C20" s="19">
        <v>568338.58333333326</v>
      </c>
      <c r="D20" s="10">
        <v>2</v>
      </c>
      <c r="E20" s="10">
        <v>192</v>
      </c>
      <c r="F20" s="11">
        <v>0.14366907348910329</v>
      </c>
      <c r="G20" s="12">
        <v>42869.3421487831</v>
      </c>
      <c r="H20" s="13">
        <v>568391.66666666663</v>
      </c>
      <c r="J20" s="9"/>
      <c r="K20" s="5"/>
      <c r="L20" s="19"/>
      <c r="M20" s="10"/>
      <c r="N20" s="10"/>
      <c r="O20" s="11"/>
      <c r="P20" s="12"/>
      <c r="Q20" s="13"/>
    </row>
    <row r="21" spans="1:17" ht="13" x14ac:dyDescent="0.3">
      <c r="A21" s="9">
        <v>44774</v>
      </c>
      <c r="B21" s="5"/>
      <c r="C21" s="19">
        <v>568676.61403508764</v>
      </c>
      <c r="D21" s="10">
        <v>4</v>
      </c>
      <c r="E21" s="10">
        <v>234</v>
      </c>
      <c r="F21" s="11">
        <v>0.14340122181936307</v>
      </c>
      <c r="G21" s="12">
        <v>42909.978225612955</v>
      </c>
      <c r="H21" s="13">
        <v>568633</v>
      </c>
      <c r="J21" s="9"/>
      <c r="K21" s="5"/>
      <c r="L21" s="19"/>
      <c r="M21" s="10"/>
      <c r="N21" s="10"/>
      <c r="O21" s="11"/>
      <c r="P21" s="12"/>
      <c r="Q21" s="13"/>
    </row>
    <row r="22" spans="1:17" ht="13" x14ac:dyDescent="0.3">
      <c r="A22" s="9">
        <v>44805</v>
      </c>
      <c r="B22" s="5"/>
      <c r="C22" s="19">
        <v>569014.64473684202</v>
      </c>
      <c r="D22" s="10">
        <v>119</v>
      </c>
      <c r="E22" s="10">
        <v>83</v>
      </c>
      <c r="F22" s="11">
        <v>0.14312291742447431</v>
      </c>
      <c r="G22" s="12">
        <v>42965.476463581632</v>
      </c>
      <c r="H22" s="13">
        <v>568890.33333333326</v>
      </c>
      <c r="J22" s="9"/>
      <c r="K22" s="5"/>
      <c r="L22" s="19"/>
      <c r="M22" s="10"/>
      <c r="N22" s="10"/>
      <c r="O22" s="11"/>
      <c r="P22" s="12"/>
      <c r="Q22" s="13"/>
    </row>
    <row r="23" spans="1:17" ht="13" x14ac:dyDescent="0.3">
      <c r="A23" s="9">
        <v>44835</v>
      </c>
      <c r="B23" s="5"/>
      <c r="C23" s="19">
        <v>569352.6754385964</v>
      </c>
      <c r="D23" s="10">
        <v>530</v>
      </c>
      <c r="E23" s="10">
        <v>6</v>
      </c>
      <c r="F23" s="11">
        <v>0.14284569116978063</v>
      </c>
      <c r="G23" s="12">
        <v>43020.974701550309</v>
      </c>
      <c r="H23" s="13">
        <v>569147.66666666663</v>
      </c>
      <c r="J23" s="9"/>
      <c r="K23" s="5"/>
      <c r="L23" s="19"/>
      <c r="M23" s="10"/>
      <c r="N23" s="10"/>
      <c r="O23" s="11"/>
      <c r="P23" s="12"/>
      <c r="Q23" s="13"/>
    </row>
    <row r="24" spans="1:17" ht="13" x14ac:dyDescent="0.3">
      <c r="A24" s="9">
        <v>44866</v>
      </c>
      <c r="B24" s="5"/>
      <c r="C24" s="19">
        <v>569690.70614035078</v>
      </c>
      <c r="D24" s="10">
        <v>878</v>
      </c>
      <c r="E24" s="10">
        <v>0</v>
      </c>
      <c r="F24" s="11">
        <v>0.14256953680238527</v>
      </c>
      <c r="G24" s="12">
        <v>43076.472939518993</v>
      </c>
      <c r="H24" s="13">
        <v>569405</v>
      </c>
      <c r="J24" s="9"/>
      <c r="K24" s="5"/>
      <c r="L24" s="19"/>
      <c r="M24" s="10"/>
      <c r="N24" s="10"/>
      <c r="O24" s="11"/>
      <c r="P24" s="12"/>
      <c r="Q24" s="13"/>
    </row>
    <row r="25" spans="1:17" ht="13" x14ac:dyDescent="0.3">
      <c r="A25" s="9">
        <v>44896</v>
      </c>
      <c r="B25" s="5"/>
      <c r="C25" s="19">
        <v>570028.73684210517</v>
      </c>
      <c r="D25" s="10">
        <v>1087</v>
      </c>
      <c r="E25" s="10">
        <v>0</v>
      </c>
      <c r="F25" s="11">
        <v>0.14226265534185509</v>
      </c>
      <c r="G25" s="12">
        <v>43158.734267393243</v>
      </c>
      <c r="H25" s="13">
        <v>569649.33333333326</v>
      </c>
      <c r="J25" s="9"/>
      <c r="K25" s="5"/>
      <c r="L25" s="19"/>
      <c r="M25" s="10"/>
      <c r="N25" s="10"/>
      <c r="O25" s="11"/>
      <c r="P25" s="12"/>
      <c r="Q25" s="13"/>
    </row>
    <row r="26" spans="1:17" ht="13" x14ac:dyDescent="0.3">
      <c r="A26" s="9">
        <v>44927</v>
      </c>
      <c r="B26" s="5"/>
      <c r="C26" s="19">
        <v>570366.76754385955</v>
      </c>
      <c r="D26" s="10">
        <v>1279.5999999999999</v>
      </c>
      <c r="E26" s="10">
        <v>0</v>
      </c>
      <c r="F26" s="11">
        <v>0.14227475401274567</v>
      </c>
      <c r="G26" s="12">
        <v>43240.995595267494</v>
      </c>
      <c r="H26" s="13">
        <v>569893.66666666663</v>
      </c>
      <c r="J26" s="9"/>
      <c r="K26" s="5"/>
      <c r="L26" s="19"/>
      <c r="M26" s="10"/>
      <c r="N26" s="10"/>
      <c r="O26" s="11"/>
      <c r="P26" s="12"/>
      <c r="Q26" s="13"/>
    </row>
    <row r="27" spans="1:17" ht="13" x14ac:dyDescent="0.3">
      <c r="A27" s="9">
        <v>44958</v>
      </c>
      <c r="B27" s="5"/>
      <c r="C27" s="19">
        <v>570704.79824561393</v>
      </c>
      <c r="D27" s="10">
        <v>1100.2</v>
      </c>
      <c r="E27" s="10">
        <v>0</v>
      </c>
      <c r="F27" s="11">
        <v>0.14204720228837056</v>
      </c>
      <c r="G27" s="12">
        <v>43323.256923141751</v>
      </c>
      <c r="H27" s="13">
        <v>570138</v>
      </c>
      <c r="J27" s="9"/>
      <c r="K27" s="5"/>
      <c r="L27" s="19"/>
      <c r="M27" s="10"/>
      <c r="N27" s="10"/>
      <c r="O27" s="11"/>
      <c r="P27" s="12"/>
      <c r="Q27" s="13"/>
    </row>
    <row r="28" spans="1:17" ht="13" x14ac:dyDescent="0.3">
      <c r="A28" s="9">
        <v>44986</v>
      </c>
      <c r="B28" s="5"/>
      <c r="C28" s="19">
        <v>571042.82894736831</v>
      </c>
      <c r="D28" s="10">
        <v>967.13333333333333</v>
      </c>
      <c r="E28" s="10">
        <v>0</v>
      </c>
      <c r="F28" s="11">
        <v>0.14182041838643189</v>
      </c>
      <c r="G28" s="12">
        <v>43379.486037169474</v>
      </c>
      <c r="H28" s="13">
        <v>570387.99999999988</v>
      </c>
      <c r="J28" s="9"/>
      <c r="K28" s="5"/>
      <c r="L28" s="19"/>
      <c r="M28" s="10"/>
      <c r="N28" s="10"/>
      <c r="O28" s="11"/>
      <c r="P28" s="12"/>
      <c r="Q28" s="13"/>
    </row>
    <row r="29" spans="1:17" ht="13" x14ac:dyDescent="0.3">
      <c r="A29" s="9">
        <v>45017</v>
      </c>
      <c r="B29" s="5"/>
      <c r="C29" s="19">
        <v>571380.85964912269</v>
      </c>
      <c r="D29" s="10">
        <v>598.86666666666667</v>
      </c>
      <c r="E29" s="10">
        <v>0.4</v>
      </c>
      <c r="F29" s="11">
        <v>0.14159435746892005</v>
      </c>
      <c r="G29" s="12">
        <v>43435.715151197197</v>
      </c>
      <c r="H29" s="13">
        <v>570637.99999999988</v>
      </c>
      <c r="J29" s="9"/>
      <c r="K29" s="5"/>
      <c r="L29" s="19"/>
      <c r="M29" s="10"/>
      <c r="N29" s="10"/>
      <c r="O29" s="11"/>
      <c r="P29" s="12"/>
      <c r="Q29" s="13"/>
    </row>
    <row r="30" spans="1:17" ht="13" x14ac:dyDescent="0.3">
      <c r="A30" s="9">
        <v>45047</v>
      </c>
      <c r="B30" s="5"/>
      <c r="C30" s="19">
        <v>571718.89035087707</v>
      </c>
      <c r="D30" s="10">
        <v>314.66666666666669</v>
      </c>
      <c r="E30" s="10">
        <v>13.066666666666666</v>
      </c>
      <c r="F30" s="11">
        <v>0.14136901608403835</v>
      </c>
      <c r="G30" s="12">
        <v>43491.944265224927</v>
      </c>
      <c r="H30" s="13">
        <v>570888</v>
      </c>
      <c r="J30" s="9"/>
      <c r="K30" s="5"/>
      <c r="L30" s="19"/>
      <c r="M30" s="10"/>
      <c r="N30" s="10"/>
      <c r="O30" s="11"/>
      <c r="P30" s="12"/>
      <c r="Q30" s="13"/>
    </row>
    <row r="31" spans="1:17" ht="13" x14ac:dyDescent="0.3">
      <c r="A31" s="9">
        <v>45078</v>
      </c>
      <c r="B31" s="5"/>
      <c r="C31" s="19">
        <v>572056.92105263146</v>
      </c>
      <c r="D31" s="10">
        <v>95</v>
      </c>
      <c r="E31" s="10">
        <v>55</v>
      </c>
      <c r="F31" s="11">
        <v>0.14110446612641447</v>
      </c>
      <c r="G31" s="12">
        <v>43541.566925901541</v>
      </c>
      <c r="H31" s="13">
        <v>571135.66666666651</v>
      </c>
      <c r="J31" s="9"/>
      <c r="K31" s="5"/>
      <c r="L31" s="19"/>
      <c r="M31" s="10"/>
      <c r="N31" s="10"/>
      <c r="O31" s="11"/>
      <c r="P31" s="12"/>
      <c r="Q31" s="13"/>
    </row>
    <row r="32" spans="1:17" ht="13" x14ac:dyDescent="0.3">
      <c r="A32" s="9">
        <v>45108</v>
      </c>
      <c r="B32" s="5"/>
      <c r="C32" s="19">
        <v>572394.95175438584</v>
      </c>
      <c r="D32" s="10">
        <v>2</v>
      </c>
      <c r="E32" s="10">
        <v>192</v>
      </c>
      <c r="F32" s="11">
        <v>0.14366907348910329</v>
      </c>
      <c r="G32" s="12">
        <v>43591.189586578163</v>
      </c>
      <c r="H32" s="13">
        <v>571383.33333333326</v>
      </c>
      <c r="J32" s="9"/>
      <c r="K32" s="5"/>
      <c r="L32" s="19"/>
      <c r="M32" s="10"/>
      <c r="N32" s="10"/>
      <c r="O32" s="11"/>
      <c r="P32" s="12"/>
      <c r="Q32" s="13"/>
    </row>
    <row r="33" spans="1:17" ht="13" x14ac:dyDescent="0.3">
      <c r="A33" s="9">
        <v>45139</v>
      </c>
      <c r="B33" s="5"/>
      <c r="C33" s="19">
        <v>572732.98245614022</v>
      </c>
      <c r="D33" s="10">
        <v>4</v>
      </c>
      <c r="E33" s="10">
        <v>234</v>
      </c>
      <c r="F33" s="11">
        <v>0.14340122181936307</v>
      </c>
      <c r="G33" s="12">
        <v>43640.812247254784</v>
      </c>
      <c r="H33" s="13">
        <v>571631</v>
      </c>
      <c r="J33" s="9"/>
      <c r="K33" s="5"/>
      <c r="L33" s="19"/>
      <c r="M33" s="10"/>
      <c r="N33" s="10"/>
      <c r="O33" s="11"/>
      <c r="P33" s="12"/>
      <c r="Q33" s="13"/>
    </row>
    <row r="34" spans="1:17" ht="13" x14ac:dyDescent="0.3">
      <c r="A34" s="9">
        <v>45170</v>
      </c>
      <c r="B34" s="5"/>
      <c r="C34" s="19">
        <v>573071.0131578946</v>
      </c>
      <c r="D34" s="10">
        <v>119</v>
      </c>
      <c r="E34" s="10">
        <v>83</v>
      </c>
      <c r="F34" s="11">
        <v>0.14312291742447431</v>
      </c>
      <c r="G34" s="12">
        <v>43692.03020286141</v>
      </c>
      <c r="H34" s="13">
        <v>571878.99999999988</v>
      </c>
      <c r="J34" s="9"/>
      <c r="K34" s="5"/>
      <c r="L34" s="19"/>
      <c r="M34" s="10"/>
      <c r="N34" s="10"/>
      <c r="O34" s="11"/>
      <c r="P34" s="12"/>
      <c r="Q34" s="13"/>
    </row>
    <row r="35" spans="1:17" ht="13" x14ac:dyDescent="0.3">
      <c r="A35" s="9">
        <v>45200</v>
      </c>
      <c r="B35" s="5"/>
      <c r="C35" s="19">
        <v>573409.04385964898</v>
      </c>
      <c r="D35" s="10">
        <v>530</v>
      </c>
      <c r="E35" s="10">
        <v>6</v>
      </c>
      <c r="F35" s="11">
        <v>0.14284569116978063</v>
      </c>
      <c r="G35" s="12">
        <v>43743.248158468043</v>
      </c>
      <c r="H35" s="13">
        <v>572127</v>
      </c>
      <c r="J35" s="9"/>
      <c r="K35" s="5"/>
      <c r="L35" s="19"/>
      <c r="M35" s="10"/>
      <c r="N35" s="10"/>
      <c r="O35" s="11"/>
      <c r="P35" s="12"/>
      <c r="Q35" s="13"/>
    </row>
    <row r="36" spans="1:17" ht="13" x14ac:dyDescent="0.3">
      <c r="A36" s="9">
        <v>45231</v>
      </c>
      <c r="B36" s="5"/>
      <c r="C36" s="19">
        <v>573747.07456140337</v>
      </c>
      <c r="D36" s="10">
        <v>878</v>
      </c>
      <c r="E36" s="10">
        <v>0</v>
      </c>
      <c r="F36" s="11">
        <v>0.14256953680238527</v>
      </c>
      <c r="G36" s="12">
        <v>43794.466114074676</v>
      </c>
      <c r="H36" s="13">
        <v>572375</v>
      </c>
      <c r="J36" s="9"/>
      <c r="K36" s="5"/>
      <c r="L36" s="19"/>
      <c r="M36" s="10"/>
      <c r="N36" s="10"/>
      <c r="O36" s="11"/>
      <c r="P36" s="12"/>
      <c r="Q36" s="13"/>
    </row>
    <row r="37" spans="1:17" ht="13" x14ac:dyDescent="0.3">
      <c r="A37" s="9">
        <v>45261</v>
      </c>
      <c r="B37" s="5"/>
      <c r="C37" s="19">
        <v>574085.10526315775</v>
      </c>
      <c r="D37" s="10">
        <v>1087</v>
      </c>
      <c r="E37" s="10">
        <v>0</v>
      </c>
      <c r="F37" s="11">
        <v>0.14226265534185509</v>
      </c>
      <c r="G37" s="12">
        <v>43871.370911783953</v>
      </c>
      <c r="H37" s="13">
        <v>572608.33333333337</v>
      </c>
      <c r="J37" s="9"/>
      <c r="K37" s="5"/>
      <c r="L37" s="19"/>
      <c r="M37" s="10"/>
      <c r="N37" s="10"/>
      <c r="O37" s="11"/>
      <c r="P37" s="12"/>
      <c r="Q37" s="13"/>
    </row>
    <row r="38" spans="1:17" ht="13" x14ac:dyDescent="0.3">
      <c r="A38" s="9">
        <v>45292</v>
      </c>
      <c r="B38" s="5"/>
      <c r="C38" s="19">
        <v>574423.13596491213</v>
      </c>
      <c r="D38" s="10">
        <v>1279.5999999999999</v>
      </c>
      <c r="E38" s="10">
        <v>0</v>
      </c>
      <c r="F38" s="11">
        <v>0.14227475401274567</v>
      </c>
      <c r="G38" s="12">
        <v>43948.275709493231</v>
      </c>
      <c r="H38" s="13">
        <v>572841.66666666674</v>
      </c>
      <c r="J38" s="9"/>
      <c r="K38" s="5"/>
      <c r="L38" s="19"/>
      <c r="M38" s="10"/>
      <c r="N38" s="10"/>
      <c r="O38" s="11"/>
      <c r="P38" s="12"/>
      <c r="Q38" s="13"/>
    </row>
    <row r="39" spans="1:17" ht="13" x14ac:dyDescent="0.3">
      <c r="A39" s="9">
        <v>45323</v>
      </c>
      <c r="B39" s="5"/>
      <c r="C39" s="19">
        <v>574761.16666666651</v>
      </c>
      <c r="D39" s="10">
        <v>1100.2</v>
      </c>
      <c r="E39" s="10">
        <v>0</v>
      </c>
      <c r="F39" s="11">
        <v>0.14204720228837056</v>
      </c>
      <c r="G39" s="12">
        <v>44025.180507202509</v>
      </c>
      <c r="H39" s="13">
        <v>573075</v>
      </c>
      <c r="J39" s="9"/>
      <c r="K39" s="5"/>
      <c r="L39" s="19"/>
      <c r="M39" s="10"/>
      <c r="N39" s="10"/>
      <c r="O39" s="11"/>
      <c r="P39" s="12"/>
      <c r="Q39" s="13"/>
    </row>
    <row r="40" spans="1:17" ht="13" x14ac:dyDescent="0.3">
      <c r="A40" s="9">
        <v>45352</v>
      </c>
      <c r="B40" s="5"/>
      <c r="C40" s="19">
        <v>575099.19736842089</v>
      </c>
      <c r="D40" s="10">
        <v>967.13333333333333</v>
      </c>
      <c r="E40" s="10">
        <v>0</v>
      </c>
      <c r="F40" s="11">
        <v>0.14182041838643189</v>
      </c>
      <c r="G40" s="12">
        <v>44076.340627347316</v>
      </c>
      <c r="H40" s="13">
        <v>573324.33333333337</v>
      </c>
      <c r="J40" s="9"/>
      <c r="K40" s="5"/>
      <c r="L40" s="19"/>
      <c r="M40" s="10"/>
      <c r="N40" s="10"/>
      <c r="O40" s="11"/>
      <c r="P40" s="12"/>
      <c r="Q40" s="13"/>
    </row>
    <row r="41" spans="1:17" ht="13" x14ac:dyDescent="0.3">
      <c r="A41" s="9">
        <v>45383</v>
      </c>
      <c r="B41" s="5"/>
      <c r="C41" s="19">
        <v>575437.22807017528</v>
      </c>
      <c r="D41" s="10">
        <v>598.86666666666667</v>
      </c>
      <c r="E41" s="10">
        <v>0.4</v>
      </c>
      <c r="F41" s="11">
        <v>0.14159435746892005</v>
      </c>
      <c r="G41" s="12">
        <v>44127.500747492122</v>
      </c>
      <c r="H41" s="13">
        <v>573573.66666666663</v>
      </c>
      <c r="J41" s="9"/>
      <c r="K41" s="5"/>
      <c r="L41" s="19"/>
      <c r="M41" s="10"/>
      <c r="N41" s="10"/>
      <c r="O41" s="11"/>
      <c r="P41" s="12"/>
      <c r="Q41" s="13"/>
    </row>
    <row r="42" spans="1:17" ht="13" x14ac:dyDescent="0.3">
      <c r="A42" s="9">
        <v>45413</v>
      </c>
      <c r="B42" s="5"/>
      <c r="C42" s="19">
        <v>575775.25877192966</v>
      </c>
      <c r="D42" s="10">
        <v>314.66666666666669</v>
      </c>
      <c r="E42" s="10">
        <v>13.066666666666666</v>
      </c>
      <c r="F42" s="11">
        <v>0.14136901608403835</v>
      </c>
      <c r="G42" s="12">
        <v>44178.660867636929</v>
      </c>
      <c r="H42" s="13">
        <v>573823</v>
      </c>
      <c r="J42" s="9"/>
      <c r="K42" s="5"/>
      <c r="L42" s="19"/>
      <c r="M42" s="10"/>
      <c r="N42" s="10"/>
      <c r="O42" s="11"/>
      <c r="P42" s="12"/>
      <c r="Q42" s="13"/>
    </row>
    <row r="43" spans="1:17" ht="13" x14ac:dyDescent="0.3">
      <c r="A43" s="9">
        <v>45444</v>
      </c>
      <c r="B43" s="5"/>
      <c r="C43" s="19">
        <v>576113.28947368404</v>
      </c>
      <c r="D43" s="10">
        <v>95</v>
      </c>
      <c r="E43" s="10">
        <v>55</v>
      </c>
      <c r="F43" s="11">
        <v>0.14110446612641447</v>
      </c>
      <c r="G43" s="12">
        <v>44228.889679940032</v>
      </c>
      <c r="H43" s="13">
        <v>574079.66666666663</v>
      </c>
      <c r="J43" s="9"/>
      <c r="K43" s="5"/>
      <c r="L43" s="19"/>
      <c r="M43" s="10"/>
      <c r="N43" s="10"/>
      <c r="O43" s="11"/>
      <c r="P43" s="12"/>
      <c r="Q43" s="13"/>
    </row>
    <row r="44" spans="1:17" ht="13" x14ac:dyDescent="0.3">
      <c r="A44" s="9">
        <v>45474</v>
      </c>
      <c r="B44" s="5"/>
      <c r="C44" s="19">
        <v>576451.32017543842</v>
      </c>
      <c r="D44" s="10">
        <v>2</v>
      </c>
      <c r="E44" s="10">
        <v>192</v>
      </c>
      <c r="F44" s="11">
        <v>0.14366907348910329</v>
      </c>
      <c r="G44" s="12">
        <v>44279.118492243142</v>
      </c>
      <c r="H44" s="13">
        <v>574336.33333333326</v>
      </c>
      <c r="J44" s="9"/>
      <c r="K44" s="5"/>
      <c r="L44" s="19"/>
      <c r="M44" s="10"/>
      <c r="N44" s="10"/>
      <c r="O44" s="11"/>
      <c r="P44" s="12"/>
      <c r="Q44" s="13"/>
    </row>
    <row r="45" spans="1:17" ht="13" x14ac:dyDescent="0.3">
      <c r="A45" s="9">
        <v>45505</v>
      </c>
      <c r="B45" s="5"/>
      <c r="C45" s="19">
        <v>576789.3508771928</v>
      </c>
      <c r="D45" s="10">
        <v>4</v>
      </c>
      <c r="E45" s="10">
        <v>234</v>
      </c>
      <c r="F45" s="11">
        <v>0.14340122181936307</v>
      </c>
      <c r="G45" s="12">
        <v>44329.347304546245</v>
      </c>
      <c r="H45" s="13">
        <v>574593</v>
      </c>
      <c r="J45" s="9"/>
      <c r="K45" s="5"/>
      <c r="L45" s="19"/>
      <c r="M45" s="10"/>
      <c r="N45" s="10"/>
      <c r="O45" s="11"/>
      <c r="P45" s="12"/>
      <c r="Q45" s="13"/>
    </row>
    <row r="46" spans="1:17" ht="13" x14ac:dyDescent="0.3">
      <c r="A46" s="9">
        <v>45536</v>
      </c>
      <c r="B46" s="5"/>
      <c r="C46" s="19">
        <v>577127.38157894718</v>
      </c>
      <c r="D46" s="10">
        <v>119</v>
      </c>
      <c r="E46" s="10">
        <v>83</v>
      </c>
      <c r="F46" s="11">
        <v>0.14312291742447431</v>
      </c>
      <c r="G46" s="12">
        <v>44378.414145589588</v>
      </c>
      <c r="H46" s="13">
        <v>574853.66666666663</v>
      </c>
      <c r="J46" s="9"/>
      <c r="K46" s="5"/>
      <c r="L46" s="19"/>
      <c r="M46" s="10"/>
      <c r="N46" s="10"/>
      <c r="O46" s="11"/>
      <c r="P46" s="12"/>
      <c r="Q46" s="13"/>
    </row>
    <row r="47" spans="1:17" ht="13" x14ac:dyDescent="0.3">
      <c r="A47" s="9">
        <v>45566</v>
      </c>
      <c r="B47" s="5"/>
      <c r="C47" s="19">
        <v>577465.41228070157</v>
      </c>
      <c r="D47" s="10">
        <v>530</v>
      </c>
      <c r="E47" s="10">
        <v>6</v>
      </c>
      <c r="F47" s="11">
        <v>0.14284569116978063</v>
      </c>
      <c r="G47" s="12">
        <v>44427.480986632938</v>
      </c>
      <c r="H47" s="13">
        <v>575114.33333333337</v>
      </c>
      <c r="J47" s="9"/>
      <c r="K47" s="5"/>
      <c r="L47" s="19"/>
      <c r="M47" s="10"/>
      <c r="N47" s="10"/>
      <c r="O47" s="11"/>
      <c r="P47" s="12"/>
      <c r="Q47" s="13"/>
    </row>
    <row r="48" spans="1:17" ht="13" x14ac:dyDescent="0.3">
      <c r="A48" s="9">
        <v>45597</v>
      </c>
      <c r="B48" s="5"/>
      <c r="C48" s="19">
        <v>577803.44298245595</v>
      </c>
      <c r="D48" s="10">
        <v>878</v>
      </c>
      <c r="E48" s="10">
        <v>0</v>
      </c>
      <c r="F48" s="11">
        <v>0.14256953680238527</v>
      </c>
      <c r="G48" s="12">
        <v>44476.547827676288</v>
      </c>
      <c r="H48" s="13">
        <v>575375</v>
      </c>
      <c r="J48" s="9"/>
      <c r="K48" s="5"/>
      <c r="L48" s="19"/>
      <c r="M48" s="10"/>
      <c r="N48" s="10"/>
      <c r="O48" s="11"/>
      <c r="P48" s="12"/>
      <c r="Q48" s="13"/>
    </row>
    <row r="49" spans="1:17" ht="13" x14ac:dyDescent="0.3">
      <c r="A49" s="9">
        <v>45627</v>
      </c>
      <c r="B49" s="5"/>
      <c r="C49" s="19">
        <v>578141.47368421033</v>
      </c>
      <c r="D49" s="10">
        <v>1087</v>
      </c>
      <c r="E49" s="10">
        <v>0</v>
      </c>
      <c r="F49" s="11">
        <v>0.14226265534185509</v>
      </c>
      <c r="G49" s="12">
        <v>44563.067339401736</v>
      </c>
      <c r="H49" s="13">
        <v>575636.33333333337</v>
      </c>
      <c r="J49" s="9"/>
      <c r="K49" s="5"/>
      <c r="L49" s="19"/>
      <c r="M49" s="10"/>
      <c r="N49" s="10"/>
      <c r="O49" s="11"/>
      <c r="P49" s="12"/>
      <c r="Q49" s="13"/>
    </row>
    <row r="50" spans="1:17" ht="13" x14ac:dyDescent="0.3">
      <c r="A50" s="9">
        <v>45658</v>
      </c>
      <c r="B50" s="5"/>
      <c r="C50" s="19">
        <v>578479.50438596471</v>
      </c>
      <c r="D50" s="10">
        <v>1279.5999999999999</v>
      </c>
      <c r="E50" s="10">
        <v>0</v>
      </c>
      <c r="F50" s="11">
        <v>0.14227475401274567</v>
      </c>
      <c r="G50" s="12">
        <v>44649.586851127184</v>
      </c>
      <c r="H50" s="13">
        <v>575897.66666666663</v>
      </c>
      <c r="J50" s="9"/>
      <c r="K50" s="5"/>
      <c r="L50" s="19"/>
      <c r="M50" s="10"/>
      <c r="N50" s="10"/>
      <c r="O50" s="11"/>
      <c r="P50" s="12"/>
      <c r="Q50" s="13"/>
    </row>
    <row r="51" spans="1:17" ht="13" x14ac:dyDescent="0.3">
      <c r="A51" s="9">
        <v>45689</v>
      </c>
      <c r="B51" s="5"/>
      <c r="C51" s="19">
        <v>578817.53508771909</v>
      </c>
      <c r="D51" s="10">
        <v>1100.2</v>
      </c>
      <c r="E51" s="10">
        <v>0</v>
      </c>
      <c r="F51" s="11">
        <v>0.14204720228837056</v>
      </c>
      <c r="G51" s="12">
        <v>44736.106362852632</v>
      </c>
      <c r="H51" s="13">
        <v>576159</v>
      </c>
      <c r="J51" s="9"/>
      <c r="K51" s="5"/>
      <c r="L51" s="19"/>
      <c r="M51" s="10"/>
      <c r="N51" s="10"/>
      <c r="O51" s="11"/>
      <c r="P51" s="12"/>
      <c r="Q51" s="13"/>
    </row>
    <row r="52" spans="1:17" ht="13" x14ac:dyDescent="0.3">
      <c r="A52" s="9">
        <v>45717</v>
      </c>
      <c r="B52" s="5"/>
      <c r="C52" s="19">
        <v>579155.56578947348</v>
      </c>
      <c r="D52" s="10">
        <v>967.13333333333333</v>
      </c>
      <c r="E52" s="10">
        <v>0</v>
      </c>
      <c r="F52" s="11">
        <v>0.14182041838643189</v>
      </c>
      <c r="G52" s="12">
        <v>44786.810094529166</v>
      </c>
      <c r="H52" s="13">
        <v>576425.99999999988</v>
      </c>
      <c r="J52" s="9"/>
      <c r="K52" s="5"/>
      <c r="L52" s="19"/>
      <c r="M52" s="10"/>
      <c r="N52" s="10"/>
      <c r="O52" s="11"/>
      <c r="P52" s="12"/>
      <c r="Q52" s="13"/>
    </row>
    <row r="53" spans="1:17" ht="13" x14ac:dyDescent="0.3">
      <c r="A53" s="9">
        <v>45748</v>
      </c>
      <c r="B53" s="5"/>
      <c r="C53" s="19">
        <v>579493.59649122786</v>
      </c>
      <c r="D53" s="10">
        <v>598.86666666666667</v>
      </c>
      <c r="E53" s="10">
        <v>0.4</v>
      </c>
      <c r="F53" s="11">
        <v>0.14159435746892005</v>
      </c>
      <c r="G53" s="12">
        <v>44837.513826205701</v>
      </c>
      <c r="H53" s="13">
        <v>576693</v>
      </c>
      <c r="J53" s="9"/>
      <c r="K53" s="5"/>
      <c r="L53" s="19"/>
      <c r="M53" s="10"/>
      <c r="N53" s="10"/>
      <c r="O53" s="11"/>
      <c r="P53" s="12"/>
      <c r="Q53" s="13"/>
    </row>
    <row r="54" spans="1:17" ht="13" x14ac:dyDescent="0.3">
      <c r="A54" s="9">
        <v>45778</v>
      </c>
      <c r="B54" s="5"/>
      <c r="C54" s="19">
        <v>579831.62719298224</v>
      </c>
      <c r="D54" s="10">
        <v>314.66666666666669</v>
      </c>
      <c r="E54" s="10">
        <v>13.066666666666666</v>
      </c>
      <c r="F54" s="11">
        <v>0.14136901608403835</v>
      </c>
      <c r="G54" s="12">
        <v>44888.217557882243</v>
      </c>
      <c r="H54" s="13">
        <v>576960</v>
      </c>
      <c r="J54" s="9"/>
      <c r="K54" s="5"/>
      <c r="L54" s="19"/>
      <c r="M54" s="10"/>
      <c r="N54" s="10"/>
      <c r="O54" s="11"/>
      <c r="P54" s="12"/>
      <c r="Q54" s="13"/>
    </row>
    <row r="55" spans="1:17" ht="13" x14ac:dyDescent="0.3">
      <c r="A55" s="9">
        <v>45809</v>
      </c>
      <c r="B55" s="5"/>
      <c r="C55" s="19">
        <v>580169.65789473662</v>
      </c>
      <c r="D55" s="10">
        <v>95</v>
      </c>
      <c r="E55" s="10">
        <v>55</v>
      </c>
      <c r="F55" s="11">
        <v>0.14110446612641447</v>
      </c>
      <c r="G55" s="12">
        <v>44944.65304815775</v>
      </c>
      <c r="H55" s="13">
        <v>577217.66666666663</v>
      </c>
      <c r="J55" s="9"/>
      <c r="K55" s="5"/>
      <c r="L55" s="19"/>
      <c r="M55" s="10"/>
      <c r="N55" s="10"/>
      <c r="O55" s="11"/>
      <c r="P55" s="12"/>
      <c r="Q55" s="13"/>
    </row>
    <row r="56" spans="1:17" ht="13" x14ac:dyDescent="0.3">
      <c r="A56" s="9">
        <v>45839</v>
      </c>
      <c r="B56" s="5"/>
      <c r="C56" s="19">
        <v>580507.688596491</v>
      </c>
      <c r="D56" s="10">
        <v>2</v>
      </c>
      <c r="E56" s="10">
        <v>192</v>
      </c>
      <c r="F56" s="11">
        <v>0.14366907348910329</v>
      </c>
      <c r="G56" s="12">
        <v>45001.088538433265</v>
      </c>
      <c r="H56" s="13">
        <v>577475.33333333326</v>
      </c>
      <c r="J56" s="9"/>
      <c r="K56" s="5"/>
      <c r="L56" s="19"/>
      <c r="M56" s="10"/>
      <c r="N56" s="10"/>
      <c r="O56" s="11"/>
      <c r="P56" s="12"/>
      <c r="Q56" s="13"/>
    </row>
    <row r="57" spans="1:17" ht="13" x14ac:dyDescent="0.3">
      <c r="A57" s="9">
        <v>45870</v>
      </c>
      <c r="B57" s="5"/>
      <c r="C57" s="19">
        <v>580845.71929824539</v>
      </c>
      <c r="D57" s="10">
        <v>4</v>
      </c>
      <c r="E57" s="10">
        <v>234</v>
      </c>
      <c r="F57" s="11">
        <v>0.14340122181936307</v>
      </c>
      <c r="G57" s="12">
        <v>45057.52402870878</v>
      </c>
      <c r="H57" s="13">
        <v>577733</v>
      </c>
      <c r="J57" s="9"/>
      <c r="K57" s="5"/>
      <c r="L57" s="19"/>
      <c r="M57" s="10"/>
      <c r="N57" s="10"/>
      <c r="O57" s="11"/>
      <c r="P57" s="12"/>
      <c r="Q57" s="13"/>
    </row>
    <row r="58" spans="1:17" ht="13" x14ac:dyDescent="0.3">
      <c r="A58" s="9">
        <v>45901</v>
      </c>
      <c r="B58" s="5"/>
      <c r="C58" s="19">
        <v>581183.74999999977</v>
      </c>
      <c r="D58" s="10">
        <v>119</v>
      </c>
      <c r="E58" s="10">
        <v>83</v>
      </c>
      <c r="F58" s="11">
        <v>0.14312291742447431</v>
      </c>
      <c r="G58" s="12">
        <v>45112.040629730895</v>
      </c>
      <c r="H58" s="13">
        <v>577983</v>
      </c>
      <c r="J58" s="9"/>
      <c r="K58" s="5"/>
      <c r="L58" s="19"/>
      <c r="M58" s="10"/>
      <c r="N58" s="10"/>
      <c r="O58" s="11"/>
      <c r="P58" s="12"/>
      <c r="Q58" s="13"/>
    </row>
    <row r="59" spans="1:17" ht="13" x14ac:dyDescent="0.3">
      <c r="A59" s="9">
        <v>45931</v>
      </c>
      <c r="B59" s="5"/>
      <c r="C59" s="19">
        <v>581521.78070175415</v>
      </c>
      <c r="D59" s="10">
        <v>530</v>
      </c>
      <c r="E59" s="10">
        <v>6</v>
      </c>
      <c r="F59" s="11">
        <v>0.14284569116978063</v>
      </c>
      <c r="G59" s="12">
        <v>45166.557230753016</v>
      </c>
      <c r="H59" s="13">
        <v>578233</v>
      </c>
      <c r="J59" s="9"/>
      <c r="K59" s="5"/>
      <c r="L59" s="19"/>
      <c r="M59" s="10"/>
      <c r="N59" s="10"/>
      <c r="O59" s="11"/>
      <c r="P59" s="12"/>
      <c r="Q59" s="13"/>
    </row>
    <row r="60" spans="1:17" ht="13" x14ac:dyDescent="0.3">
      <c r="A60" s="9">
        <v>45962</v>
      </c>
      <c r="B60" s="5"/>
      <c r="C60" s="19">
        <v>581859.81140350853</v>
      </c>
      <c r="D60" s="10">
        <v>878</v>
      </c>
      <c r="E60" s="10">
        <v>0</v>
      </c>
      <c r="F60" s="11">
        <v>0.14256953680238527</v>
      </c>
      <c r="G60" s="12">
        <v>45221.073831775138</v>
      </c>
      <c r="H60" s="13">
        <v>578483</v>
      </c>
      <c r="J60" s="9"/>
      <c r="K60" s="5"/>
      <c r="L60" s="19"/>
      <c r="M60" s="10"/>
      <c r="N60" s="10"/>
      <c r="O60" s="11"/>
      <c r="P60" s="12"/>
      <c r="Q60" s="13"/>
    </row>
    <row r="61" spans="1:17" ht="13" x14ac:dyDescent="0.3">
      <c r="A61" s="9">
        <v>45992</v>
      </c>
      <c r="B61" s="5"/>
      <c r="C61" s="19">
        <v>582197.84210526291</v>
      </c>
      <c r="D61" s="10">
        <v>1087</v>
      </c>
      <c r="E61" s="10">
        <v>0</v>
      </c>
      <c r="F61" s="11">
        <v>0.14226265534185509</v>
      </c>
      <c r="G61" s="12">
        <v>45221.073831775138</v>
      </c>
      <c r="H61" s="13">
        <v>578483</v>
      </c>
      <c r="J61" s="9"/>
      <c r="K61" s="5"/>
      <c r="L61" s="19"/>
      <c r="M61" s="10"/>
      <c r="N61" s="10"/>
      <c r="O61" s="11"/>
      <c r="P61" s="12"/>
      <c r="Q61" s="1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C1826-4EC8-49F7-BF76-9A34889F4187}">
  <dimension ref="A1:P45"/>
  <sheetViews>
    <sheetView zoomScale="80" zoomScaleNormal="80" workbookViewId="0">
      <selection activeCell="C39" sqref="C39"/>
    </sheetView>
  </sheetViews>
  <sheetFormatPr defaultRowHeight="12.5" x14ac:dyDescent="0.25"/>
  <cols>
    <col min="2" max="12" width="16.54296875" customWidth="1"/>
  </cols>
  <sheetData>
    <row r="1" spans="1:16" x14ac:dyDescent="0.25">
      <c r="A1" t="s">
        <v>232</v>
      </c>
      <c r="B1" t="s">
        <v>231</v>
      </c>
      <c r="C1" t="s">
        <v>230</v>
      </c>
      <c r="D1" t="s">
        <v>229</v>
      </c>
      <c r="E1" t="s">
        <v>228</v>
      </c>
      <c r="F1" s="50" t="s">
        <v>227</v>
      </c>
      <c r="G1" s="50" t="s">
        <v>226</v>
      </c>
      <c r="H1" t="s">
        <v>225</v>
      </c>
      <c r="I1" t="s">
        <v>224</v>
      </c>
      <c r="L1" t="s">
        <v>223</v>
      </c>
      <c r="P1" s="46"/>
    </row>
    <row r="2" spans="1:16" ht="13" x14ac:dyDescent="0.25">
      <c r="A2" t="s">
        <v>222</v>
      </c>
      <c r="B2" s="49">
        <v>365378</v>
      </c>
      <c r="C2">
        <v>1158</v>
      </c>
      <c r="D2">
        <v>0</v>
      </c>
      <c r="E2" s="48">
        <f t="shared" ref="E2:E25" si="0">B2/(C2+D2)</f>
        <v>315.52504317789294</v>
      </c>
      <c r="F2" s="50">
        <v>1280</v>
      </c>
      <c r="G2" s="50">
        <v>0</v>
      </c>
      <c r="H2">
        <v>-122</v>
      </c>
      <c r="I2">
        <v>0</v>
      </c>
      <c r="J2" s="48">
        <f t="shared" ref="J2:J25" si="1">E2*F2</f>
        <v>403872.05526770296</v>
      </c>
      <c r="K2">
        <f t="shared" ref="K2:K25" si="2">E2*G2</f>
        <v>0</v>
      </c>
      <c r="L2" s="49">
        <f t="shared" ref="L2:L25" si="3">J2+K2</f>
        <v>403872.05526770296</v>
      </c>
      <c r="M2">
        <f t="shared" ref="M2:M25" si="4">B2-(E2*(H2+I2))</f>
        <v>403872.05526770296</v>
      </c>
      <c r="P2" s="45" t="s">
        <v>221</v>
      </c>
    </row>
    <row r="3" spans="1:16" x14ac:dyDescent="0.25">
      <c r="A3" t="s">
        <v>220</v>
      </c>
      <c r="B3" s="49">
        <v>338973</v>
      </c>
      <c r="C3">
        <v>1057</v>
      </c>
      <c r="D3">
        <v>0</v>
      </c>
      <c r="E3" s="48">
        <f t="shared" si="0"/>
        <v>320.69347209082309</v>
      </c>
      <c r="F3" s="50">
        <v>1100</v>
      </c>
      <c r="G3" s="50">
        <v>0</v>
      </c>
      <c r="H3">
        <v>-43</v>
      </c>
      <c r="I3">
        <v>0</v>
      </c>
      <c r="J3" s="48">
        <f t="shared" si="1"/>
        <v>352762.81929990539</v>
      </c>
      <c r="K3">
        <f t="shared" si="2"/>
        <v>0</v>
      </c>
      <c r="L3" s="49">
        <f t="shared" si="3"/>
        <v>352762.81929990539</v>
      </c>
      <c r="M3">
        <f t="shared" si="4"/>
        <v>352762.81929990539</v>
      </c>
      <c r="P3" s="46"/>
    </row>
    <row r="4" spans="1:16" x14ac:dyDescent="0.25">
      <c r="A4" t="s">
        <v>219</v>
      </c>
      <c r="B4" s="49">
        <v>321304</v>
      </c>
      <c r="C4">
        <v>1114</v>
      </c>
      <c r="D4">
        <v>0</v>
      </c>
      <c r="E4" s="48">
        <f t="shared" si="0"/>
        <v>288.42369838420109</v>
      </c>
      <c r="F4" s="50">
        <v>967</v>
      </c>
      <c r="G4" s="50">
        <v>0</v>
      </c>
      <c r="H4">
        <v>147</v>
      </c>
      <c r="I4">
        <v>0</v>
      </c>
      <c r="J4" s="48">
        <f t="shared" si="1"/>
        <v>278905.71633752243</v>
      </c>
      <c r="K4">
        <f t="shared" si="2"/>
        <v>0</v>
      </c>
      <c r="L4" s="49">
        <f t="shared" si="3"/>
        <v>278905.71633752243</v>
      </c>
      <c r="M4">
        <f t="shared" si="4"/>
        <v>278905.71633752243</v>
      </c>
      <c r="P4" s="46"/>
    </row>
    <row r="5" spans="1:16" x14ac:dyDescent="0.25">
      <c r="A5" t="s">
        <v>218</v>
      </c>
      <c r="B5" s="49">
        <v>292385</v>
      </c>
      <c r="C5">
        <v>543</v>
      </c>
      <c r="D5">
        <v>2</v>
      </c>
      <c r="E5" s="48">
        <f t="shared" si="0"/>
        <v>536.48623853211006</v>
      </c>
      <c r="F5" s="50">
        <v>599</v>
      </c>
      <c r="G5" s="50">
        <v>0</v>
      </c>
      <c r="H5">
        <v>-56</v>
      </c>
      <c r="I5">
        <v>2</v>
      </c>
      <c r="J5" s="48">
        <f t="shared" si="1"/>
        <v>321355.25688073394</v>
      </c>
      <c r="K5">
        <f t="shared" si="2"/>
        <v>0</v>
      </c>
      <c r="L5" s="49">
        <f t="shared" si="3"/>
        <v>321355.25688073394</v>
      </c>
      <c r="M5">
        <f t="shared" si="4"/>
        <v>321355.25688073394</v>
      </c>
      <c r="P5" s="51" t="s">
        <v>217</v>
      </c>
    </row>
    <row r="6" spans="1:16" x14ac:dyDescent="0.25">
      <c r="A6" t="s">
        <v>216</v>
      </c>
      <c r="B6" s="49">
        <v>268593</v>
      </c>
      <c r="C6">
        <v>384</v>
      </c>
      <c r="D6">
        <v>15</v>
      </c>
      <c r="E6" s="48">
        <f t="shared" si="0"/>
        <v>673.16541353383457</v>
      </c>
      <c r="F6" s="50">
        <v>315</v>
      </c>
      <c r="G6" s="50">
        <v>13</v>
      </c>
      <c r="H6">
        <v>69</v>
      </c>
      <c r="I6">
        <v>2</v>
      </c>
      <c r="J6" s="48">
        <f t="shared" si="1"/>
        <v>212047.10526315789</v>
      </c>
      <c r="K6">
        <f t="shared" si="2"/>
        <v>8751.1503759398493</v>
      </c>
      <c r="L6" s="49">
        <f t="shared" si="3"/>
        <v>220798.25563909774</v>
      </c>
      <c r="M6">
        <f t="shared" si="4"/>
        <v>220798.25563909774</v>
      </c>
      <c r="P6" s="52" t="s">
        <v>215</v>
      </c>
    </row>
    <row r="7" spans="1:16" x14ac:dyDescent="0.25">
      <c r="A7" t="s">
        <v>214</v>
      </c>
      <c r="B7" s="49">
        <v>288375</v>
      </c>
      <c r="C7">
        <v>85</v>
      </c>
      <c r="D7">
        <v>92</v>
      </c>
      <c r="E7" s="48">
        <f t="shared" si="0"/>
        <v>1629.2372881355932</v>
      </c>
      <c r="F7" s="50">
        <v>95</v>
      </c>
      <c r="G7" s="50">
        <v>55</v>
      </c>
      <c r="H7">
        <v>-10</v>
      </c>
      <c r="I7">
        <v>37</v>
      </c>
      <c r="J7" s="48">
        <f t="shared" si="1"/>
        <v>154777.54237288135</v>
      </c>
      <c r="K7">
        <f t="shared" si="2"/>
        <v>89608.05084745762</v>
      </c>
      <c r="L7" s="49">
        <f t="shared" si="3"/>
        <v>244385.59322033898</v>
      </c>
      <c r="M7">
        <f t="shared" si="4"/>
        <v>244385.59322033898</v>
      </c>
      <c r="P7" s="52" t="s">
        <v>213</v>
      </c>
    </row>
    <row r="8" spans="1:16" x14ac:dyDescent="0.25">
      <c r="A8" t="s">
        <v>212</v>
      </c>
      <c r="B8" s="49">
        <v>297989</v>
      </c>
      <c r="C8">
        <v>13</v>
      </c>
      <c r="D8">
        <v>144</v>
      </c>
      <c r="E8" s="48">
        <f t="shared" si="0"/>
        <v>1898.0191082802548</v>
      </c>
      <c r="F8" s="50">
        <v>2</v>
      </c>
      <c r="G8" s="50">
        <v>192</v>
      </c>
      <c r="H8">
        <v>11</v>
      </c>
      <c r="I8">
        <v>-48</v>
      </c>
      <c r="J8" s="48">
        <f t="shared" si="1"/>
        <v>3796.0382165605097</v>
      </c>
      <c r="K8">
        <f t="shared" si="2"/>
        <v>364419.66878980893</v>
      </c>
      <c r="L8" s="49">
        <f t="shared" si="3"/>
        <v>368215.70700636943</v>
      </c>
      <c r="M8">
        <f t="shared" si="4"/>
        <v>368215.70700636943</v>
      </c>
      <c r="P8" s="52" t="s">
        <v>211</v>
      </c>
    </row>
    <row r="9" spans="1:16" x14ac:dyDescent="0.25">
      <c r="A9" t="s">
        <v>210</v>
      </c>
      <c r="B9" s="49">
        <v>295099</v>
      </c>
      <c r="C9">
        <v>20</v>
      </c>
      <c r="D9">
        <v>111</v>
      </c>
      <c r="E9" s="48">
        <f t="shared" si="0"/>
        <v>2252.6641221374048</v>
      </c>
      <c r="F9" s="50">
        <v>4</v>
      </c>
      <c r="G9" s="50">
        <v>234</v>
      </c>
      <c r="H9">
        <v>16</v>
      </c>
      <c r="I9">
        <v>-123</v>
      </c>
      <c r="J9" s="48">
        <f t="shared" si="1"/>
        <v>9010.6564885496191</v>
      </c>
      <c r="K9">
        <f t="shared" si="2"/>
        <v>527123.40458015271</v>
      </c>
      <c r="L9" s="49">
        <f t="shared" si="3"/>
        <v>536134.06106870237</v>
      </c>
      <c r="M9">
        <f t="shared" si="4"/>
        <v>536134.06106870226</v>
      </c>
      <c r="P9" s="46"/>
    </row>
    <row r="10" spans="1:16" x14ac:dyDescent="0.25">
      <c r="A10" t="s">
        <v>209</v>
      </c>
      <c r="B10" s="49">
        <v>301001</v>
      </c>
      <c r="C10">
        <v>68</v>
      </c>
      <c r="D10">
        <v>65</v>
      </c>
      <c r="E10" s="48">
        <f t="shared" si="0"/>
        <v>2263.1654135338345</v>
      </c>
      <c r="F10" s="50">
        <v>119</v>
      </c>
      <c r="G10" s="50">
        <v>83</v>
      </c>
      <c r="H10">
        <v>-51</v>
      </c>
      <c r="I10">
        <v>-18</v>
      </c>
      <c r="J10" s="48">
        <f t="shared" si="1"/>
        <v>269316.68421052629</v>
      </c>
      <c r="K10">
        <f t="shared" si="2"/>
        <v>187842.72932330825</v>
      </c>
      <c r="L10" s="49">
        <f t="shared" si="3"/>
        <v>457159.41353383451</v>
      </c>
      <c r="M10">
        <f t="shared" si="4"/>
        <v>457159.41353383457</v>
      </c>
      <c r="P10" s="46" t="s">
        <v>208</v>
      </c>
    </row>
    <row r="11" spans="1:16" x14ac:dyDescent="0.25">
      <c r="A11" t="s">
        <v>207</v>
      </c>
      <c r="B11" s="49">
        <v>253242</v>
      </c>
      <c r="C11">
        <v>271</v>
      </c>
      <c r="D11">
        <v>4</v>
      </c>
      <c r="E11" s="48">
        <f t="shared" si="0"/>
        <v>920.88</v>
      </c>
      <c r="F11" s="50">
        <v>530</v>
      </c>
      <c r="G11" s="50">
        <v>6</v>
      </c>
      <c r="H11">
        <v>-259</v>
      </c>
      <c r="I11">
        <v>-2</v>
      </c>
      <c r="J11" s="48">
        <f t="shared" si="1"/>
        <v>488066.4</v>
      </c>
      <c r="K11">
        <f t="shared" si="2"/>
        <v>5525.28</v>
      </c>
      <c r="L11" s="49">
        <f t="shared" si="3"/>
        <v>493591.68000000005</v>
      </c>
      <c r="M11">
        <f t="shared" si="4"/>
        <v>493591.68</v>
      </c>
      <c r="P11" s="46"/>
    </row>
    <row r="12" spans="1:16" x14ac:dyDescent="0.25">
      <c r="A12" t="s">
        <v>206</v>
      </c>
      <c r="B12" s="49">
        <v>308310</v>
      </c>
      <c r="C12">
        <v>793</v>
      </c>
      <c r="D12">
        <v>0</v>
      </c>
      <c r="E12" s="48">
        <f t="shared" si="0"/>
        <v>388.78940731399746</v>
      </c>
      <c r="F12" s="50">
        <v>878</v>
      </c>
      <c r="G12" s="50">
        <v>0</v>
      </c>
      <c r="H12">
        <v>-85</v>
      </c>
      <c r="I12">
        <v>0</v>
      </c>
      <c r="J12" s="48">
        <f t="shared" si="1"/>
        <v>341357.09962168976</v>
      </c>
      <c r="K12">
        <f t="shared" si="2"/>
        <v>0</v>
      </c>
      <c r="L12" s="49">
        <f t="shared" si="3"/>
        <v>341357.09962168976</v>
      </c>
      <c r="M12">
        <f t="shared" si="4"/>
        <v>341357.09962168976</v>
      </c>
      <c r="P12" s="46" t="s">
        <v>205</v>
      </c>
    </row>
    <row r="13" spans="1:16" x14ac:dyDescent="0.25">
      <c r="A13" t="s">
        <v>204</v>
      </c>
      <c r="B13" s="49">
        <v>323161</v>
      </c>
      <c r="C13">
        <v>1283</v>
      </c>
      <c r="D13">
        <v>0</v>
      </c>
      <c r="E13" s="48">
        <f t="shared" si="0"/>
        <v>251.87918939984411</v>
      </c>
      <c r="F13" s="50">
        <v>1087</v>
      </c>
      <c r="G13" s="50">
        <v>0</v>
      </c>
      <c r="H13">
        <v>196</v>
      </c>
      <c r="I13">
        <v>0</v>
      </c>
      <c r="J13" s="48">
        <f t="shared" si="1"/>
        <v>273792.67887763056</v>
      </c>
      <c r="K13">
        <f t="shared" si="2"/>
        <v>0</v>
      </c>
      <c r="L13" s="49">
        <f t="shared" si="3"/>
        <v>273792.67887763056</v>
      </c>
      <c r="M13">
        <f t="shared" si="4"/>
        <v>273792.67887763056</v>
      </c>
      <c r="P13" s="46"/>
    </row>
    <row r="14" spans="1:16" x14ac:dyDescent="0.25">
      <c r="A14" t="s">
        <v>203</v>
      </c>
      <c r="B14" s="49">
        <v>417769</v>
      </c>
      <c r="C14">
        <v>1327</v>
      </c>
      <c r="D14">
        <v>0</v>
      </c>
      <c r="E14" s="48">
        <f t="shared" si="0"/>
        <v>314.82215523737756</v>
      </c>
      <c r="F14" s="50">
        <v>1280</v>
      </c>
      <c r="G14" s="50">
        <v>0</v>
      </c>
      <c r="H14">
        <v>47</v>
      </c>
      <c r="I14">
        <v>0</v>
      </c>
      <c r="J14" s="48">
        <f t="shared" si="1"/>
        <v>402972.35870384326</v>
      </c>
      <c r="K14">
        <f t="shared" si="2"/>
        <v>0</v>
      </c>
      <c r="L14" s="49">
        <f t="shared" si="3"/>
        <v>402972.35870384326</v>
      </c>
      <c r="M14">
        <f t="shared" si="4"/>
        <v>402972.35870384326</v>
      </c>
      <c r="P14" s="46" t="s">
        <v>202</v>
      </c>
    </row>
    <row r="15" spans="1:16" x14ac:dyDescent="0.25">
      <c r="A15" t="s">
        <v>201</v>
      </c>
      <c r="B15" s="49">
        <v>359137</v>
      </c>
      <c r="C15">
        <v>929</v>
      </c>
      <c r="D15">
        <v>0</v>
      </c>
      <c r="E15" s="48">
        <f t="shared" si="0"/>
        <v>386.58449946178689</v>
      </c>
      <c r="F15" s="50">
        <v>1100</v>
      </c>
      <c r="G15" s="50">
        <v>0</v>
      </c>
      <c r="H15">
        <v>-171</v>
      </c>
      <c r="I15">
        <v>0</v>
      </c>
      <c r="J15" s="48">
        <f t="shared" si="1"/>
        <v>425242.94940796559</v>
      </c>
      <c r="K15">
        <f t="shared" si="2"/>
        <v>0</v>
      </c>
      <c r="L15" s="49">
        <f t="shared" si="3"/>
        <v>425242.94940796559</v>
      </c>
      <c r="M15">
        <f t="shared" si="4"/>
        <v>425242.94940796553</v>
      </c>
      <c r="P15" s="46"/>
    </row>
    <row r="16" spans="1:16" x14ac:dyDescent="0.25">
      <c r="A16" t="s">
        <v>200</v>
      </c>
      <c r="B16" s="49">
        <v>331340</v>
      </c>
      <c r="C16">
        <v>956</v>
      </c>
      <c r="D16">
        <v>0</v>
      </c>
      <c r="E16" s="48">
        <f t="shared" si="0"/>
        <v>346.58995815899584</v>
      </c>
      <c r="F16" s="50">
        <v>967</v>
      </c>
      <c r="G16" s="50">
        <v>0</v>
      </c>
      <c r="H16">
        <v>-11</v>
      </c>
      <c r="I16">
        <v>0</v>
      </c>
      <c r="J16" s="48">
        <f t="shared" si="1"/>
        <v>335152.48953974899</v>
      </c>
      <c r="K16">
        <f t="shared" si="2"/>
        <v>0</v>
      </c>
      <c r="L16" s="49">
        <f t="shared" si="3"/>
        <v>335152.48953974899</v>
      </c>
      <c r="M16">
        <f t="shared" si="4"/>
        <v>335152.48953974893</v>
      </c>
      <c r="P16" s="46" t="s">
        <v>199</v>
      </c>
    </row>
    <row r="17" spans="1:16" x14ac:dyDescent="0.25">
      <c r="A17" t="s">
        <v>198</v>
      </c>
      <c r="B17" s="49">
        <v>302663</v>
      </c>
      <c r="C17">
        <v>690</v>
      </c>
      <c r="D17">
        <v>0</v>
      </c>
      <c r="E17" s="48">
        <f t="shared" si="0"/>
        <v>438.64202898550724</v>
      </c>
      <c r="F17" s="50">
        <v>599</v>
      </c>
      <c r="G17" s="50">
        <v>0</v>
      </c>
      <c r="H17">
        <v>91</v>
      </c>
      <c r="I17">
        <v>0</v>
      </c>
      <c r="J17" s="48">
        <f t="shared" si="1"/>
        <v>262746.57536231884</v>
      </c>
      <c r="K17">
        <f t="shared" si="2"/>
        <v>0</v>
      </c>
      <c r="L17" s="49">
        <f t="shared" si="3"/>
        <v>262746.57536231884</v>
      </c>
      <c r="M17">
        <f t="shared" si="4"/>
        <v>262746.57536231884</v>
      </c>
      <c r="P17" s="46"/>
    </row>
    <row r="18" spans="1:16" ht="13" x14ac:dyDescent="0.25">
      <c r="A18" t="s">
        <v>197</v>
      </c>
      <c r="B18" s="49">
        <v>254090</v>
      </c>
      <c r="C18">
        <v>248</v>
      </c>
      <c r="D18">
        <v>15</v>
      </c>
      <c r="E18" s="48">
        <f t="shared" si="0"/>
        <v>966.12167300380224</v>
      </c>
      <c r="F18" s="50">
        <v>315</v>
      </c>
      <c r="G18" s="50">
        <v>13</v>
      </c>
      <c r="H18">
        <v>-67</v>
      </c>
      <c r="I18">
        <v>2</v>
      </c>
      <c r="J18" s="48">
        <f t="shared" si="1"/>
        <v>304328.32699619769</v>
      </c>
      <c r="K18">
        <f t="shared" si="2"/>
        <v>12559.58174904943</v>
      </c>
      <c r="L18" s="49">
        <f t="shared" si="3"/>
        <v>316887.90874524711</v>
      </c>
      <c r="M18">
        <f t="shared" si="4"/>
        <v>316887.90874524717</v>
      </c>
      <c r="P18" s="45" t="s">
        <v>196</v>
      </c>
    </row>
    <row r="19" spans="1:16" x14ac:dyDescent="0.25">
      <c r="A19" t="s">
        <v>195</v>
      </c>
      <c r="B19" s="49">
        <v>272859</v>
      </c>
      <c r="C19">
        <v>95</v>
      </c>
      <c r="D19">
        <v>55</v>
      </c>
      <c r="E19" s="48">
        <f t="shared" si="0"/>
        <v>1819.06</v>
      </c>
      <c r="F19" s="50">
        <v>95</v>
      </c>
      <c r="G19" s="50">
        <v>55</v>
      </c>
      <c r="H19">
        <v>0</v>
      </c>
      <c r="I19">
        <v>0</v>
      </c>
      <c r="J19" s="48">
        <f t="shared" si="1"/>
        <v>172810.69999999998</v>
      </c>
      <c r="K19">
        <f t="shared" si="2"/>
        <v>100048.3</v>
      </c>
      <c r="L19" s="49">
        <f t="shared" si="3"/>
        <v>272859</v>
      </c>
      <c r="M19">
        <f t="shared" si="4"/>
        <v>272859</v>
      </c>
      <c r="P19" s="46"/>
    </row>
    <row r="20" spans="1:16" x14ac:dyDescent="0.25">
      <c r="A20" t="s">
        <v>194</v>
      </c>
      <c r="B20" s="49">
        <v>314010</v>
      </c>
      <c r="C20">
        <v>2</v>
      </c>
      <c r="D20">
        <v>192</v>
      </c>
      <c r="E20" s="48">
        <f t="shared" si="0"/>
        <v>1618.6082474226805</v>
      </c>
      <c r="F20" s="50">
        <v>2</v>
      </c>
      <c r="G20" s="50">
        <v>192</v>
      </c>
      <c r="H20">
        <v>0</v>
      </c>
      <c r="I20">
        <v>0</v>
      </c>
      <c r="J20" s="48">
        <f t="shared" si="1"/>
        <v>3237.216494845361</v>
      </c>
      <c r="K20">
        <f t="shared" si="2"/>
        <v>310772.78350515466</v>
      </c>
      <c r="L20" s="49">
        <f t="shared" si="3"/>
        <v>314010</v>
      </c>
      <c r="M20">
        <f t="shared" si="4"/>
        <v>314010</v>
      </c>
      <c r="P20" s="46"/>
    </row>
    <row r="21" spans="1:16" x14ac:dyDescent="0.25">
      <c r="A21" t="s">
        <v>193</v>
      </c>
      <c r="B21" s="49">
        <v>362616</v>
      </c>
      <c r="C21">
        <v>4</v>
      </c>
      <c r="D21">
        <v>234</v>
      </c>
      <c r="E21" s="48">
        <f t="shared" si="0"/>
        <v>1523.5966386554621</v>
      </c>
      <c r="F21" s="50">
        <v>4</v>
      </c>
      <c r="G21" s="50">
        <v>234</v>
      </c>
      <c r="H21">
        <v>0</v>
      </c>
      <c r="I21">
        <v>0</v>
      </c>
      <c r="J21" s="48">
        <f t="shared" si="1"/>
        <v>6094.3865546218485</v>
      </c>
      <c r="K21">
        <f t="shared" si="2"/>
        <v>356521.61344537814</v>
      </c>
      <c r="L21" s="49">
        <f t="shared" si="3"/>
        <v>362616</v>
      </c>
      <c r="M21">
        <f t="shared" si="4"/>
        <v>362616</v>
      </c>
      <c r="P21" s="51" t="s">
        <v>192</v>
      </c>
    </row>
    <row r="22" spans="1:16" x14ac:dyDescent="0.25">
      <c r="A22" t="s">
        <v>191</v>
      </c>
      <c r="B22" s="49">
        <v>322427</v>
      </c>
      <c r="C22">
        <v>119</v>
      </c>
      <c r="D22">
        <v>83</v>
      </c>
      <c r="E22" s="48">
        <f t="shared" si="0"/>
        <v>1596.1732673267327</v>
      </c>
      <c r="F22" s="50">
        <v>119</v>
      </c>
      <c r="G22" s="50">
        <v>83</v>
      </c>
      <c r="H22">
        <v>0</v>
      </c>
      <c r="I22">
        <v>0</v>
      </c>
      <c r="J22" s="48">
        <f t="shared" si="1"/>
        <v>189944.6188118812</v>
      </c>
      <c r="K22">
        <f t="shared" si="2"/>
        <v>132482.3811881188</v>
      </c>
      <c r="L22" s="49">
        <f t="shared" si="3"/>
        <v>322427</v>
      </c>
      <c r="M22">
        <f t="shared" si="4"/>
        <v>322427</v>
      </c>
      <c r="P22" s="51" t="s">
        <v>190</v>
      </c>
    </row>
    <row r="23" spans="1:16" x14ac:dyDescent="0.25">
      <c r="A23" t="s">
        <v>189</v>
      </c>
      <c r="B23" s="49">
        <v>280051</v>
      </c>
      <c r="C23">
        <v>530</v>
      </c>
      <c r="D23">
        <v>6</v>
      </c>
      <c r="E23" s="48">
        <f t="shared" si="0"/>
        <v>522.48320895522386</v>
      </c>
      <c r="F23" s="50">
        <v>530</v>
      </c>
      <c r="G23" s="50">
        <v>6</v>
      </c>
      <c r="H23">
        <v>0</v>
      </c>
      <c r="I23">
        <v>0</v>
      </c>
      <c r="J23" s="48">
        <f t="shared" si="1"/>
        <v>276916.10074626864</v>
      </c>
      <c r="K23">
        <f t="shared" si="2"/>
        <v>3134.8992537313434</v>
      </c>
      <c r="L23" s="49">
        <f t="shared" si="3"/>
        <v>280051</v>
      </c>
      <c r="M23">
        <f t="shared" si="4"/>
        <v>280051</v>
      </c>
      <c r="P23" s="46"/>
    </row>
    <row r="24" spans="1:16" x14ac:dyDescent="0.25">
      <c r="A24" t="s">
        <v>188</v>
      </c>
      <c r="B24" s="49">
        <v>297095</v>
      </c>
      <c r="C24">
        <v>878</v>
      </c>
      <c r="D24">
        <v>0</v>
      </c>
      <c r="E24" s="48">
        <f t="shared" si="0"/>
        <v>338.37699316628704</v>
      </c>
      <c r="F24" s="50">
        <v>878</v>
      </c>
      <c r="G24" s="50">
        <v>0</v>
      </c>
      <c r="H24">
        <v>0</v>
      </c>
      <c r="I24">
        <v>0</v>
      </c>
      <c r="J24" s="48">
        <f t="shared" si="1"/>
        <v>297095</v>
      </c>
      <c r="K24">
        <f t="shared" si="2"/>
        <v>0</v>
      </c>
      <c r="L24" s="49">
        <f t="shared" si="3"/>
        <v>297095</v>
      </c>
      <c r="M24">
        <f t="shared" si="4"/>
        <v>297095</v>
      </c>
      <c r="P24" s="46" t="s">
        <v>187</v>
      </c>
    </row>
    <row r="25" spans="1:16" x14ac:dyDescent="0.25">
      <c r="A25" t="s">
        <v>186</v>
      </c>
      <c r="B25" s="49">
        <v>359106</v>
      </c>
      <c r="C25">
        <v>1087</v>
      </c>
      <c r="D25">
        <v>0</v>
      </c>
      <c r="E25" s="48">
        <f t="shared" si="0"/>
        <v>330.36430542778288</v>
      </c>
      <c r="F25" s="50">
        <v>1087</v>
      </c>
      <c r="G25" s="50">
        <v>0</v>
      </c>
      <c r="H25">
        <v>0</v>
      </c>
      <c r="I25">
        <v>0</v>
      </c>
      <c r="J25" s="48">
        <f t="shared" si="1"/>
        <v>359106</v>
      </c>
      <c r="K25">
        <f t="shared" si="2"/>
        <v>0</v>
      </c>
      <c r="L25" s="49">
        <f t="shared" si="3"/>
        <v>359106</v>
      </c>
      <c r="M25">
        <f t="shared" si="4"/>
        <v>359106</v>
      </c>
      <c r="P25" s="46"/>
    </row>
    <row r="26" spans="1:16" x14ac:dyDescent="0.25">
      <c r="J26" s="48"/>
      <c r="P26" s="46" t="s">
        <v>185</v>
      </c>
    </row>
    <row r="27" spans="1:16" x14ac:dyDescent="0.25">
      <c r="P27" s="46"/>
    </row>
    <row r="28" spans="1:16" ht="13" x14ac:dyDescent="0.25">
      <c r="A28" s="36" t="s">
        <v>233</v>
      </c>
      <c r="P28" s="46" t="s">
        <v>184</v>
      </c>
    </row>
    <row r="29" spans="1:16" ht="13" x14ac:dyDescent="0.25">
      <c r="A29" s="37" t="s">
        <v>245</v>
      </c>
      <c r="P29" s="46"/>
    </row>
    <row r="30" spans="1:16" ht="13" x14ac:dyDescent="0.25">
      <c r="A30" s="37" t="s">
        <v>246</v>
      </c>
      <c r="P30" s="46" t="s">
        <v>183</v>
      </c>
    </row>
    <row r="31" spans="1:16" ht="13" x14ac:dyDescent="0.25">
      <c r="A31" s="36" t="s">
        <v>234</v>
      </c>
      <c r="G31" s="22"/>
    </row>
    <row r="32" spans="1:16" ht="17.5" x14ac:dyDescent="0.25">
      <c r="A32" s="37" t="s">
        <v>235</v>
      </c>
      <c r="P32" s="47" t="s">
        <v>182</v>
      </c>
    </row>
    <row r="33" spans="1:16" ht="13" x14ac:dyDescent="0.25">
      <c r="A33" s="37" t="s">
        <v>247</v>
      </c>
      <c r="P33" s="46"/>
    </row>
    <row r="34" spans="1:16" ht="13" x14ac:dyDescent="0.25">
      <c r="A34" s="36"/>
      <c r="P34" s="45" t="s">
        <v>181</v>
      </c>
    </row>
    <row r="35" spans="1:16" ht="13" x14ac:dyDescent="0.25">
      <c r="A35" s="36" t="s">
        <v>236</v>
      </c>
      <c r="P35" s="45" t="s">
        <v>180</v>
      </c>
    </row>
    <row r="36" spans="1:16" ht="13" x14ac:dyDescent="0.25">
      <c r="A36" s="36" t="s">
        <v>237</v>
      </c>
      <c r="P36" s="45" t="s">
        <v>179</v>
      </c>
    </row>
    <row r="37" spans="1:16" ht="13" x14ac:dyDescent="0.25">
      <c r="A37" s="37" t="s">
        <v>248</v>
      </c>
      <c r="P37" s="45" t="s">
        <v>178</v>
      </c>
    </row>
    <row r="38" spans="1:16" ht="13" x14ac:dyDescent="0.25">
      <c r="A38" s="36"/>
      <c r="P38" s="45" t="s">
        <v>177</v>
      </c>
    </row>
    <row r="39" spans="1:16" ht="13" x14ac:dyDescent="0.25">
      <c r="A39" s="36" t="s">
        <v>238</v>
      </c>
      <c r="P39" s="45" t="s">
        <v>176</v>
      </c>
    </row>
    <row r="40" spans="1:16" ht="13" x14ac:dyDescent="0.25">
      <c r="A40" s="37" t="s">
        <v>239</v>
      </c>
      <c r="P40" s="45" t="s">
        <v>175</v>
      </c>
    </row>
    <row r="41" spans="1:16" ht="13" x14ac:dyDescent="0.25">
      <c r="A41" s="36" t="s">
        <v>240</v>
      </c>
    </row>
    <row r="42" spans="1:16" ht="13" x14ac:dyDescent="0.25">
      <c r="A42" s="36" t="s">
        <v>241</v>
      </c>
    </row>
    <row r="43" spans="1:16" ht="13" x14ac:dyDescent="0.25">
      <c r="A43" s="36" t="s">
        <v>242</v>
      </c>
    </row>
    <row r="44" spans="1:16" ht="13" x14ac:dyDescent="0.25">
      <c r="A44" s="36" t="s">
        <v>243</v>
      </c>
    </row>
    <row r="45" spans="1:16" ht="13" x14ac:dyDescent="0.25">
      <c r="A45" s="36" t="s">
        <v>244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Tasks</vt:lpstr>
      <vt:lpstr>Data</vt:lpstr>
      <vt:lpstr>Linear Reg Data</vt:lpstr>
      <vt:lpstr>Dummies</vt:lpstr>
      <vt:lpstr>Lin Reg Dummies</vt:lpstr>
      <vt:lpstr>Bar Chart Python</vt:lpstr>
      <vt:lpstr>Line Charts</vt:lpstr>
      <vt:lpstr>FutureData</vt:lpstr>
      <vt:lpstr>Sheet2</vt:lpstr>
    </vt:vector>
  </TitlesOfParts>
  <Company>IBERDROLA 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Purtell, Michael</dc:creator>
  <cp:lastModifiedBy>SARTORI MARCURIO, MATEUS</cp:lastModifiedBy>
  <dcterms:created xsi:type="dcterms:W3CDTF">2019-02-11T17:17:11Z</dcterms:created>
  <dcterms:modified xsi:type="dcterms:W3CDTF">2024-11-10T15:38:56Z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19c027e-33b7-45fc-a572-8ffa5d09ec36_Enabled">
    <vt:lpwstr>true</vt:lpwstr>
  </property>
  <property fmtid="{D5CDD505-2E9C-101B-9397-08002B2CF9AE}" pid="3" name="MSIP_Label_019c027e-33b7-45fc-a572-8ffa5d09ec36_SetDate">
    <vt:lpwstr>2024-11-07T19:22:49Z</vt:lpwstr>
  </property>
  <property fmtid="{D5CDD505-2E9C-101B-9397-08002B2CF9AE}" pid="4" name="MSIP_Label_019c027e-33b7-45fc-a572-8ffa5d09ec36_Method">
    <vt:lpwstr>Standard</vt:lpwstr>
  </property>
  <property fmtid="{D5CDD505-2E9C-101B-9397-08002B2CF9AE}" pid="5" name="MSIP_Label_019c027e-33b7-45fc-a572-8ffa5d09ec36_Name">
    <vt:lpwstr>Internal Use</vt:lpwstr>
  </property>
  <property fmtid="{D5CDD505-2E9C-101B-9397-08002B2CF9AE}" pid="6" name="MSIP_Label_019c027e-33b7-45fc-a572-8ffa5d09ec36_SiteId">
    <vt:lpwstr>031a09bc-a2bf-44df-888e-4e09355b7a24</vt:lpwstr>
  </property>
  <property fmtid="{D5CDD505-2E9C-101B-9397-08002B2CF9AE}" pid="7" name="MSIP_Label_019c027e-33b7-45fc-a572-8ffa5d09ec36_ActionId">
    <vt:lpwstr>1261fdfa-e9b1-44ea-9df5-cc886f7bb7be</vt:lpwstr>
  </property>
  <property fmtid="{D5CDD505-2E9C-101B-9397-08002B2CF9AE}" pid="8" name="MSIP_Label_019c027e-33b7-45fc-a572-8ffa5d09ec36_ContentBits">
    <vt:lpwstr>2</vt:lpwstr>
  </property>
</Properties>
</file>