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i866050\OneDrive - Associacao Antonio Vieira\2018-12 Dissertacao\tex\figs\"/>
    </mc:Choice>
  </mc:AlternateContent>
  <xr:revisionPtr revIDLastSave="0" documentId="10_ncr:100000_{0AAD0E99-8AA4-4EBC-9677-2B9C90A69996}" xr6:coauthVersionLast="31" xr6:coauthVersionMax="31" xr10:uidLastSave="{00000000-0000-0000-0000-000000000000}"/>
  <bookViews>
    <workbookView xWindow="0" yWindow="0" windowWidth="23040" windowHeight="9048" activeTab="3" xr2:uid="{00000000-000D-0000-FFFF-FFFF00000000}"/>
  </bookViews>
  <sheets>
    <sheet name="Sheet1" sheetId="1" r:id="rId1"/>
    <sheet name="sumários" sheetId="5" r:id="rId2"/>
    <sheet name="inf. ML" sheetId="4" r:id="rId3"/>
    <sheet name="grafico" sheetId="2" r:id="rId4"/>
  </sheets>
  <definedNames>
    <definedName name="citation" localSheetId="0">Sheet1!$F$8</definedName>
    <definedName name="MrModeltest" localSheetId="0">Sheet1!$B$35</definedName>
    <definedName name="MrMTgui" localSheetId="0">Sheet1!#REF!</definedName>
    <definedName name="MultiPhyl" localSheetId="0">Sheet1!$B$50</definedName>
    <definedName name="PASSML" localSheetId="0">Sheet1!$G$17</definedName>
    <definedName name="PHYML" localSheetId="0">Sheet1!$G$34</definedName>
    <definedName name="TipDate" localSheetId="0">Sheet1!$G$38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4" i="4" l="1"/>
  <c r="Q2" i="5" l="1"/>
  <c r="P2" i="5"/>
  <c r="O2" i="5"/>
  <c r="N2" i="5"/>
  <c r="M2" i="5"/>
  <c r="L2" i="5"/>
  <c r="I2" i="5"/>
  <c r="K2" i="5"/>
  <c r="J2" i="5"/>
  <c r="E84" i="4"/>
  <c r="F84" i="4"/>
  <c r="G84" i="4"/>
  <c r="H84" i="4"/>
  <c r="I84" i="4"/>
  <c r="J84" i="4"/>
  <c r="K84" i="4"/>
  <c r="D84" i="4"/>
  <c r="C84" i="4"/>
  <c r="B93" i="1"/>
  <c r="H93" i="1"/>
  <c r="I93" i="1"/>
  <c r="J93" i="1"/>
  <c r="K93" i="1"/>
  <c r="L93" i="1"/>
  <c r="M93" i="1"/>
  <c r="N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Aubin, Mateus</author>
  </authors>
  <commentList>
    <comment ref="J7" authorId="0" shapeId="0" xr:uid="{00000000-0006-0000-0000-000001000000}">
      <text>
        <r>
          <rPr>
            <b/>
            <sz val="9"/>
            <color indexed="81"/>
            <rFont val="Tahoma"/>
            <charset val="1"/>
          </rPr>
          <t>Aubin, Mateus:</t>
        </r>
        <r>
          <rPr>
            <sz val="9"/>
            <color indexed="81"/>
            <rFont val="Tahoma"/>
            <charset val="1"/>
          </rPr>
          <t xml:space="preserve">
distribuído em múltiplas máquinas... 
Paralelo no processador tem vários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Aubin, Mateus</author>
  </authors>
  <commentList>
    <comment ref="D1" authorId="0" shapeId="0" xr:uid="{00000000-0006-0000-0100-000001000000}">
      <text>
        <r>
          <rPr>
            <b/>
            <sz val="9"/>
            <color indexed="81"/>
            <rFont val="Tahoma"/>
            <charset val="1"/>
          </rPr>
          <t>Aubin, Mateus:</t>
        </r>
        <r>
          <rPr>
            <sz val="9"/>
            <color indexed="81"/>
            <rFont val="Tahoma"/>
            <charset val="1"/>
          </rPr>
          <t xml:space="preserve">
distribuído em múltiplas máquinas... 
Paralelo no processador tem vários</t>
        </r>
      </text>
    </comment>
  </commentList>
</comments>
</file>

<file path=xl/sharedStrings.xml><?xml version="1.0" encoding="utf-8"?>
<sst xmlns="http://schemas.openxmlformats.org/spreadsheetml/2006/main" count="724" uniqueCount="347">
  <si>
    <t>PHYLIP</t>
  </si>
  <si>
    <t>It includes programs to carry out parsimony, distance matrix methods, maximum likelihood, and other methods on a variety of types of data, including DNA and RNA sequences, protein sequences, restriction sites, 0/1 discrete characters data, gene frequencies, continuous characters and distance matrices.</t>
  </si>
  <si>
    <t>Felsenstein, J. 1989. PHYLIP - Phylogeny Inference Package (Version 3.2). Cladistics 5: 164-166. </t>
  </si>
  <si>
    <t>It includes parsimony, distance matrix, invariants, and maximum likelihood methods and many indices and statistical tests</t>
  </si>
  <si>
    <t>Swofford, D. L. 2003. PAUP*. Phylogenetic Analysis Using Parsimony (*and Other Methods). Version 4. Sinauer Associates, Sunderland, Massachusetts.</t>
  </si>
  <si>
    <t>paup*</t>
  </si>
  <si>
    <t>achieves a number of economies and also is organized so that it can be run on parallel processors -- he and his co-workers have constructed trees of very large size on a high-speed parallel processor</t>
  </si>
  <si>
    <t>Olsen, G. J., H. Matsuda, R. Hagstrom, and R. Overbeek. 1994. fastDNAml: A tool for construction of phylogenetic trees of DNA sequences using maximum likelihood. Computer Applications in the Biosciences (CABIOS) 10: 41-48.</t>
  </si>
  <si>
    <t>DNAML </t>
  </si>
  <si>
    <t>fastDNAml</t>
  </si>
  <si>
    <t>carrying out maximum likelihood inference of phylogenies for either nucleotide sequences or protein sequences. Their protein sequence maximum likelihood program, ProtML, is a successor to the one they made available to me and which I formerly distributed on a nonsupported basis in PHYLIP</t>
  </si>
  <si>
    <t>MOLPHY</t>
  </si>
  <si>
    <t>J. Adachi and M. Hasegawa. 1992. MOLPHY, programs for molecular phylogenetics, I: PROTML, maximum likelihood inference of protein phylogeny. MOLPHY, programs for molecular phylogenetics, I: PROTML, maximum likelihood inference of protein phylogeny. Institute of Statistical Mathematics</t>
  </si>
  <si>
    <t>programs for the maximum likelihood analysis of nucleotide or protein sequences, including codon-based methods that take into account both amino acids and nucleotides. The programs can estimate branch lengths in a phylogenetic tree and parameters in the evolutionary model such as the transition/transversion rate ratio, the gamma parameter for variable substitution rates among sites, rate parameters for different genes, and synonymous and nonsynonymous substitution rates. They can also test evolutionary models, calculate substitution rates at particular sites, reconstruct ancestral nucleotide or amino acid sequences, simulate DNA and protein sequence evolution, compute distances based on the synonymous and nonsynonymous changes, and of course do phylogenetic tree reconstruction by maximum likelihood and Bayesian Markov Chain Monte Carlo methods.</t>
  </si>
  <si>
    <t>PAML</t>
  </si>
  <si>
    <t>PAML 4: Phylogenetic Analysis by Maximum Likelihood</t>
  </si>
  <si>
    <t>D. H. Huson and D. Bryant, Application of Phylogenetic Networks in Evolutionary Studies, Mol. Biol. Evol., 23(2):254-267, 2006.</t>
  </si>
  <si>
    <t>the leading application for computing unrooted phylogenetic networks from molecular sequence data. Given an alignment of sequences, a distance matrix or a set of trees, the program will compute a phylogenetic tree or network using methods such as split decomposition, neighbor-net, consensus network, super networks methods or methods for computing hybridization or simple recombination networks</t>
  </si>
  <si>
    <t>splitstree</t>
  </si>
  <si>
    <t>infers phylogenies by "quartet puzzling", a method that applies maximum likelihood tree reconstruction to all possible quartets of taxa and subsequently tries to combine most of the four-taxa maximum likelihood trees to construct an overall maximum likelihood tree. Usually there are several possible solutions. A consensus tree generated from the quartet puzzling trees shows nodes that are well supported.</t>
  </si>
  <si>
    <t>tree-puzzle</t>
  </si>
  <si>
    <t>Schmidt, H.A., K. Strimmer, M. Vingron, and A. von Haeseler (2002) TREE-PUZZLE: maximum likelihood phylogenetic analysis using quartets and parallel computing. Bioinformatics. 18:502-504.(DOI: 10.1093/bioinformatics/18.3.502, PMID: 11934758)</t>
  </si>
  <si>
    <t>performs neighbor-joining, parsimony and maximum likelihood methods and can bootstrap with any of them. Many distances can be used including Jukes and Cantor, Kimura, Tajima and Nei, Galtier and Gouy (1995), LogDet for nucleotidic sequences, Poisson correction for protein sequences, Ka and Ks for codon sequences.</t>
  </si>
  <si>
    <t>Galtier, N., M. Gouy, and C. Gautier. 1996. SeaView and Phylo_win, two graphic tools for sequence alignment and molecular phylogeny. Computer Applications in the Biosciences 12: 543-548.</t>
  </si>
  <si>
    <t>phylo_win</t>
  </si>
  <si>
    <t>use likelihood methods with Hidden Markov models to infer phylogeny and also secondary structure from protein data</t>
  </si>
  <si>
    <t>passml</t>
  </si>
  <si>
    <t>Liò, P., Goldman, N., Thorne, J.L., and Jones, D.T. (1998) 
PASSML: combining evolutionary inference and protein secondary structure prediction.
Bioinformatics 14:726-733.</t>
  </si>
  <si>
    <t>ARB</t>
  </si>
  <si>
    <t>Wolfgang Ludwig, Oliver Strunk, Ralf Westram, Lothar Richter, Harald Meier, Yadhukumar, Arno Buchner, Tina Lai, Susanne Steppi, Gangolf Jobb, Wolfram Förster, Igor Brettske, Stefan Gerber, Anton W. Ginhart, Oliver Gross, Silke Grumann, Stefan Hermann, Ralf Jost, Andreas König, Thomas Liss, Ralph Lüßmann, Michael May, Björn Nonhoff, Boris Reichel, Robert Strehlow, Alexandros Stamatakis, Norbert Stuckmann, Alexander Vilbig, Michael Lenke, Thomas Ludwig, Arndt Bode and Karl-Heinz Schleifer. ARB: a software environment for sequence data. Nucleic Acids Research. 2004. 32(4):1363-1371</t>
  </si>
  <si>
    <t> a windowing environment for building up databases of RNA sequences, aligning them, and searching, editing, modifying, aligning, profiling, and constructing trees. ARB uses its own RNA sequence databases which are made available to ARB over the Web. For phylogenies it uses programs from PHYLIP, AXML, PHYML and fastDNAml, as well as its own ARB Neighbor-Joining program.</t>
  </si>
  <si>
    <t>a program to test a hierarchy of statistical models of DNA evolution using the Likelihood Ratio Test criterion and the AIC (Akaike Information Criterion). The likelihood values are obtained by running PAUP*. MODELTEST accepts likelihood scores corresponding to 56 models of DNA substitution including whether transition and transversion rates are equal, whether rates at different sites are equal, and whether there are invariant sites. </t>
  </si>
  <si>
    <t> Posada, D. and K. A. Crandall. 1998. MODELTEST: testing the model of DNA substitution. Bioinformatics 14: 817-818</t>
  </si>
  <si>
    <t>modeltest</t>
  </si>
  <si>
    <t>jmodeltest</t>
  </si>
  <si>
    <t>Xia X. 2017. DAMBE6: New tools for microbial genomics, phylogenetics and molecular evolution. Journal of Heredity 108(4):431-437.</t>
  </si>
  <si>
    <t>DAMBE</t>
  </si>
  <si>
    <t>a general-purpose package for DNA and protein sequence phylogenies, and also gene frequencies. It can read and convert a number of file formats, and has many features for descriptive statistics. It can compute a number of commonly-used distance matrix measures and infer phylogenies by parsimony, distance, or likelihood methods, including bootstrapping (by sites or by codons) and jackknifing. </t>
  </si>
  <si>
    <t>PAL: an object-oriented programming library for molecular evolution and phylogenetics</t>
  </si>
  <si>
    <t>PAL</t>
  </si>
  <si>
    <t>a free collection of Java classes for use in molecular phylogenetics</t>
  </si>
  <si>
    <t> for estimating site-specific nucleotide substitution rates by maximum likelihood from an alignment of nucleotide sequences and a corresponding phylogenetic tree</t>
  </si>
  <si>
    <t>The Ribosomal Database Project. Nucleic Acids Res. 22: 3485–3487.</t>
  </si>
  <si>
    <t>DNArates</t>
  </si>
  <si>
    <t>include molecular clock tests, relative rate tests, relative ratio tests, and tests of positive selection.</t>
  </si>
  <si>
    <t>Kosakovsky Pond, S. L., S. D. Frost, and S. V. Muse. 2005. HyPhy: hypothesis testing using phylogenies. Bioinformatics 21(5): 676-679</t>
  </si>
  <si>
    <t>HyPhy</t>
  </si>
  <si>
    <t>for selecting a likelihood model for phylogenetic estimation . It implements a model selection method which is based on the Bayesian Information Criterion, but incorporates relative branch-length error as a performance measure in a decision theory (DT) framework. This DT method includes a penalty for overfitting,</t>
  </si>
  <si>
    <t>Minin, V., Z. Abdo, P. Joyce, and J. Sullivan. 2003. Performance-based selection of likelihood models for phylogeny estimation. Systematic Biology 52: 674-683</t>
  </si>
  <si>
    <t>DTModSel</t>
  </si>
  <si>
    <t>CONSEL</t>
  </si>
  <si>
    <t> a package of small programs to calculate P values for tests of phylogenies.</t>
  </si>
  <si>
    <t>Shimodaira, H. and M. Hasegawa. 2001. CONSEL: for assessing the confidence of phylogenetic tree selection. Bioinformatics 17: 1246-1247 </t>
  </si>
  <si>
    <t> read in a phylogeny, explore the effect on the likelihood and on the information matrix (the second derivatives of the likelihood with respect to the parameters) and measures of overall information of changing branch lengths in the tree and moving branch lengths around. It also can carry out simulations, producing multiple data sets on the tree in question</t>
  </si>
  <si>
    <t>EDIBLE</t>
  </si>
  <si>
    <t>Massingham, T. and N. Goldman. 2000. EDIBLE: experimental design and information calculations in phylogenetics. Bioinformatics 16: 294-295.</t>
  </si>
  <si>
    <t>Designed for phylogenetic analyses. It was developed as a successor to MacClade</t>
  </si>
  <si>
    <t>Maddison, W. P. and D.R. Maddison. 2018. Mesquite: a modular system for
     evolutionary analysis.  Version 3.40  http://mesquiteproject.org</t>
  </si>
  <si>
    <t>It carries out search for best trees by its own method of tree rearrangement, and can assess statistical support for groups by either bootstrap or a local paired-sites method. All parameters of the models can be optimized by searching for the values that maximize the likelihood</t>
  </si>
  <si>
    <t>mesquite</t>
  </si>
  <si>
    <t>treefinder</t>
  </si>
  <si>
    <t xml:space="preserve">Jobb, G., A. von Haeseler, and K. Strimmer. 2004. TREEFINDER: A powerful graphical analysis environment for molecular phylogenetics. BMC Evolutionary Biology 4: 18. </t>
  </si>
  <si>
    <t>a program searching for maximum likelihood phylogenies using a genetic algorithm with metapopulations</t>
  </si>
  <si>
    <t>METAPIGA</t>
  </si>
  <si>
    <t>Helaers, R., and M. C. Milinkovich. 2010. MetaPIGA v2.0: maximum likelihood large phylogeny estimation using the metapopulation genetic algorithm and other stochastic heuristics. BMC Bioinformatics 11: 379.</t>
  </si>
  <si>
    <t>program for faster reconstruction of phylogenies by maximum likelihood.</t>
  </si>
  <si>
    <t xml:space="preserve"> A. Stamatakis: "RAxML Version 8: A tool for Phylogenetic Analysis and Post-Analysis of Large Phylogenies". In Bioinformatics, 2014</t>
  </si>
  <si>
    <t>RAxML</t>
  </si>
  <si>
    <t>https://github.com/amkozlov/raxml-ng</t>
  </si>
  <si>
    <t>https://github.com/ddarriba/modeltest</t>
  </si>
  <si>
    <t> fast maximum likelihood program for nucleotide or protein sequence data</t>
  </si>
  <si>
    <t>"New Algorithms and Methods to Estimate Maximum-Likelihood Phylogenies: Assessing the Performance of PhyML 3.0."
Guindon S., Dufayard J.F., Lefort V., Anisimova M., Hordijk W., Gascuel O.
Systematic Biology, 59(3):307-21, 2010.</t>
  </si>
  <si>
    <t>PhyML</t>
  </si>
  <si>
    <t>MrModeltest </t>
  </si>
  <si>
    <t>performing hierarchical likelihood ratio tests and calculating approximate AIC and/or very approximate AICc values of the nucleotide substitution models currently implemented in both PAUP*4 and MrBayes v3</t>
  </si>
  <si>
    <t>Bollback, J. P. 2006. SIMMAP: Stochastic character mapping of discrete traits on phylogenies. BMC Bioinformatics 7:88.</t>
  </si>
  <si>
    <t>It stochastically maps characters onto a tree, given the tree and a probability model of character change among discrete states. It can handle general models of nucleotiden substitution as well as the Mk model of change of discrete morphological characters</t>
  </si>
  <si>
    <t>SIMMAP</t>
  </si>
  <si>
    <t>estimating the rate molecular evolution (and hence a time-scale) for a phylogeny consisting of dated tips</t>
  </si>
  <si>
    <t>Rambaut, A. 2000. Estimating the rate of molecular evolution: incorporating non-contemporaneous sequences into maximum likelihood phylogenies. Bioinformatics 16: 395-399</t>
  </si>
  <si>
    <t>TipDate</t>
  </si>
  <si>
    <t>testing of 64 different models of protein evolution, using the AIC, AICc, and BIC criteria for choosing among models that include different substitution models, invariant sites, rate heterogeneity, and empirical amino acid frequency variants of the models.</t>
  </si>
  <si>
    <t>Abascal, F., R. Zardoya and D. Posada. 2005. ProtTest: Selection of best-fit models of protein evolution. Bioinformatics 21: 2104-2105</t>
  </si>
  <si>
    <t>ProtTest</t>
  </si>
  <si>
    <t>for model selection that selects amino acid and nucleotide substitution models using Fasta or PHYLIP alignments</t>
  </si>
  <si>
    <t>Keane, T. M., C. J. Creevey, M. M. Pentony, T. J. Naughton and J. O. McInerney. 2006, Assessment of methods for amino acid matrix selection and their use on empirical data shows that ad hoc assumptions for choice of matrix are not justified. BMC Evolutionary Biology 6: 29</t>
  </si>
  <si>
    <t>modelgenerator</t>
  </si>
  <si>
    <t>simplot</t>
  </si>
  <si>
    <t>"bootscanning" method of detecting inconsistencies in trees in different regions of a sequence, which can be a signal for recombination</t>
  </si>
  <si>
    <t>Lole, K. S., R. C. Bollinger, R. S. Paranjape, D. Gadkari, S. S. Kulkarni, M. G. Novak, R. Ingersoll, H. W. Sheppard, and S. C. Ray. 1999. Full-length human immunodeficiency virus type 1 genomes from subtype C-infected seroconverters in India, with evidence of intersubtype recombination. Journal of Virology 73(1): 152-160.</t>
  </si>
  <si>
    <t>IQPNNI</t>
  </si>
  <si>
    <t>IQ-TREE</t>
  </si>
  <si>
    <t>build a preliminary tree, rearrange it using the maximum likelihood criterion by nearest-neighbor interchanges, and then use further examination of quartets to remove and reposition some of the species</t>
  </si>
  <si>
    <t>Vinh, L. S. and A. von Haeseler. 2004. IQPNNI: Moving fast through tree space and stopping in time. Molecular Biology and Evolution 21: 1565-1571.</t>
  </si>
  <si>
    <t>L.-T. Nguyen, H.A. Schmidt, A. von Haeseler, B.Q. Minh (2015) IQ-TREE: A fast and effective stochastic algorithm for estimating maximum likelihood phylogenies.. Mol. Biol. Evol., 32:268-274. https://doi.org/10.1093/molbev/msu300</t>
  </si>
  <si>
    <t>Efficient software for phylogenomic inference</t>
  </si>
  <si>
    <t>PARAT</t>
  </si>
  <si>
    <t>S. Meyer and A. von Haeseler 
(2003) Identifying site specific substitution rates. 
Mol. Biol. Evol., 20, 182-189.
(DOI: 10.1093/molbev/msg019, PMID: 12598684)</t>
  </si>
  <si>
    <t>parat estimates site specific substitution rates from a set of DNA sequences.</t>
  </si>
  <si>
    <t>ALIFRITZ</t>
  </si>
  <si>
    <t>Roland Fleißner, Dirk Metzler and Arndt von Haeseler, Simultaneous Statistical Multiple Alignment and Phylogeny Reconstruction. Syst. Biol., 54, 548-561. DOI: 10.1080/10635150590950371, PMID: 16085574</t>
  </si>
  <si>
    <t xml:space="preserve"> implements a strategy based on simulated annealing which makes use of these models to infer a phylogenetic tree for a set of DNA or protein sequences together with the sequences' indel history</t>
  </si>
  <si>
    <t>PhyNav</t>
  </si>
  <si>
    <t>Le Sy Vinh, Heiko A. Schmidt and Arndt von Haeseler, PhyNav: A novel approach to reconstruct large phylogenies, proceedings of GfKl conference, 2004.</t>
  </si>
  <si>
    <t>finds subsets of species in a dataset that are "minimal k-distance subsets" and analyses these each by maximum likelihood. Then it stitches these groups together using likelihood. This makes it possible to analyze larger datasets.</t>
  </si>
  <si>
    <t>DPRML</t>
  </si>
  <si>
    <t>a distributed cross-platform tree-building program that can use the idle clock cycles of machines, allowing idle time on hundreds of machines to be harnessed for tree-building</t>
  </si>
  <si>
    <t>Keane, T.M., T. J. Naughton, S. A. A. Travers, J. O. McInerney, and G. P. McCormack. 2005. DPRml: Distributed Phylogeny Reconstruction by Maximum Likelihood. Bioinformatics 21: 969-974</t>
  </si>
  <si>
    <t>MultiPhyl</t>
  </si>
  <si>
    <t>a high-throughput implementation of a distributed phylogenetics platform that is capable of using the idle computational resources of many heteogeneous non-dedicated machines to form a phylogenetics supercomputer</t>
  </si>
  <si>
    <t>Salter, L. A. and D. K. Pearl. 2001. Stochastic search strategy for estimation of maximum likelihood phylogenetic trees. Systematic Biology 50(1): 7-17.</t>
  </si>
  <si>
    <t>uses a stochastic search to find maximum likelihood phylogenies. SSA is a program for inferring maximum likelihood phylogenies from DNA sequences</t>
  </si>
  <si>
    <t>SSA</t>
  </si>
  <si>
    <t>Lee, C., S. Blay, A. Ø. Mooers, A. Singh, and T. H. Oakley. 2006. CoMET: A Mesquite package for comparing models of continuous character evolution on phylogenies. Evolutionary Bioinformatics Online 2: 193-196</t>
  </si>
  <si>
    <t xml:space="preserve"> computing likelihoods for a given tree with Brownian motion models. </t>
  </si>
  <si>
    <t>CoMET</t>
  </si>
  <si>
    <t>CLUSTAL</t>
  </si>
  <si>
    <t>Sievers F, Wilm A, Dineen DG, Gibson TJ, Karplus K, Li W, Lopez R, McWilliam H, Remmert M, Söding J, Thompson JD, Higgins DG (2011). Fast, scalable generation of high-quality protein multiple sequence alignments using Clustal Omega. Molecular Systems Biology 7:539 doi:10.1038/msb.2011.75</t>
  </si>
  <si>
    <t xml:space="preserve"> a nucleotide substitution model selection script written in Perl language for multi-partitioned data set</t>
  </si>
  <si>
    <t>kakusan</t>
  </si>
  <si>
    <t>Tanabe, A. S., in press, "Kakusan4 and Aminosan: two programs for comparing nonpartitioned, proportional, and separate models for combined molecular phylogenetic analyses of multilocus sequence data", Molecular Ecology Resources, 11, 914-921, doi:10.1111/j.1755-0998.2011.03021.x.</t>
  </si>
  <si>
    <t>uses a genetic algorithm to perform heuristic phylogenetic searches under the General Time Reversible (GTR) model of nucleotide substitution and its submodels, with or without gamma distributed rate heterogeneity and a proportion of invariant sites</t>
  </si>
  <si>
    <t>Zwickl, D. J. 2006. Genetic algorithm approaches for the phylogenetic analysis of large biological sequence datasets under the maximum likelihood criterion. Ph.D. dissertation, The University of Texas at Austin</t>
  </si>
  <si>
    <t>GARLI</t>
  </si>
  <si>
    <t>Blomberg, S. P., T. Garland, Jr., and A. R. Ives. 2003. Testing for phylogenetic signal in comparative data: behavioral traits are more labile. Evolution 57: 717-745</t>
  </si>
  <si>
    <t>MATLAB package of modules for comparative methods analysis. </t>
  </si>
  <si>
    <t>PHYSIG</t>
  </si>
  <si>
    <t>searches for both the most likely topology of the evolutionary tree, and the optimal lengths of its branches</t>
  </si>
  <si>
    <t>A Structural EM Algorithm for Phylogenetic Inference by N. Friedman,  M. Ninio, I. Pe'er, and T. Pupko.
Journal of Computational Biology, 2002; 9(2):331-53</t>
  </si>
  <si>
    <t>SEMPHY</t>
  </si>
  <si>
    <t>rate4site</t>
  </si>
  <si>
    <t xml:space="preserve">detecting conserved amino-acid sites by computing the relative evolutionary rate for each site in the multiple sequence alignment </t>
  </si>
  <si>
    <t>Mayrose, I., Graur, D., Ben-Tal, N., and Pupko, T. 2004. Comparison of site-specific rate-inference methods: Bayesian methods are superior. Mol Biol Evol 21: 1781-1791.</t>
  </si>
  <si>
    <t>"Approximate likelihood ratio test for branchs: A fast, accurate and powerful alternative."
Anisimova M., Gascuel O.
Systematic Biology, 55(4), 539-552, 2006.</t>
  </si>
  <si>
    <t>carry out likelihood ratio tests of the presence of branches in a phylogeny.</t>
  </si>
  <si>
    <t>McRate</t>
  </si>
  <si>
    <t>Mayrose I, Mitchell A, Pupko T. 2005. Site-specific evolutionary rate inference: taking phylogenetic uncertainty into account. J Mol Evol. 60(3): 345-353</t>
  </si>
  <si>
    <t>detecting conserved amino-acid sites by computing the relative evolutionary rate for each site in the multiple sequence alignmen</t>
  </si>
  <si>
    <t>EREM: Parameter Estimation and Ancestral Reconstruction by Expectation-Maximization Algorithm for a Probabilistic Model of Genomic Binary Characters Evolution
Liran Carmel, 1 ,* Yuri I. Wolf, 2 Igor B. Rogozin, 2 and Eugene V. Koonin 2 ,*</t>
  </si>
  <si>
    <t>omprehensive probabilistic model that can be used to describe the evolution of many types of binary characters</t>
  </si>
  <si>
    <t>EREM</t>
  </si>
  <si>
    <t>Wang, H-C, M. Spencer, E. Susko, and A. J. Roger. 2007. Testing for covarion-like evolution in protein sequences. Molecular Biology and Evolution 24: 294-305</t>
  </si>
  <si>
    <t>PROCOV</t>
  </si>
  <si>
    <t>PhyloCoco</t>
  </si>
  <si>
    <t>Catanzaro, D., R. Pesenti and M. C. Milinkovitch. 2007. Estimating phylogenies under maximum likelihood: a very large-scale neighborhood approach. Submitted to BMC Bioinformatics.</t>
  </si>
  <si>
    <t>a minimalist tool for rebuilding molecular phylogenies by means of the likelihood criterion or the minimum evolution criterion</t>
  </si>
  <si>
    <t>Müller, K. F. 2004. PRAP - computation of Bremer support for large data sets. Molecular Phylogenetics and Evolution 31: 780-782</t>
  </si>
  <si>
    <t>PRAP</t>
  </si>
  <si>
    <t>PRAP2</t>
  </si>
  <si>
    <t>Müller K. F. 2005. SeqState - primer design and sequence statistics for phylogenetic DNA data sets. Applied Bioinformatics 4: 65-69</t>
  </si>
  <si>
    <t>SeqState</t>
  </si>
  <si>
    <t>a variety of primer design functions and also calculates various statistics on aligned DNA sequences.</t>
  </si>
  <si>
    <t>SLR</t>
  </si>
  <si>
    <t>T. Massingham and N. Goldman (2005) Detecting amino acid sites under positive selection and purifying selection. Genetics 169: 1853-1762.</t>
  </si>
  <si>
    <t>compute and test the nonsynonymous/synonymous ratio of substitutions at each site.</t>
  </si>
  <si>
    <t>BOSQUE</t>
  </si>
  <si>
    <t>Ramírez-Flandes, S., &amp; Ulloa, O. (2008). Bosque: integrated phylogenetic analysis software. Bioinformatics, 24(21), 2539-2541.</t>
  </si>
  <si>
    <t>a distributed software environment oriented to manage the computational resources involved in typical phylogenetic analyses. </t>
  </si>
  <si>
    <t>Leigh, J. W., E. Susko, M. Baumgartner, Roger AJ. 2008. Assessing congruence in phylogenomic data. Systematic Biology 57: 104-115.</t>
  </si>
  <si>
    <t>A hierarchical likelihood ratio test for phylogenetic congruence.</t>
  </si>
  <si>
    <t>Concaterpillar</t>
  </si>
  <si>
    <t>EMBOSS: The European Molecular Biology Open Software Suite (2000) 
Rice,P. Longden,I. and Bleasby,A. 
Trends in Genetics 16, (6) pp276--277</t>
  </si>
  <si>
    <t>Software analysis package specially developed for the needs of the molecular biology</t>
  </si>
  <si>
    <t>EMBOSS</t>
  </si>
  <si>
    <t>Saunders, C. T. and P. Green. 2007. Insights from modeling protein evolution with context-dependent mutation and asymmetric amino acid selection. Molecular Biology and Evolution 24(12): 2632-2647</t>
  </si>
  <si>
    <t>CodeAxe</t>
  </si>
  <si>
    <t>tool for the phylogenetic analysis of mutation and selection in coding sequences.</t>
  </si>
  <si>
    <t>Bio++</t>
  </si>
  <si>
    <t>Dutheil, J., S. Gaillard, E. Bazin, S. Glémin, V. Ranwez, N. Galtier, and K. Belkhir. 2006. Bio++: a set of C++ libraries for sequence analysis, phylogenetics, molecular evolution and population genetics. BMC Bioinformatics 4 (7):188</t>
  </si>
  <si>
    <t>set of C++ libraries and programs dedicated to sequence analysis, phylogenetics, molecular evolution and population genetics</t>
  </si>
  <si>
    <t>fasttree</t>
  </si>
  <si>
    <t>Price, M.N., Dehal, P.S., and Arkin, A.P. (2009) FastTree: Computing Large Minimum-Evolution Trees with Profiles instead of a Distance Matrix. Molecular Biology and Evolution 26:1641-1650, doi:10.1093/molbev/msp077.</t>
  </si>
  <si>
    <t>FastTree infers approximately-maximum-likelihood phylogenetic trees from alignments of nucleotide or protein sequences</t>
  </si>
  <si>
    <t>nhPhyML</t>
  </si>
  <si>
    <t>Boussau B, Gouy M (2006). "Efficient Likelihood Computations with Non-Reversible Models of Evolution.", Syst Biol. 2006, 55(5):756-68. .</t>
  </si>
  <si>
    <t>compute phylogenetic trees under the non stationary, non homogeneous model of DNA sequence evolution of Galtier and Gouy</t>
  </si>
  <si>
    <t>PhyML-Multi</t>
  </si>
  <si>
    <t>compute phylogenetic trees in cases where events of homologous recombination have affected an alignment. It can simultaneously reconstruct phylogenetic trees and find recombination breakpoints</t>
  </si>
  <si>
    <t xml:space="preserve">Boussau B, Guéguen L, Gouy M (2009). "A Mixture Model and a Hidden Markov Model to Simultaneously Detect Recombination Breakpoints and Reconstruct Phylogenies", Evolutionary Bioinformatics, 2009, Jun 25;5:67-79. </t>
  </si>
  <si>
    <t>segminator</t>
  </si>
  <si>
    <t xml:space="preserve">characterization of viral read data that is generated on next generation sequencing platforms including: 454 Life Sciences, Illumina, Ion Torrent and Pacific Biosciences. </t>
  </si>
  <si>
    <t>Archer, J., A. Rambaut, B. E. Taillon, R. Harrigan, M. Lewis and D. Robertson. 2010. The evolutionary analysis of emerging low frequency HIV-1 CXCR4-using variants through time - an ultra-deep approach. PLoS Computational Biology 6 (12): e1001022</t>
  </si>
  <si>
    <t>mixture models for reconstructing phylogeny.</t>
  </si>
  <si>
    <t>mixturetree</t>
  </si>
  <si>
    <t>Chen, S. C., M. Rosenberg, and B. Lindsay. 2011. MixtureTree: a program for constructing phylogeny, BMC Bioinformatics 12: 111.</t>
  </si>
  <si>
    <t>SeaView</t>
  </si>
  <si>
    <t>Gouy M., Guindon S. &amp; Gascuel O. (2010) SeaView version 4 : a multiplatform graphical user interface for sequence alignment and phylogenetic tree building. Molecular Biology and Evolution 27(2):221-224.</t>
  </si>
  <si>
    <t>sequence alignment and phylogenetic tree building.</t>
  </si>
  <si>
    <t>MUSCLE</t>
  </si>
  <si>
    <t>Edgar, R.C. (2004) MUSCLE: multiple sequence alignment with high accuracy and high throughput
  Nucleic Acids Res. 32(5):1792-1797</t>
  </si>
  <si>
    <t xml:space="preserve">MUSCLE is one of the best-performing multiple alignment programs </t>
  </si>
  <si>
    <t>Gu, X. and J. Zhang J (1997) A simple method for estimating the parameter of substitution rate variation among sites. Mol. Biol. Evol. 14:1106-1113</t>
  </si>
  <si>
    <t>estimate the expected number of substitutions of each amino acid (nucleotide) site, and the gamma shape parameter for the rate variation among sites, using a combination of ancestral sequence inference and maximum likelihood estimation when the phylogenetic relationships of these homologous sequences are known.</t>
  </si>
  <si>
    <t>GZ-gamma</t>
  </si>
  <si>
    <t xml:space="preserve">Sophisticated and user-friendly software suite for analyzing DNA and protein sequence data from species and populations.
</t>
  </si>
  <si>
    <t>MEGA7: Molecular Evolutionary Genetics Analysis version 7.0 for bigger datasets
Kumar S, Stecher G, and Tamura K ( 2016) 
Molecular Biology and Evolution 33:1870-1874</t>
  </si>
  <si>
    <t>MEGA</t>
  </si>
  <si>
    <t>TNT</t>
  </si>
  <si>
    <t>Goloboff &amp; Catalano, 2016, Cladistics, DOI 10.1111/cla.12160</t>
  </si>
  <si>
    <t xml:space="preserve"> phylogenetic analysis under parsimony, as well as extensive tree handling and diagnosis capabilities</t>
  </si>
  <si>
    <t>PhyloNET</t>
  </si>
  <si>
    <t>C. Than, D. Ruths, L. Nakhleh (2008) PhyloNet: A software package for analyzing and reconstructing reticulate evolutionary histories, BMC Bioinformatics 9:322.</t>
  </si>
  <si>
    <t xml:space="preserve"> for analyzing, reconstructing, and evaluating reticulate (or non-treelike) evolutionary relationships, generally known as phylogenetic networks</t>
  </si>
  <si>
    <t>BioNJ</t>
  </si>
  <si>
    <t>"BIONJ: an improved version of the NJ algorithm based on a simple model of sequence data."
Gascuel O.
Molecular Biology and Evolution. 1997 14:685-695.</t>
  </si>
  <si>
    <t>improved version of Neighbor-Joining based on a simple model of sequence data</t>
  </si>
  <si>
    <t>QuickTree</t>
  </si>
  <si>
    <t>Howe, K., A. Bateman, and R. Durbin. 2002. QuickTree: building huge Neighbour-Joining trees of protein sequences. Bioinformatics 18: 1546-1547</t>
  </si>
  <si>
    <t>a program for rapid calculation of Neighbor-Joining trees. The algorithms used are O(n3) like most other implementations of that method, but have been optimized for speed.</t>
  </si>
  <si>
    <t>TreeFit</t>
  </si>
  <si>
    <t>evaluating how well a UPGMA or neighbor-joining tree fits a matrix of genetic distances</t>
  </si>
  <si>
    <t>KALINOWSI ST (2009) How well do evolutionary trees describe genetic relationships between populations? Heredity 102:506-513.</t>
  </si>
  <si>
    <t>mrBayes</t>
  </si>
  <si>
    <t xml:space="preserve"> Bayesian inference of phylogenies from nucleic acid sequences, protein sequences, and morphological characters</t>
  </si>
  <si>
    <t>MRBAYES: Bayesian inference of phylogenetic trees
John P. Huelsenbeck  Fredrik Ronquist
Bioinformatics, Volume 17, Issue 8, 1 August 2001, Pages 754–755,</t>
  </si>
  <si>
    <t>BEAST</t>
  </si>
  <si>
    <t>Drummond, A. J., G. K. Nicholls, A. G. Rodrigo, and W. Solomon. 2002. Estimating mutation parameters, population history and genealogy simultaneously from temporally spaced sequence data. Genetics 161: 1307-1320</t>
  </si>
  <si>
    <t>Bayesian inference program for parameters of evolutionary models when the trees are coalescent trees.</t>
  </si>
  <si>
    <t>PhyloBayes</t>
  </si>
  <si>
    <t>"A Bayesian Mixture Model for Across-Site Heterogeneities in the Amino-Acid Replacement Process."
Lartillot N., Philippe H.
Molecular Biology and Evolution. 2004 21(6):1095-1109.</t>
  </si>
  <si>
    <t>Bayesian phylogeny package for protein sequences using a mixture model.</t>
  </si>
  <si>
    <t>Notredame, C., D. Higgins, and J. Heringa. 2000. T-Coffee: A novel method for multiple sequence alignments. Journal of Molecular Biology 302: 205-217</t>
  </si>
  <si>
    <t>T-Coffee</t>
  </si>
  <si>
    <t>a "progressive alignment" method, but it avoids some of the problems with the "greedy" nature of the ClustalW algorithm by taking into account more information about how the sequences all align with each other.</t>
  </si>
  <si>
    <t>https://www.ebi.ac.uk/research/goldman/software/SLR</t>
  </si>
  <si>
    <t>http://www.cibiv.at/software/</t>
  </si>
  <si>
    <t>https://sites.google.com/a/fieldmuseum.org/rtol/software</t>
  </si>
  <si>
    <t>implements the maximum likelihood method for DNA sequences</t>
  </si>
  <si>
    <t>jModelTest: phylogenetic model averaging.
Posada D.</t>
  </si>
  <si>
    <t xml:space="preserve">for the statistical selection of models of nucleotide substitution based on "Phyml" </t>
  </si>
  <si>
    <t>software</t>
  </si>
  <si>
    <t>pub</t>
  </si>
  <si>
    <t>descr</t>
  </si>
  <si>
    <t>Müller K: The efficiency of different search strategies in estimating parsimony jackknife, bootstrap, and Bremer support. BMC Evolutionary Biology 2005, 5:58</t>
  </si>
  <si>
    <t>Parsimony and likelihood ratchet analyses with PAUP*</t>
  </si>
  <si>
    <t>Parsimony ratchet analyses with PAUP* including random addition cycles of the ratchet and calculation of Bremer support applying the ratchet.</t>
  </si>
  <si>
    <t xml:space="preserve"> implements a number of covarion models of protein evolution. It evaluates the maximum likelihood of a given tree under these covarion models and optimize the tree topology using the subtree pruning and regrafting tree-searching algorithm.</t>
  </si>
  <si>
    <t>a significant increase in scalability over previous versions, allowing hundreds of thousands of sequences to be aligned in only a few hours</t>
  </si>
  <si>
    <t>Thomas M Keane, Thomas J Naughton, James O McInerney (2007) MultiPhyl: A high-throughput phylogenomics webserver using distributed computing, Nucleic Acids Research, 35:W33-W37</t>
  </si>
  <si>
    <t>citations</t>
  </si>
  <si>
    <t>?</t>
  </si>
  <si>
    <t>Felsenstein, Joseph, and Gary A. Churchill. "A Hidden Markov Model approach to variation among sites in rate of evolution." Molecular biology and evolution 13.1 (1996): 93-104.</t>
  </si>
  <si>
    <t>GALAXY</t>
  </si>
  <si>
    <r>
      <t xml:space="preserve">Afgan, E., Baker, D., van den Beek, M., Blankenberg, D., Bouvier, D., Čech, M., … Goecks, J. (2016). The Galaxy platform for accessible, reproducible and collaborative biomedical analyses: 2016 update. </t>
    </r>
    <r>
      <rPr>
        <i/>
        <sz val="11"/>
        <color theme="1"/>
        <rFont val="Calibri Light"/>
        <family val="2"/>
        <scheme val="minor"/>
      </rPr>
      <t>Nucleic Acids Research</t>
    </r>
    <r>
      <rPr>
        <sz val="11"/>
        <color theme="1"/>
        <rFont val="Calibri Light"/>
        <family val="2"/>
        <scheme val="minor"/>
      </rPr>
      <t xml:space="preserve">, </t>
    </r>
    <r>
      <rPr>
        <i/>
        <sz val="11"/>
        <color theme="1"/>
        <rFont val="Calibri Light"/>
        <family val="2"/>
        <scheme val="minor"/>
      </rPr>
      <t>44</t>
    </r>
    <r>
      <rPr>
        <sz val="11"/>
        <color theme="1"/>
        <rFont val="Calibri Light"/>
        <family val="2"/>
        <scheme val="minor"/>
      </rPr>
      <t>(W1), W3–W10. https://doi.org/10.1093/nar/gkw343</t>
    </r>
  </si>
  <si>
    <t>Darriba, D., Taboada, G. L., Doallo, R., &amp; Posada, D. (2012). jModelTest2: more models, new heuristics and parallel computing. Nature Methods, 9(8), 772. https://doi.org/10.1038/nmeth.2109</t>
  </si>
  <si>
    <t>jmodeltest2</t>
  </si>
  <si>
    <t>Dereeper, A., Guignon, V., Blanc, G., Audic, S., Buffet, S., Chevenet, F., … Gascuel, O. (2008). Phylogeny.fr: robust phylogenetic analysis for the non-specialist. Nucleic Acids Research, 36(Web Server issue). https://doi.org/10.1093/nar/gkn180</t>
  </si>
  <si>
    <t>Phylogeny.fr</t>
  </si>
  <si>
    <t>Miller, M. A., Pfeiffer, W., &amp; Schwartz, T. (2010). Creating the CIPRES Science Gateway for inference of large phylogenetic trees. In 2010 Gateway Computing Environments Workshop, GCE 2010. https://doi.org/10.1109/GCE.2010.5676129</t>
  </si>
  <si>
    <t>CIPRES</t>
  </si>
  <si>
    <t>Sánchez, R., Serra, F., Tárraga, J., Medina, I., Carbonell, J., Pulido, L., … Dopazo, H. (2011). Phylemon 2.0: A suite of web-tools for molecular evolution, phylogenetics, phylogenomics and hypotheses testing. Nucleic Acids Research, 39(SUPPL. 2). https://doi.org/10.1093/nar/gkr408</t>
  </si>
  <si>
    <t>Phylemon</t>
  </si>
  <si>
    <t>count acumulado</t>
  </si>
  <si>
    <t>percentile</t>
  </si>
  <si>
    <t>programa</t>
  </si>
  <si>
    <t>interface gráfica</t>
  </si>
  <si>
    <t>interativo</t>
  </si>
  <si>
    <t>X</t>
  </si>
  <si>
    <t>distribuído</t>
  </si>
  <si>
    <t>load-balance</t>
  </si>
  <si>
    <t>elasticidade</t>
  </si>
  <si>
    <t>gpu</t>
  </si>
  <si>
    <t>https://web.archive.org/web/20160705233400/http://www.molecularevolution.org/molevolfiles/modeltest/modeltest_3_7.pdf</t>
  </si>
  <si>
    <t>other links</t>
  </si>
  <si>
    <t>BEAGLE</t>
  </si>
  <si>
    <t>OPENMPI</t>
  </si>
  <si>
    <t>http://mrbayes.sourceforge.net/mb3.2_manual.pdf</t>
  </si>
  <si>
    <t>MPI</t>
  </si>
  <si>
    <t>MPJ Express</t>
  </si>
  <si>
    <t>x</t>
  </si>
  <si>
    <t>http://emboss.sourceforge.net/docs/emboss_tutorial/emboss_tutorial.pdf</t>
  </si>
  <si>
    <t>https://media.readthedocs.org/pdf/tcoffee/latest/tcoffee.pdf</t>
  </si>
  <si>
    <t>http://abacus.gene.ucl.ac.uk/software/pamlDOC.pdf</t>
  </si>
  <si>
    <t>http://www.bio.utexas.edu/faculty/antisense/garli/GARLIv0.95manual.pdf</t>
  </si>
  <si>
    <t>MrModeltest 2.3 by Johan A. A. Nylander, Dept. Systematic Zoology, EBC, Uppsala University, Sweden. Orignal code by David Posada, U. Vigo, Spain.
Nylander, J. A. A. 2004. MrModeltest v2. Program distributed by the author. Evolutionary Biology Centre, Uppsala University</t>
  </si>
  <si>
    <t>http://www.hyphy.org/resources/hyphybook2007.pdf</t>
  </si>
  <si>
    <t>OpenMP</t>
  </si>
  <si>
    <t>http://www.life.illinois.edu/gary/programs/fastDNAml/fastDNAml_1.2.2/docs/fastDNAml_doc_1.2.txt</t>
  </si>
  <si>
    <t>http://www.life.illinois.edu/gary/programs/DNArates/DNArates_1.1.0/docs/DNArates_doc.txt</t>
  </si>
  <si>
    <t>http://www.webpages.uidaho.edu/~jacks/InstructionsWinUnix.pdf</t>
  </si>
  <si>
    <t>http://gensoft.pasteur.fr/docs/tipdate/1.2/TipDate.v1.2.Manual.pdf</t>
  </si>
  <si>
    <t>https://www.fifthdimension.jp/documents/modelselection/modelselection.pdf</t>
  </si>
  <si>
    <t>https://pdfs.semanticscholar.org/dfac/5c3a5cf55e6fe1bf2c75b66dbb64395b01df.pdf</t>
  </si>
  <si>
    <t>https://wiki.rice.edu/confluence/download/attachments/8898533/tutorial.pdf?version=4&amp;modificationDate=1465934810685&amp;api=v2</t>
  </si>
  <si>
    <t>PVM</t>
  </si>
  <si>
    <t>http://www.lillo.org.ar/phylogeny/tnt/scripts/General_Documentation.pdf</t>
  </si>
  <si>
    <t>http://compbio.cs.huji.ac.il/semphy/manual.html</t>
  </si>
  <si>
    <t>https://web.archive.org/web/20100911010831/http://distributed.cs.nuim.ie:80/publications/TMKeanePhD2006.pdf</t>
  </si>
  <si>
    <t>older from multiphyl</t>
  </si>
  <si>
    <t>http://www.cibiv.at/software/parat/README.1st</t>
  </si>
  <si>
    <t>http://dambe.bio.uottawa.ca/software_download/LabManualDAMBE.pdf</t>
  </si>
  <si>
    <t>https://www.ebi.ac.uk/sites/ebi.ac.uk/files/groups/goldman/edible.txt</t>
  </si>
  <si>
    <t>dna</t>
  </si>
  <si>
    <t>protein</t>
  </si>
  <si>
    <t>modelo</t>
  </si>
  <si>
    <t>bootstrap methods</t>
  </si>
  <si>
    <t>manipulação de árvore</t>
  </si>
  <si>
    <t>parameter optimization</t>
  </si>
  <si>
    <t>heuristica</t>
  </si>
  <si>
    <t>GA</t>
  </si>
  <si>
    <t>ACO</t>
  </si>
  <si>
    <t>Struc. EM</t>
  </si>
  <si>
    <t>???</t>
  </si>
  <si>
    <t>tree building</t>
  </si>
  <si>
    <t>20 (ambos)</t>
  </si>
  <si>
    <t>Total</t>
  </si>
  <si>
    <t>http://www.atgcmontpellier.fr/download/papers/phyml_manual_2012.pdf</t>
  </si>
  <si>
    <t>addon</t>
  </si>
  <si>
    <t>total</t>
  </si>
  <si>
    <r>
      <t xml:space="preserve">distribuído
</t>
    </r>
    <r>
      <rPr>
        <b/>
        <sz val="9"/>
        <color theme="0"/>
        <rFont val="Calibri Light"/>
        <family val="2"/>
        <scheme val="minor"/>
      </rPr>
      <t>(não conta multithread)</t>
    </r>
  </si>
  <si>
    <t>misc</t>
  </si>
  <si>
    <t>softwares</t>
  </si>
  <si>
    <t>modelo evolutivo</t>
  </si>
  <si>
    <r>
      <rPr>
        <b/>
        <sz val="11"/>
        <color theme="1"/>
        <rFont val="Calibri Light"/>
        <family val="2"/>
        <scheme val="minor"/>
      </rPr>
      <t>5</t>
    </r>
    <r>
      <rPr>
        <sz val="11"/>
        <color theme="1"/>
        <rFont val="Calibri Light"/>
        <family val="2"/>
        <scheme val="minor"/>
      </rPr>
      <t xml:space="preserve"> (com heurística)</t>
    </r>
  </si>
  <si>
    <r>
      <rPr>
        <b/>
        <sz val="11"/>
        <color theme="1"/>
        <rFont val="Calibri Light"/>
        <family val="2"/>
        <scheme val="minor"/>
      </rPr>
      <t>20</t>
    </r>
    <r>
      <rPr>
        <sz val="11"/>
        <color theme="1"/>
        <rFont val="Calibri Light"/>
        <family val="2"/>
        <scheme val="minor"/>
      </rPr>
      <t xml:space="preserve"> (ambos)</t>
    </r>
  </si>
  <si>
    <t>PHYML-aLRT</t>
  </si>
  <si>
    <t>Inf. Filo</t>
  </si>
  <si>
    <t>tipo</t>
  </si>
  <si>
    <t>Portal</t>
  </si>
  <si>
    <t>Inf. Filo. Bayes</t>
  </si>
  <si>
    <t>Inf. Filo. Dist. Matrix</t>
  </si>
  <si>
    <t>Inf. Filo. Parsimony</t>
  </si>
  <si>
    <t>Alinhamento</t>
  </si>
  <si>
    <t>Model Selection</t>
  </si>
  <si>
    <t>pasteur</t>
  </si>
  <si>
    <t>hiv database tools</t>
  </si>
  <si>
    <t>lifeportal</t>
  </si>
  <si>
    <t>Phylemon &amp; Phylemon 2.0</t>
  </si>
  <si>
    <t>PRAP &amp; PRAP2</t>
  </si>
  <si>
    <t/>
  </si>
  <si>
    <t>https://sco.h-its.org/exelixis/resource/download/NewManual.pdf</t>
  </si>
  <si>
    <t>http://download.arb-home.de/documentation/arb.pdf</t>
  </si>
  <si>
    <t>http://ab.inf.uni-tuebingen.de/data/software/splitstree4/download/manual.pdf</t>
  </si>
  <si>
    <t>http://www.tree-puzzle.de/tree-puzzle.pdf</t>
  </si>
  <si>
    <t>ftp://pbil.univ-lyon1.fr/pub/mol_phylogeny/phylo_win/phylo_win.help</t>
  </si>
  <si>
    <t>http://stat.sys.i.kyoto-u.ac.jp/prog/consel/doc/program.pdf</t>
  </si>
  <si>
    <t>http://www.atgc-montpellier.fr/download/papers/phyml_spr_2005.pdf</t>
  </si>
  <si>
    <t>http://www.treefinder.de/tf-march2011-manual.pdf</t>
  </si>
  <si>
    <t>http://www.atgc-montpellier.fr/download/binaries/phylobayes/phylobayes3.3.pdf</t>
  </si>
  <si>
    <t>http://www.iqtree.org/doc/iqtree-doc.pdf</t>
  </si>
  <si>
    <t>http://rogerlab.biochemistryandmolecularbiology.dal.ca/Software/Concaterpillar/Concaterpillar-1.1-MANUAL.txt</t>
  </si>
  <si>
    <t>http://www.cibiv.at/software/iqpnni/iqpnni-manual.pdf</t>
  </si>
  <si>
    <t>http://www.personal.psu.edu/nxm2/gamma-readme2.htm</t>
  </si>
  <si>
    <t>https://www.asc.ohio-state.edu/kubatko.2/software/ssa/ssa_doc.pdf</t>
  </si>
  <si>
    <t>Percentual Acumulado</t>
  </si>
  <si>
    <t>pro</t>
  </si>
  <si>
    <t>Quantidade de Citações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</si>
</sst>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Light"/>
      <family val="2"/>
      <scheme val="minor"/>
    </font>
    <font>
      <sz val="11"/>
      <color rgb="FF006100"/>
      <name val="Calibri Light"/>
      <family val="2"/>
      <scheme val="minor"/>
    </font>
    <font>
      <u/>
      <sz val="11"/>
      <color theme="10"/>
      <name val="Calibri Light"/>
      <family val="2"/>
      <scheme val="minor"/>
    </font>
    <font>
      <sz val="11"/>
      <color rgb="FF9C5700"/>
      <name val="Calibri Light"/>
      <family val="2"/>
      <scheme val="minor"/>
    </font>
    <font>
      <i/>
      <sz val="11"/>
      <color theme="1"/>
      <name val="Calibri Light"/>
      <family val="2"/>
      <scheme val="minor"/>
    </font>
    <font>
      <sz val="11"/>
      <color theme="1"/>
      <name val="Calibri Light"/>
      <family val="2"/>
      <scheme val="minor"/>
    </font>
    <font>
      <sz val="9"/>
      <color indexed="81"/>
      <name val="Tahoma"/>
      <charset val="1"/>
    </font>
    <font>
      <b/>
      <sz val="9"/>
      <color indexed="81"/>
      <name val="Tahoma"/>
      <charset val="1"/>
    </font>
    <font>
      <sz val="11"/>
      <color rgb="FF9C0006"/>
      <name val="Calibri Light"/>
      <family val="2"/>
      <scheme val="minor"/>
    </font>
    <font>
      <b/>
      <sz val="11"/>
      <color theme="0"/>
      <name val="Calibri Light"/>
      <family val="2"/>
      <scheme val="minor"/>
    </font>
    <font>
      <b/>
      <sz val="11"/>
      <color theme="1"/>
      <name val="Calibri Light"/>
      <family val="2"/>
      <scheme val="minor"/>
    </font>
    <font>
      <b/>
      <sz val="9"/>
      <color theme="0"/>
      <name val="Calibri Light"/>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theme="4"/>
        <bgColor theme="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3" borderId="0" applyNumberFormat="0" applyBorder="0" applyAlignment="0" applyProtection="0"/>
    <xf numFmtId="9" fontId="5" fillId="0" borderId="0" applyFont="0" applyFill="0" applyBorder="0" applyAlignment="0" applyProtection="0"/>
    <xf numFmtId="0" fontId="8" fillId="4" borderId="0" applyNumberFormat="0" applyBorder="0" applyAlignment="0" applyProtection="0"/>
  </cellStyleXfs>
  <cellXfs count="38">
    <xf numFmtId="0" fontId="0" fillId="0" borderId="0" xfId="0"/>
    <xf numFmtId="0" fontId="2" fillId="0" borderId="0" xfId="2"/>
    <xf numFmtId="0" fontId="0" fillId="0" borderId="0" xfId="0" applyAlignment="1">
      <alignment vertical="center" wrapText="1"/>
    </xf>
    <xf numFmtId="0" fontId="0" fillId="0" borderId="0" xfId="0" applyAlignment="1">
      <alignment horizontal="left" vertical="center"/>
    </xf>
    <xf numFmtId="9" fontId="0" fillId="0" borderId="0" xfId="4" applyFont="1"/>
    <xf numFmtId="0" fontId="2" fillId="0" borderId="0" xfId="2" applyAlignment="1">
      <alignment horizontal="center" vertical="center"/>
    </xf>
    <xf numFmtId="0" fontId="2" fillId="0" borderId="0" xfId="2" applyAlignment="1">
      <alignment horizontal="center" vertical="center" wrapText="1"/>
    </xf>
    <xf numFmtId="0" fontId="1" fillId="2" borderId="0" xfId="1" applyAlignment="1">
      <alignment horizontal="center" vertical="center"/>
    </xf>
    <xf numFmtId="0" fontId="0" fillId="0" borderId="0" xfId="0" applyAlignment="1">
      <alignment vertical="center"/>
    </xf>
    <xf numFmtId="0" fontId="0" fillId="0" borderId="0" xfId="0" applyAlignment="1">
      <alignment horizontal="center" vertical="center"/>
    </xf>
    <xf numFmtId="0" fontId="3" fillId="3" borderId="0" xfId="3" applyAlignment="1">
      <alignment horizontal="center" vertical="center"/>
    </xf>
    <xf numFmtId="9" fontId="3" fillId="3" borderId="0" xfId="4" applyFont="1" applyFill="1" applyAlignment="1">
      <alignment horizontal="center" vertical="center"/>
    </xf>
    <xf numFmtId="9" fontId="3" fillId="0" borderId="0" xfId="4" applyFont="1" applyFill="1" applyAlignment="1">
      <alignment horizontal="center" vertical="center"/>
    </xf>
    <xf numFmtId="0" fontId="0" fillId="0" borderId="0" xfId="0" applyFill="1" applyAlignment="1">
      <alignment horizontal="center" vertical="center"/>
    </xf>
    <xf numFmtId="0" fontId="8" fillId="4" borderId="0" xfId="5" applyAlignment="1">
      <alignment horizontal="center" vertical="center"/>
    </xf>
    <xf numFmtId="9" fontId="8" fillId="4" borderId="0" xfId="5" applyNumberFormat="1" applyAlignment="1">
      <alignment horizontal="center" vertical="center"/>
    </xf>
    <xf numFmtId="0" fontId="8" fillId="4" borderId="0" xfId="5" applyAlignment="1">
      <alignment vertical="center" wrapText="1"/>
    </xf>
    <xf numFmtId="0" fontId="8" fillId="4" borderId="0" xfId="5" applyAlignment="1">
      <alignment horizontal="left" vertical="center"/>
    </xf>
    <xf numFmtId="0" fontId="8" fillId="4" borderId="0" xfId="5"/>
    <xf numFmtId="0" fontId="0" fillId="0" borderId="0" xfId="0" applyAlignment="1">
      <alignment horizontal="center"/>
    </xf>
    <xf numFmtId="0" fontId="10" fillId="0" borderId="0" xfId="0" applyFont="1" applyAlignment="1">
      <alignment horizontal="center"/>
    </xf>
    <xf numFmtId="0" fontId="2" fillId="0" borderId="0" xfId="0" applyFont="1" applyAlignment="1">
      <alignment horizontal="center" vertical="center"/>
    </xf>
    <xf numFmtId="0" fontId="0" fillId="0" borderId="0" xfId="0" applyNumberFormat="1" applyFont="1" applyFill="1" applyBorder="1" applyAlignment="1" applyProtection="1">
      <alignment horizontal="center" vertical="center"/>
    </xf>
    <xf numFmtId="0" fontId="9" fillId="5" borderId="2" xfId="0" applyFont="1" applyFill="1" applyBorder="1" applyAlignment="1">
      <alignment horizontal="center" vertical="center"/>
    </xf>
    <xf numFmtId="0" fontId="9" fillId="5" borderId="2" xfId="0" applyFont="1" applyFill="1" applyBorder="1" applyAlignment="1">
      <alignment horizontal="center" vertical="center" wrapText="1"/>
    </xf>
    <xf numFmtId="0" fontId="10" fillId="0" borderId="2" xfId="0" applyFont="1" applyBorder="1" applyAlignment="1">
      <alignment horizontal="center" vertical="center"/>
    </xf>
    <xf numFmtId="0" fontId="0" fillId="0" borderId="2" xfId="0" applyBorder="1" applyAlignment="1">
      <alignment horizontal="center" vertical="center"/>
    </xf>
    <xf numFmtId="0" fontId="9" fillId="5" borderId="3" xfId="0" applyFont="1" applyFill="1" applyBorder="1" applyAlignment="1">
      <alignment horizontal="center" vertical="center"/>
    </xf>
    <xf numFmtId="0" fontId="10" fillId="0" borderId="3" xfId="0" applyFont="1" applyBorder="1" applyAlignment="1">
      <alignment horizontal="center" vertical="center"/>
    </xf>
    <xf numFmtId="0" fontId="9" fillId="5" borderId="4" xfId="0" applyFont="1" applyFill="1" applyBorder="1" applyAlignment="1">
      <alignment horizontal="center" vertical="center"/>
    </xf>
    <xf numFmtId="0" fontId="10" fillId="0" borderId="4" xfId="0" applyFont="1" applyBorder="1" applyAlignment="1">
      <alignment horizontal="center" vertical="center"/>
    </xf>
    <xf numFmtId="0" fontId="2" fillId="0" borderId="1" xfId="2" applyBorder="1" applyAlignment="1">
      <alignment horizontal="center" vertical="center"/>
    </xf>
    <xf numFmtId="0" fontId="0" fillId="0" borderId="0" xfId="0" quotePrefix="1" applyAlignment="1">
      <alignment horizontal="left" vertical="center"/>
    </xf>
    <xf numFmtId="0" fontId="2" fillId="0" borderId="0" xfId="2" applyAlignment="1">
      <alignment horizontal="left" vertical="center"/>
    </xf>
    <xf numFmtId="0" fontId="1" fillId="2" borderId="0" xfId="1" applyAlignment="1">
      <alignment horizontal="left" vertical="center"/>
    </xf>
    <xf numFmtId="0" fontId="1" fillId="2" borderId="0" xfId="1" applyAlignment="1">
      <alignment vertical="center" wrapText="1"/>
    </xf>
    <xf numFmtId="0" fontId="0" fillId="0" borderId="2" xfId="0" applyBorder="1" applyAlignment="1">
      <alignment horizontal="center" vertical="center"/>
    </xf>
    <xf numFmtId="0" fontId="10" fillId="0" borderId="0" xfId="0" applyFont="1" applyAlignment="1">
      <alignment horizontal="center"/>
    </xf>
  </cellXfs>
  <cellStyles count="6">
    <cellStyle name="Bad" xfId="5" builtinId="27"/>
    <cellStyle name="Good" xfId="1" builtinId="26"/>
    <cellStyle name="Hyperlink" xfId="2" builtinId="8"/>
    <cellStyle name="Neutral" xfId="3" builtinId="28"/>
    <cellStyle name="Normal" xfId="0" builtinId="0"/>
    <cellStyle name="Percent" xfId="4" builtinId="5"/>
  </cellStyles>
  <dxfs count="5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ertAlign val="baseline"/>
        <sz val="11"/>
        <color theme="10"/>
        <name val="Calibri Light"/>
        <family val="2"/>
        <scheme val="minor"/>
      </font>
      <alignment horizontal="center"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alignment horizontal="center" vertical="bottom" textRotation="0" wrapText="0" indent="0" justifyLastLine="0" shrinkToFit="0" readingOrder="0"/>
    </dxf>
    <dxf>
      <border outline="0">
        <bottom style="thin">
          <color theme="4" tint="0.39997558519241921"/>
        </bottom>
      </border>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center" vertical="center" textRotation="0" indent="0" justifyLastLine="0" shrinkToFit="0" readingOrder="0"/>
    </dxf>
    <dxf>
      <numFmt numFmtId="0" formatCode="General"/>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general"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grafico!$B$1</c:f>
              <c:strCache>
                <c:ptCount val="1"/>
                <c:pt idx="0">
                  <c:v>Quantidade de Citações</c:v>
                </c:pt>
              </c:strCache>
            </c:strRef>
          </c:tx>
          <c:spPr>
            <a:gradFill rotWithShape="1">
              <a:gsLst>
                <a:gs pos="0">
                  <a:schemeClr val="accent1">
                    <a:tint val="77000"/>
                    <a:tint val="70000"/>
                    <a:satMod val="100000"/>
                    <a:lumMod val="110000"/>
                  </a:schemeClr>
                </a:gs>
                <a:gs pos="50000">
                  <a:schemeClr val="accent1">
                    <a:tint val="77000"/>
                    <a:tint val="75000"/>
                    <a:satMod val="101000"/>
                    <a:lumMod val="105000"/>
                  </a:schemeClr>
                </a:gs>
                <a:gs pos="100000">
                  <a:schemeClr val="accent1">
                    <a:tint val="77000"/>
                    <a:tint val="82000"/>
                    <a:satMod val="104000"/>
                    <a:lumMod val="105000"/>
                  </a:schemeClr>
                </a:gs>
              </a:gsLst>
              <a:lin ang="2700000" scaled="0"/>
            </a:gradFill>
            <a:ln w="9525" cap="flat" cmpd="sng" algn="ctr">
              <a:solidFill>
                <a:schemeClr val="accent1">
                  <a:tint val="77000"/>
                  <a:shade val="95000"/>
                </a:schemeClr>
              </a:solidFill>
              <a:round/>
            </a:ln>
            <a:effectLst/>
          </c:spPr>
          <c:invertIfNegative val="0"/>
          <c:cat>
            <c:strRef>
              <c:f>grafico!$A$2:$A$21</c:f>
              <c:strCache>
                <c:ptCount val="20"/>
                <c:pt idx="0">
                  <c:v>PHYLIP</c:v>
                </c:pt>
                <c:pt idx="1">
                  <c:v>MEGA</c:v>
                </c:pt>
                <c:pt idx="2">
                  <c:v>MUSCLE</c:v>
                </c:pt>
                <c:pt idx="3">
                  <c:v>modeltest</c:v>
                </c:pt>
                <c:pt idx="4">
                  <c:v>mrBayes</c:v>
                </c:pt>
                <c:pt idx="5">
                  <c:v>paup*</c:v>
                </c:pt>
                <c:pt idx="6">
                  <c:v>jmodeltest</c:v>
                </c:pt>
                <c:pt idx="7">
                  <c:v>PhyML</c:v>
                </c:pt>
                <c:pt idx="8">
                  <c:v>jmodeltest2</c:v>
                </c:pt>
                <c:pt idx="9">
                  <c:v>EMBOSS</c:v>
                </c:pt>
                <c:pt idx="10">
                  <c:v>T-Coffee</c:v>
                </c:pt>
                <c:pt idx="11">
                  <c:v>PAML</c:v>
                </c:pt>
                <c:pt idx="12">
                  <c:v>RAxML</c:v>
                </c:pt>
                <c:pt idx="13">
                  <c:v>ARB</c:v>
                </c:pt>
                <c:pt idx="14">
                  <c:v>splitstree</c:v>
                </c:pt>
                <c:pt idx="15">
                  <c:v>CLUSTAL</c:v>
                </c:pt>
                <c:pt idx="16">
                  <c:v>CIPRES</c:v>
                </c:pt>
                <c:pt idx="17">
                  <c:v>GARLI</c:v>
                </c:pt>
                <c:pt idx="18">
                  <c:v>SeaView</c:v>
                </c:pt>
                <c:pt idx="19">
                  <c:v>Phylogeny.fr</c:v>
                </c:pt>
              </c:strCache>
            </c:strRef>
          </c:cat>
          <c:val>
            <c:numRef>
              <c:f>grafico!$B$2:$B$21</c:f>
              <c:numCache>
                <c:formatCode>General</c:formatCode>
                <c:ptCount val="20"/>
                <c:pt idx="0">
                  <c:v>26148</c:v>
                </c:pt>
                <c:pt idx="1">
                  <c:v>22463</c:v>
                </c:pt>
                <c:pt idx="2">
                  <c:v>21288</c:v>
                </c:pt>
                <c:pt idx="3">
                  <c:v>20139</c:v>
                </c:pt>
                <c:pt idx="4">
                  <c:v>18909</c:v>
                </c:pt>
                <c:pt idx="5">
                  <c:v>17779</c:v>
                </c:pt>
                <c:pt idx="6">
                  <c:v>7725</c:v>
                </c:pt>
                <c:pt idx="7">
                  <c:v>6776</c:v>
                </c:pt>
                <c:pt idx="8">
                  <c:v>6053</c:v>
                </c:pt>
                <c:pt idx="9">
                  <c:v>6020</c:v>
                </c:pt>
                <c:pt idx="10">
                  <c:v>5878</c:v>
                </c:pt>
                <c:pt idx="11">
                  <c:v>5824</c:v>
                </c:pt>
                <c:pt idx="12">
                  <c:v>5726</c:v>
                </c:pt>
                <c:pt idx="13">
                  <c:v>5416</c:v>
                </c:pt>
                <c:pt idx="14">
                  <c:v>4943</c:v>
                </c:pt>
                <c:pt idx="15">
                  <c:v>4907</c:v>
                </c:pt>
                <c:pt idx="16">
                  <c:v>3627</c:v>
                </c:pt>
                <c:pt idx="17">
                  <c:v>3316</c:v>
                </c:pt>
                <c:pt idx="18">
                  <c:v>2990</c:v>
                </c:pt>
                <c:pt idx="19">
                  <c:v>2912</c:v>
                </c:pt>
              </c:numCache>
            </c:numRef>
          </c:val>
          <c:extLst>
            <c:ext xmlns:c16="http://schemas.microsoft.com/office/drawing/2014/chart" uri="{C3380CC4-5D6E-409C-BE32-E72D297353CC}">
              <c16:uniqueId val="{00000000-8A7A-4ED8-949B-72418B7BAECC}"/>
            </c:ext>
          </c:extLst>
        </c:ser>
        <c:dLbls>
          <c:showLegendKey val="0"/>
          <c:showVal val="0"/>
          <c:showCatName val="0"/>
          <c:showSerName val="0"/>
          <c:showPercent val="0"/>
          <c:showBubbleSize val="0"/>
        </c:dLbls>
        <c:gapWidth val="40"/>
        <c:axId val="554311992"/>
        <c:axId val="554316584"/>
      </c:barChart>
      <c:lineChart>
        <c:grouping val="standard"/>
        <c:varyColors val="0"/>
        <c:ser>
          <c:idx val="1"/>
          <c:order val="1"/>
          <c:tx>
            <c:strRef>
              <c:f>grafico!$C$1</c:f>
              <c:strCache>
                <c:ptCount val="1"/>
                <c:pt idx="0">
                  <c:v>Percentual Acumulado</c:v>
                </c:pt>
              </c:strCache>
            </c:strRef>
          </c:tx>
          <c:spPr>
            <a:ln w="15875" cap="rnd">
              <a:solidFill>
                <a:schemeClr val="accent2">
                  <a:lumMod val="60000"/>
                  <a:lumOff val="40000"/>
                </a:schemeClr>
              </a:solidFill>
              <a:prstDash val="sysDash"/>
              <a:round/>
            </a:ln>
            <a:effectLst/>
          </c:spPr>
          <c:marker>
            <c:symbol val="none"/>
          </c:marker>
          <c:dPt>
            <c:idx val="5"/>
            <c:marker>
              <c:symbol val="circle"/>
              <c:size val="5"/>
              <c:spPr>
                <a:gradFill rotWithShape="1">
                  <a:gsLst>
                    <a:gs pos="0">
                      <a:schemeClr val="accent1">
                        <a:shade val="76000"/>
                        <a:tint val="70000"/>
                        <a:satMod val="100000"/>
                        <a:lumMod val="110000"/>
                      </a:schemeClr>
                    </a:gs>
                    <a:gs pos="50000">
                      <a:schemeClr val="accent1">
                        <a:shade val="76000"/>
                        <a:tint val="75000"/>
                        <a:satMod val="101000"/>
                        <a:lumMod val="105000"/>
                      </a:schemeClr>
                    </a:gs>
                    <a:gs pos="100000">
                      <a:schemeClr val="accent1">
                        <a:shade val="76000"/>
                        <a:tint val="82000"/>
                        <a:satMod val="104000"/>
                        <a:lumMod val="105000"/>
                      </a:schemeClr>
                    </a:gs>
                  </a:gsLst>
                  <a:lin ang="2700000" scaled="0"/>
                </a:gradFill>
                <a:ln w="9525" cap="flat" cmpd="sng" algn="ctr">
                  <a:solidFill>
                    <a:schemeClr val="accent1">
                      <a:shade val="76000"/>
                      <a:shade val="95000"/>
                    </a:schemeClr>
                  </a:solidFill>
                  <a:round/>
                </a:ln>
                <a:effectLst/>
              </c:spPr>
            </c:marker>
            <c:bubble3D val="0"/>
            <c:extLst>
              <c:ext xmlns:c16="http://schemas.microsoft.com/office/drawing/2014/chart" uri="{C3380CC4-5D6E-409C-BE32-E72D297353CC}">
                <c16:uniqueId val="{00000002-B395-4A31-BE8D-2A958C07F184}"/>
              </c:ext>
            </c:extLst>
          </c:dPt>
          <c:dLbls>
            <c:dLbl>
              <c:idx val="5"/>
              <c:layout>
                <c:manualLayout>
                  <c:x val="-3.1630047816350065E-2"/>
                  <c:y val="-5.937507258495342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60000"/>
                          <a:lumOff val="40000"/>
                        </a:schemeClr>
                      </a:solidFill>
                      <a:latin typeface="+mn-lt"/>
                      <a:ea typeface="+mn-ea"/>
                      <a:cs typeface="Calibri" panose="020F0502020204030204" pitchFamily="34" charset="0"/>
                    </a:defRPr>
                  </a:pPr>
                  <a:endParaRPr lang="pt-BR"/>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95-4A31-BE8D-2A958C07F18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60000"/>
                        <a:lumOff val="40000"/>
                      </a:schemeClr>
                    </a:solidFill>
                    <a:latin typeface="+mn-lt"/>
                    <a:ea typeface="+mn-ea"/>
                    <a:cs typeface="Calibri" panose="020F0502020204030204" pitchFamily="34" charset="0"/>
                  </a:defRPr>
                </a:pPr>
                <a:endParaRPr lang="pt-BR"/>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grafico!$A$2:$A$21</c:f>
              <c:strCache>
                <c:ptCount val="20"/>
                <c:pt idx="0">
                  <c:v>PHYLIP</c:v>
                </c:pt>
                <c:pt idx="1">
                  <c:v>MEGA</c:v>
                </c:pt>
                <c:pt idx="2">
                  <c:v>MUSCLE</c:v>
                </c:pt>
                <c:pt idx="3">
                  <c:v>modeltest</c:v>
                </c:pt>
                <c:pt idx="4">
                  <c:v>mrBayes</c:v>
                </c:pt>
                <c:pt idx="5">
                  <c:v>paup*</c:v>
                </c:pt>
                <c:pt idx="6">
                  <c:v>jmodeltest</c:v>
                </c:pt>
                <c:pt idx="7">
                  <c:v>PhyML</c:v>
                </c:pt>
                <c:pt idx="8">
                  <c:v>jmodeltest2</c:v>
                </c:pt>
                <c:pt idx="9">
                  <c:v>EMBOSS</c:v>
                </c:pt>
                <c:pt idx="10">
                  <c:v>T-Coffee</c:v>
                </c:pt>
                <c:pt idx="11">
                  <c:v>PAML</c:v>
                </c:pt>
                <c:pt idx="12">
                  <c:v>RAxML</c:v>
                </c:pt>
                <c:pt idx="13">
                  <c:v>ARB</c:v>
                </c:pt>
                <c:pt idx="14">
                  <c:v>splitstree</c:v>
                </c:pt>
                <c:pt idx="15">
                  <c:v>CLUSTAL</c:v>
                </c:pt>
                <c:pt idx="16">
                  <c:v>CIPRES</c:v>
                </c:pt>
                <c:pt idx="17">
                  <c:v>GARLI</c:v>
                </c:pt>
                <c:pt idx="18">
                  <c:v>SeaView</c:v>
                </c:pt>
                <c:pt idx="19">
                  <c:v>Phylogeny.fr</c:v>
                </c:pt>
              </c:strCache>
            </c:strRef>
          </c:cat>
          <c:val>
            <c:numRef>
              <c:f>grafico!$C$2:$C$21</c:f>
              <c:numCache>
                <c:formatCode>0%</c:formatCode>
                <c:ptCount val="20"/>
                <c:pt idx="0">
                  <c:v>0.11130029114807689</c:v>
                </c:pt>
                <c:pt idx="1">
                  <c:v>0.20691519248122861</c:v>
                </c:pt>
                <c:pt idx="2">
                  <c:v>0.29752864658709754</c:v>
                </c:pt>
                <c:pt idx="3">
                  <c:v>0.3832513237873087</c:v>
                </c:pt>
                <c:pt idx="4">
                  <c:v>0.46373844346449183</c:v>
                </c:pt>
                <c:pt idx="5">
                  <c:v>0.53941566070182012</c:v>
                </c:pt>
                <c:pt idx="6">
                  <c:v>0.57229751587693456</c:v>
                </c:pt>
                <c:pt idx="7">
                  <c:v>0.60113990431273734</c:v>
                </c:pt>
                <c:pt idx="8">
                  <c:v>0.62690480649719915</c:v>
                </c:pt>
                <c:pt idx="9">
                  <c:v>0.65252924250421396</c:v>
                </c:pt>
                <c:pt idx="10">
                  <c:v>0.67754924829312313</c:v>
                </c:pt>
                <c:pt idx="11">
                  <c:v>0.70233940033711884</c:v>
                </c:pt>
                <c:pt idx="12">
                  <c:v>0.72671241039960499</c:v>
                </c:pt>
                <c:pt idx="13">
                  <c:v>0.74976588970425484</c:v>
                </c:pt>
                <c:pt idx="14">
                  <c:v>0.7708060204654964</c:v>
                </c:pt>
                <c:pt idx="15">
                  <c:v>0.79169291539679565</c:v>
                </c:pt>
                <c:pt idx="16">
                  <c:v>0.80713142526348047</c:v>
                </c:pt>
                <c:pt idx="17">
                  <c:v>0.8212461478214973</c:v>
                </c:pt>
                <c:pt idx="18">
                  <c:v>0.83397323480837005</c:v>
                </c:pt>
                <c:pt idx="19">
                  <c:v>0.8463683108303679</c:v>
                </c:pt>
              </c:numCache>
            </c:numRef>
          </c:val>
          <c:smooth val="0"/>
          <c:extLst>
            <c:ext xmlns:c16="http://schemas.microsoft.com/office/drawing/2014/chart" uri="{C3380CC4-5D6E-409C-BE32-E72D297353CC}">
              <c16:uniqueId val="{00000001-8A7A-4ED8-949B-72418B7BAECC}"/>
            </c:ext>
          </c:extLst>
        </c:ser>
        <c:dLbls>
          <c:showLegendKey val="0"/>
          <c:showVal val="0"/>
          <c:showCatName val="0"/>
          <c:showSerName val="0"/>
          <c:showPercent val="0"/>
          <c:showBubbleSize val="0"/>
        </c:dLbls>
        <c:marker val="1"/>
        <c:smooth val="0"/>
        <c:axId val="621791664"/>
        <c:axId val="621783464"/>
      </c:lineChart>
      <c:valAx>
        <c:axId val="554316584"/>
        <c:scaling>
          <c:orientation val="minMax"/>
          <c:max val="27490"/>
          <c:min val="0"/>
        </c:scaling>
        <c:delete val="0"/>
        <c:axPos val="l"/>
        <c:majorGridlines>
          <c:spPr>
            <a:ln w="9525" cap="flat" cmpd="sng" algn="ctr">
              <a:solidFill>
                <a:schemeClr val="tx1">
                  <a:lumMod val="15000"/>
                  <a:lumOff val="85000"/>
                </a:schemeClr>
              </a:solidFill>
              <a:prstDash val="lgDashDot"/>
              <a:round/>
            </a:ln>
            <a:effectLst/>
          </c:spPr>
        </c:majorGridlines>
        <c:title>
          <c:tx>
            <c:rich>
              <a:bodyPr rot="-5400000" spcFirstLastPara="1" vertOverflow="ellipsis" vert="horz" wrap="square" anchor="ctr" anchorCtr="1"/>
              <a:lstStyle/>
              <a:p>
                <a:pPr>
                  <a:defRPr sz="1000" b="0" i="0" u="none" strike="noStrike" kern="1200" cap="all" baseline="0">
                    <a:solidFill>
                      <a:schemeClr val="tx1">
                        <a:lumMod val="50000"/>
                        <a:lumOff val="50000"/>
                      </a:schemeClr>
                    </a:solidFill>
                    <a:latin typeface="+mn-lt"/>
                    <a:ea typeface="+mn-ea"/>
                    <a:cs typeface="+mn-cs"/>
                  </a:defRPr>
                </a:pPr>
                <a:r>
                  <a:rPr lang="pt-BR" sz="1000"/>
                  <a:t>Citações</a:t>
                </a:r>
              </a:p>
            </c:rich>
          </c:tx>
          <c:overlay val="0"/>
          <c:spPr>
            <a:noFill/>
            <a:ln>
              <a:noFill/>
            </a:ln>
            <a:effectLst/>
          </c:spPr>
          <c:txPr>
            <a:bodyPr rot="-5400000" spcFirstLastPara="1" vertOverflow="ellipsis" vert="horz" wrap="square" anchor="ctr" anchorCtr="1"/>
            <a:lstStyle/>
            <a:p>
              <a:pPr>
                <a:defRPr sz="1000" b="0" i="0" u="none" strike="noStrike" kern="1200" cap="all" baseline="0">
                  <a:solidFill>
                    <a:schemeClr val="tx1">
                      <a:lumMod val="50000"/>
                      <a:lumOff val="50000"/>
                    </a:schemeClr>
                  </a:solidFill>
                  <a:latin typeface="+mn-lt"/>
                  <a:ea typeface="+mn-ea"/>
                  <a:cs typeface="+mn-cs"/>
                </a:defRPr>
              </a:pPr>
              <a:endParaRPr lang="pt-BR"/>
            </a:p>
          </c:txPr>
        </c:title>
        <c:numFmt formatCode="0\ \k;\-0\ \k"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pt-BR"/>
          </a:p>
        </c:txPr>
        <c:crossAx val="554311992"/>
        <c:crosses val="autoZero"/>
        <c:crossBetween val="between"/>
        <c:minorUnit val="2500"/>
        <c:dispUnits>
          <c:builtInUnit val="thousands"/>
        </c:dispUnits>
      </c:valAx>
      <c:catAx>
        <c:axId val="5543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pt-BR"/>
          </a:p>
        </c:txPr>
        <c:crossAx val="554316584"/>
        <c:crosses val="autoZero"/>
        <c:auto val="1"/>
        <c:lblAlgn val="ctr"/>
        <c:lblOffset val="100"/>
        <c:noMultiLvlLbl val="0"/>
      </c:catAx>
      <c:valAx>
        <c:axId val="621783464"/>
        <c:scaling>
          <c:orientation val="minMax"/>
          <c:max val="0.85000000000000009"/>
          <c:min val="0.1"/>
        </c:scaling>
        <c:delete val="0"/>
        <c:axPos val="r"/>
        <c:title>
          <c:tx>
            <c:rich>
              <a:bodyPr rot="-5400000" spcFirstLastPara="1" vertOverflow="ellipsis" vert="horz" wrap="square" anchor="ctr" anchorCtr="1"/>
              <a:lstStyle/>
              <a:p>
                <a:pPr>
                  <a:defRPr sz="1050" b="0" i="0" u="none" strike="noStrike" kern="1200" cap="all" baseline="0">
                    <a:solidFill>
                      <a:schemeClr val="tx1">
                        <a:lumMod val="50000"/>
                        <a:lumOff val="50000"/>
                      </a:schemeClr>
                    </a:solidFill>
                    <a:latin typeface="+mn-lt"/>
                    <a:ea typeface="+mn-ea"/>
                    <a:cs typeface="+mn-cs"/>
                  </a:defRPr>
                </a:pPr>
                <a:r>
                  <a:rPr lang="pt-BR" sz="1050"/>
                  <a:t>Percentual acumulado</a:t>
                </a:r>
              </a:p>
              <a:p>
                <a:pPr>
                  <a:defRPr sz="1050"/>
                </a:pPr>
                <a:r>
                  <a:rPr lang="pt-BR" sz="1050" baseline="0"/>
                  <a:t>do total</a:t>
                </a:r>
                <a:endParaRPr lang="pt-BR" sz="1050"/>
              </a:p>
            </c:rich>
          </c:tx>
          <c:overlay val="0"/>
          <c:spPr>
            <a:noFill/>
            <a:ln>
              <a:noFill/>
            </a:ln>
            <a:effectLst/>
          </c:spPr>
          <c:txPr>
            <a:bodyPr rot="-5400000" spcFirstLastPara="1" vertOverflow="ellipsis" vert="horz" wrap="square" anchor="ctr" anchorCtr="1"/>
            <a:lstStyle/>
            <a:p>
              <a:pPr>
                <a:defRPr sz="1050" b="0" i="0" u="none" strike="noStrike" kern="1200" cap="all" baseline="0">
                  <a:solidFill>
                    <a:schemeClr val="tx1">
                      <a:lumMod val="50000"/>
                      <a:lumOff val="50000"/>
                    </a:schemeClr>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pt-BR"/>
          </a:p>
        </c:txPr>
        <c:crossAx val="621791664"/>
        <c:crosses val="max"/>
        <c:crossBetween val="between"/>
        <c:majorUnit val="0.15000000000000002"/>
        <c:minorUnit val="4.0000000000000008E-2"/>
      </c:valAx>
      <c:catAx>
        <c:axId val="621791664"/>
        <c:scaling>
          <c:orientation val="minMax"/>
        </c:scaling>
        <c:delete val="1"/>
        <c:axPos val="b"/>
        <c:numFmt formatCode="General" sourceLinked="1"/>
        <c:majorTickMark val="none"/>
        <c:minorTickMark val="none"/>
        <c:tickLblPos val="nextTo"/>
        <c:crossAx val="621783464"/>
        <c:crosses val="autoZero"/>
        <c:auto val="1"/>
        <c:lblAlgn val="ctr"/>
        <c:lblOffset val="100"/>
        <c:noMultiLvlLbl val="1"/>
      </c:catAx>
      <c:spPr>
        <a:noFill/>
        <a:ln>
          <a:noFill/>
        </a:ln>
        <a:effectLst/>
      </c:spPr>
    </c:plotArea>
    <c:legend>
      <c:legendPos val="b"/>
      <c:layout>
        <c:manualLayout>
          <c:xMode val="edge"/>
          <c:yMode val="edge"/>
          <c:x val="0.23818539978100223"/>
          <c:y val="0.8890748031496063"/>
          <c:w val="0.52362920043799555"/>
          <c:h val="6.66774092397742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4803149606299213" l="0.23622047244094491" r="0.23622047244094491" t="0.74803149606299213" header="0.31496062992125984" footer="0.31496062992125984"/>
    <c:pageSetup paperSize="9" orientation="landscape"/>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167640</xdr:rowOff>
    </xdr:from>
    <xdr:to>
      <xdr:col>16</xdr:col>
      <xdr:colOff>571500</xdr:colOff>
      <xdr:row>19</xdr:row>
      <xdr:rowOff>137160</xdr:rowOff>
    </xdr:to>
    <xdr:graphicFrame macro="">
      <xdr:nvGraphicFramePr>
        <xdr:cNvPr id="3" name="Chart 2">
          <a:extLst>
            <a:ext uri="{FF2B5EF4-FFF2-40B4-BE49-F238E27FC236}">
              <a16:creationId xmlns:a16="http://schemas.microsoft.com/office/drawing/2014/main" id="{12EE0F8A-E187-49B9-8DAA-7CD19DD0E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7:N93" totalsRowCount="1" dataDxfId="50">
  <autoFilter ref="B7:N92" xr:uid="{00000000-0009-0000-0100-000001000000}"/>
  <sortState ref="B8:N92">
    <sortCondition ref="E7:E92"/>
  </sortState>
  <tableColumns count="13">
    <tableColumn id="1" xr3:uid="{00000000-0010-0000-0000-000001000000}" name="software" totalsRowFunction="count" dataDxfId="49" totalsRowDxfId="23" dataCellStyle="Hyperlink"/>
    <tableColumn id="4" xr3:uid="{00000000-0010-0000-0000-000004000000}" name="citations" dataDxfId="48" totalsRowDxfId="22" dataCellStyle="Normal"/>
    <tableColumn id="5" xr3:uid="{00000000-0010-0000-0000-000005000000}" name="count acumulado" dataDxfId="47" totalsRowDxfId="21"/>
    <tableColumn id="6" xr3:uid="{00000000-0010-0000-0000-000006000000}" name="percentile" dataDxfId="46" totalsRowDxfId="20"/>
    <tableColumn id="2" xr3:uid="{00000000-0010-0000-0000-000002000000}" name="pub" dataDxfId="45" totalsRowDxfId="19"/>
    <tableColumn id="3" xr3:uid="{00000000-0010-0000-0000-000003000000}" name="descr" dataDxfId="44" totalsRowDxfId="18"/>
    <tableColumn id="7" xr3:uid="{00000000-0010-0000-0000-000007000000}" name="interface gráfica" totalsRowFunction="count" dataDxfId="43" totalsRowDxfId="17"/>
    <tableColumn id="8" xr3:uid="{00000000-0010-0000-0000-000008000000}" name="interativo" totalsRowFunction="count" dataDxfId="42" totalsRowDxfId="16"/>
    <tableColumn id="9" xr3:uid="{00000000-0010-0000-0000-000009000000}" name="distribuído" totalsRowFunction="count" dataDxfId="41" totalsRowDxfId="15"/>
    <tableColumn id="10" xr3:uid="{00000000-0010-0000-0000-00000A000000}" name="gpu" totalsRowFunction="count" dataDxfId="40" totalsRowDxfId="14"/>
    <tableColumn id="11" xr3:uid="{00000000-0010-0000-0000-00000B000000}" name="load-balance" totalsRowFunction="count" dataDxfId="39" totalsRowDxfId="13"/>
    <tableColumn id="12" xr3:uid="{00000000-0010-0000-0000-00000C000000}" name="elasticidade" totalsRowFunction="count" dataDxfId="38" totalsRowDxfId="12"/>
    <tableColumn id="13" xr3:uid="{00000000-0010-0000-0000-00000D000000}" name="other links" totalsRowFunction="count" dataDxfId="37" totalsRow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K84" totalsRowCount="1" totalsRowDxfId="35" tableBorderDxfId="36">
  <autoFilter ref="A1:K83" xr:uid="{00000000-0009-0000-0100-000003000000}">
    <filterColumn colId="1">
      <filters>
        <filter val="Inf. Filo"/>
      </filters>
    </filterColumn>
  </autoFilter>
  <tableColumns count="11">
    <tableColumn id="1" xr3:uid="{00000000-0010-0000-0100-000001000000}" name="programa" totalsRowLabel="Total" dataDxfId="34" totalsRowDxfId="10" dataCellStyle="Hyperlink"/>
    <tableColumn id="13" xr3:uid="{00000000-0010-0000-0100-00000D000000}" name="tipo" totalsRowFunction="count" dataDxfId="33" totalsRowDxfId="9" dataCellStyle="Hyperlink"/>
    <tableColumn id="2" xr3:uid="{00000000-0010-0000-0100-000002000000}" name="dna" totalsRowFunction="count" dataDxfId="32" totalsRowDxfId="8"/>
    <tableColumn id="3" xr3:uid="{00000000-0010-0000-0100-000003000000}" name="protein" totalsRowFunction="count" dataDxfId="31" totalsRowDxfId="7"/>
    <tableColumn id="12" xr3:uid="{00000000-0010-0000-0100-00000C000000}" name="tree building" totalsRowFunction="count" dataDxfId="30" totalsRowDxfId="6"/>
    <tableColumn id="6" xr3:uid="{00000000-0010-0000-0100-000006000000}" name="modelo" totalsRowFunction="count" dataDxfId="29" totalsRowDxfId="5"/>
    <tableColumn id="7" xr3:uid="{00000000-0010-0000-0100-000007000000}" name="bootstrap methods" totalsRowFunction="count" dataDxfId="28" totalsRowDxfId="4"/>
    <tableColumn id="8" xr3:uid="{00000000-0010-0000-0100-000008000000}" name="manipulação de árvore" totalsRowFunction="count" dataDxfId="27" totalsRowDxfId="3"/>
    <tableColumn id="9" xr3:uid="{00000000-0010-0000-0100-000009000000}" name="heuristica" totalsRowFunction="count" dataDxfId="26" totalsRowDxfId="2"/>
    <tableColumn id="10" xr3:uid="{00000000-0010-0000-0100-00000A000000}" name="parameter optimization" totalsRowFunction="count" dataDxfId="25" totalsRowDxfId="1"/>
    <tableColumn id="4" xr3:uid="{00000000-0010-0000-0100-000004000000}" name="???" totalsRowFunction="count" dataDxfId="24" totalsRow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C21" totalsRowShown="0" headerRowCellStyle="Normal" dataCellStyle="Normal">
  <autoFilter ref="A1:C21" xr:uid="{00000000-0009-0000-0100-000002000000}"/>
  <tableColumns count="3">
    <tableColumn id="1" xr3:uid="{00000000-0010-0000-0200-000001000000}" name="pro" dataCellStyle="Normal"/>
    <tableColumn id="2" xr3:uid="{00000000-0010-0000-0200-000002000000}" name="Quantidade de Citações" dataCellStyle="Normal"/>
    <tableColumn id="4" xr3:uid="{00000000-0010-0000-0200-000004000000}" name="Percentual Acumulado" dataCellStyle="Percent"/>
  </tableColumns>
  <tableStyleInfo name="TableStyleMedium2" showFirstColumn="0" showLastColumn="0" showRowStripes="1" showColumnStripes="0"/>
</table>
</file>

<file path=xl/theme/theme1.xml><?xml version="1.0" encoding="utf-8"?>
<a:theme xmlns:a="http://schemas.openxmlformats.org/drawingml/2006/main" name="Metropolitan">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evomics.org/learning/phylogenetics/jmodeltest/" TargetMode="External"/><Relationship Id="rId18" Type="http://schemas.openxmlformats.org/officeDocument/2006/relationships/hyperlink" Target="http://beast.community/" TargetMode="External"/><Relationship Id="rId26" Type="http://schemas.openxmlformats.org/officeDocument/2006/relationships/hyperlink" Target="http://www.personal.psu.edu/nxm2/gamma-readme2.htm" TargetMode="External"/><Relationship Id="rId39" Type="http://schemas.openxmlformats.org/officeDocument/2006/relationships/hyperlink" Target="https://www.ebi.ac.uk/research/goldman/software/SLR" TargetMode="External"/><Relationship Id="rId21" Type="http://schemas.openxmlformats.org/officeDocument/2006/relationships/hyperlink" Target="https://github.com/khowe/quicktree/" TargetMode="External"/><Relationship Id="rId34" Type="http://schemas.openxmlformats.org/officeDocument/2006/relationships/hyperlink" Target="https://web.archive.org/web/20171015054802/http:/biopp.univ-montp2.fr/wiki/index.php/Main_Page" TargetMode="External"/><Relationship Id="rId42" Type="http://schemas.openxmlformats.org/officeDocument/2006/relationships/hyperlink" Target="http://homepages.ulb.ac.be/~dacatanz/Site_1/PhyloCoco.html" TargetMode="External"/><Relationship Id="rId47" Type="http://schemas.openxmlformats.org/officeDocument/2006/relationships/hyperlink" Target="http://www.tau.ac.il/~itaymay/cp/rate4site.html" TargetMode="External"/><Relationship Id="rId50" Type="http://schemas.openxmlformats.org/officeDocument/2006/relationships/hyperlink" Target="https://code.google.com/archive/p/garli/" TargetMode="External"/><Relationship Id="rId55" Type="http://schemas.openxmlformats.org/officeDocument/2006/relationships/hyperlink" Target="http://www.cibiv.at/software/alifritz/" TargetMode="External"/><Relationship Id="rId63" Type="http://schemas.openxmlformats.org/officeDocument/2006/relationships/hyperlink" Target="http://www.simmap.com/index.html" TargetMode="External"/><Relationship Id="rId68" Type="http://schemas.openxmlformats.org/officeDocument/2006/relationships/hyperlink" Target="http://www.treefinder.de/" TargetMode="External"/><Relationship Id="rId76" Type="http://schemas.openxmlformats.org/officeDocument/2006/relationships/hyperlink" Target="http://dambe.bio.uottawa.ca/DAMBE/dambe.aspx" TargetMode="External"/><Relationship Id="rId84" Type="http://schemas.openxmlformats.org/officeDocument/2006/relationships/hyperlink" Target="http://www.ism.ac.jp/ismlib/softother.e.html" TargetMode="External"/><Relationship Id="rId89" Type="http://schemas.openxmlformats.org/officeDocument/2006/relationships/vmlDrawing" Target="../drawings/vmlDrawing1.vml"/><Relationship Id="rId7" Type="http://schemas.openxmlformats.org/officeDocument/2006/relationships/hyperlink" Target="https://github.com/ddarriba/jmodeltest2" TargetMode="External"/><Relationship Id="rId71" Type="http://schemas.openxmlformats.org/officeDocument/2006/relationships/hyperlink" Target="http://stat.sys.i.kyoto-u.ac.jp/prog/consel/" TargetMode="External"/><Relationship Id="rId2" Type="http://schemas.openxmlformats.org/officeDocument/2006/relationships/hyperlink" Target="http://www.cibiv.at/software/" TargetMode="External"/><Relationship Id="rId16" Type="http://schemas.openxmlformats.org/officeDocument/2006/relationships/hyperlink" Target="http://www.tcoffee.org/Projects/tcoffee/" TargetMode="External"/><Relationship Id="rId29" Type="http://schemas.openxmlformats.org/officeDocument/2006/relationships/hyperlink" Target="http://www.mixturetree.net/index.php?page=Download" TargetMode="External"/><Relationship Id="rId11" Type="http://schemas.openxmlformats.org/officeDocument/2006/relationships/hyperlink" Target="https://web.archive.org/web/20100902045733/http:/distributed.cs.nuim.ie:80/dprml.php" TargetMode="External"/><Relationship Id="rId24" Type="http://schemas.openxmlformats.org/officeDocument/2006/relationships/hyperlink" Target="http://www.lillo.org.ar/phylogeny/tnt/" TargetMode="External"/><Relationship Id="rId32" Type="http://schemas.openxmlformats.org/officeDocument/2006/relationships/hyperlink" Target="http://pbil.univ-lyon1.fr/software/nhphyml/" TargetMode="External"/><Relationship Id="rId37" Type="http://schemas.openxmlformats.org/officeDocument/2006/relationships/hyperlink" Target="http://rogerlab.biochemistryandmolecularbiology.dal.ca/Software/Software.htm" TargetMode="External"/><Relationship Id="rId40" Type="http://schemas.openxmlformats.org/officeDocument/2006/relationships/hyperlink" Target="http://bioinfweb.info/Software/SeqState" TargetMode="External"/><Relationship Id="rId45" Type="http://schemas.openxmlformats.org/officeDocument/2006/relationships/hyperlink" Target="http://www.tau.ac.il/~talp/MCMC/McRate.html" TargetMode="External"/><Relationship Id="rId53" Type="http://schemas.openxmlformats.org/officeDocument/2006/relationships/hyperlink" Target="https://www.asc.ohio-state.edu/kubatko.2/software/ssa/ssa.html" TargetMode="External"/><Relationship Id="rId58" Type="http://schemas.openxmlformats.org/officeDocument/2006/relationships/hyperlink" Target="http://www.cibiv.at/software/iqpnni/" TargetMode="External"/><Relationship Id="rId66" Type="http://schemas.openxmlformats.org/officeDocument/2006/relationships/hyperlink" Target="https://sco.h-its.org/exelixis/web/software/raxml/index.html" TargetMode="External"/><Relationship Id="rId74" Type="http://schemas.openxmlformats.org/officeDocument/2006/relationships/hyperlink" Target="http://www.life.illinois.edu/gary/programs/DNArates.html" TargetMode="External"/><Relationship Id="rId79" Type="http://schemas.openxmlformats.org/officeDocument/2006/relationships/hyperlink" Target="https://www.ebi.ac.uk/goldman-srv/hmm/passml.html" TargetMode="External"/><Relationship Id="rId87" Type="http://schemas.openxmlformats.org/officeDocument/2006/relationships/hyperlink" Target="https://sco.h-its.org/exelixis/resource/download/NewManual.pdf" TargetMode="External"/><Relationship Id="rId5" Type="http://schemas.openxmlformats.org/officeDocument/2006/relationships/hyperlink" Target="http://www.phylogeny.fr/" TargetMode="External"/><Relationship Id="rId61" Type="http://schemas.openxmlformats.org/officeDocument/2006/relationships/hyperlink" Target="http://darwin.uvigo.es/software/prottest.html" TargetMode="External"/><Relationship Id="rId82" Type="http://schemas.openxmlformats.org/officeDocument/2006/relationships/hyperlink" Target="http://www.splitstree.org/" TargetMode="External"/><Relationship Id="rId90" Type="http://schemas.openxmlformats.org/officeDocument/2006/relationships/table" Target="../tables/table1.xml"/><Relationship Id="rId19" Type="http://schemas.openxmlformats.org/officeDocument/2006/relationships/hyperlink" Target="http://mrbayes.sourceforge.net/" TargetMode="External"/><Relationship Id="rId14" Type="http://schemas.openxmlformats.org/officeDocument/2006/relationships/hyperlink" Target="http://evolution.genetics.washington.edu/phylip/doc/dnaml.html" TargetMode="External"/><Relationship Id="rId22" Type="http://schemas.openxmlformats.org/officeDocument/2006/relationships/hyperlink" Target="http://www.atgc-montpellier.fr/bionj/binaries.php" TargetMode="External"/><Relationship Id="rId27" Type="http://schemas.openxmlformats.org/officeDocument/2006/relationships/hyperlink" Target="http://www.drive5.com/muscle/" TargetMode="External"/><Relationship Id="rId30" Type="http://schemas.openxmlformats.org/officeDocument/2006/relationships/hyperlink" Target="http://www.bioinf.manchester.ac.uk/segminator/" TargetMode="External"/><Relationship Id="rId35" Type="http://schemas.openxmlformats.org/officeDocument/2006/relationships/hyperlink" Target="http://www.phrap.org/othersoftware.html" TargetMode="External"/><Relationship Id="rId43" Type="http://schemas.openxmlformats.org/officeDocument/2006/relationships/hyperlink" Target="https://www.mathstat.dal.ca/~hcwang/procov.html" TargetMode="External"/><Relationship Id="rId48" Type="http://schemas.openxmlformats.org/officeDocument/2006/relationships/hyperlink" Target="http://compbio.cs.huji.ac.il/semphy/" TargetMode="External"/><Relationship Id="rId56" Type="http://schemas.openxmlformats.org/officeDocument/2006/relationships/hyperlink" Target="http://www.cibiv.at/software/parat/" TargetMode="External"/><Relationship Id="rId64" Type="http://schemas.openxmlformats.org/officeDocument/2006/relationships/hyperlink" Target="https://github.com/nylander/MrModeltest2" TargetMode="External"/><Relationship Id="rId69" Type="http://schemas.openxmlformats.org/officeDocument/2006/relationships/hyperlink" Target="https://mesquiteproject.wikispaces.com/" TargetMode="External"/><Relationship Id="rId77" Type="http://schemas.openxmlformats.org/officeDocument/2006/relationships/hyperlink" Target="http://evomics.org/resources/software/molecular-evolution-software/modeltest/" TargetMode="External"/><Relationship Id="rId8" Type="http://schemas.openxmlformats.org/officeDocument/2006/relationships/hyperlink" Target="http://paup.phylosolutions.com/" TargetMode="External"/><Relationship Id="rId51" Type="http://schemas.openxmlformats.org/officeDocument/2006/relationships/hyperlink" Target="https://www.fifthdimension.jp/products/kakusan/" TargetMode="External"/><Relationship Id="rId72" Type="http://schemas.openxmlformats.org/officeDocument/2006/relationships/hyperlink" Target="http://www.webpages.uidaho.edu/~jacks/DTModSel.html" TargetMode="External"/><Relationship Id="rId80" Type="http://schemas.openxmlformats.org/officeDocument/2006/relationships/hyperlink" Target="http://pbil.univ-lyon1.fr/software/phylowin_legacy.html" TargetMode="External"/><Relationship Id="rId85" Type="http://schemas.openxmlformats.org/officeDocument/2006/relationships/hyperlink" Target="https://directory.fsf.org/wiki/FastDNAml" TargetMode="External"/><Relationship Id="rId3" Type="http://schemas.openxmlformats.org/officeDocument/2006/relationships/hyperlink" Target="https://sites.google.com/a/fieldmuseum.org/rtol/software" TargetMode="External"/><Relationship Id="rId12" Type="http://schemas.openxmlformats.org/officeDocument/2006/relationships/hyperlink" Target="http://bioinfweb.info/Software/PRAP2" TargetMode="External"/><Relationship Id="rId17" Type="http://schemas.openxmlformats.org/officeDocument/2006/relationships/hyperlink" Target="http://www.atgc-montpellier.fr/phylobayes/binaries.php" TargetMode="External"/><Relationship Id="rId25" Type="http://schemas.openxmlformats.org/officeDocument/2006/relationships/hyperlink" Target="https://www.megasoftware.net/" TargetMode="External"/><Relationship Id="rId33" Type="http://schemas.openxmlformats.org/officeDocument/2006/relationships/hyperlink" Target="http://www.microbesonline.org/fasttree/" TargetMode="External"/><Relationship Id="rId38" Type="http://schemas.openxmlformats.org/officeDocument/2006/relationships/hyperlink" Target="http://bosque.udec.cl/software/bosque.html" TargetMode="External"/><Relationship Id="rId46" Type="http://schemas.openxmlformats.org/officeDocument/2006/relationships/hyperlink" Target="http://atgc.lirmm.fr/phyml/alrt/" TargetMode="External"/><Relationship Id="rId59" Type="http://schemas.openxmlformats.org/officeDocument/2006/relationships/hyperlink" Target="https://sray.med.som.jhmi.edu/SCRoftware/simplot/" TargetMode="External"/><Relationship Id="rId67" Type="http://schemas.openxmlformats.org/officeDocument/2006/relationships/hyperlink" Target="http://www.metapiga.org/" TargetMode="External"/><Relationship Id="rId20" Type="http://schemas.openxmlformats.org/officeDocument/2006/relationships/hyperlink" Target="http://www.montana.edu/kalinowski/software/treefit.html" TargetMode="External"/><Relationship Id="rId41" Type="http://schemas.openxmlformats.org/officeDocument/2006/relationships/hyperlink" Target="http://bioinfweb.info/Software/PRAP" TargetMode="External"/><Relationship Id="rId54" Type="http://schemas.openxmlformats.org/officeDocument/2006/relationships/hyperlink" Target="http://www.cibiv.at/software/phynav/" TargetMode="External"/><Relationship Id="rId62" Type="http://schemas.openxmlformats.org/officeDocument/2006/relationships/hyperlink" Target="http://microbe.bio.indiana.edu:7131/soft/iubionew/molbio/evolution/evolve/TipDate/" TargetMode="External"/><Relationship Id="rId70" Type="http://schemas.openxmlformats.org/officeDocument/2006/relationships/hyperlink" Target="https://www.ebi.ac.uk/research/goldman/software/EDIBLE" TargetMode="External"/><Relationship Id="rId75" Type="http://schemas.openxmlformats.org/officeDocument/2006/relationships/hyperlink" Target="http://www.cebl.auckland.ac.nz/pal-project/" TargetMode="External"/><Relationship Id="rId83" Type="http://schemas.openxmlformats.org/officeDocument/2006/relationships/hyperlink" Target="http://abacus.gene.ucl.ac.uk/software/paml.html" TargetMode="External"/><Relationship Id="rId88" Type="http://schemas.openxmlformats.org/officeDocument/2006/relationships/printerSettings" Target="../printerSettings/printerSettings1.bin"/><Relationship Id="rId91" Type="http://schemas.openxmlformats.org/officeDocument/2006/relationships/comments" Target="../comments1.xml"/><Relationship Id="rId1" Type="http://schemas.openxmlformats.org/officeDocument/2006/relationships/hyperlink" Target="https://www.ebi.ac.uk/research/goldman/software/SLR" TargetMode="External"/><Relationship Id="rId6" Type="http://schemas.openxmlformats.org/officeDocument/2006/relationships/hyperlink" Target="http://www.phylo.org/" TargetMode="External"/><Relationship Id="rId15" Type="http://schemas.openxmlformats.org/officeDocument/2006/relationships/hyperlink" Target="http://evolution.genetics.washington.edu/phylip.html" TargetMode="External"/><Relationship Id="rId23" Type="http://schemas.openxmlformats.org/officeDocument/2006/relationships/hyperlink" Target="https://bioinfocs.rice.edu/phylonet" TargetMode="External"/><Relationship Id="rId28" Type="http://schemas.openxmlformats.org/officeDocument/2006/relationships/hyperlink" Target="http://doua.prabi.fr/software/seaview" TargetMode="External"/><Relationship Id="rId36" Type="http://schemas.openxmlformats.org/officeDocument/2006/relationships/hyperlink" Target="http://emboss.sourceforge.net/what/" TargetMode="External"/><Relationship Id="rId49" Type="http://schemas.openxmlformats.org/officeDocument/2006/relationships/hyperlink" Target="http://biology.ucr.edu/people/faculty/Garland/PHYSIG.html" TargetMode="External"/><Relationship Id="rId57" Type="http://schemas.openxmlformats.org/officeDocument/2006/relationships/hyperlink" Target="http://www.iqtree.org/" TargetMode="External"/><Relationship Id="rId10" Type="http://schemas.openxmlformats.org/officeDocument/2006/relationships/hyperlink" Target="https://web.archive.org/web/20080703191839/http:/distributed.cs.nuim.ie:80/multiphyl.php" TargetMode="External"/><Relationship Id="rId31" Type="http://schemas.openxmlformats.org/officeDocument/2006/relationships/hyperlink" Target="http://pbil.univ-lyon1.fr/software/phyml_multi/" TargetMode="External"/><Relationship Id="rId44" Type="http://schemas.openxmlformats.org/officeDocument/2006/relationships/hyperlink" Target="http://carmelab.huji.ac.il/software/EREM/erem.html" TargetMode="External"/><Relationship Id="rId52" Type="http://schemas.openxmlformats.org/officeDocument/2006/relationships/hyperlink" Target="http://www.clustal.org/omega/" TargetMode="External"/><Relationship Id="rId60" Type="http://schemas.openxmlformats.org/officeDocument/2006/relationships/hyperlink" Target="http://mcinerneylab.com/software/modelgenerator/" TargetMode="External"/><Relationship Id="rId65" Type="http://schemas.openxmlformats.org/officeDocument/2006/relationships/hyperlink" Target="http://www.atgc-montpellier.fr/phyml/binaries.php" TargetMode="External"/><Relationship Id="rId73" Type="http://schemas.openxmlformats.org/officeDocument/2006/relationships/hyperlink" Target="http://www.hyphy.org/" TargetMode="External"/><Relationship Id="rId78" Type="http://schemas.openxmlformats.org/officeDocument/2006/relationships/hyperlink" Target="http://www.arb-home.de/home.html" TargetMode="External"/><Relationship Id="rId81" Type="http://schemas.openxmlformats.org/officeDocument/2006/relationships/hyperlink" Target="http://www.tree-puzzle.de/" TargetMode="External"/><Relationship Id="rId86" Type="http://schemas.openxmlformats.org/officeDocument/2006/relationships/hyperlink" Target="http://phylemon.bioinfo.cipf.es/" TargetMode="External"/><Relationship Id="rId4" Type="http://schemas.openxmlformats.org/officeDocument/2006/relationships/hyperlink" Target="http://www.hyphy.org/resources/hyphybook2007.pdf" TargetMode="External"/><Relationship Id="rId9" Type="http://schemas.openxmlformats.org/officeDocument/2006/relationships/hyperlink" Target="https://web.archive.org/web/20100621115635/http:/www.lifesci.ucsb.edu/eemb/labs/oakley/software/comet.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beast.community/" TargetMode="External"/><Relationship Id="rId18" Type="http://schemas.openxmlformats.org/officeDocument/2006/relationships/hyperlink" Target="https://bioinfocs.rice.edu/phylonet" TargetMode="External"/><Relationship Id="rId26" Type="http://schemas.openxmlformats.org/officeDocument/2006/relationships/hyperlink" Target="http://pbil.univ-lyon1.fr/software/phyml_multi/" TargetMode="External"/><Relationship Id="rId39" Type="http://schemas.openxmlformats.org/officeDocument/2006/relationships/hyperlink" Target="http://carmelab.huji.ac.il/software/EREM/erem.html" TargetMode="External"/><Relationship Id="rId21" Type="http://schemas.openxmlformats.org/officeDocument/2006/relationships/hyperlink" Target="http://www.personal.psu.edu/nxm2/gamma-readme2.htm" TargetMode="External"/><Relationship Id="rId34" Type="http://schemas.openxmlformats.org/officeDocument/2006/relationships/hyperlink" Target="https://www.ebi.ac.uk/research/goldman/software/SLR" TargetMode="External"/><Relationship Id="rId42" Type="http://schemas.openxmlformats.org/officeDocument/2006/relationships/hyperlink" Target="http://www.tau.ac.il/~itaymay/cp/rate4site.html" TargetMode="External"/><Relationship Id="rId47" Type="http://schemas.openxmlformats.org/officeDocument/2006/relationships/hyperlink" Target="http://www.clustal.org/omega/" TargetMode="External"/><Relationship Id="rId50" Type="http://schemas.openxmlformats.org/officeDocument/2006/relationships/hyperlink" Target="http://www.cibiv.at/software/alifritz/" TargetMode="External"/><Relationship Id="rId55" Type="http://schemas.openxmlformats.org/officeDocument/2006/relationships/hyperlink" Target="http://mcinerneylab.com/software/modelgenerator/" TargetMode="External"/><Relationship Id="rId63" Type="http://schemas.openxmlformats.org/officeDocument/2006/relationships/hyperlink" Target="http://www.treefinder.de/" TargetMode="External"/><Relationship Id="rId68" Type="http://schemas.openxmlformats.org/officeDocument/2006/relationships/hyperlink" Target="http://www.hyphy.org/" TargetMode="External"/><Relationship Id="rId76" Type="http://schemas.openxmlformats.org/officeDocument/2006/relationships/hyperlink" Target="http://www.tree-puzzle.de/" TargetMode="External"/><Relationship Id="rId7" Type="http://schemas.openxmlformats.org/officeDocument/2006/relationships/hyperlink" Target="https://web.archive.org/web/20100902045733/http:/distributed.cs.nuim.ie:80/dprml.php" TargetMode="External"/><Relationship Id="rId71" Type="http://schemas.openxmlformats.org/officeDocument/2006/relationships/hyperlink" Target="http://dambe.bio.uottawa.ca/DAMBE/dambe.aspx" TargetMode="External"/><Relationship Id="rId2" Type="http://schemas.openxmlformats.org/officeDocument/2006/relationships/hyperlink" Target="http://www.phylo.org/" TargetMode="External"/><Relationship Id="rId16" Type="http://schemas.openxmlformats.org/officeDocument/2006/relationships/hyperlink" Target="https://github.com/khowe/quicktree/" TargetMode="External"/><Relationship Id="rId29" Type="http://schemas.openxmlformats.org/officeDocument/2006/relationships/hyperlink" Target="https://web.archive.org/web/20171015054802/http:/biopp.univ-montp2.fr/wiki/index.php/Main_Page" TargetMode="External"/><Relationship Id="rId11" Type="http://schemas.openxmlformats.org/officeDocument/2006/relationships/hyperlink" Target="http://www.tcoffee.org/Projects/tcoffee/" TargetMode="External"/><Relationship Id="rId24" Type="http://schemas.openxmlformats.org/officeDocument/2006/relationships/hyperlink" Target="http://www.mixturetree.net/index.php?page=Download" TargetMode="External"/><Relationship Id="rId32" Type="http://schemas.openxmlformats.org/officeDocument/2006/relationships/hyperlink" Target="http://rogerlab.biochemistryandmolecularbiology.dal.ca/Software/Software.htm" TargetMode="External"/><Relationship Id="rId37" Type="http://schemas.openxmlformats.org/officeDocument/2006/relationships/hyperlink" Target="http://homepages.ulb.ac.be/~dacatanz/Site_1/PhyloCoco.html" TargetMode="External"/><Relationship Id="rId40" Type="http://schemas.openxmlformats.org/officeDocument/2006/relationships/hyperlink" Target="http://www.tau.ac.il/~talp/MCMC/McRate.html" TargetMode="External"/><Relationship Id="rId45" Type="http://schemas.openxmlformats.org/officeDocument/2006/relationships/hyperlink" Target="https://code.google.com/archive/p/garli/" TargetMode="External"/><Relationship Id="rId53" Type="http://schemas.openxmlformats.org/officeDocument/2006/relationships/hyperlink" Target="http://www.cibiv.at/software/iqpnni/" TargetMode="External"/><Relationship Id="rId58" Type="http://schemas.openxmlformats.org/officeDocument/2006/relationships/hyperlink" Target="http://www.simmap.com/index.html" TargetMode="External"/><Relationship Id="rId66" Type="http://schemas.openxmlformats.org/officeDocument/2006/relationships/hyperlink" Target="http://stat.sys.i.kyoto-u.ac.jp/prog/consel/" TargetMode="External"/><Relationship Id="rId74" Type="http://schemas.openxmlformats.org/officeDocument/2006/relationships/hyperlink" Target="https://www.ebi.ac.uk/goldman-srv/hmm/passml.html" TargetMode="External"/><Relationship Id="rId79" Type="http://schemas.openxmlformats.org/officeDocument/2006/relationships/hyperlink" Target="http://www.ism.ac.jp/ismlib/softother.e.html" TargetMode="External"/><Relationship Id="rId5" Type="http://schemas.openxmlformats.org/officeDocument/2006/relationships/hyperlink" Target="https://web.archive.org/web/20100621115635/http:/www.lifesci.ucsb.edu/eemb/labs/oakley/software/comet.htm" TargetMode="External"/><Relationship Id="rId61" Type="http://schemas.openxmlformats.org/officeDocument/2006/relationships/hyperlink" Target="https://sco.h-its.org/exelixis/web/software/raxml/index.html" TargetMode="External"/><Relationship Id="rId82" Type="http://schemas.openxmlformats.org/officeDocument/2006/relationships/printerSettings" Target="../printerSettings/printerSettings2.bin"/><Relationship Id="rId10" Type="http://schemas.openxmlformats.org/officeDocument/2006/relationships/hyperlink" Target="http://evolution.genetics.washington.edu/phylip.html" TargetMode="External"/><Relationship Id="rId19" Type="http://schemas.openxmlformats.org/officeDocument/2006/relationships/hyperlink" Target="http://www.lillo.org.ar/phylogeny/tnt/" TargetMode="External"/><Relationship Id="rId31" Type="http://schemas.openxmlformats.org/officeDocument/2006/relationships/hyperlink" Target="http://emboss.sourceforge.net/what/" TargetMode="External"/><Relationship Id="rId44" Type="http://schemas.openxmlformats.org/officeDocument/2006/relationships/hyperlink" Target="http://biology.ucr.edu/people/faculty/Garland/PHYSIG.html" TargetMode="External"/><Relationship Id="rId52" Type="http://schemas.openxmlformats.org/officeDocument/2006/relationships/hyperlink" Target="http://www.iqtree.org/" TargetMode="External"/><Relationship Id="rId60" Type="http://schemas.openxmlformats.org/officeDocument/2006/relationships/hyperlink" Target="http://www.atgc-montpellier.fr/phyml/binaries.php" TargetMode="External"/><Relationship Id="rId65" Type="http://schemas.openxmlformats.org/officeDocument/2006/relationships/hyperlink" Target="https://www.ebi.ac.uk/research/goldman/software/EDIBLE" TargetMode="External"/><Relationship Id="rId73" Type="http://schemas.openxmlformats.org/officeDocument/2006/relationships/hyperlink" Target="http://www.arb-home.de/home.html" TargetMode="External"/><Relationship Id="rId78" Type="http://schemas.openxmlformats.org/officeDocument/2006/relationships/hyperlink" Target="http://abacus.gene.ucl.ac.uk/software/paml.html" TargetMode="External"/><Relationship Id="rId81" Type="http://schemas.openxmlformats.org/officeDocument/2006/relationships/hyperlink" Target="http://phylemon.bioinfo.cipf.es/" TargetMode="External"/><Relationship Id="rId4" Type="http://schemas.openxmlformats.org/officeDocument/2006/relationships/hyperlink" Target="http://paup.phylosolutions.com/" TargetMode="External"/><Relationship Id="rId9" Type="http://schemas.openxmlformats.org/officeDocument/2006/relationships/hyperlink" Target="http://evolution.genetics.washington.edu/phylip/doc/dnaml.html" TargetMode="External"/><Relationship Id="rId14" Type="http://schemas.openxmlformats.org/officeDocument/2006/relationships/hyperlink" Target="http://mrbayes.sourceforge.net/" TargetMode="External"/><Relationship Id="rId22" Type="http://schemas.openxmlformats.org/officeDocument/2006/relationships/hyperlink" Target="http://www.drive5.com/muscle/" TargetMode="External"/><Relationship Id="rId27" Type="http://schemas.openxmlformats.org/officeDocument/2006/relationships/hyperlink" Target="http://pbil.univ-lyon1.fr/software/nhphyml/" TargetMode="External"/><Relationship Id="rId30" Type="http://schemas.openxmlformats.org/officeDocument/2006/relationships/hyperlink" Target="http://www.phrap.org/othersoftware.html" TargetMode="External"/><Relationship Id="rId35" Type="http://schemas.openxmlformats.org/officeDocument/2006/relationships/hyperlink" Target="http://bioinfweb.info/Software/SeqState" TargetMode="External"/><Relationship Id="rId43" Type="http://schemas.openxmlformats.org/officeDocument/2006/relationships/hyperlink" Target="http://compbio.cs.huji.ac.il/semphy/" TargetMode="External"/><Relationship Id="rId48" Type="http://schemas.openxmlformats.org/officeDocument/2006/relationships/hyperlink" Target="https://www.asc.ohio-state.edu/kubatko.2/software/ssa/ssa.html" TargetMode="External"/><Relationship Id="rId56" Type="http://schemas.openxmlformats.org/officeDocument/2006/relationships/hyperlink" Target="http://darwin.uvigo.es/software/prottest.html" TargetMode="External"/><Relationship Id="rId64" Type="http://schemas.openxmlformats.org/officeDocument/2006/relationships/hyperlink" Target="https://mesquiteproject.wikispaces.com/" TargetMode="External"/><Relationship Id="rId69" Type="http://schemas.openxmlformats.org/officeDocument/2006/relationships/hyperlink" Target="http://www.life.illinois.edu/gary/programs/DNArates.html" TargetMode="External"/><Relationship Id="rId77" Type="http://schemas.openxmlformats.org/officeDocument/2006/relationships/hyperlink" Target="http://www.splitstree.org/" TargetMode="External"/><Relationship Id="rId8" Type="http://schemas.openxmlformats.org/officeDocument/2006/relationships/hyperlink" Target="http://evomics.org/learning/phylogenetics/jmodeltest/" TargetMode="External"/><Relationship Id="rId51" Type="http://schemas.openxmlformats.org/officeDocument/2006/relationships/hyperlink" Target="http://www.cibiv.at/software/parat/" TargetMode="External"/><Relationship Id="rId72" Type="http://schemas.openxmlformats.org/officeDocument/2006/relationships/hyperlink" Target="http://evomics.org/resources/software/molecular-evolution-software/modeltest/" TargetMode="External"/><Relationship Id="rId80" Type="http://schemas.openxmlformats.org/officeDocument/2006/relationships/hyperlink" Target="https://directory.fsf.org/wiki/FastDNAml" TargetMode="External"/><Relationship Id="rId3" Type="http://schemas.openxmlformats.org/officeDocument/2006/relationships/hyperlink" Target="https://github.com/ddarriba/jmodeltest2" TargetMode="External"/><Relationship Id="rId12" Type="http://schemas.openxmlformats.org/officeDocument/2006/relationships/hyperlink" Target="http://www.atgc-montpellier.fr/phylobayes/binaries.php" TargetMode="External"/><Relationship Id="rId17" Type="http://schemas.openxmlformats.org/officeDocument/2006/relationships/hyperlink" Target="http://www.atgc-montpellier.fr/bionj/binaries.php" TargetMode="External"/><Relationship Id="rId25" Type="http://schemas.openxmlformats.org/officeDocument/2006/relationships/hyperlink" Target="http://www.bioinf.manchester.ac.uk/segminator/" TargetMode="External"/><Relationship Id="rId33" Type="http://schemas.openxmlformats.org/officeDocument/2006/relationships/hyperlink" Target="http://bosque.udec.cl/software/bosque.html" TargetMode="External"/><Relationship Id="rId38" Type="http://schemas.openxmlformats.org/officeDocument/2006/relationships/hyperlink" Target="https://www.mathstat.dal.ca/~hcwang/procov.html" TargetMode="External"/><Relationship Id="rId46" Type="http://schemas.openxmlformats.org/officeDocument/2006/relationships/hyperlink" Target="https://www.fifthdimension.jp/products/kakusan/" TargetMode="External"/><Relationship Id="rId59" Type="http://schemas.openxmlformats.org/officeDocument/2006/relationships/hyperlink" Target="https://github.com/nylander/MrModeltest2" TargetMode="External"/><Relationship Id="rId67" Type="http://schemas.openxmlformats.org/officeDocument/2006/relationships/hyperlink" Target="http://www.webpages.uidaho.edu/~jacks/DTModSel.html" TargetMode="External"/><Relationship Id="rId20" Type="http://schemas.openxmlformats.org/officeDocument/2006/relationships/hyperlink" Target="https://www.megasoftware.net/" TargetMode="External"/><Relationship Id="rId41" Type="http://schemas.openxmlformats.org/officeDocument/2006/relationships/hyperlink" Target="http://atgc.lirmm.fr/phyml/alrt/" TargetMode="External"/><Relationship Id="rId54" Type="http://schemas.openxmlformats.org/officeDocument/2006/relationships/hyperlink" Target="https://sray.med.som.jhmi.edu/SCRoftware/simplot/" TargetMode="External"/><Relationship Id="rId62" Type="http://schemas.openxmlformats.org/officeDocument/2006/relationships/hyperlink" Target="http://www.metapiga.org/" TargetMode="External"/><Relationship Id="rId70" Type="http://schemas.openxmlformats.org/officeDocument/2006/relationships/hyperlink" Target="http://www.cebl.auckland.ac.nz/pal-project/" TargetMode="External"/><Relationship Id="rId75" Type="http://schemas.openxmlformats.org/officeDocument/2006/relationships/hyperlink" Target="http://pbil.univ-lyon1.fr/software/phylowin_legacy.html" TargetMode="External"/><Relationship Id="rId83" Type="http://schemas.openxmlformats.org/officeDocument/2006/relationships/table" Target="../tables/table2.xml"/><Relationship Id="rId1" Type="http://schemas.openxmlformats.org/officeDocument/2006/relationships/hyperlink" Target="http://www.phylogeny.fr/" TargetMode="External"/><Relationship Id="rId6" Type="http://schemas.openxmlformats.org/officeDocument/2006/relationships/hyperlink" Target="https://web.archive.org/web/20080703191839/http:/distributed.cs.nuim.ie:80/multiphyl.php" TargetMode="External"/><Relationship Id="rId15" Type="http://schemas.openxmlformats.org/officeDocument/2006/relationships/hyperlink" Target="http://www.montana.edu/kalinowski/software/treefit.html" TargetMode="External"/><Relationship Id="rId23" Type="http://schemas.openxmlformats.org/officeDocument/2006/relationships/hyperlink" Target="http://doua.prabi.fr/software/seaview" TargetMode="External"/><Relationship Id="rId28" Type="http://schemas.openxmlformats.org/officeDocument/2006/relationships/hyperlink" Target="http://www.microbesonline.org/fasttree/" TargetMode="External"/><Relationship Id="rId36" Type="http://schemas.openxmlformats.org/officeDocument/2006/relationships/hyperlink" Target="http://bioinfweb.info/Software/PRAP" TargetMode="External"/><Relationship Id="rId49" Type="http://schemas.openxmlformats.org/officeDocument/2006/relationships/hyperlink" Target="http://www.cibiv.at/software/phynav/" TargetMode="External"/><Relationship Id="rId57" Type="http://schemas.openxmlformats.org/officeDocument/2006/relationships/hyperlink" Target="http://microbe.bio.indiana.edu:7131/soft/iubionew/molbio/evolution/evolve/TipDat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de.google.com/archive/p/garli/" TargetMode="External"/><Relationship Id="rId13" Type="http://schemas.openxmlformats.org/officeDocument/2006/relationships/hyperlink" Target="http://mrbayes.sourceforge.net/" TargetMode="External"/><Relationship Id="rId18" Type="http://schemas.openxmlformats.org/officeDocument/2006/relationships/table" Target="../tables/table3.xml"/><Relationship Id="rId3" Type="http://schemas.openxmlformats.org/officeDocument/2006/relationships/hyperlink" Target="http://www.arb-home.de/home.html" TargetMode="External"/><Relationship Id="rId7" Type="http://schemas.openxmlformats.org/officeDocument/2006/relationships/hyperlink" Target="http://www.clustal.org/omega/" TargetMode="External"/><Relationship Id="rId12" Type="http://schemas.openxmlformats.org/officeDocument/2006/relationships/hyperlink" Target="https://www.megasoftware.net/" TargetMode="External"/><Relationship Id="rId17" Type="http://schemas.openxmlformats.org/officeDocument/2006/relationships/drawing" Target="../drawings/drawing1.xml"/><Relationship Id="rId2" Type="http://schemas.openxmlformats.org/officeDocument/2006/relationships/hyperlink" Target="http://www.splitstree.org/" TargetMode="External"/><Relationship Id="rId16" Type="http://schemas.openxmlformats.org/officeDocument/2006/relationships/hyperlink" Target="http://evomics.org/learning/phylogenetics/jmodeltest/" TargetMode="External"/><Relationship Id="rId1" Type="http://schemas.openxmlformats.org/officeDocument/2006/relationships/hyperlink" Target="http://abacus.gene.ucl.ac.uk/software/paml.html" TargetMode="External"/><Relationship Id="rId6" Type="http://schemas.openxmlformats.org/officeDocument/2006/relationships/hyperlink" Target="http://www.atgc-montpellier.fr/phyml/binaries.php" TargetMode="External"/><Relationship Id="rId11" Type="http://schemas.openxmlformats.org/officeDocument/2006/relationships/hyperlink" Target="http://www.drive5.com/muscle/" TargetMode="External"/><Relationship Id="rId5" Type="http://schemas.openxmlformats.org/officeDocument/2006/relationships/hyperlink" Target="https://sco.h-its.org/exelixis/web/software/raxml/index.html" TargetMode="External"/><Relationship Id="rId15" Type="http://schemas.openxmlformats.org/officeDocument/2006/relationships/hyperlink" Target="http://paup.phylosolutions.com/" TargetMode="External"/><Relationship Id="rId10" Type="http://schemas.openxmlformats.org/officeDocument/2006/relationships/hyperlink" Target="http://doua.prabi.fr/software/seaview" TargetMode="External"/><Relationship Id="rId4" Type="http://schemas.openxmlformats.org/officeDocument/2006/relationships/hyperlink" Target="http://evomics.org/resources/software/molecular-evolution-software/modeltest/" TargetMode="External"/><Relationship Id="rId9" Type="http://schemas.openxmlformats.org/officeDocument/2006/relationships/hyperlink" Target="http://emboss.sourceforge.net/what/" TargetMode="External"/><Relationship Id="rId14" Type="http://schemas.openxmlformats.org/officeDocument/2006/relationships/hyperlink" Target="http://www.tcoffee.org/Projects/tcoffe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3"/>
  <sheetViews>
    <sheetView zoomScale="80" zoomScaleNormal="80" workbookViewId="0"/>
  </sheetViews>
  <sheetFormatPr defaultRowHeight="14.4" x14ac:dyDescent="0.3"/>
  <cols>
    <col min="1" max="1" width="10.5546875" customWidth="1"/>
    <col min="2" max="5" width="15.109375" customWidth="1"/>
    <col min="6" max="6" width="42" customWidth="1"/>
    <col min="7" max="7" width="69.21875" customWidth="1"/>
    <col min="8" max="8" width="17.5546875" customWidth="1"/>
    <col min="9" max="9" width="9.44140625" customWidth="1"/>
    <col min="10" max="10" width="10.21875" customWidth="1"/>
    <col min="11" max="11" width="8" customWidth="1"/>
    <col min="12" max="12" width="12.109375" customWidth="1"/>
    <col min="13" max="13" width="11.33203125" customWidth="1"/>
  </cols>
  <sheetData>
    <row r="1" spans="1:14" x14ac:dyDescent="0.3">
      <c r="A1" s="1" t="s">
        <v>224</v>
      </c>
    </row>
    <row r="2" spans="1:14" x14ac:dyDescent="0.3">
      <c r="A2" s="1" t="s">
        <v>324</v>
      </c>
    </row>
    <row r="3" spans="1:14" x14ac:dyDescent="0.3">
      <c r="A3" s="1" t="s">
        <v>325</v>
      </c>
    </row>
    <row r="4" spans="1:14" x14ac:dyDescent="0.3">
      <c r="A4" s="1" t="s">
        <v>326</v>
      </c>
    </row>
    <row r="5" spans="1:14" x14ac:dyDescent="0.3">
      <c r="A5" s="1" t="s">
        <v>225</v>
      </c>
    </row>
    <row r="6" spans="1:14" x14ac:dyDescent="0.3">
      <c r="A6" s="1" t="s">
        <v>226</v>
      </c>
    </row>
    <row r="7" spans="1:14" x14ac:dyDescent="0.3">
      <c r="B7" t="s">
        <v>230</v>
      </c>
      <c r="C7" t="s">
        <v>239</v>
      </c>
      <c r="D7" t="s">
        <v>252</v>
      </c>
      <c r="E7" t="s">
        <v>253</v>
      </c>
      <c r="F7" t="s">
        <v>231</v>
      </c>
      <c r="G7" t="s">
        <v>232</v>
      </c>
      <c r="H7" t="s">
        <v>255</v>
      </c>
      <c r="I7" t="s">
        <v>256</v>
      </c>
      <c r="J7" t="s">
        <v>258</v>
      </c>
      <c r="K7" t="s">
        <v>261</v>
      </c>
      <c r="L7" t="s">
        <v>259</v>
      </c>
      <c r="M7" t="s">
        <v>260</v>
      </c>
      <c r="N7" t="s">
        <v>263</v>
      </c>
    </row>
    <row r="8" spans="1:14" ht="57.6" x14ac:dyDescent="0.3">
      <c r="B8" s="6" t="s">
        <v>0</v>
      </c>
      <c r="C8" s="7">
        <v>26148</v>
      </c>
      <c r="D8" s="10">
        <v>26148</v>
      </c>
      <c r="E8" s="11">
        <v>0.11129886990018516</v>
      </c>
      <c r="F8" s="2" t="s">
        <v>2</v>
      </c>
      <c r="G8" s="2" t="s">
        <v>1</v>
      </c>
      <c r="H8" s="9"/>
      <c r="I8" s="9" t="s">
        <v>257</v>
      </c>
      <c r="J8" s="9"/>
      <c r="K8" s="9"/>
      <c r="L8" s="9"/>
      <c r="M8" s="9"/>
      <c r="N8" s="3"/>
    </row>
    <row r="9" spans="1:14" ht="72" x14ac:dyDescent="0.3">
      <c r="B9" s="5" t="s">
        <v>196</v>
      </c>
      <c r="C9" s="7">
        <v>22463</v>
      </c>
      <c r="D9" s="10">
        <v>48611</v>
      </c>
      <c r="E9" s="11">
        <v>0.20691255027986463</v>
      </c>
      <c r="F9" s="2" t="s">
        <v>195</v>
      </c>
      <c r="G9" s="2" t="s">
        <v>194</v>
      </c>
      <c r="H9" s="9" t="s">
        <v>257</v>
      </c>
      <c r="I9" s="9" t="s">
        <v>257</v>
      </c>
      <c r="J9" s="9"/>
      <c r="K9" s="9"/>
      <c r="L9" s="9"/>
      <c r="M9" s="9"/>
      <c r="N9" s="3"/>
    </row>
    <row r="10" spans="1:14" ht="43.2" x14ac:dyDescent="0.3">
      <c r="B10" s="5" t="s">
        <v>188</v>
      </c>
      <c r="C10" s="7">
        <v>21288</v>
      </c>
      <c r="D10" s="10">
        <v>69899</v>
      </c>
      <c r="E10" s="11">
        <v>0.29752484729818884</v>
      </c>
      <c r="F10" s="2" t="s">
        <v>189</v>
      </c>
      <c r="G10" s="2" t="s">
        <v>190</v>
      </c>
      <c r="H10" s="9"/>
      <c r="I10" s="9"/>
      <c r="J10" s="9"/>
      <c r="K10" s="9"/>
      <c r="L10" s="9"/>
      <c r="M10" s="9"/>
      <c r="N10" s="3"/>
    </row>
    <row r="11" spans="1:14" ht="86.4" x14ac:dyDescent="0.3">
      <c r="B11" s="5" t="s">
        <v>33</v>
      </c>
      <c r="C11" s="7">
        <v>20139</v>
      </c>
      <c r="D11" s="10">
        <v>90038</v>
      </c>
      <c r="E11" s="11">
        <v>0.38324642986357926</v>
      </c>
      <c r="F11" s="2" t="s">
        <v>32</v>
      </c>
      <c r="G11" s="2" t="s">
        <v>31</v>
      </c>
      <c r="H11" s="9"/>
      <c r="I11" s="9"/>
      <c r="J11" s="9"/>
      <c r="K11" s="9"/>
      <c r="L11" s="9"/>
      <c r="M11" s="9"/>
      <c r="N11" s="34" t="s">
        <v>262</v>
      </c>
    </row>
    <row r="12" spans="1:14" ht="72" x14ac:dyDescent="0.3">
      <c r="B12" s="5" t="s">
        <v>212</v>
      </c>
      <c r="C12" s="7">
        <v>18909</v>
      </c>
      <c r="D12" s="10">
        <v>108947</v>
      </c>
      <c r="E12" s="11">
        <v>0.46373252176133822</v>
      </c>
      <c r="F12" s="2" t="s">
        <v>214</v>
      </c>
      <c r="G12" s="2" t="s">
        <v>213</v>
      </c>
      <c r="H12" s="9"/>
      <c r="I12" s="9" t="s">
        <v>257</v>
      </c>
      <c r="J12" s="9" t="s">
        <v>265</v>
      </c>
      <c r="K12" s="9" t="s">
        <v>264</v>
      </c>
      <c r="L12" s="9"/>
      <c r="M12" s="9"/>
      <c r="N12" s="3" t="s">
        <v>266</v>
      </c>
    </row>
    <row r="13" spans="1:14" ht="43.2" x14ac:dyDescent="0.3">
      <c r="B13" s="5" t="s">
        <v>5</v>
      </c>
      <c r="C13" s="7">
        <v>17779</v>
      </c>
      <c r="D13" s="10">
        <v>126726</v>
      </c>
      <c r="E13" s="11">
        <v>0.53940877263924059</v>
      </c>
      <c r="F13" s="2" t="s">
        <v>4</v>
      </c>
      <c r="G13" s="2" t="s">
        <v>3</v>
      </c>
      <c r="H13" s="9" t="s">
        <v>257</v>
      </c>
      <c r="I13" s="9" t="s">
        <v>257</v>
      </c>
      <c r="J13" s="9"/>
      <c r="K13" s="9"/>
      <c r="L13" s="9"/>
      <c r="M13" s="9"/>
      <c r="N13" s="3"/>
    </row>
    <row r="14" spans="1:14" ht="28.8" x14ac:dyDescent="0.3">
      <c r="B14" s="5" t="s">
        <v>34</v>
      </c>
      <c r="C14" s="10">
        <v>7725</v>
      </c>
      <c r="D14" s="10">
        <v>134451</v>
      </c>
      <c r="E14" s="11">
        <v>0.57229020792985297</v>
      </c>
      <c r="F14" s="2" t="s">
        <v>228</v>
      </c>
      <c r="G14" s="2" t="s">
        <v>229</v>
      </c>
      <c r="H14" s="9" t="s">
        <v>257</v>
      </c>
      <c r="I14" s="9" t="s">
        <v>257</v>
      </c>
      <c r="J14" s="9"/>
      <c r="K14" s="9"/>
      <c r="L14" s="9"/>
      <c r="M14" s="9"/>
      <c r="N14" s="3"/>
    </row>
    <row r="15" spans="1:14" ht="86.4" x14ac:dyDescent="0.3">
      <c r="B15" s="5" t="s">
        <v>72</v>
      </c>
      <c r="C15" s="10">
        <v>6776</v>
      </c>
      <c r="D15" s="10">
        <v>141227</v>
      </c>
      <c r="E15" s="11">
        <v>0.60113222806308131</v>
      </c>
      <c r="F15" s="2" t="s">
        <v>71</v>
      </c>
      <c r="G15" s="2" t="s">
        <v>70</v>
      </c>
      <c r="H15" s="9"/>
      <c r="I15" s="9" t="s">
        <v>257</v>
      </c>
      <c r="J15" s="9" t="s">
        <v>267</v>
      </c>
      <c r="K15" s="9"/>
      <c r="L15" s="9"/>
      <c r="M15" s="9"/>
      <c r="N15" s="3" t="s">
        <v>306</v>
      </c>
    </row>
    <row r="16" spans="1:14" ht="57.6" x14ac:dyDescent="0.3">
      <c r="B16" s="5" t="s">
        <v>245</v>
      </c>
      <c r="C16" s="10">
        <v>6053</v>
      </c>
      <c r="D16" s="10">
        <v>147280</v>
      </c>
      <c r="E16" s="11">
        <v>0.62689680124289693</v>
      </c>
      <c r="F16" s="2" t="s">
        <v>244</v>
      </c>
      <c r="G16" s="2"/>
      <c r="H16" s="9" t="s">
        <v>257</v>
      </c>
      <c r="I16" s="9" t="s">
        <v>257</v>
      </c>
      <c r="J16" s="9" t="s">
        <v>268</v>
      </c>
      <c r="K16" s="9"/>
      <c r="L16" s="9"/>
      <c r="M16" s="9"/>
      <c r="N16" s="32" t="s">
        <v>329</v>
      </c>
    </row>
    <row r="17" spans="2:14" ht="57.6" x14ac:dyDescent="0.3">
      <c r="B17" s="5" t="s">
        <v>163</v>
      </c>
      <c r="C17" s="10">
        <v>6020</v>
      </c>
      <c r="D17" s="10">
        <v>153300</v>
      </c>
      <c r="E17" s="11">
        <v>0.65252091003894697</v>
      </c>
      <c r="F17" s="2" t="s">
        <v>161</v>
      </c>
      <c r="G17" s="2" t="s">
        <v>162</v>
      </c>
      <c r="H17" s="9"/>
      <c r="I17" s="9" t="s">
        <v>269</v>
      </c>
      <c r="J17" s="9"/>
      <c r="K17" s="9"/>
      <c r="L17" s="9"/>
      <c r="M17" s="9"/>
      <c r="N17" s="3" t="s">
        <v>270</v>
      </c>
    </row>
    <row r="18" spans="2:14" ht="57.6" x14ac:dyDescent="0.3">
      <c r="B18" s="5" t="s">
        <v>222</v>
      </c>
      <c r="C18" s="10">
        <v>5878</v>
      </c>
      <c r="D18" s="10">
        <v>159178</v>
      </c>
      <c r="E18" s="11">
        <v>0.67754059633515651</v>
      </c>
      <c r="F18" s="2" t="s">
        <v>221</v>
      </c>
      <c r="G18" s="2" t="s">
        <v>223</v>
      </c>
      <c r="H18" s="9"/>
      <c r="I18" s="9"/>
      <c r="J18" s="9"/>
      <c r="K18" s="9"/>
      <c r="L18" s="9"/>
      <c r="M18" s="9"/>
      <c r="N18" s="3" t="s">
        <v>271</v>
      </c>
    </row>
    <row r="19" spans="2:14" ht="158.4" x14ac:dyDescent="0.3">
      <c r="B19" s="5" t="s">
        <v>14</v>
      </c>
      <c r="C19" s="10">
        <v>5824</v>
      </c>
      <c r="D19" s="10">
        <v>165002</v>
      </c>
      <c r="E19" s="11">
        <v>0.70233043182156762</v>
      </c>
      <c r="F19" s="2" t="s">
        <v>15</v>
      </c>
      <c r="G19" s="2" t="s">
        <v>13</v>
      </c>
      <c r="H19" s="9" t="s">
        <v>307</v>
      </c>
      <c r="I19" s="9"/>
      <c r="J19" s="9"/>
      <c r="K19" s="9"/>
      <c r="L19" s="9"/>
      <c r="M19" s="9"/>
      <c r="N19" s="3" t="s">
        <v>272</v>
      </c>
    </row>
    <row r="20" spans="2:14" ht="43.2" x14ac:dyDescent="0.3">
      <c r="B20" s="5" t="s">
        <v>67</v>
      </c>
      <c r="C20" s="10">
        <v>5726</v>
      </c>
      <c r="D20" s="10">
        <v>170728</v>
      </c>
      <c r="E20" s="11">
        <v>0.72670313065315939</v>
      </c>
      <c r="F20" s="2" t="s">
        <v>66</v>
      </c>
      <c r="G20" s="2" t="s">
        <v>65</v>
      </c>
      <c r="H20" s="9" t="s">
        <v>307</v>
      </c>
      <c r="I20" s="9"/>
      <c r="J20" s="9" t="s">
        <v>267</v>
      </c>
      <c r="K20" s="9"/>
      <c r="L20" s="9"/>
      <c r="M20" s="9"/>
      <c r="N20" s="33" t="s">
        <v>330</v>
      </c>
    </row>
    <row r="21" spans="2:14" ht="187.2" x14ac:dyDescent="0.3">
      <c r="B21" s="5" t="s">
        <v>28</v>
      </c>
      <c r="C21" s="10">
        <v>5416</v>
      </c>
      <c r="D21" s="10">
        <v>176144</v>
      </c>
      <c r="E21" s="11">
        <v>0.7497563155766489</v>
      </c>
      <c r="F21" s="2" t="s">
        <v>29</v>
      </c>
      <c r="G21" s="2" t="s">
        <v>30</v>
      </c>
      <c r="H21" s="9" t="s">
        <v>257</v>
      </c>
      <c r="I21" s="9" t="s">
        <v>257</v>
      </c>
      <c r="J21" s="9"/>
      <c r="K21" s="9"/>
      <c r="L21" s="9"/>
      <c r="M21" s="9"/>
      <c r="N21" s="3" t="s">
        <v>331</v>
      </c>
    </row>
    <row r="22" spans="2:14" ht="86.4" x14ac:dyDescent="0.3">
      <c r="B22" s="5" t="s">
        <v>18</v>
      </c>
      <c r="C22" s="10">
        <v>4943</v>
      </c>
      <c r="D22" s="10">
        <v>181087</v>
      </c>
      <c r="E22" s="11">
        <v>0.77079617766616293</v>
      </c>
      <c r="F22" s="2" t="s">
        <v>16</v>
      </c>
      <c r="G22" s="2" t="s">
        <v>17</v>
      </c>
      <c r="H22" s="9" t="s">
        <v>257</v>
      </c>
      <c r="I22" s="9" t="s">
        <v>257</v>
      </c>
      <c r="J22" s="9"/>
      <c r="K22" s="9"/>
      <c r="L22" s="9"/>
      <c r="M22" s="9"/>
      <c r="N22" s="3" t="s">
        <v>332</v>
      </c>
    </row>
    <row r="23" spans="2:14" ht="100.8" x14ac:dyDescent="0.3">
      <c r="B23" s="5" t="s">
        <v>116</v>
      </c>
      <c r="C23" s="10">
        <v>4907</v>
      </c>
      <c r="D23" s="10">
        <v>185994</v>
      </c>
      <c r="E23" s="11">
        <v>0.79168280588247808</v>
      </c>
      <c r="F23" s="2" t="s">
        <v>117</v>
      </c>
      <c r="G23" s="2" t="s">
        <v>237</v>
      </c>
      <c r="H23" s="9"/>
      <c r="I23" s="9"/>
      <c r="J23" s="9"/>
      <c r="K23" s="9"/>
      <c r="L23" s="9"/>
      <c r="M23" s="9"/>
      <c r="N23" s="3"/>
    </row>
    <row r="24" spans="2:14" ht="86.4" x14ac:dyDescent="0.3">
      <c r="B24" s="5" t="s">
        <v>249</v>
      </c>
      <c r="C24" s="10">
        <v>3627</v>
      </c>
      <c r="D24" s="10">
        <v>189621</v>
      </c>
      <c r="E24" s="11">
        <v>0.80712111860727431</v>
      </c>
      <c r="F24" s="2" t="s">
        <v>248</v>
      </c>
      <c r="G24" s="2"/>
      <c r="H24" s="9" t="s">
        <v>257</v>
      </c>
      <c r="I24" s="9"/>
      <c r="J24" s="9" t="s">
        <v>257</v>
      </c>
      <c r="K24" s="9"/>
      <c r="L24" s="9"/>
      <c r="M24" s="9"/>
      <c r="N24" s="3"/>
    </row>
    <row r="25" spans="2:14" ht="72" x14ac:dyDescent="0.3">
      <c r="B25" s="5" t="s">
        <v>123</v>
      </c>
      <c r="C25" s="10">
        <v>3316</v>
      </c>
      <c r="D25" s="10">
        <v>192937</v>
      </c>
      <c r="E25" s="11">
        <v>0.82123566092749056</v>
      </c>
      <c r="F25" s="35" t="s">
        <v>122</v>
      </c>
      <c r="G25" s="2" t="s">
        <v>121</v>
      </c>
      <c r="H25" s="9"/>
      <c r="I25" s="9"/>
      <c r="J25" s="9" t="s">
        <v>267</v>
      </c>
      <c r="K25" s="9"/>
      <c r="L25" s="9"/>
      <c r="M25" s="9"/>
      <c r="N25" s="3" t="s">
        <v>273</v>
      </c>
    </row>
    <row r="26" spans="2:14" ht="72" x14ac:dyDescent="0.3">
      <c r="B26" s="5" t="s">
        <v>185</v>
      </c>
      <c r="C26" s="10">
        <v>2990</v>
      </c>
      <c r="D26" s="10">
        <v>195927</v>
      </c>
      <c r="E26" s="11">
        <v>0.83396258539596058</v>
      </c>
      <c r="F26" s="2" t="s">
        <v>186</v>
      </c>
      <c r="G26" s="2" t="s">
        <v>187</v>
      </c>
      <c r="H26" s="9" t="s">
        <v>257</v>
      </c>
      <c r="I26" s="9" t="s">
        <v>257</v>
      </c>
      <c r="J26" s="9"/>
      <c r="K26" s="9"/>
      <c r="L26" s="9"/>
      <c r="M26" s="9"/>
      <c r="N26" s="3"/>
    </row>
    <row r="27" spans="2:14" ht="72" x14ac:dyDescent="0.3">
      <c r="B27" s="5" t="s">
        <v>247</v>
      </c>
      <c r="C27" s="10">
        <v>2912</v>
      </c>
      <c r="D27" s="10">
        <v>198839</v>
      </c>
      <c r="E27" s="11">
        <v>0.84635750313916613</v>
      </c>
      <c r="F27" s="2" t="s">
        <v>246</v>
      </c>
      <c r="G27" s="2"/>
      <c r="H27" s="9" t="s">
        <v>257</v>
      </c>
      <c r="I27" s="9"/>
      <c r="J27" s="9"/>
      <c r="K27" s="9"/>
      <c r="L27" s="9"/>
      <c r="M27" s="9"/>
      <c r="N27" s="3"/>
    </row>
    <row r="28" spans="2:14" ht="57.6" x14ac:dyDescent="0.3">
      <c r="B28" s="5" t="s">
        <v>83</v>
      </c>
      <c r="C28" s="9">
        <v>2685</v>
      </c>
      <c r="D28" s="9">
        <v>201524</v>
      </c>
      <c r="E28" s="12">
        <v>0.85778619618192264</v>
      </c>
      <c r="F28" s="2" t="s">
        <v>82</v>
      </c>
      <c r="G28" s="2" t="s">
        <v>81</v>
      </c>
      <c r="H28" s="9" t="s">
        <v>257</v>
      </c>
      <c r="I28" s="9" t="s">
        <v>257</v>
      </c>
      <c r="J28" s="9" t="s">
        <v>268</v>
      </c>
      <c r="K28" s="9"/>
      <c r="L28" s="9"/>
      <c r="M28" s="9"/>
      <c r="N28" s="3"/>
    </row>
    <row r="29" spans="2:14" ht="57.6" x14ac:dyDescent="0.3">
      <c r="B29" s="5" t="s">
        <v>59</v>
      </c>
      <c r="C29" s="9">
        <v>2650</v>
      </c>
      <c r="D29" s="9">
        <v>204174</v>
      </c>
      <c r="E29" s="12">
        <v>0.86906591184795789</v>
      </c>
      <c r="F29" s="2" t="s">
        <v>57</v>
      </c>
      <c r="G29" s="2" t="s">
        <v>56</v>
      </c>
      <c r="H29" s="9" t="s">
        <v>257</v>
      </c>
      <c r="I29" s="9" t="s">
        <v>257</v>
      </c>
      <c r="J29" s="9"/>
      <c r="K29" s="9"/>
      <c r="L29" s="9"/>
      <c r="M29" s="9"/>
      <c r="N29" s="3"/>
    </row>
    <row r="30" spans="2:14" ht="86.4" x14ac:dyDescent="0.3">
      <c r="B30" s="5" t="s">
        <v>20</v>
      </c>
      <c r="C30" s="9">
        <v>2471</v>
      </c>
      <c r="D30" s="9">
        <v>206645</v>
      </c>
      <c r="E30" s="12">
        <v>0.87958371464447616</v>
      </c>
      <c r="F30" s="2" t="s">
        <v>21</v>
      </c>
      <c r="G30" s="2" t="s">
        <v>19</v>
      </c>
      <c r="H30" s="9"/>
      <c r="I30" s="9" t="s">
        <v>257</v>
      </c>
      <c r="J30" s="9" t="s">
        <v>267</v>
      </c>
      <c r="K30" s="9"/>
      <c r="L30" s="9"/>
      <c r="M30" s="9"/>
      <c r="N30" s="3" t="s">
        <v>333</v>
      </c>
    </row>
    <row r="31" spans="2:14" ht="57.6" x14ac:dyDescent="0.3">
      <c r="B31" s="5" t="s">
        <v>126</v>
      </c>
      <c r="C31" s="9">
        <v>2300</v>
      </c>
      <c r="D31" s="9">
        <v>208945</v>
      </c>
      <c r="E31" s="12">
        <v>0.88937365654329925</v>
      </c>
      <c r="F31" s="2" t="s">
        <v>124</v>
      </c>
      <c r="G31" s="2" t="s">
        <v>125</v>
      </c>
      <c r="H31" s="9"/>
      <c r="I31" s="9"/>
      <c r="J31" s="9"/>
      <c r="K31" s="9"/>
      <c r="L31" s="9"/>
      <c r="M31" s="9"/>
      <c r="N31" s="3"/>
    </row>
    <row r="32" spans="2:14" ht="57.6" x14ac:dyDescent="0.3">
      <c r="B32" s="5" t="s">
        <v>24</v>
      </c>
      <c r="C32" s="9">
        <v>2254</v>
      </c>
      <c r="D32" s="9">
        <v>211199</v>
      </c>
      <c r="E32" s="12">
        <v>0.89896779960414586</v>
      </c>
      <c r="F32" s="2" t="s">
        <v>23</v>
      </c>
      <c r="G32" s="2" t="s">
        <v>22</v>
      </c>
      <c r="H32" s="9" t="s">
        <v>257</v>
      </c>
      <c r="I32" s="9" t="s">
        <v>257</v>
      </c>
      <c r="J32" s="9"/>
      <c r="K32" s="9"/>
      <c r="L32" s="9"/>
      <c r="M32" s="9"/>
      <c r="N32" s="3" t="s">
        <v>334</v>
      </c>
    </row>
    <row r="33" spans="2:14" ht="43.2" x14ac:dyDescent="0.3">
      <c r="B33" s="5" t="s">
        <v>46</v>
      </c>
      <c r="C33" s="9">
        <v>1966</v>
      </c>
      <c r="D33" s="9">
        <v>213165</v>
      </c>
      <c r="E33" s="12">
        <v>0.90733607167940067</v>
      </c>
      <c r="F33" s="2" t="s">
        <v>45</v>
      </c>
      <c r="G33" s="2" t="s">
        <v>44</v>
      </c>
      <c r="H33" s="9" t="s">
        <v>257</v>
      </c>
      <c r="I33" s="9" t="s">
        <v>257</v>
      </c>
      <c r="J33" s="9" t="s">
        <v>267</v>
      </c>
      <c r="K33" s="9"/>
      <c r="L33" s="9"/>
      <c r="M33" s="9"/>
      <c r="N33" s="34" t="s">
        <v>275</v>
      </c>
    </row>
    <row r="34" spans="2:14" ht="100.8" x14ac:dyDescent="0.3">
      <c r="B34" s="5" t="s">
        <v>87</v>
      </c>
      <c r="C34" s="9">
        <v>1896</v>
      </c>
      <c r="D34" s="9">
        <v>215061</v>
      </c>
      <c r="E34" s="12">
        <v>0.91540638900121307</v>
      </c>
      <c r="F34" s="2" t="s">
        <v>89</v>
      </c>
      <c r="G34" s="2" t="s">
        <v>88</v>
      </c>
      <c r="H34" s="9" t="s">
        <v>257</v>
      </c>
      <c r="I34" s="9" t="s">
        <v>257</v>
      </c>
      <c r="J34" s="9"/>
      <c r="K34" s="9"/>
      <c r="L34" s="9"/>
      <c r="M34" s="9"/>
      <c r="N34" s="3"/>
    </row>
    <row r="35" spans="2:14" ht="43.2" x14ac:dyDescent="0.3">
      <c r="B35" s="5" t="s">
        <v>50</v>
      </c>
      <c r="C35" s="9">
        <v>1764</v>
      </c>
      <c r="D35" s="9">
        <v>216825</v>
      </c>
      <c r="E35" s="12">
        <v>0.92291484878796259</v>
      </c>
      <c r="F35" s="2" t="s">
        <v>52</v>
      </c>
      <c r="G35" s="2" t="s">
        <v>51</v>
      </c>
      <c r="H35" s="9"/>
      <c r="I35" s="9"/>
      <c r="J35" s="9"/>
      <c r="K35" s="9"/>
      <c r="L35" s="9"/>
      <c r="M35" s="9"/>
      <c r="N35" s="3" t="s">
        <v>335</v>
      </c>
    </row>
    <row r="36" spans="2:14" ht="57.6" x14ac:dyDescent="0.3">
      <c r="B36" s="5" t="s">
        <v>315</v>
      </c>
      <c r="C36" s="9">
        <v>1680</v>
      </c>
      <c r="D36" s="9">
        <v>218505</v>
      </c>
      <c r="E36" s="12">
        <v>0.93006576287058118</v>
      </c>
      <c r="F36" s="2" t="s">
        <v>133</v>
      </c>
      <c r="G36" s="2" t="s">
        <v>134</v>
      </c>
      <c r="H36" s="9"/>
      <c r="I36" s="9" t="s">
        <v>257</v>
      </c>
      <c r="J36" s="9"/>
      <c r="K36" s="9"/>
      <c r="L36" s="9"/>
      <c r="M36" s="9"/>
      <c r="N36" s="34" t="s">
        <v>336</v>
      </c>
    </row>
    <row r="37" spans="2:14" ht="72" x14ac:dyDescent="0.3">
      <c r="B37" s="5" t="s">
        <v>203</v>
      </c>
      <c r="C37" s="9">
        <v>1486</v>
      </c>
      <c r="D37" s="9">
        <v>219991</v>
      </c>
      <c r="E37" s="12">
        <v>0.93639091663651652</v>
      </c>
      <c r="F37" s="2" t="s">
        <v>204</v>
      </c>
      <c r="G37" s="2" t="s">
        <v>205</v>
      </c>
      <c r="H37" s="9"/>
      <c r="I37" s="9" t="s">
        <v>257</v>
      </c>
      <c r="J37" s="9"/>
      <c r="K37" s="9"/>
      <c r="L37" s="9"/>
      <c r="M37" s="9"/>
      <c r="N37" s="3"/>
    </row>
    <row r="38" spans="2:14" ht="72" x14ac:dyDescent="0.3">
      <c r="B38" s="5" t="s">
        <v>170</v>
      </c>
      <c r="C38" s="9">
        <v>1357</v>
      </c>
      <c r="D38" s="9">
        <v>221348</v>
      </c>
      <c r="E38" s="12">
        <v>0.94216698235682206</v>
      </c>
      <c r="F38" s="2" t="s">
        <v>171</v>
      </c>
      <c r="G38" s="2" t="s">
        <v>172</v>
      </c>
      <c r="H38" s="9"/>
      <c r="I38" s="9"/>
      <c r="J38" s="9" t="s">
        <v>276</v>
      </c>
      <c r="K38" s="9"/>
      <c r="L38" s="9"/>
      <c r="M38" s="9"/>
      <c r="N38" s="3"/>
    </row>
    <row r="39" spans="2:14" ht="86.4" x14ac:dyDescent="0.3">
      <c r="B39" s="5" t="s">
        <v>9</v>
      </c>
      <c r="C39" s="9">
        <v>1212</v>
      </c>
      <c r="D39" s="9">
        <v>222560</v>
      </c>
      <c r="E39" s="12">
        <v>0.94732585608785413</v>
      </c>
      <c r="F39" s="2" t="s">
        <v>7</v>
      </c>
      <c r="G39" s="2" t="s">
        <v>6</v>
      </c>
      <c r="H39" s="9"/>
      <c r="I39" s="9" t="s">
        <v>257</v>
      </c>
      <c r="J39" s="9" t="s">
        <v>267</v>
      </c>
      <c r="K39" s="9"/>
      <c r="L39" s="9"/>
      <c r="M39" s="9"/>
      <c r="N39" s="3" t="s">
        <v>277</v>
      </c>
    </row>
    <row r="40" spans="2:14" ht="57.6" x14ac:dyDescent="0.3">
      <c r="B40" s="5" t="s">
        <v>60</v>
      </c>
      <c r="C40" s="9">
        <v>1118</v>
      </c>
      <c r="D40" s="9">
        <v>223678</v>
      </c>
      <c r="E40" s="12">
        <v>0.95208461914997766</v>
      </c>
      <c r="F40" s="2" t="s">
        <v>61</v>
      </c>
      <c r="G40" s="2" t="s">
        <v>58</v>
      </c>
      <c r="H40" s="9" t="s">
        <v>257</v>
      </c>
      <c r="I40" s="9" t="s">
        <v>257</v>
      </c>
      <c r="J40" s="9"/>
      <c r="K40" s="9"/>
      <c r="L40" s="9"/>
      <c r="M40" s="9"/>
      <c r="N40" s="34" t="s">
        <v>337</v>
      </c>
    </row>
    <row r="41" spans="2:14" ht="100.8" x14ac:dyDescent="0.3">
      <c r="B41" s="5" t="s">
        <v>11</v>
      </c>
      <c r="C41" s="9">
        <v>936</v>
      </c>
      <c r="D41" s="9">
        <v>224614</v>
      </c>
      <c r="E41" s="12">
        <v>0.95606869985315091</v>
      </c>
      <c r="F41" s="35" t="s">
        <v>12</v>
      </c>
      <c r="G41" s="2" t="s">
        <v>10</v>
      </c>
      <c r="H41" s="9"/>
      <c r="I41" s="9"/>
      <c r="J41" s="9"/>
      <c r="K41" s="9"/>
      <c r="L41" s="9"/>
      <c r="M41" s="9"/>
      <c r="N41" s="3"/>
    </row>
    <row r="42" spans="2:14" ht="86.4" x14ac:dyDescent="0.3">
      <c r="B42" s="5" t="s">
        <v>218</v>
      </c>
      <c r="C42" s="9">
        <v>897</v>
      </c>
      <c r="D42" s="9">
        <v>225511</v>
      </c>
      <c r="E42" s="12">
        <v>0.95988677719369186</v>
      </c>
      <c r="F42" s="2" t="s">
        <v>219</v>
      </c>
      <c r="G42" s="2" t="s">
        <v>220</v>
      </c>
      <c r="H42" s="9"/>
      <c r="I42" s="9"/>
      <c r="J42" s="9"/>
      <c r="K42" s="9"/>
      <c r="L42" s="9"/>
      <c r="M42" s="9"/>
      <c r="N42" s="3" t="s">
        <v>338</v>
      </c>
    </row>
    <row r="43" spans="2:14" ht="86.4" x14ac:dyDescent="0.3">
      <c r="B43" s="5" t="s">
        <v>86</v>
      </c>
      <c r="C43" s="9">
        <v>848</v>
      </c>
      <c r="D43" s="9">
        <v>226359</v>
      </c>
      <c r="E43" s="12">
        <v>0.96349628620682315</v>
      </c>
      <c r="F43" s="2" t="s">
        <v>85</v>
      </c>
      <c r="G43" s="2" t="s">
        <v>84</v>
      </c>
      <c r="H43" s="9"/>
      <c r="I43" s="9"/>
      <c r="J43" s="9"/>
      <c r="K43" s="9"/>
      <c r="L43" s="9"/>
      <c r="M43" s="9"/>
      <c r="N43" s="3"/>
    </row>
    <row r="44" spans="2:14" ht="72" x14ac:dyDescent="0.3">
      <c r="B44" s="5" t="s">
        <v>215</v>
      </c>
      <c r="C44" s="9">
        <v>830</v>
      </c>
      <c r="D44" s="9">
        <v>227189</v>
      </c>
      <c r="E44" s="12">
        <v>0.967029178283355</v>
      </c>
      <c r="F44" s="2" t="s">
        <v>216</v>
      </c>
      <c r="G44" s="2" t="s">
        <v>217</v>
      </c>
      <c r="H44" s="9" t="s">
        <v>257</v>
      </c>
      <c r="I44" s="9" t="s">
        <v>257</v>
      </c>
      <c r="J44" s="9"/>
      <c r="K44" s="9" t="s">
        <v>264</v>
      </c>
      <c r="L44" s="9"/>
      <c r="M44" s="9"/>
      <c r="N44" s="3"/>
    </row>
    <row r="45" spans="2:14" ht="57.6" x14ac:dyDescent="0.3">
      <c r="B45" s="5" t="s">
        <v>8</v>
      </c>
      <c r="C45" s="9">
        <v>830</v>
      </c>
      <c r="D45" s="9">
        <v>228019</v>
      </c>
      <c r="E45" s="12">
        <v>0.97056207035988673</v>
      </c>
      <c r="F45" s="2" t="s">
        <v>241</v>
      </c>
      <c r="G45" s="2" t="s">
        <v>227</v>
      </c>
      <c r="H45" s="9"/>
      <c r="I45" s="9" t="s">
        <v>257</v>
      </c>
      <c r="J45" s="9"/>
      <c r="K45" s="9"/>
      <c r="L45" s="9"/>
      <c r="M45" s="9"/>
      <c r="N45" s="3"/>
    </row>
    <row r="46" spans="2:14" ht="72" x14ac:dyDescent="0.3">
      <c r="B46" s="5" t="s">
        <v>91</v>
      </c>
      <c r="C46" s="9">
        <v>708</v>
      </c>
      <c r="D46" s="9">
        <v>228727</v>
      </c>
      <c r="E46" s="12">
        <v>0.9735756698661332</v>
      </c>
      <c r="F46" s="2" t="s">
        <v>94</v>
      </c>
      <c r="G46" s="2" t="s">
        <v>95</v>
      </c>
      <c r="H46" s="9"/>
      <c r="I46" s="9"/>
      <c r="J46" s="9" t="s">
        <v>257</v>
      </c>
      <c r="K46" s="9"/>
      <c r="L46" s="9"/>
      <c r="M46" s="9"/>
      <c r="N46" s="3" t="s">
        <v>339</v>
      </c>
    </row>
    <row r="47" spans="2:14" ht="28.8" x14ac:dyDescent="0.3">
      <c r="B47" s="5" t="s">
        <v>43</v>
      </c>
      <c r="C47" s="9">
        <v>697</v>
      </c>
      <c r="D47" s="9">
        <v>229424</v>
      </c>
      <c r="E47" s="12">
        <v>0.97654244791112432</v>
      </c>
      <c r="F47" s="2" t="s">
        <v>42</v>
      </c>
      <c r="G47" s="2" t="s">
        <v>41</v>
      </c>
      <c r="H47" s="9"/>
      <c r="I47" s="9"/>
      <c r="J47" s="9"/>
      <c r="K47" s="9"/>
      <c r="L47" s="9"/>
      <c r="M47" s="9"/>
      <c r="N47" s="3" t="s">
        <v>278</v>
      </c>
    </row>
    <row r="48" spans="2:14" x14ac:dyDescent="0.3">
      <c r="B48" s="5" t="s">
        <v>242</v>
      </c>
      <c r="C48" s="13">
        <v>462</v>
      </c>
      <c r="D48" s="9">
        <v>229886</v>
      </c>
      <c r="E48" s="12">
        <v>0.97850894928384446</v>
      </c>
      <c r="F48" s="3" t="s">
        <v>243</v>
      </c>
      <c r="G48" s="2"/>
      <c r="H48" s="9" t="s">
        <v>257</v>
      </c>
      <c r="I48" s="9" t="s">
        <v>257</v>
      </c>
      <c r="J48" s="9" t="s">
        <v>257</v>
      </c>
      <c r="K48" s="9" t="s">
        <v>257</v>
      </c>
      <c r="L48" s="9"/>
      <c r="M48" s="9" t="s">
        <v>257</v>
      </c>
      <c r="N48" s="3"/>
    </row>
    <row r="49" spans="2:14" ht="57.6" x14ac:dyDescent="0.3">
      <c r="B49" s="5" t="s">
        <v>77</v>
      </c>
      <c r="C49" s="9">
        <v>425</v>
      </c>
      <c r="D49" s="9">
        <v>230311</v>
      </c>
      <c r="E49" s="12">
        <v>0.98031796028688789</v>
      </c>
      <c r="F49" s="2" t="s">
        <v>75</v>
      </c>
      <c r="G49" s="2" t="s">
        <v>76</v>
      </c>
      <c r="H49" s="9" t="s">
        <v>257</v>
      </c>
      <c r="I49" s="9" t="s">
        <v>257</v>
      </c>
      <c r="J49" s="9"/>
      <c r="K49" s="9"/>
      <c r="L49" s="9"/>
      <c r="M49" s="9"/>
      <c r="N49" s="3"/>
    </row>
    <row r="50" spans="2:14" ht="57.6" x14ac:dyDescent="0.3">
      <c r="B50" s="5" t="s">
        <v>49</v>
      </c>
      <c r="C50" s="9">
        <v>377</v>
      </c>
      <c r="D50" s="9">
        <v>230688</v>
      </c>
      <c r="E50" s="12">
        <v>0.98192265945899926</v>
      </c>
      <c r="F50" s="2" t="s">
        <v>48</v>
      </c>
      <c r="G50" s="2" t="s">
        <v>47</v>
      </c>
      <c r="H50" s="9"/>
      <c r="I50" s="9"/>
      <c r="J50" s="9"/>
      <c r="K50" s="9"/>
      <c r="L50" s="9"/>
      <c r="M50" s="9"/>
      <c r="N50" s="3" t="s">
        <v>279</v>
      </c>
    </row>
    <row r="51" spans="2:14" ht="57.6" x14ac:dyDescent="0.3">
      <c r="B51" s="5" t="s">
        <v>130</v>
      </c>
      <c r="C51" s="9">
        <v>323</v>
      </c>
      <c r="D51" s="9">
        <v>231011</v>
      </c>
      <c r="E51" s="12">
        <v>0.98329750782131231</v>
      </c>
      <c r="F51" s="2" t="s">
        <v>132</v>
      </c>
      <c r="G51" s="2" t="s">
        <v>131</v>
      </c>
      <c r="H51" s="9"/>
      <c r="I51" s="9"/>
      <c r="J51" s="9"/>
      <c r="K51" s="9"/>
      <c r="L51" s="9"/>
      <c r="M51" s="9"/>
      <c r="N51" s="3"/>
    </row>
    <row r="52" spans="2:14" ht="57.6" x14ac:dyDescent="0.3">
      <c r="B52" s="5" t="s">
        <v>80</v>
      </c>
      <c r="C52" s="9">
        <v>317</v>
      </c>
      <c r="D52" s="9">
        <v>231328</v>
      </c>
      <c r="E52" s="12">
        <v>0.98464681720475877</v>
      </c>
      <c r="F52" s="2" t="s">
        <v>79</v>
      </c>
      <c r="G52" s="2" t="s">
        <v>78</v>
      </c>
      <c r="H52" s="9"/>
      <c r="I52" s="9"/>
      <c r="J52" s="9"/>
      <c r="K52" s="9"/>
      <c r="L52" s="9"/>
      <c r="M52" s="9"/>
      <c r="N52" s="3" t="s">
        <v>280</v>
      </c>
    </row>
    <row r="53" spans="2:14" ht="86.4" x14ac:dyDescent="0.3">
      <c r="B53" s="5" t="s">
        <v>119</v>
      </c>
      <c r="C53" s="9">
        <v>315</v>
      </c>
      <c r="D53" s="9">
        <v>231643</v>
      </c>
      <c r="E53" s="12">
        <v>0.98598761359524978</v>
      </c>
      <c r="F53" s="2" t="s">
        <v>120</v>
      </c>
      <c r="G53" s="2" t="s">
        <v>118</v>
      </c>
      <c r="H53" s="9"/>
      <c r="I53" s="9" t="s">
        <v>269</v>
      </c>
      <c r="J53" s="9"/>
      <c r="K53" s="9"/>
      <c r="L53" s="9"/>
      <c r="M53" s="9"/>
      <c r="N53" s="3" t="s">
        <v>281</v>
      </c>
    </row>
    <row r="54" spans="2:14" ht="57.6" x14ac:dyDescent="0.3">
      <c r="B54" s="5" t="s">
        <v>206</v>
      </c>
      <c r="C54" s="9">
        <v>245</v>
      </c>
      <c r="D54" s="9">
        <v>231888</v>
      </c>
      <c r="E54" s="12">
        <v>0.98703045523229826</v>
      </c>
      <c r="F54" s="2" t="s">
        <v>207</v>
      </c>
      <c r="G54" s="2" t="s">
        <v>208</v>
      </c>
      <c r="H54" s="9"/>
      <c r="I54" s="9"/>
      <c r="J54" s="9"/>
      <c r="K54" s="9"/>
      <c r="L54" s="9"/>
      <c r="M54" s="9"/>
      <c r="N54" s="3" t="s">
        <v>282</v>
      </c>
    </row>
    <row r="55" spans="2:14" ht="43.2" x14ac:dyDescent="0.3">
      <c r="B55" s="5" t="s">
        <v>147</v>
      </c>
      <c r="C55" s="9">
        <v>225</v>
      </c>
      <c r="D55" s="9">
        <v>232113</v>
      </c>
      <c r="E55" s="12">
        <v>0.98798816693979186</v>
      </c>
      <c r="F55" s="2" t="s">
        <v>146</v>
      </c>
      <c r="G55" s="2" t="s">
        <v>235</v>
      </c>
      <c r="H55" s="9" t="s">
        <v>257</v>
      </c>
      <c r="I55" s="9" t="s">
        <v>257</v>
      </c>
      <c r="J55" s="9"/>
      <c r="K55" s="9"/>
      <c r="L55" s="9"/>
      <c r="M55" s="9"/>
      <c r="N55" s="3"/>
    </row>
    <row r="56" spans="2:14" ht="43.2" x14ac:dyDescent="0.3">
      <c r="B56" s="5" t="s">
        <v>152</v>
      </c>
      <c r="C56" s="9">
        <v>200</v>
      </c>
      <c r="D56" s="9">
        <v>232313</v>
      </c>
      <c r="E56" s="12">
        <v>0.98883946623534169</v>
      </c>
      <c r="F56" s="2" t="s">
        <v>153</v>
      </c>
      <c r="G56" s="2" t="s">
        <v>154</v>
      </c>
      <c r="H56" s="9"/>
      <c r="I56" s="9"/>
      <c r="J56" s="9"/>
      <c r="K56" s="9"/>
      <c r="L56" s="9"/>
      <c r="M56" s="9"/>
      <c r="N56" s="3"/>
    </row>
    <row r="57" spans="2:14" ht="57.6" x14ac:dyDescent="0.3">
      <c r="B57" s="5" t="s">
        <v>200</v>
      </c>
      <c r="C57" s="9">
        <v>192</v>
      </c>
      <c r="D57" s="9">
        <v>232505</v>
      </c>
      <c r="E57" s="12">
        <v>0.98965671355906948</v>
      </c>
      <c r="F57" s="2" t="s">
        <v>201</v>
      </c>
      <c r="G57" s="2" t="s">
        <v>202</v>
      </c>
      <c r="H57" s="9"/>
      <c r="I57" s="9"/>
      <c r="J57" s="9"/>
      <c r="K57" s="9"/>
      <c r="L57" s="9"/>
      <c r="M57" s="9"/>
      <c r="N57" s="3" t="s">
        <v>283</v>
      </c>
    </row>
    <row r="58" spans="2:14" ht="28.8" x14ac:dyDescent="0.3">
      <c r="B58" s="5" t="s">
        <v>39</v>
      </c>
      <c r="C58" s="9">
        <v>179</v>
      </c>
      <c r="D58" s="9">
        <v>232684</v>
      </c>
      <c r="E58" s="12">
        <v>0.99041862642858658</v>
      </c>
      <c r="F58" s="2" t="s">
        <v>38</v>
      </c>
      <c r="G58" s="2" t="s">
        <v>40</v>
      </c>
      <c r="H58" s="9"/>
      <c r="I58" s="9"/>
      <c r="J58" s="9"/>
      <c r="K58" s="9"/>
      <c r="L58" s="9"/>
      <c r="M58" s="9"/>
      <c r="N58" s="3"/>
    </row>
    <row r="59" spans="2:14" ht="43.2" x14ac:dyDescent="0.3">
      <c r="B59" s="5" t="s">
        <v>160</v>
      </c>
      <c r="C59" s="9">
        <v>162</v>
      </c>
      <c r="D59" s="9">
        <v>232846</v>
      </c>
      <c r="E59" s="12">
        <v>0.99110817885798197</v>
      </c>
      <c r="F59" s="2" t="s">
        <v>158</v>
      </c>
      <c r="G59" s="2" t="s">
        <v>159</v>
      </c>
      <c r="H59" s="9"/>
      <c r="I59" s="9"/>
      <c r="J59" s="9" t="s">
        <v>267</v>
      </c>
      <c r="K59" s="9"/>
      <c r="L59" s="9"/>
      <c r="M59" s="9"/>
      <c r="N59" s="3" t="s">
        <v>340</v>
      </c>
    </row>
    <row r="60" spans="2:14" ht="28.8" x14ac:dyDescent="0.3">
      <c r="B60" s="5" t="s">
        <v>197</v>
      </c>
      <c r="C60" s="9">
        <v>161</v>
      </c>
      <c r="D60" s="9">
        <v>233007</v>
      </c>
      <c r="E60" s="12">
        <v>0.99179347479089963</v>
      </c>
      <c r="F60" s="2" t="s">
        <v>198</v>
      </c>
      <c r="G60" s="2" t="s">
        <v>199</v>
      </c>
      <c r="H60" s="9" t="s">
        <v>257</v>
      </c>
      <c r="I60" s="9" t="s">
        <v>257</v>
      </c>
      <c r="J60" s="9" t="s">
        <v>284</v>
      </c>
      <c r="K60" s="9"/>
      <c r="L60" s="9"/>
      <c r="M60" s="9"/>
      <c r="N60" s="3" t="s">
        <v>285</v>
      </c>
    </row>
    <row r="61" spans="2:14" ht="57.6" x14ac:dyDescent="0.3">
      <c r="B61" s="5" t="s">
        <v>90</v>
      </c>
      <c r="C61" s="9">
        <v>146</v>
      </c>
      <c r="D61" s="9">
        <v>233153</v>
      </c>
      <c r="E61" s="12">
        <v>0.99241492327665104</v>
      </c>
      <c r="F61" s="2" t="s">
        <v>93</v>
      </c>
      <c r="G61" s="2" t="s">
        <v>92</v>
      </c>
      <c r="H61" s="9"/>
      <c r="I61" s="9" t="s">
        <v>257</v>
      </c>
      <c r="J61" s="9" t="s">
        <v>267</v>
      </c>
      <c r="K61" s="9"/>
      <c r="L61" s="9"/>
      <c r="M61" s="9"/>
      <c r="N61" s="3" t="s">
        <v>341</v>
      </c>
    </row>
    <row r="62" spans="2:14" ht="72" x14ac:dyDescent="0.3">
      <c r="B62" s="5" t="s">
        <v>129</v>
      </c>
      <c r="C62" s="9">
        <v>145</v>
      </c>
      <c r="D62" s="9">
        <v>233298</v>
      </c>
      <c r="E62" s="12">
        <v>0.99303211526592461</v>
      </c>
      <c r="F62" s="2" t="s">
        <v>128</v>
      </c>
      <c r="G62" s="2" t="s">
        <v>127</v>
      </c>
      <c r="H62" s="9"/>
      <c r="I62" s="9"/>
      <c r="J62" s="9"/>
      <c r="K62" s="9"/>
      <c r="L62" s="9"/>
      <c r="M62" s="9"/>
      <c r="N62" s="3" t="s">
        <v>286</v>
      </c>
    </row>
    <row r="63" spans="2:14" ht="57.6" x14ac:dyDescent="0.3">
      <c r="B63" s="5" t="s">
        <v>193</v>
      </c>
      <c r="C63" s="9">
        <v>145</v>
      </c>
      <c r="D63" s="9">
        <v>233443</v>
      </c>
      <c r="E63" s="12">
        <v>0.99364930725519829</v>
      </c>
      <c r="F63" s="2" t="s">
        <v>191</v>
      </c>
      <c r="G63" s="2" t="s">
        <v>192</v>
      </c>
      <c r="H63" s="9"/>
      <c r="I63" s="9" t="s">
        <v>257</v>
      </c>
      <c r="J63" s="9"/>
      <c r="K63" s="9"/>
      <c r="L63" s="9"/>
      <c r="M63" s="9"/>
      <c r="N63" s="3" t="s">
        <v>342</v>
      </c>
    </row>
    <row r="64" spans="2:14" ht="43.2" x14ac:dyDescent="0.3">
      <c r="B64" s="5" t="s">
        <v>209</v>
      </c>
      <c r="C64" s="9">
        <v>116</v>
      </c>
      <c r="D64" s="9">
        <v>233559</v>
      </c>
      <c r="E64" s="12">
        <v>0.99414306084661719</v>
      </c>
      <c r="F64" s="2" t="s">
        <v>211</v>
      </c>
      <c r="G64" s="2" t="s">
        <v>210</v>
      </c>
      <c r="H64" s="9" t="s">
        <v>257</v>
      </c>
      <c r="I64" s="9" t="s">
        <v>257</v>
      </c>
      <c r="J64" s="9"/>
      <c r="K64" s="9"/>
      <c r="L64" s="9"/>
      <c r="M64" s="9"/>
      <c r="N64" s="3"/>
    </row>
    <row r="65" spans="2:14" ht="72" x14ac:dyDescent="0.3">
      <c r="B65" s="5" t="s">
        <v>167</v>
      </c>
      <c r="C65" s="9">
        <v>114</v>
      </c>
      <c r="D65" s="9">
        <v>233673</v>
      </c>
      <c r="E65" s="12">
        <v>0.99462830144508052</v>
      </c>
      <c r="F65" s="2" t="s">
        <v>168</v>
      </c>
      <c r="G65" s="2" t="s">
        <v>169</v>
      </c>
      <c r="H65" s="9"/>
      <c r="I65" s="9"/>
      <c r="J65" s="9"/>
      <c r="K65" s="9"/>
      <c r="L65" s="9"/>
      <c r="M65" s="9"/>
      <c r="N65" s="3"/>
    </row>
    <row r="66" spans="2:14" ht="43.2" x14ac:dyDescent="0.3">
      <c r="B66" s="5" t="s">
        <v>173</v>
      </c>
      <c r="C66" s="9">
        <v>110</v>
      </c>
      <c r="D66" s="9">
        <v>233783</v>
      </c>
      <c r="E66" s="12">
        <v>0.99509651605763294</v>
      </c>
      <c r="F66" s="2" t="s">
        <v>174</v>
      </c>
      <c r="G66" s="2" t="s">
        <v>175</v>
      </c>
      <c r="H66" s="9"/>
      <c r="I66" s="9" t="s">
        <v>257</v>
      </c>
      <c r="J66" s="9"/>
      <c r="K66" s="9"/>
      <c r="L66" s="9"/>
      <c r="M66" s="9"/>
      <c r="N66" s="3"/>
    </row>
    <row r="67" spans="2:14" ht="86.4" x14ac:dyDescent="0.3">
      <c r="B67" s="5" t="s">
        <v>251</v>
      </c>
      <c r="C67" s="13">
        <v>107</v>
      </c>
      <c r="D67" s="9">
        <v>233890</v>
      </c>
      <c r="E67" s="12">
        <v>0.99555196118075218</v>
      </c>
      <c r="F67" s="2" t="s">
        <v>250</v>
      </c>
      <c r="G67" s="2"/>
      <c r="H67" s="9" t="s">
        <v>257</v>
      </c>
      <c r="I67" s="9" t="s">
        <v>257</v>
      </c>
      <c r="J67" s="9"/>
      <c r="K67" s="9"/>
      <c r="L67" s="9"/>
      <c r="M67" s="9"/>
      <c r="N67" s="3"/>
    </row>
    <row r="68" spans="2:14" ht="57.6" x14ac:dyDescent="0.3">
      <c r="B68" s="5" t="s">
        <v>148</v>
      </c>
      <c r="C68" s="9">
        <v>106</v>
      </c>
      <c r="D68" s="9">
        <v>233996</v>
      </c>
      <c r="E68" s="12">
        <v>0.99600314980739357</v>
      </c>
      <c r="F68" s="2" t="s">
        <v>233</v>
      </c>
      <c r="G68" s="2" t="s">
        <v>234</v>
      </c>
      <c r="H68" s="9" t="s">
        <v>257</v>
      </c>
      <c r="I68" s="9" t="s">
        <v>257</v>
      </c>
      <c r="J68" s="9"/>
      <c r="K68" s="9"/>
      <c r="L68" s="9"/>
      <c r="M68" s="9"/>
      <c r="N68" s="3"/>
    </row>
    <row r="69" spans="2:14" ht="72" x14ac:dyDescent="0.3">
      <c r="B69" s="5" t="s">
        <v>99</v>
      </c>
      <c r="C69" s="9">
        <v>100</v>
      </c>
      <c r="D69" s="9">
        <v>234096</v>
      </c>
      <c r="E69" s="12">
        <v>0.99642879945516849</v>
      </c>
      <c r="F69" s="2" t="s">
        <v>100</v>
      </c>
      <c r="G69" s="2" t="s">
        <v>101</v>
      </c>
      <c r="H69" s="9"/>
      <c r="I69" s="9"/>
      <c r="J69" s="9"/>
      <c r="K69" s="9"/>
      <c r="L69" s="9"/>
      <c r="M69" s="9"/>
      <c r="N69" s="3"/>
    </row>
    <row r="70" spans="2:14" ht="57.6" x14ac:dyDescent="0.3">
      <c r="B70" s="5" t="s">
        <v>112</v>
      </c>
      <c r="C70" s="9">
        <v>99</v>
      </c>
      <c r="D70" s="9">
        <v>234195</v>
      </c>
      <c r="E70" s="12">
        <v>0.99685019260646557</v>
      </c>
      <c r="F70" s="2" t="s">
        <v>110</v>
      </c>
      <c r="G70" s="2" t="s">
        <v>111</v>
      </c>
      <c r="H70" s="9"/>
      <c r="I70" s="9"/>
      <c r="J70" s="9"/>
      <c r="K70" s="9"/>
      <c r="L70" s="9"/>
      <c r="M70" s="9"/>
      <c r="N70" s="3" t="s">
        <v>343</v>
      </c>
    </row>
    <row r="71" spans="2:14" ht="43.2" x14ac:dyDescent="0.3">
      <c r="B71" s="5" t="s">
        <v>150</v>
      </c>
      <c r="C71" s="9">
        <v>98</v>
      </c>
      <c r="D71" s="9">
        <v>234293</v>
      </c>
      <c r="E71" s="12">
        <v>0.99726732926128503</v>
      </c>
      <c r="F71" s="2" t="s">
        <v>149</v>
      </c>
      <c r="G71" s="2" t="s">
        <v>151</v>
      </c>
      <c r="H71" s="9" t="s">
        <v>257</v>
      </c>
      <c r="I71" s="9" t="s">
        <v>257</v>
      </c>
      <c r="J71" s="9"/>
      <c r="K71" s="9"/>
      <c r="L71" s="9"/>
      <c r="M71" s="9"/>
      <c r="N71" s="3"/>
    </row>
    <row r="72" spans="2:14" ht="57.6" x14ac:dyDescent="0.3">
      <c r="B72" s="5" t="s">
        <v>108</v>
      </c>
      <c r="C72" s="9">
        <v>75</v>
      </c>
      <c r="D72" s="9">
        <v>234368</v>
      </c>
      <c r="E72" s="12">
        <v>0.99758656649711619</v>
      </c>
      <c r="F72" s="2" t="s">
        <v>238</v>
      </c>
      <c r="G72" s="2" t="s">
        <v>109</v>
      </c>
      <c r="H72" s="9"/>
      <c r="I72" s="9"/>
      <c r="J72" s="9" t="s">
        <v>257</v>
      </c>
      <c r="K72" s="9"/>
      <c r="L72" s="9" t="s">
        <v>257</v>
      </c>
      <c r="M72" s="9" t="s">
        <v>257</v>
      </c>
      <c r="N72" s="34" t="s">
        <v>287</v>
      </c>
    </row>
    <row r="73" spans="2:14" ht="72" x14ac:dyDescent="0.3">
      <c r="B73" s="5" t="s">
        <v>63</v>
      </c>
      <c r="C73" s="10">
        <v>73</v>
      </c>
      <c r="D73" s="9">
        <v>234441</v>
      </c>
      <c r="E73" s="12">
        <v>0.99789729073999189</v>
      </c>
      <c r="F73" s="2" t="s">
        <v>64</v>
      </c>
      <c r="G73" s="2" t="s">
        <v>62</v>
      </c>
      <c r="H73" s="9" t="s">
        <v>257</v>
      </c>
      <c r="I73" s="9" t="s">
        <v>257</v>
      </c>
      <c r="J73" s="9" t="s">
        <v>257</v>
      </c>
      <c r="K73" s="9" t="s">
        <v>257</v>
      </c>
      <c r="L73" s="9"/>
      <c r="M73" s="9"/>
      <c r="N73" s="3"/>
    </row>
    <row r="74" spans="2:14" s="18" customFormat="1" ht="86.4" x14ac:dyDescent="0.3">
      <c r="B74" s="14" t="s">
        <v>179</v>
      </c>
      <c r="C74" s="14">
        <v>71</v>
      </c>
      <c r="D74" s="14">
        <v>234512</v>
      </c>
      <c r="E74" s="15">
        <v>0.99819950198991214</v>
      </c>
      <c r="F74" s="16" t="s">
        <v>181</v>
      </c>
      <c r="G74" s="16" t="s">
        <v>180</v>
      </c>
      <c r="H74" s="14" t="s">
        <v>257</v>
      </c>
      <c r="I74" s="14" t="s">
        <v>257</v>
      </c>
      <c r="J74" s="14"/>
      <c r="K74" s="14"/>
      <c r="L74" s="14"/>
      <c r="M74" s="14"/>
      <c r="N74" s="17"/>
    </row>
    <row r="75" spans="2:14" ht="57.6" x14ac:dyDescent="0.3">
      <c r="B75" s="5" t="s">
        <v>142</v>
      </c>
      <c r="C75" s="9">
        <v>66</v>
      </c>
      <c r="D75" s="9">
        <v>234578</v>
      </c>
      <c r="E75" s="12">
        <v>0.99848043075744353</v>
      </c>
      <c r="F75" s="2" t="s">
        <v>141</v>
      </c>
      <c r="G75" s="2" t="s">
        <v>236</v>
      </c>
      <c r="H75" s="9"/>
      <c r="I75" s="9"/>
      <c r="J75" s="9"/>
      <c r="K75" s="9"/>
      <c r="L75" s="9"/>
      <c r="M75" s="9"/>
      <c r="N75" s="3"/>
    </row>
    <row r="76" spans="2:14" ht="57.6" x14ac:dyDescent="0.3">
      <c r="B76" s="5" t="s">
        <v>105</v>
      </c>
      <c r="C76" s="9">
        <v>59</v>
      </c>
      <c r="D76" s="9">
        <v>234637</v>
      </c>
      <c r="E76" s="12">
        <v>0.9987315640496307</v>
      </c>
      <c r="F76" s="2" t="s">
        <v>107</v>
      </c>
      <c r="G76" s="2" t="s">
        <v>106</v>
      </c>
      <c r="H76" s="9" t="s">
        <v>257</v>
      </c>
      <c r="I76" s="9" t="s">
        <v>257</v>
      </c>
      <c r="J76" s="9" t="s">
        <v>257</v>
      </c>
      <c r="K76" s="9"/>
      <c r="L76" s="9" t="s">
        <v>257</v>
      </c>
      <c r="M76" s="9" t="s">
        <v>257</v>
      </c>
      <c r="N76" s="3" t="s">
        <v>288</v>
      </c>
    </row>
    <row r="77" spans="2:14" ht="43.2" x14ac:dyDescent="0.3">
      <c r="B77" s="5" t="s">
        <v>155</v>
      </c>
      <c r="C77" s="9">
        <v>58</v>
      </c>
      <c r="D77" s="9">
        <v>234695</v>
      </c>
      <c r="E77" s="12">
        <v>0.99897844084534015</v>
      </c>
      <c r="F77" s="2" t="s">
        <v>156</v>
      </c>
      <c r="G77" s="2" t="s">
        <v>157</v>
      </c>
      <c r="H77" s="9" t="s">
        <v>257</v>
      </c>
      <c r="I77" s="9" t="s">
        <v>257</v>
      </c>
      <c r="J77" s="9"/>
      <c r="K77" s="9"/>
      <c r="L77" s="9"/>
      <c r="M77" s="9"/>
      <c r="N77" s="3"/>
    </row>
    <row r="78" spans="2:14" ht="72" x14ac:dyDescent="0.3">
      <c r="B78" s="5" t="s">
        <v>26</v>
      </c>
      <c r="C78" s="9">
        <v>56</v>
      </c>
      <c r="D78" s="9">
        <v>234751</v>
      </c>
      <c r="E78" s="12">
        <v>0.99921680464809415</v>
      </c>
      <c r="F78" s="2" t="s">
        <v>27</v>
      </c>
      <c r="G78" s="2" t="s">
        <v>25</v>
      </c>
      <c r="H78" s="9"/>
      <c r="I78" s="9" t="s">
        <v>257</v>
      </c>
      <c r="J78" s="9"/>
      <c r="K78" s="9"/>
      <c r="L78" s="9"/>
      <c r="M78" s="9"/>
      <c r="N78" s="3"/>
    </row>
    <row r="79" spans="2:14" ht="57.6" x14ac:dyDescent="0.3">
      <c r="B79" s="5" t="s">
        <v>96</v>
      </c>
      <c r="C79" s="9">
        <v>46</v>
      </c>
      <c r="D79" s="9">
        <v>234797</v>
      </c>
      <c r="E79" s="12">
        <v>0.99941260348607064</v>
      </c>
      <c r="F79" s="2" t="s">
        <v>97</v>
      </c>
      <c r="G79" s="2" t="s">
        <v>98</v>
      </c>
      <c r="H79" s="9" t="s">
        <v>257</v>
      </c>
      <c r="I79" s="9" t="s">
        <v>257</v>
      </c>
      <c r="J79" s="9"/>
      <c r="K79" s="9"/>
      <c r="L79" s="9"/>
      <c r="M79" s="9"/>
      <c r="N79" s="3" t="s">
        <v>289</v>
      </c>
    </row>
    <row r="80" spans="2:14" ht="57.6" x14ac:dyDescent="0.3">
      <c r="B80" s="5" t="s">
        <v>135</v>
      </c>
      <c r="C80" s="9">
        <v>28</v>
      </c>
      <c r="D80" s="9">
        <v>234825</v>
      </c>
      <c r="E80" s="12">
        <v>0.99953178538744758</v>
      </c>
      <c r="F80" s="2" t="s">
        <v>136</v>
      </c>
      <c r="G80" s="2" t="s">
        <v>137</v>
      </c>
      <c r="H80" s="9"/>
      <c r="I80" s="9"/>
      <c r="J80" s="9"/>
      <c r="K80" s="9"/>
      <c r="L80" s="9"/>
      <c r="M80" s="9"/>
      <c r="N80" s="3"/>
    </row>
    <row r="81" spans="2:14" ht="72" x14ac:dyDescent="0.3">
      <c r="B81" s="5" t="s">
        <v>36</v>
      </c>
      <c r="C81" s="9">
        <v>27</v>
      </c>
      <c r="D81" s="9">
        <v>234852</v>
      </c>
      <c r="E81" s="12">
        <v>0.99964671079234679</v>
      </c>
      <c r="F81" s="2" t="s">
        <v>35</v>
      </c>
      <c r="G81" s="2" t="s">
        <v>37</v>
      </c>
      <c r="H81" s="9" t="s">
        <v>257</v>
      </c>
      <c r="I81" s="9" t="s">
        <v>257</v>
      </c>
      <c r="J81" s="9"/>
      <c r="K81" s="9"/>
      <c r="L81" s="9"/>
      <c r="M81" s="9"/>
      <c r="N81" s="34" t="s">
        <v>290</v>
      </c>
    </row>
    <row r="82" spans="2:14" ht="72" x14ac:dyDescent="0.3">
      <c r="B82" s="5" t="s">
        <v>115</v>
      </c>
      <c r="C82" s="9">
        <v>26</v>
      </c>
      <c r="D82" s="9">
        <v>234878</v>
      </c>
      <c r="E82" s="12">
        <v>0.99975737970076828</v>
      </c>
      <c r="F82" s="2" t="s">
        <v>113</v>
      </c>
      <c r="G82" s="2" t="s">
        <v>114</v>
      </c>
      <c r="H82" s="9" t="s">
        <v>257</v>
      </c>
      <c r="I82" s="9" t="s">
        <v>257</v>
      </c>
      <c r="J82" s="9"/>
      <c r="K82" s="9"/>
      <c r="L82" s="9"/>
      <c r="M82" s="9"/>
      <c r="N82" s="3"/>
    </row>
    <row r="83" spans="2:14" ht="72" x14ac:dyDescent="0.3">
      <c r="B83" s="5" t="s">
        <v>176</v>
      </c>
      <c r="C83" s="9">
        <v>15</v>
      </c>
      <c r="D83" s="9">
        <v>234893</v>
      </c>
      <c r="E83" s="12">
        <v>0.99982122714793453</v>
      </c>
      <c r="F83" s="2" t="s">
        <v>178</v>
      </c>
      <c r="G83" s="2" t="s">
        <v>177</v>
      </c>
      <c r="H83" s="9"/>
      <c r="I83" s="9" t="s">
        <v>257</v>
      </c>
      <c r="J83" s="9"/>
      <c r="K83" s="9"/>
      <c r="L83" s="9"/>
      <c r="M83" s="9"/>
      <c r="N83" s="3"/>
    </row>
    <row r="84" spans="2:14" ht="72" x14ac:dyDescent="0.3">
      <c r="B84" s="5" t="s">
        <v>54</v>
      </c>
      <c r="C84" s="9">
        <v>15</v>
      </c>
      <c r="D84" s="9">
        <v>234908</v>
      </c>
      <c r="E84" s="12">
        <v>0.99988507459510079</v>
      </c>
      <c r="F84" s="2" t="s">
        <v>55</v>
      </c>
      <c r="G84" s="2" t="s">
        <v>53</v>
      </c>
      <c r="H84" s="9"/>
      <c r="I84" s="9"/>
      <c r="J84" s="9"/>
      <c r="K84" s="9"/>
      <c r="L84" s="9"/>
      <c r="M84" s="9"/>
      <c r="N84" s="3" t="s">
        <v>291</v>
      </c>
    </row>
    <row r="85" spans="2:14" ht="57.6" x14ac:dyDescent="0.3">
      <c r="B85" s="5" t="s">
        <v>102</v>
      </c>
      <c r="C85" s="9">
        <v>14</v>
      </c>
      <c r="D85" s="9">
        <v>234922</v>
      </c>
      <c r="E85" s="12">
        <v>0.99994466554578931</v>
      </c>
      <c r="F85" s="2" t="s">
        <v>103</v>
      </c>
      <c r="G85" s="2" t="s">
        <v>104</v>
      </c>
      <c r="H85" s="9"/>
      <c r="I85" s="9"/>
      <c r="J85" s="9"/>
      <c r="K85" s="9"/>
      <c r="L85" s="9"/>
      <c r="M85" s="9"/>
      <c r="N85" s="3"/>
    </row>
    <row r="86" spans="2:14" ht="86.4" x14ac:dyDescent="0.3">
      <c r="B86" s="5" t="s">
        <v>140</v>
      </c>
      <c r="C86" s="9">
        <v>8</v>
      </c>
      <c r="D86" s="9">
        <v>234930</v>
      </c>
      <c r="E86" s="12">
        <v>0.99997871751761125</v>
      </c>
      <c r="F86" s="2" t="s">
        <v>138</v>
      </c>
      <c r="G86" s="2" t="s">
        <v>139</v>
      </c>
      <c r="H86" s="9"/>
      <c r="I86" s="9"/>
      <c r="J86" s="9"/>
      <c r="K86" s="9"/>
      <c r="L86" s="9"/>
      <c r="M86" s="9"/>
      <c r="N86" s="3"/>
    </row>
    <row r="87" spans="2:14" ht="43.2" x14ac:dyDescent="0.3">
      <c r="B87" s="5" t="s">
        <v>183</v>
      </c>
      <c r="C87" s="9">
        <v>3</v>
      </c>
      <c r="D87" s="9">
        <v>234933</v>
      </c>
      <c r="E87" s="12">
        <v>0.99999148700704454</v>
      </c>
      <c r="F87" s="2" t="s">
        <v>184</v>
      </c>
      <c r="G87" s="2" t="s">
        <v>182</v>
      </c>
      <c r="H87" s="9"/>
      <c r="I87" s="9"/>
      <c r="J87" s="9"/>
      <c r="K87" s="9"/>
      <c r="L87" s="9"/>
      <c r="M87" s="9"/>
      <c r="N87" s="3"/>
    </row>
    <row r="88" spans="2:14" ht="72" x14ac:dyDescent="0.3">
      <c r="B88" s="5" t="s">
        <v>165</v>
      </c>
      <c r="C88" s="9">
        <v>2</v>
      </c>
      <c r="D88" s="9">
        <v>234935</v>
      </c>
      <c r="E88" s="12">
        <v>1</v>
      </c>
      <c r="F88" s="2" t="s">
        <v>164</v>
      </c>
      <c r="G88" s="2" t="s">
        <v>166</v>
      </c>
      <c r="H88" s="9"/>
      <c r="I88" s="9"/>
      <c r="J88" s="9"/>
      <c r="K88" s="9"/>
      <c r="L88" s="9"/>
      <c r="M88" s="9"/>
      <c r="N88" s="3"/>
    </row>
    <row r="89" spans="2:14" x14ac:dyDescent="0.3">
      <c r="B89" s="7" t="s">
        <v>68</v>
      </c>
      <c r="C89" s="9"/>
      <c r="D89" s="9">
        <v>234935</v>
      </c>
      <c r="E89" s="12">
        <v>1</v>
      </c>
      <c r="F89" s="2"/>
      <c r="G89" s="2"/>
      <c r="H89" s="8"/>
      <c r="I89" s="8"/>
      <c r="J89" s="8"/>
      <c r="K89" s="8"/>
      <c r="L89" s="8"/>
      <c r="M89" s="8"/>
      <c r="N89" s="3"/>
    </row>
    <row r="90" spans="2:14" x14ac:dyDescent="0.3">
      <c r="B90" s="7" t="s">
        <v>69</v>
      </c>
      <c r="C90" s="9"/>
      <c r="D90" s="9">
        <v>234935</v>
      </c>
      <c r="E90" s="12">
        <v>1</v>
      </c>
      <c r="F90" s="2"/>
      <c r="G90" s="2"/>
      <c r="H90" s="8"/>
      <c r="I90" s="8"/>
      <c r="J90" s="8"/>
      <c r="K90" s="8"/>
      <c r="L90" s="8"/>
      <c r="M90" s="8"/>
      <c r="N90" s="3"/>
    </row>
    <row r="91" spans="2:14" ht="57.6" x14ac:dyDescent="0.3">
      <c r="B91" s="5" t="s">
        <v>143</v>
      </c>
      <c r="C91" s="9" t="s">
        <v>240</v>
      </c>
      <c r="D91" s="9"/>
      <c r="E91" s="9"/>
      <c r="F91" s="2" t="s">
        <v>144</v>
      </c>
      <c r="G91" s="2" t="s">
        <v>145</v>
      </c>
      <c r="H91" t="s">
        <v>257</v>
      </c>
      <c r="I91" t="s">
        <v>257</v>
      </c>
    </row>
    <row r="92" spans="2:14" ht="100.8" x14ac:dyDescent="0.3">
      <c r="B92" s="5" t="s">
        <v>73</v>
      </c>
      <c r="C92" s="9" t="s">
        <v>240</v>
      </c>
      <c r="D92" s="9"/>
      <c r="E92" s="9"/>
      <c r="F92" s="2" t="s">
        <v>274</v>
      </c>
      <c r="G92" s="2" t="s">
        <v>74</v>
      </c>
    </row>
    <row r="93" spans="2:14" x14ac:dyDescent="0.3">
      <c r="B93" s="21">
        <f>SUBTOTAL(103,Table1[software])</f>
        <v>85</v>
      </c>
      <c r="C93" s="22"/>
      <c r="D93" s="9"/>
      <c r="E93" s="9"/>
      <c r="F93" s="2"/>
      <c r="G93" s="2"/>
      <c r="H93" s="8">
        <f>SUBTOTAL(103,Table1[interface gráfica])</f>
        <v>34</v>
      </c>
      <c r="I93" s="8">
        <f>SUBTOTAL(103,Table1[interativo])</f>
        <v>45</v>
      </c>
      <c r="J93" s="8">
        <f>SUBTOTAL(103,Table1[distribuído])</f>
        <v>19</v>
      </c>
      <c r="K93" s="8">
        <f>SUBTOTAL(103,Table1[gpu])</f>
        <v>4</v>
      </c>
      <c r="L93" s="8">
        <f>SUBTOTAL(103,Table1[load-balance])</f>
        <v>2</v>
      </c>
      <c r="M93" s="8">
        <f>SUBTOTAL(103,Table1[elasticidade])</f>
        <v>3</v>
      </c>
      <c r="N93" s="8">
        <f>SUBTOTAL(103,Table1[other links])</f>
        <v>37</v>
      </c>
    </row>
  </sheetData>
  <hyperlinks>
    <hyperlink ref="A1" r:id="rId1" xr:uid="{00000000-0004-0000-0000-000000000000}"/>
    <hyperlink ref="A5" r:id="rId2" xr:uid="{00000000-0004-0000-0000-000001000000}"/>
    <hyperlink ref="A6" r:id="rId3" xr:uid="{00000000-0004-0000-0000-000002000000}"/>
    <hyperlink ref="N33" r:id="rId4" xr:uid="{00000000-0004-0000-0000-000003000000}"/>
    <hyperlink ref="B27" r:id="rId5" xr:uid="{00000000-0004-0000-0000-000004000000}"/>
    <hyperlink ref="B24" r:id="rId6" xr:uid="{00000000-0004-0000-0000-000005000000}"/>
    <hyperlink ref="B16" r:id="rId7" xr:uid="{00000000-0004-0000-0000-000006000000}"/>
    <hyperlink ref="B13" r:id="rId8" xr:uid="{00000000-0004-0000-0000-000007000000}"/>
    <hyperlink ref="B82" r:id="rId9" xr:uid="{00000000-0004-0000-0000-000008000000}"/>
    <hyperlink ref="B72" r:id="rId10" xr:uid="{00000000-0004-0000-0000-000009000000}"/>
    <hyperlink ref="B76" r:id="rId11" xr:uid="{00000000-0004-0000-0000-00000A000000}"/>
    <hyperlink ref="B68" r:id="rId12" xr:uid="{00000000-0004-0000-0000-00000B000000}"/>
    <hyperlink ref="B14" r:id="rId13" xr:uid="{00000000-0004-0000-0000-00000C000000}"/>
    <hyperlink ref="B45" r:id="rId14" xr:uid="{00000000-0004-0000-0000-00000D000000}"/>
    <hyperlink ref="B8" r:id="rId15" xr:uid="{00000000-0004-0000-0000-00000E000000}"/>
    <hyperlink ref="B18" r:id="rId16" xr:uid="{00000000-0004-0000-0000-00000F000000}"/>
    <hyperlink ref="B42" r:id="rId17" xr:uid="{00000000-0004-0000-0000-000010000000}"/>
    <hyperlink ref="B44" r:id="rId18" xr:uid="{00000000-0004-0000-0000-000011000000}"/>
    <hyperlink ref="B12" r:id="rId19" xr:uid="{00000000-0004-0000-0000-000012000000}"/>
    <hyperlink ref="B64" r:id="rId20" xr:uid="{00000000-0004-0000-0000-000013000000}"/>
    <hyperlink ref="B54" r:id="rId21" xr:uid="{00000000-0004-0000-0000-000014000000}"/>
    <hyperlink ref="B37" r:id="rId22" xr:uid="{00000000-0004-0000-0000-000015000000}"/>
    <hyperlink ref="B57" r:id="rId23" xr:uid="{00000000-0004-0000-0000-000016000000}"/>
    <hyperlink ref="B60" r:id="rId24" xr:uid="{00000000-0004-0000-0000-000017000000}"/>
    <hyperlink ref="B9" r:id="rId25" xr:uid="{00000000-0004-0000-0000-000018000000}"/>
    <hyperlink ref="B63" r:id="rId26" xr:uid="{00000000-0004-0000-0000-000019000000}"/>
    <hyperlink ref="B10" r:id="rId27" xr:uid="{00000000-0004-0000-0000-00001A000000}"/>
    <hyperlink ref="B26" r:id="rId28" xr:uid="{00000000-0004-0000-0000-00001B000000}"/>
    <hyperlink ref="B87" r:id="rId29" xr:uid="{00000000-0004-0000-0000-00001C000000}"/>
    <hyperlink ref="B74" r:id="rId30" xr:uid="{00000000-0004-0000-0000-00001D000000}"/>
    <hyperlink ref="B83" r:id="rId31" xr:uid="{00000000-0004-0000-0000-00001E000000}"/>
    <hyperlink ref="B66" r:id="rId32" xr:uid="{00000000-0004-0000-0000-00001F000000}"/>
    <hyperlink ref="B38" r:id="rId33" xr:uid="{00000000-0004-0000-0000-000020000000}"/>
    <hyperlink ref="B65" r:id="rId34" xr:uid="{00000000-0004-0000-0000-000021000000}"/>
    <hyperlink ref="B88" r:id="rId35" xr:uid="{00000000-0004-0000-0000-000022000000}"/>
    <hyperlink ref="B17" r:id="rId36" xr:uid="{00000000-0004-0000-0000-000023000000}"/>
    <hyperlink ref="B59" r:id="rId37" location="Concaterpillar" xr:uid="{00000000-0004-0000-0000-000024000000}"/>
    <hyperlink ref="B77" r:id="rId38" xr:uid="{00000000-0004-0000-0000-000025000000}"/>
    <hyperlink ref="B56" r:id="rId39" xr:uid="{00000000-0004-0000-0000-000026000000}"/>
    <hyperlink ref="B71" r:id="rId40" xr:uid="{00000000-0004-0000-0000-000027000000}"/>
    <hyperlink ref="B55" r:id="rId41" xr:uid="{00000000-0004-0000-0000-000028000000}"/>
    <hyperlink ref="B91" r:id="rId42" xr:uid="{00000000-0004-0000-0000-000029000000}"/>
    <hyperlink ref="B75" r:id="rId43" display="ProCov" xr:uid="{00000000-0004-0000-0000-00002A000000}"/>
    <hyperlink ref="B86" r:id="rId44" xr:uid="{00000000-0004-0000-0000-00002B000000}"/>
    <hyperlink ref="B80" r:id="rId45" xr:uid="{00000000-0004-0000-0000-00002C000000}"/>
    <hyperlink ref="B36" r:id="rId46" display="aLRT" xr:uid="{00000000-0004-0000-0000-00002D000000}"/>
    <hyperlink ref="B51" r:id="rId47" xr:uid="{00000000-0004-0000-0000-00002E000000}"/>
    <hyperlink ref="B62" r:id="rId48" display="semphy" xr:uid="{00000000-0004-0000-0000-00002F000000}"/>
    <hyperlink ref="B31" r:id="rId49" xr:uid="{00000000-0004-0000-0000-000030000000}"/>
    <hyperlink ref="B25" r:id="rId50" xr:uid="{00000000-0004-0000-0000-000031000000}"/>
    <hyperlink ref="B53" r:id="rId51" xr:uid="{00000000-0004-0000-0000-000032000000}"/>
    <hyperlink ref="B23" r:id="rId52" xr:uid="{00000000-0004-0000-0000-000033000000}"/>
    <hyperlink ref="B70" r:id="rId53" xr:uid="{00000000-0004-0000-0000-000034000000}"/>
    <hyperlink ref="B85" r:id="rId54" xr:uid="{00000000-0004-0000-0000-000035000000}"/>
    <hyperlink ref="B69" r:id="rId55" xr:uid="{00000000-0004-0000-0000-000036000000}"/>
    <hyperlink ref="B79" r:id="rId56" xr:uid="{00000000-0004-0000-0000-000037000000}"/>
    <hyperlink ref="B46" r:id="rId57" xr:uid="{00000000-0004-0000-0000-000038000000}"/>
    <hyperlink ref="B61" r:id="rId58" xr:uid="{00000000-0004-0000-0000-000039000000}"/>
    <hyperlink ref="B34" r:id="rId59" xr:uid="{00000000-0004-0000-0000-00003A000000}"/>
    <hyperlink ref="B43" r:id="rId60" xr:uid="{00000000-0004-0000-0000-00003B000000}"/>
    <hyperlink ref="B28" r:id="rId61" xr:uid="{00000000-0004-0000-0000-00003C000000}"/>
    <hyperlink ref="B52" r:id="rId62" xr:uid="{00000000-0004-0000-0000-00003D000000}"/>
    <hyperlink ref="B49" r:id="rId63" display="SINMAP" xr:uid="{00000000-0004-0000-0000-00003E000000}"/>
    <hyperlink ref="B92" r:id="rId64" xr:uid="{00000000-0004-0000-0000-00003F000000}"/>
    <hyperlink ref="B15" r:id="rId65" display="phyml" xr:uid="{00000000-0004-0000-0000-000040000000}"/>
    <hyperlink ref="B20" r:id="rId66" xr:uid="{00000000-0004-0000-0000-000041000000}"/>
    <hyperlink ref="B73" r:id="rId67" xr:uid="{00000000-0004-0000-0000-000042000000}"/>
    <hyperlink ref="B40" r:id="rId68" display="http://www.treefinder.de" xr:uid="{00000000-0004-0000-0000-000043000000}"/>
    <hyperlink ref="B29" r:id="rId69" xr:uid="{00000000-0004-0000-0000-000044000000}"/>
    <hyperlink ref="B84" r:id="rId70" xr:uid="{00000000-0004-0000-0000-000045000000}"/>
    <hyperlink ref="B35" r:id="rId71" xr:uid="{00000000-0004-0000-0000-000046000000}"/>
    <hyperlink ref="B50" r:id="rId72" xr:uid="{00000000-0004-0000-0000-000047000000}"/>
    <hyperlink ref="B33" r:id="rId73" xr:uid="{00000000-0004-0000-0000-000048000000}"/>
    <hyperlink ref="B47" r:id="rId74" xr:uid="{00000000-0004-0000-0000-000049000000}"/>
    <hyperlink ref="B58" r:id="rId75" xr:uid="{00000000-0004-0000-0000-00004A000000}"/>
    <hyperlink ref="B81" r:id="rId76" xr:uid="{00000000-0004-0000-0000-00004B000000}"/>
    <hyperlink ref="B11" r:id="rId77" xr:uid="{00000000-0004-0000-0000-00004C000000}"/>
    <hyperlink ref="B21" r:id="rId78" xr:uid="{00000000-0004-0000-0000-00004D000000}"/>
    <hyperlink ref="B78" r:id="rId79" xr:uid="{00000000-0004-0000-0000-00004E000000}"/>
    <hyperlink ref="B32" r:id="rId80" display="phylo_win_legacy.html" xr:uid="{00000000-0004-0000-0000-00004F000000}"/>
    <hyperlink ref="B30" r:id="rId81" xr:uid="{00000000-0004-0000-0000-000050000000}"/>
    <hyperlink ref="B22" r:id="rId82" xr:uid="{00000000-0004-0000-0000-000051000000}"/>
    <hyperlink ref="B19" r:id="rId83" xr:uid="{00000000-0004-0000-0000-000052000000}"/>
    <hyperlink ref="B41" r:id="rId84" location="molphy" xr:uid="{00000000-0004-0000-0000-000053000000}"/>
    <hyperlink ref="B39" r:id="rId85" xr:uid="{00000000-0004-0000-0000-000054000000}"/>
    <hyperlink ref="B67" r:id="rId86" xr:uid="{00000000-0004-0000-0000-000055000000}"/>
    <hyperlink ref="N20" r:id="rId87" xr:uid="{00000000-0004-0000-0000-000056000000}"/>
  </hyperlinks>
  <pageMargins left="0.7" right="0.7" top="0.75" bottom="0.75" header="0.3" footer="0.3"/>
  <pageSetup paperSize="9" orientation="portrait" horizontalDpi="300" r:id="rId88"/>
  <legacyDrawing r:id="rId89"/>
  <tableParts count="1">
    <tablePart r:id="rId90"/>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
  <sheetViews>
    <sheetView workbookViewId="0">
      <selection activeCell="J2" sqref="J2"/>
    </sheetView>
  </sheetViews>
  <sheetFormatPr defaultRowHeight="14.4" x14ac:dyDescent="0.3"/>
  <cols>
    <col min="1" max="1" width="4.88671875" customWidth="1"/>
    <col min="2" max="2" width="14.6640625" customWidth="1"/>
    <col min="3" max="3" width="9.109375" customWidth="1"/>
    <col min="4" max="4" width="10.88671875" customWidth="1"/>
    <col min="5" max="5" width="4.21875" customWidth="1"/>
    <col min="6" max="6" width="11.88671875" customWidth="1"/>
    <col min="7" max="7" width="10.88671875" customWidth="1"/>
    <col min="9" max="9" width="9.109375" customWidth="1"/>
    <col min="10" max="10" width="5.33203125" customWidth="1"/>
    <col min="11" max="11" width="8.33203125" customWidth="1"/>
    <col min="12" max="12" width="17.21875" customWidth="1"/>
    <col min="13" max="13" width="15.88671875" customWidth="1"/>
    <col min="14" max="14" width="17.33203125" customWidth="1"/>
    <col min="15" max="15" width="20.5546875" customWidth="1"/>
    <col min="16" max="16" width="21" customWidth="1"/>
    <col min="17" max="17" width="5.109375" customWidth="1"/>
  </cols>
  <sheetData>
    <row r="1" spans="1:17" ht="38.4" x14ac:dyDescent="0.3">
      <c r="A1" s="23" t="s">
        <v>308</v>
      </c>
      <c r="B1" s="23" t="s">
        <v>255</v>
      </c>
      <c r="C1" s="23" t="s">
        <v>256</v>
      </c>
      <c r="D1" s="24" t="s">
        <v>309</v>
      </c>
      <c r="E1" s="23" t="s">
        <v>261</v>
      </c>
      <c r="F1" s="23" t="s">
        <v>259</v>
      </c>
      <c r="G1" s="23" t="s">
        <v>260</v>
      </c>
      <c r="I1" s="27" t="s">
        <v>311</v>
      </c>
      <c r="J1" s="23" t="s">
        <v>292</v>
      </c>
      <c r="K1" s="23" t="s">
        <v>293</v>
      </c>
      <c r="L1" s="23" t="s">
        <v>303</v>
      </c>
      <c r="M1" s="29" t="s">
        <v>312</v>
      </c>
      <c r="N1" s="23" t="s">
        <v>295</v>
      </c>
      <c r="O1" s="23" t="s">
        <v>296</v>
      </c>
      <c r="P1" s="23" t="s">
        <v>297</v>
      </c>
      <c r="Q1" s="23" t="s">
        <v>310</v>
      </c>
    </row>
    <row r="2" spans="1:17" x14ac:dyDescent="0.3">
      <c r="A2" s="25">
        <v>85</v>
      </c>
      <c r="B2" s="25">
        <v>34</v>
      </c>
      <c r="C2" s="25">
        <v>44</v>
      </c>
      <c r="D2" s="25">
        <v>19</v>
      </c>
      <c r="E2" s="25">
        <v>4</v>
      </c>
      <c r="F2" s="25">
        <v>2</v>
      </c>
      <c r="G2" s="25">
        <v>3</v>
      </c>
      <c r="I2" s="28" t="e">
        <f>SUBTOTAL(103,#REF!)</f>
        <v>#REF!</v>
      </c>
      <c r="J2" s="25">
        <f>SUBTOTAL(103,Table3[dna])</f>
        <v>28</v>
      </c>
      <c r="K2" s="25">
        <f>SUBTOTAL(103,Table3[protein])</f>
        <v>22</v>
      </c>
      <c r="L2" s="25">
        <f>SUBTOTAL(103,Table3[tree building])</f>
        <v>17</v>
      </c>
      <c r="M2" s="30">
        <f>SUBTOTAL(103,Table3[modelo])</f>
        <v>4</v>
      </c>
      <c r="N2" s="25">
        <f>SUBTOTAL(103,Table3[bootstrap methods])</f>
        <v>2</v>
      </c>
      <c r="O2" s="25">
        <f>SUBTOTAL(103,Table3[manipulação de árvore])</f>
        <v>2</v>
      </c>
      <c r="P2" s="25">
        <f>SUBTOTAL(103,Table3[parameter optimization])</f>
        <v>2</v>
      </c>
      <c r="Q2" s="25">
        <f>SUBTOTAL(103,Table3[???])</f>
        <v>12</v>
      </c>
    </row>
    <row r="3" spans="1:17" x14ac:dyDescent="0.3">
      <c r="J3" s="36" t="s">
        <v>314</v>
      </c>
      <c r="K3" s="36"/>
      <c r="L3" s="26" t="s">
        <v>313</v>
      </c>
    </row>
  </sheetData>
  <mergeCells count="1">
    <mergeCell ref="J3:K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6"/>
  <sheetViews>
    <sheetView zoomScaleNormal="100" workbookViewId="0">
      <selection activeCell="E6" sqref="E6:K49"/>
    </sheetView>
  </sheetViews>
  <sheetFormatPr defaultRowHeight="14.4" x14ac:dyDescent="0.3"/>
  <cols>
    <col min="1" max="2" width="22.5546875" customWidth="1"/>
    <col min="5" max="5" width="14.21875" customWidth="1"/>
    <col min="6" max="6" width="12.6640625" customWidth="1"/>
    <col min="7" max="7" width="19.5546875" customWidth="1"/>
    <col min="8" max="8" width="22.77734375" customWidth="1"/>
    <col min="9" max="9" width="12.21875" customWidth="1"/>
    <col min="10" max="10" width="23.21875" customWidth="1"/>
  </cols>
  <sheetData>
    <row r="1" spans="1:11" x14ac:dyDescent="0.3">
      <c r="A1" t="s">
        <v>254</v>
      </c>
      <c r="B1" t="s">
        <v>317</v>
      </c>
      <c r="C1" t="s">
        <v>292</v>
      </c>
      <c r="D1" t="s">
        <v>293</v>
      </c>
      <c r="E1" t="s">
        <v>303</v>
      </c>
      <c r="F1" t="s">
        <v>294</v>
      </c>
      <c r="G1" t="s">
        <v>295</v>
      </c>
      <c r="H1" t="s">
        <v>296</v>
      </c>
      <c r="I1" t="s">
        <v>298</v>
      </c>
      <c r="J1" t="s">
        <v>297</v>
      </c>
      <c r="K1" t="s">
        <v>302</v>
      </c>
    </row>
    <row r="2" spans="1:11" hidden="1" x14ac:dyDescent="0.3">
      <c r="A2" s="31" t="s">
        <v>116</v>
      </c>
      <c r="B2" s="19" t="s">
        <v>322</v>
      </c>
      <c r="C2" s="19"/>
      <c r="D2" s="19"/>
      <c r="E2" s="19"/>
      <c r="F2" s="19"/>
      <c r="G2" s="19"/>
      <c r="H2" s="19"/>
      <c r="I2" s="19"/>
      <c r="J2" s="19"/>
      <c r="K2" s="19"/>
    </row>
    <row r="3" spans="1:11" hidden="1" x14ac:dyDescent="0.3">
      <c r="A3" s="31" t="s">
        <v>188</v>
      </c>
      <c r="B3" s="19" t="s">
        <v>322</v>
      </c>
      <c r="C3" s="19"/>
      <c r="D3" s="19"/>
      <c r="E3" s="19"/>
      <c r="F3" s="19"/>
      <c r="G3" s="19"/>
      <c r="H3" s="19"/>
      <c r="I3" s="19"/>
      <c r="J3" s="19"/>
      <c r="K3" s="19"/>
    </row>
    <row r="4" spans="1:11" hidden="1" x14ac:dyDescent="0.3">
      <c r="A4" s="31" t="s">
        <v>179</v>
      </c>
      <c r="B4" s="9" t="s">
        <v>322</v>
      </c>
      <c r="C4" s="19"/>
      <c r="D4" s="19"/>
      <c r="E4" s="9"/>
      <c r="F4" s="19"/>
      <c r="G4" s="19"/>
      <c r="H4" s="19"/>
      <c r="I4" s="19"/>
      <c r="J4" s="19"/>
      <c r="K4" s="19"/>
    </row>
    <row r="5" spans="1:11" hidden="1" x14ac:dyDescent="0.3">
      <c r="A5" s="31" t="s">
        <v>222</v>
      </c>
      <c r="B5" s="19" t="s">
        <v>322</v>
      </c>
      <c r="C5" s="19"/>
      <c r="D5" s="19"/>
      <c r="E5" s="19"/>
      <c r="F5" s="19"/>
      <c r="G5" s="19"/>
      <c r="H5" s="19"/>
      <c r="I5" s="19"/>
      <c r="J5" s="19"/>
      <c r="K5" s="19"/>
    </row>
    <row r="6" spans="1:11" x14ac:dyDescent="0.3">
      <c r="A6" s="31" t="s">
        <v>99</v>
      </c>
      <c r="B6" s="9" t="s">
        <v>316</v>
      </c>
      <c r="C6" s="19" t="s">
        <v>257</v>
      </c>
      <c r="D6" s="19" t="s">
        <v>257</v>
      </c>
      <c r="E6" s="9" t="s">
        <v>269</v>
      </c>
      <c r="F6" s="19"/>
      <c r="G6" s="19"/>
      <c r="H6" s="19"/>
      <c r="I6" s="19"/>
      <c r="J6" s="19"/>
      <c r="K6" s="19"/>
    </row>
    <row r="7" spans="1:11" x14ac:dyDescent="0.3">
      <c r="A7" s="31" t="s">
        <v>165</v>
      </c>
      <c r="B7" s="9" t="s">
        <v>316</v>
      </c>
      <c r="C7" s="19" t="s">
        <v>269</v>
      </c>
      <c r="D7" s="19" t="s">
        <v>269</v>
      </c>
      <c r="E7" s="9"/>
      <c r="F7" s="19" t="s">
        <v>269</v>
      </c>
      <c r="G7" s="19"/>
      <c r="H7" s="19"/>
      <c r="I7" s="19"/>
      <c r="J7" s="19"/>
      <c r="K7" s="19"/>
    </row>
    <row r="8" spans="1:11" x14ac:dyDescent="0.3">
      <c r="A8" s="31" t="s">
        <v>50</v>
      </c>
      <c r="B8" s="9" t="s">
        <v>316</v>
      </c>
      <c r="C8" s="19"/>
      <c r="D8" s="19"/>
      <c r="E8" s="9"/>
      <c r="F8" s="19"/>
      <c r="G8" s="19" t="s">
        <v>269</v>
      </c>
      <c r="H8" s="19"/>
      <c r="I8" s="19"/>
      <c r="J8" s="19"/>
      <c r="K8" s="19"/>
    </row>
    <row r="9" spans="1:11" x14ac:dyDescent="0.3">
      <c r="A9" s="31" t="s">
        <v>8</v>
      </c>
      <c r="B9" s="9" t="s">
        <v>316</v>
      </c>
      <c r="C9" s="19" t="s">
        <v>269</v>
      </c>
      <c r="D9" s="19"/>
      <c r="E9" s="9" t="s">
        <v>269</v>
      </c>
      <c r="F9" s="19"/>
      <c r="G9" s="19"/>
      <c r="H9" s="19"/>
      <c r="I9" s="19"/>
      <c r="J9" s="19"/>
      <c r="K9" s="19"/>
    </row>
    <row r="10" spans="1:11" x14ac:dyDescent="0.3">
      <c r="A10" s="31" t="s">
        <v>43</v>
      </c>
      <c r="B10" s="9" t="s">
        <v>316</v>
      </c>
      <c r="C10" s="19"/>
      <c r="D10" s="19"/>
      <c r="E10" s="9"/>
      <c r="F10" s="19"/>
      <c r="G10" s="19"/>
      <c r="H10" s="19"/>
      <c r="I10" s="19"/>
      <c r="J10" s="19"/>
      <c r="K10" s="19" t="s">
        <v>269</v>
      </c>
    </row>
    <row r="11" spans="1:11" x14ac:dyDescent="0.3">
      <c r="A11" s="31" t="s">
        <v>105</v>
      </c>
      <c r="B11" s="9" t="s">
        <v>316</v>
      </c>
      <c r="C11" s="19"/>
      <c r="D11" s="19"/>
      <c r="E11" s="9" t="s">
        <v>269</v>
      </c>
      <c r="F11" s="19"/>
      <c r="G11" s="19"/>
      <c r="H11" s="19"/>
      <c r="I11" s="19"/>
      <c r="J11" s="19"/>
      <c r="K11" s="19"/>
    </row>
    <row r="12" spans="1:11" x14ac:dyDescent="0.3">
      <c r="A12" s="31" t="s">
        <v>54</v>
      </c>
      <c r="B12" s="9" t="s">
        <v>316</v>
      </c>
      <c r="C12" s="19"/>
      <c r="D12" s="19"/>
      <c r="E12" s="9"/>
      <c r="F12" s="19"/>
      <c r="G12" s="19"/>
      <c r="H12" s="19" t="s">
        <v>269</v>
      </c>
      <c r="I12" s="19"/>
      <c r="J12" s="19"/>
      <c r="K12" s="19"/>
    </row>
    <row r="13" spans="1:11" x14ac:dyDescent="0.3">
      <c r="A13" s="31" t="s">
        <v>140</v>
      </c>
      <c r="B13" s="9" t="s">
        <v>316</v>
      </c>
      <c r="C13" s="19"/>
      <c r="D13" s="19"/>
      <c r="E13" s="9"/>
      <c r="F13" s="19" t="s">
        <v>269</v>
      </c>
      <c r="G13" s="19"/>
      <c r="H13" s="19"/>
      <c r="I13" s="19"/>
      <c r="J13" s="19"/>
      <c r="K13" s="19"/>
    </row>
    <row r="14" spans="1:11" x14ac:dyDescent="0.3">
      <c r="A14" s="31" t="s">
        <v>9</v>
      </c>
      <c r="B14" s="9" t="s">
        <v>316</v>
      </c>
      <c r="C14" s="19" t="s">
        <v>269</v>
      </c>
      <c r="D14" s="19"/>
      <c r="E14" s="9" t="s">
        <v>269</v>
      </c>
      <c r="F14" s="19"/>
      <c r="G14" s="19"/>
      <c r="H14" s="19"/>
      <c r="I14" s="19"/>
      <c r="J14" s="19"/>
      <c r="K14" s="19"/>
    </row>
    <row r="15" spans="1:11" x14ac:dyDescent="0.3">
      <c r="A15" s="31" t="s">
        <v>170</v>
      </c>
      <c r="B15" s="9" t="s">
        <v>316</v>
      </c>
      <c r="C15" s="19" t="s">
        <v>269</v>
      </c>
      <c r="D15" s="19" t="s">
        <v>269</v>
      </c>
      <c r="E15" s="9" t="s">
        <v>269</v>
      </c>
      <c r="F15" s="19"/>
      <c r="G15" s="19"/>
      <c r="H15" s="19"/>
      <c r="I15" s="19"/>
      <c r="J15" s="19"/>
      <c r="K15" s="19"/>
    </row>
    <row r="16" spans="1:11" x14ac:dyDescent="0.3">
      <c r="A16" s="31" t="s">
        <v>123</v>
      </c>
      <c r="B16" s="9" t="s">
        <v>316</v>
      </c>
      <c r="C16" s="19"/>
      <c r="D16" s="19"/>
      <c r="E16" s="9"/>
      <c r="F16" s="19"/>
      <c r="G16" s="19"/>
      <c r="H16" s="19"/>
      <c r="I16" s="19" t="s">
        <v>299</v>
      </c>
      <c r="J16" s="19"/>
      <c r="K16" s="19"/>
    </row>
    <row r="17" spans="1:11" x14ac:dyDescent="0.3">
      <c r="A17" s="31" t="s">
        <v>193</v>
      </c>
      <c r="B17" s="9" t="s">
        <v>316</v>
      </c>
      <c r="C17" s="19" t="s">
        <v>269</v>
      </c>
      <c r="D17" s="19" t="s">
        <v>269</v>
      </c>
      <c r="E17" s="9"/>
      <c r="F17" s="19"/>
      <c r="G17" s="19"/>
      <c r="H17" s="19"/>
      <c r="I17" s="19"/>
      <c r="J17" s="19" t="s">
        <v>269</v>
      </c>
      <c r="K17" s="19"/>
    </row>
    <row r="18" spans="1:11" x14ac:dyDescent="0.3">
      <c r="A18" s="31" t="s">
        <v>46</v>
      </c>
      <c r="B18" s="9" t="s">
        <v>316</v>
      </c>
      <c r="C18" s="19" t="s">
        <v>269</v>
      </c>
      <c r="D18" s="19" t="s">
        <v>269</v>
      </c>
      <c r="E18" s="9"/>
      <c r="F18" s="19"/>
      <c r="G18" s="19"/>
      <c r="H18" s="19"/>
      <c r="I18" s="19"/>
      <c r="J18" s="19"/>
      <c r="K18" s="19" t="s">
        <v>269</v>
      </c>
    </row>
    <row r="19" spans="1:11" x14ac:dyDescent="0.3">
      <c r="A19" s="31" t="s">
        <v>90</v>
      </c>
      <c r="B19" s="9" t="s">
        <v>316</v>
      </c>
      <c r="C19" s="19" t="s">
        <v>269</v>
      </c>
      <c r="D19" s="19" t="s">
        <v>269</v>
      </c>
      <c r="E19" s="19" t="s">
        <v>269</v>
      </c>
      <c r="F19" s="19"/>
      <c r="G19" s="19"/>
      <c r="H19" s="19"/>
      <c r="I19" s="19"/>
      <c r="J19" s="19"/>
      <c r="K19" s="19"/>
    </row>
    <row r="20" spans="1:11" x14ac:dyDescent="0.3">
      <c r="A20" s="31" t="s">
        <v>91</v>
      </c>
      <c r="B20" s="9" t="s">
        <v>316</v>
      </c>
      <c r="C20" s="19" t="s">
        <v>269</v>
      </c>
      <c r="D20" s="19" t="s">
        <v>269</v>
      </c>
      <c r="E20" s="19" t="s">
        <v>269</v>
      </c>
      <c r="F20" s="19"/>
      <c r="G20" s="19"/>
      <c r="H20" s="19"/>
      <c r="I20" s="19"/>
      <c r="J20" s="19"/>
      <c r="K20" s="19"/>
    </row>
    <row r="21" spans="1:11" x14ac:dyDescent="0.3">
      <c r="A21" s="31" t="s">
        <v>135</v>
      </c>
      <c r="B21" s="9" t="s">
        <v>316</v>
      </c>
      <c r="C21" s="19"/>
      <c r="D21" s="19" t="s">
        <v>269</v>
      </c>
      <c r="E21" s="9"/>
      <c r="F21" s="19"/>
      <c r="G21" s="19"/>
      <c r="H21" s="19"/>
      <c r="I21" s="19"/>
      <c r="J21" s="19"/>
      <c r="K21" s="19" t="s">
        <v>269</v>
      </c>
    </row>
    <row r="22" spans="1:11" x14ac:dyDescent="0.3">
      <c r="A22" s="31" t="s">
        <v>63</v>
      </c>
      <c r="B22" s="9" t="s">
        <v>316</v>
      </c>
      <c r="C22" s="19"/>
      <c r="D22" s="19"/>
      <c r="E22" s="9"/>
      <c r="F22" s="19"/>
      <c r="G22" s="19"/>
      <c r="H22" s="19"/>
      <c r="I22" s="19" t="s">
        <v>299</v>
      </c>
      <c r="J22" s="19"/>
      <c r="K22" s="19"/>
    </row>
    <row r="23" spans="1:11" x14ac:dyDescent="0.3">
      <c r="A23" s="31" t="s">
        <v>183</v>
      </c>
      <c r="B23" s="9" t="s">
        <v>316</v>
      </c>
      <c r="C23" s="19" t="s">
        <v>269</v>
      </c>
      <c r="D23" s="19"/>
      <c r="E23" s="9"/>
      <c r="F23" s="19" t="s">
        <v>269</v>
      </c>
      <c r="G23" s="19"/>
      <c r="H23" s="19"/>
      <c r="I23" s="19"/>
      <c r="J23" s="19"/>
      <c r="K23" s="19"/>
    </row>
    <row r="24" spans="1:11" x14ac:dyDescent="0.3">
      <c r="A24" s="31" t="s">
        <v>11</v>
      </c>
      <c r="B24" s="9" t="s">
        <v>316</v>
      </c>
      <c r="C24" s="19" t="s">
        <v>269</v>
      </c>
      <c r="D24" s="19" t="s">
        <v>269</v>
      </c>
      <c r="E24" s="9"/>
      <c r="F24" s="19"/>
      <c r="G24" s="19"/>
      <c r="H24" s="19"/>
      <c r="I24" s="19"/>
      <c r="J24" s="19"/>
      <c r="K24" s="19" t="s">
        <v>269</v>
      </c>
    </row>
    <row r="25" spans="1:11" x14ac:dyDescent="0.3">
      <c r="A25" s="31" t="s">
        <v>108</v>
      </c>
      <c r="B25" s="19" t="s">
        <v>316</v>
      </c>
      <c r="C25" s="19" t="s">
        <v>269</v>
      </c>
      <c r="D25" s="19" t="s">
        <v>269</v>
      </c>
      <c r="E25" s="19" t="s">
        <v>269</v>
      </c>
      <c r="F25" s="19"/>
      <c r="G25" s="19"/>
      <c r="H25" s="19"/>
      <c r="I25" s="19"/>
      <c r="J25" s="19"/>
      <c r="K25" s="19"/>
    </row>
    <row r="26" spans="1:11" x14ac:dyDescent="0.3">
      <c r="A26" s="31" t="s">
        <v>173</v>
      </c>
      <c r="B26" s="19" t="s">
        <v>316</v>
      </c>
      <c r="C26" s="19" t="s">
        <v>269</v>
      </c>
      <c r="D26" s="19"/>
      <c r="E26" s="19" t="s">
        <v>269</v>
      </c>
      <c r="F26" s="19"/>
      <c r="G26" s="19"/>
      <c r="H26" s="19"/>
      <c r="I26" s="19"/>
      <c r="J26" s="19"/>
      <c r="K26" s="19"/>
    </row>
    <row r="27" spans="1:11" x14ac:dyDescent="0.3">
      <c r="A27" s="31" t="s">
        <v>14</v>
      </c>
      <c r="B27" s="9" t="s">
        <v>316</v>
      </c>
      <c r="C27" s="19" t="s">
        <v>269</v>
      </c>
      <c r="D27" s="19" t="s">
        <v>269</v>
      </c>
      <c r="E27" s="9"/>
      <c r="F27" s="19"/>
      <c r="G27" s="19"/>
      <c r="H27" s="19"/>
      <c r="I27" s="19"/>
      <c r="J27" s="19" t="s">
        <v>269</v>
      </c>
      <c r="K27" s="19"/>
    </row>
    <row r="28" spans="1:11" x14ac:dyDescent="0.3">
      <c r="A28" s="31" t="s">
        <v>96</v>
      </c>
      <c r="B28" s="9" t="s">
        <v>316</v>
      </c>
      <c r="C28" s="19" t="s">
        <v>269</v>
      </c>
      <c r="D28" s="19"/>
      <c r="E28" s="9"/>
      <c r="F28" s="19"/>
      <c r="G28" s="19"/>
      <c r="H28" s="19"/>
      <c r="I28" s="19"/>
      <c r="J28" s="19"/>
      <c r="K28" s="19" t="s">
        <v>269</v>
      </c>
    </row>
    <row r="29" spans="1:11" x14ac:dyDescent="0.3">
      <c r="A29" s="31" t="s">
        <v>26</v>
      </c>
      <c r="B29" s="9" t="s">
        <v>316</v>
      </c>
      <c r="C29" s="19"/>
      <c r="D29" s="19" t="s">
        <v>269</v>
      </c>
      <c r="E29" s="9"/>
      <c r="F29" s="19" t="s">
        <v>269</v>
      </c>
      <c r="G29" s="19"/>
      <c r="H29" s="19"/>
      <c r="I29" s="19"/>
      <c r="J29" s="19"/>
      <c r="K29" s="19"/>
    </row>
    <row r="30" spans="1:11" x14ac:dyDescent="0.3">
      <c r="A30" s="31" t="s">
        <v>143</v>
      </c>
      <c r="B30" s="9" t="s">
        <v>316</v>
      </c>
      <c r="C30" s="19" t="s">
        <v>269</v>
      </c>
      <c r="D30" s="19"/>
      <c r="E30" s="9"/>
      <c r="F30" s="19"/>
      <c r="G30" s="19"/>
      <c r="H30" s="19"/>
      <c r="I30" s="19" t="s">
        <v>300</v>
      </c>
      <c r="J30" s="19"/>
      <c r="K30" s="19"/>
    </row>
    <row r="31" spans="1:11" x14ac:dyDescent="0.3">
      <c r="A31" s="31" t="s">
        <v>72</v>
      </c>
      <c r="B31" s="9" t="s">
        <v>316</v>
      </c>
      <c r="C31" s="19" t="s">
        <v>257</v>
      </c>
      <c r="D31" s="19" t="s">
        <v>257</v>
      </c>
      <c r="E31" s="9" t="s">
        <v>269</v>
      </c>
      <c r="F31" s="19"/>
      <c r="G31" s="19"/>
      <c r="H31" s="19"/>
      <c r="I31" s="19"/>
      <c r="J31" s="19"/>
      <c r="K31" s="19"/>
    </row>
    <row r="32" spans="1:11" x14ac:dyDescent="0.3">
      <c r="A32" s="31" t="s">
        <v>315</v>
      </c>
      <c r="B32" s="9" t="s">
        <v>316</v>
      </c>
      <c r="C32" s="19" t="s">
        <v>269</v>
      </c>
      <c r="D32" s="19" t="s">
        <v>269</v>
      </c>
      <c r="E32" s="9" t="s">
        <v>269</v>
      </c>
      <c r="F32" s="19"/>
      <c r="G32" s="19"/>
      <c r="H32" s="19"/>
      <c r="I32" s="19"/>
      <c r="J32" s="19"/>
      <c r="K32" s="19"/>
    </row>
    <row r="33" spans="1:11" x14ac:dyDescent="0.3">
      <c r="A33" s="31" t="s">
        <v>176</v>
      </c>
      <c r="B33" s="9" t="s">
        <v>316</v>
      </c>
      <c r="C33" s="19" t="s">
        <v>257</v>
      </c>
      <c r="D33" s="19" t="s">
        <v>257</v>
      </c>
      <c r="E33" s="9" t="s">
        <v>269</v>
      </c>
      <c r="F33" s="19"/>
      <c r="G33" s="19"/>
      <c r="H33" s="19"/>
      <c r="I33" s="19"/>
      <c r="J33" s="19"/>
      <c r="K33" s="19"/>
    </row>
    <row r="34" spans="1:11" x14ac:dyDescent="0.3">
      <c r="A34" s="31" t="s">
        <v>102</v>
      </c>
      <c r="B34" s="9" t="s">
        <v>316</v>
      </c>
      <c r="C34" s="19"/>
      <c r="D34" s="19"/>
      <c r="E34" s="9"/>
      <c r="F34" s="19"/>
      <c r="G34" s="19"/>
      <c r="H34" s="19"/>
      <c r="I34" s="19"/>
      <c r="J34" s="19"/>
      <c r="K34" s="19" t="s">
        <v>269</v>
      </c>
    </row>
    <row r="35" spans="1:11" x14ac:dyDescent="0.3">
      <c r="A35" s="31" t="s">
        <v>126</v>
      </c>
      <c r="B35" s="9" t="s">
        <v>316</v>
      </c>
      <c r="C35" s="19"/>
      <c r="D35" s="19"/>
      <c r="E35" s="9"/>
      <c r="F35" s="19"/>
      <c r="G35" s="19"/>
      <c r="H35" s="19"/>
      <c r="I35" s="19"/>
      <c r="J35" s="19"/>
      <c r="K35" s="19" t="s">
        <v>269</v>
      </c>
    </row>
    <row r="36" spans="1:11" x14ac:dyDescent="0.3">
      <c r="A36" s="31" t="s">
        <v>328</v>
      </c>
      <c r="B36" s="9" t="s">
        <v>316</v>
      </c>
      <c r="C36" s="19" t="s">
        <v>257</v>
      </c>
      <c r="D36" s="19"/>
      <c r="E36" s="9"/>
      <c r="F36" s="19"/>
      <c r="G36" s="19" t="s">
        <v>257</v>
      </c>
      <c r="H36" s="19"/>
      <c r="I36" s="19"/>
      <c r="J36" s="19"/>
      <c r="K36" s="19"/>
    </row>
    <row r="37" spans="1:11" x14ac:dyDescent="0.3">
      <c r="A37" s="31" t="s">
        <v>142</v>
      </c>
      <c r="B37" s="9" t="s">
        <v>316</v>
      </c>
      <c r="C37" s="19" t="s">
        <v>257</v>
      </c>
      <c r="D37" s="19" t="s">
        <v>257</v>
      </c>
      <c r="E37" s="9" t="s">
        <v>269</v>
      </c>
      <c r="F37" s="19"/>
      <c r="G37" s="19"/>
      <c r="H37" s="19"/>
      <c r="I37" s="19"/>
      <c r="J37" s="19"/>
      <c r="K37" s="19"/>
    </row>
    <row r="38" spans="1:11" x14ac:dyDescent="0.3">
      <c r="A38" s="31" t="s">
        <v>130</v>
      </c>
      <c r="B38" s="9" t="s">
        <v>316</v>
      </c>
      <c r="C38" s="19" t="s">
        <v>257</v>
      </c>
      <c r="D38" s="19" t="s">
        <v>257</v>
      </c>
      <c r="E38" s="9"/>
      <c r="F38" s="19"/>
      <c r="G38" s="19"/>
      <c r="H38" s="19"/>
      <c r="I38" s="19"/>
      <c r="J38" s="19"/>
      <c r="K38" s="19" t="s">
        <v>269</v>
      </c>
    </row>
    <row r="39" spans="1:11" x14ac:dyDescent="0.3">
      <c r="A39" s="31" t="s">
        <v>67</v>
      </c>
      <c r="B39" s="9" t="s">
        <v>316</v>
      </c>
      <c r="C39" s="19" t="s">
        <v>269</v>
      </c>
      <c r="D39" s="19" t="s">
        <v>269</v>
      </c>
      <c r="E39" s="9" t="s">
        <v>269</v>
      </c>
      <c r="F39" s="19"/>
      <c r="G39" s="19"/>
      <c r="H39" s="19"/>
      <c r="I39" s="19"/>
      <c r="J39" s="19"/>
      <c r="K39" s="19"/>
    </row>
    <row r="40" spans="1:11" x14ac:dyDescent="0.3">
      <c r="A40" s="31" t="s">
        <v>129</v>
      </c>
      <c r="B40" s="9" t="s">
        <v>316</v>
      </c>
      <c r="C40" s="19" t="s">
        <v>269</v>
      </c>
      <c r="D40" s="19" t="s">
        <v>269</v>
      </c>
      <c r="E40" s="9"/>
      <c r="F40" s="19"/>
      <c r="G40" s="19"/>
      <c r="H40" s="19"/>
      <c r="I40" s="19" t="s">
        <v>301</v>
      </c>
      <c r="J40" s="19"/>
      <c r="K40" s="19"/>
    </row>
    <row r="41" spans="1:11" x14ac:dyDescent="0.3">
      <c r="A41" s="31" t="s">
        <v>150</v>
      </c>
      <c r="B41" s="19" t="s">
        <v>316</v>
      </c>
      <c r="C41" s="19"/>
      <c r="D41" s="19"/>
      <c r="E41" s="19"/>
      <c r="F41" s="19"/>
      <c r="G41" s="19"/>
      <c r="H41" s="19"/>
      <c r="I41" s="19"/>
      <c r="J41" s="19"/>
      <c r="K41" s="19" t="s">
        <v>269</v>
      </c>
    </row>
    <row r="42" spans="1:11" x14ac:dyDescent="0.3">
      <c r="A42" s="31" t="s">
        <v>77</v>
      </c>
      <c r="B42" s="9" t="s">
        <v>316</v>
      </c>
      <c r="C42" s="19"/>
      <c r="D42" s="19"/>
      <c r="E42" s="9"/>
      <c r="F42" s="19"/>
      <c r="G42" s="19"/>
      <c r="H42" s="19" t="s">
        <v>269</v>
      </c>
      <c r="I42" s="19"/>
      <c r="J42" s="19"/>
      <c r="K42" s="19"/>
    </row>
    <row r="43" spans="1:11" x14ac:dyDescent="0.3">
      <c r="A43" s="31" t="s">
        <v>87</v>
      </c>
      <c r="B43" s="9" t="s">
        <v>316</v>
      </c>
      <c r="C43" s="19"/>
      <c r="D43" s="19"/>
      <c r="E43" s="9"/>
      <c r="F43" s="19"/>
      <c r="G43" s="19"/>
      <c r="H43" s="19"/>
      <c r="I43" s="19"/>
      <c r="J43" s="19"/>
      <c r="K43" s="19" t="s">
        <v>269</v>
      </c>
    </row>
    <row r="44" spans="1:11" x14ac:dyDescent="0.3">
      <c r="A44" s="31" t="s">
        <v>152</v>
      </c>
      <c r="B44" s="9" t="s">
        <v>316</v>
      </c>
      <c r="C44" s="19"/>
      <c r="D44" s="19"/>
      <c r="E44" s="9"/>
      <c r="F44" s="19"/>
      <c r="G44" s="19"/>
      <c r="H44" s="19"/>
      <c r="I44" s="19"/>
      <c r="J44" s="19"/>
      <c r="K44" s="19" t="s">
        <v>269</v>
      </c>
    </row>
    <row r="45" spans="1:11" x14ac:dyDescent="0.3">
      <c r="A45" s="31" t="s">
        <v>18</v>
      </c>
      <c r="B45" s="9" t="s">
        <v>316</v>
      </c>
      <c r="C45" s="19" t="s">
        <v>269</v>
      </c>
      <c r="D45" s="19" t="s">
        <v>269</v>
      </c>
      <c r="E45" s="9" t="s">
        <v>269</v>
      </c>
      <c r="F45" s="19"/>
      <c r="G45" s="19"/>
      <c r="H45" s="19"/>
      <c r="I45" s="19"/>
      <c r="J45" s="19"/>
      <c r="K45" s="19"/>
    </row>
    <row r="46" spans="1:11" x14ac:dyDescent="0.3">
      <c r="A46" s="31" t="s">
        <v>112</v>
      </c>
      <c r="B46" s="9" t="s">
        <v>316</v>
      </c>
      <c r="C46" s="19" t="s">
        <v>269</v>
      </c>
      <c r="D46" s="19"/>
      <c r="E46" s="9"/>
      <c r="F46" s="19"/>
      <c r="G46" s="19"/>
      <c r="H46" s="19"/>
      <c r="I46" s="19" t="s">
        <v>269</v>
      </c>
      <c r="J46" s="19"/>
      <c r="K46" s="19"/>
    </row>
    <row r="47" spans="1:11" x14ac:dyDescent="0.3">
      <c r="A47" s="31" t="s">
        <v>80</v>
      </c>
      <c r="B47" s="9" t="s">
        <v>316</v>
      </c>
      <c r="C47" s="19"/>
      <c r="D47" s="19"/>
      <c r="E47" s="9"/>
      <c r="F47" s="19"/>
      <c r="G47" s="19"/>
      <c r="H47" s="19"/>
      <c r="I47" s="19"/>
      <c r="J47" s="19"/>
      <c r="K47" s="19" t="s">
        <v>269</v>
      </c>
    </row>
    <row r="48" spans="1:11" x14ac:dyDescent="0.3">
      <c r="A48" s="31" t="s">
        <v>60</v>
      </c>
      <c r="B48" s="9" t="s">
        <v>316</v>
      </c>
      <c r="C48" s="19" t="s">
        <v>269</v>
      </c>
      <c r="D48" s="19" t="s">
        <v>269</v>
      </c>
      <c r="E48" s="9" t="s">
        <v>269</v>
      </c>
      <c r="F48" s="19"/>
      <c r="G48" s="19"/>
      <c r="H48" s="19"/>
      <c r="I48" s="19"/>
      <c r="J48" s="19"/>
      <c r="K48" s="19"/>
    </row>
    <row r="49" spans="1:11" x14ac:dyDescent="0.3">
      <c r="A49" s="31" t="s">
        <v>20</v>
      </c>
      <c r="B49" s="9" t="s">
        <v>316</v>
      </c>
      <c r="C49" s="19" t="s">
        <v>269</v>
      </c>
      <c r="D49" s="19" t="s">
        <v>269</v>
      </c>
      <c r="E49" s="9" t="s">
        <v>269</v>
      </c>
      <c r="F49" s="19"/>
      <c r="G49" s="19"/>
      <c r="H49" s="19"/>
      <c r="I49" s="19"/>
      <c r="J49" s="19"/>
      <c r="K49" s="19"/>
    </row>
    <row r="50" spans="1:11" hidden="1" x14ac:dyDescent="0.3">
      <c r="A50" s="31" t="s">
        <v>215</v>
      </c>
      <c r="B50" s="19" t="s">
        <v>319</v>
      </c>
      <c r="C50" s="19"/>
      <c r="D50" s="19"/>
      <c r="E50" s="19"/>
      <c r="F50" s="19"/>
      <c r="G50" s="19"/>
      <c r="H50" s="19"/>
      <c r="I50" s="19"/>
      <c r="J50" s="19"/>
      <c r="K50" s="19"/>
    </row>
    <row r="51" spans="1:11" hidden="1" x14ac:dyDescent="0.3">
      <c r="A51" s="31" t="s">
        <v>212</v>
      </c>
      <c r="B51" s="19" t="s">
        <v>319</v>
      </c>
      <c r="C51" s="19"/>
      <c r="D51" s="19"/>
      <c r="E51" s="19"/>
      <c r="F51" s="19"/>
      <c r="G51" s="19"/>
      <c r="H51" s="19"/>
      <c r="I51" s="19"/>
      <c r="J51" s="19"/>
      <c r="K51" s="19"/>
    </row>
    <row r="52" spans="1:11" hidden="1" x14ac:dyDescent="0.3">
      <c r="A52" s="31" t="s">
        <v>218</v>
      </c>
      <c r="B52" s="19" t="s">
        <v>319</v>
      </c>
      <c r="C52" s="19"/>
      <c r="D52" s="19"/>
      <c r="E52" s="19"/>
      <c r="F52" s="19"/>
      <c r="G52" s="19"/>
      <c r="H52" s="19"/>
      <c r="I52" s="19"/>
      <c r="J52" s="19"/>
      <c r="K52" s="19"/>
    </row>
    <row r="53" spans="1:11" hidden="1" x14ac:dyDescent="0.3">
      <c r="A53" s="31" t="s">
        <v>203</v>
      </c>
      <c r="B53" s="19" t="s">
        <v>320</v>
      </c>
      <c r="C53" s="19"/>
      <c r="D53" s="19"/>
      <c r="E53" s="19"/>
      <c r="F53" s="19"/>
      <c r="G53" s="19"/>
      <c r="H53" s="19"/>
      <c r="I53" s="19"/>
      <c r="J53" s="19"/>
      <c r="K53" s="19"/>
    </row>
    <row r="54" spans="1:11" hidden="1" x14ac:dyDescent="0.3">
      <c r="A54" s="31" t="s">
        <v>206</v>
      </c>
      <c r="B54" s="19" t="s">
        <v>320</v>
      </c>
      <c r="C54" s="19"/>
      <c r="D54" s="19"/>
      <c r="E54" s="19"/>
      <c r="F54" s="19"/>
      <c r="G54" s="19"/>
      <c r="H54" s="19"/>
      <c r="I54" s="19"/>
      <c r="J54" s="19"/>
      <c r="K54" s="19"/>
    </row>
    <row r="55" spans="1:11" hidden="1" x14ac:dyDescent="0.3">
      <c r="A55" s="31" t="s">
        <v>209</v>
      </c>
      <c r="B55" s="19" t="s">
        <v>320</v>
      </c>
      <c r="C55" s="19"/>
      <c r="D55" s="19"/>
      <c r="E55" s="19"/>
      <c r="F55" s="19"/>
      <c r="G55" s="19"/>
      <c r="H55" s="19"/>
      <c r="I55" s="19"/>
      <c r="J55" s="19"/>
      <c r="K55" s="19"/>
    </row>
    <row r="56" spans="1:11" hidden="1" x14ac:dyDescent="0.3">
      <c r="A56" s="31" t="s">
        <v>200</v>
      </c>
      <c r="B56" s="19" t="s">
        <v>321</v>
      </c>
      <c r="C56" s="19"/>
      <c r="D56" s="19"/>
      <c r="E56" s="19"/>
      <c r="F56" s="19"/>
      <c r="G56" s="19"/>
      <c r="H56" s="19"/>
      <c r="I56" s="19"/>
      <c r="J56" s="19"/>
      <c r="K56" s="19"/>
    </row>
    <row r="57" spans="1:11" hidden="1" x14ac:dyDescent="0.3">
      <c r="A57" s="31" t="s">
        <v>197</v>
      </c>
      <c r="B57" s="19" t="s">
        <v>321</v>
      </c>
      <c r="C57" s="19"/>
      <c r="D57" s="19"/>
      <c r="E57" s="19"/>
      <c r="F57" s="19"/>
      <c r="G57" s="19"/>
      <c r="H57" s="19"/>
      <c r="I57" s="19"/>
      <c r="J57" s="19"/>
      <c r="K57" s="19"/>
    </row>
    <row r="58" spans="1:11" hidden="1" x14ac:dyDescent="0.3">
      <c r="A58" s="31" t="s">
        <v>115</v>
      </c>
      <c r="B58" s="19" t="s">
        <v>323</v>
      </c>
      <c r="C58" s="19"/>
      <c r="D58" s="19"/>
      <c r="E58" s="19"/>
      <c r="F58" s="19"/>
      <c r="G58" s="19"/>
      <c r="H58" s="19"/>
      <c r="I58" s="19"/>
      <c r="J58" s="19"/>
      <c r="K58" s="19"/>
    </row>
    <row r="59" spans="1:11" hidden="1" x14ac:dyDescent="0.3">
      <c r="A59" s="31" t="s">
        <v>160</v>
      </c>
      <c r="B59" s="19" t="s">
        <v>323</v>
      </c>
      <c r="C59" s="19" t="s">
        <v>269</v>
      </c>
      <c r="D59" s="19"/>
      <c r="E59" s="9"/>
      <c r="F59" s="19"/>
      <c r="G59" s="19"/>
      <c r="H59" s="19"/>
      <c r="I59" s="19"/>
      <c r="J59" s="19"/>
      <c r="K59" s="19"/>
    </row>
    <row r="60" spans="1:11" hidden="1" x14ac:dyDescent="0.3">
      <c r="A60" s="31" t="s">
        <v>49</v>
      </c>
      <c r="B60" s="19" t="s">
        <v>323</v>
      </c>
      <c r="C60" s="19"/>
      <c r="D60" s="19"/>
      <c r="E60" s="19"/>
      <c r="F60" s="19"/>
      <c r="G60" s="19"/>
      <c r="H60" s="19"/>
      <c r="I60" s="19"/>
      <c r="J60" s="19"/>
      <c r="K60" s="19"/>
    </row>
    <row r="61" spans="1:11" hidden="1" x14ac:dyDescent="0.3">
      <c r="A61" s="31" t="s">
        <v>34</v>
      </c>
      <c r="B61" s="19" t="s">
        <v>323</v>
      </c>
      <c r="C61" s="19"/>
      <c r="D61" s="19"/>
      <c r="E61" s="19"/>
      <c r="F61" s="19"/>
      <c r="G61" s="19"/>
      <c r="H61" s="19"/>
      <c r="I61" s="19"/>
      <c r="J61" s="19"/>
      <c r="K61" s="19"/>
    </row>
    <row r="62" spans="1:11" hidden="1" x14ac:dyDescent="0.3">
      <c r="A62" s="31" t="s">
        <v>245</v>
      </c>
      <c r="B62" s="19" t="s">
        <v>323</v>
      </c>
      <c r="C62" s="19"/>
      <c r="D62" s="19"/>
      <c r="E62" s="19"/>
      <c r="F62" s="19"/>
      <c r="G62" s="19"/>
      <c r="H62" s="19"/>
      <c r="I62" s="19"/>
      <c r="J62" s="19"/>
      <c r="K62" s="19"/>
    </row>
    <row r="63" spans="1:11" hidden="1" x14ac:dyDescent="0.3">
      <c r="A63" s="31" t="s">
        <v>119</v>
      </c>
      <c r="B63" s="19" t="s">
        <v>323</v>
      </c>
      <c r="C63" s="19"/>
      <c r="D63" s="19"/>
      <c r="E63" s="9"/>
      <c r="F63" s="19"/>
      <c r="G63" s="19"/>
      <c r="H63" s="19"/>
      <c r="I63" s="19"/>
      <c r="J63" s="19"/>
      <c r="K63" s="19"/>
    </row>
    <row r="64" spans="1:11" hidden="1" x14ac:dyDescent="0.3">
      <c r="A64" s="31" t="s">
        <v>86</v>
      </c>
      <c r="B64" s="19" t="s">
        <v>323</v>
      </c>
      <c r="C64" s="19"/>
      <c r="D64" s="19"/>
      <c r="E64" s="19"/>
      <c r="F64" s="19"/>
      <c r="G64" s="19"/>
      <c r="H64" s="19"/>
      <c r="I64" s="19"/>
      <c r="J64" s="19"/>
      <c r="K64" s="19"/>
    </row>
    <row r="65" spans="1:11" hidden="1" x14ac:dyDescent="0.3">
      <c r="A65" s="31" t="s">
        <v>33</v>
      </c>
      <c r="B65" s="19" t="s">
        <v>323</v>
      </c>
      <c r="C65" s="19"/>
      <c r="D65" s="19"/>
      <c r="E65" s="19"/>
      <c r="F65" s="19"/>
      <c r="G65" s="19"/>
      <c r="H65" s="19"/>
      <c r="I65" s="19"/>
      <c r="J65" s="19"/>
      <c r="K65" s="19"/>
    </row>
    <row r="66" spans="1:11" hidden="1" x14ac:dyDescent="0.3">
      <c r="A66" s="31" t="s">
        <v>73</v>
      </c>
      <c r="B66" s="19" t="s">
        <v>323</v>
      </c>
      <c r="C66" s="19"/>
      <c r="D66" s="19"/>
      <c r="E66" s="19"/>
      <c r="F66" s="19"/>
      <c r="G66" s="19"/>
      <c r="H66" s="19"/>
      <c r="I66" s="19"/>
      <c r="J66" s="19"/>
      <c r="K66" s="19"/>
    </row>
    <row r="67" spans="1:11" hidden="1" x14ac:dyDescent="0.3">
      <c r="A67" s="31" t="s">
        <v>83</v>
      </c>
      <c r="B67" s="19" t="s">
        <v>323</v>
      </c>
      <c r="C67" s="19"/>
      <c r="D67" s="19"/>
      <c r="E67" s="19"/>
      <c r="F67" s="19"/>
      <c r="G67" s="19"/>
      <c r="H67" s="19"/>
      <c r="I67" s="19"/>
      <c r="J67" s="19"/>
      <c r="K67" s="19"/>
    </row>
    <row r="68" spans="1:11" hidden="1" x14ac:dyDescent="0.3">
      <c r="A68" s="31" t="s">
        <v>28</v>
      </c>
      <c r="B68" s="19" t="s">
        <v>318</v>
      </c>
      <c r="C68" s="19"/>
      <c r="D68" s="19"/>
      <c r="E68" s="19"/>
      <c r="F68" s="19"/>
      <c r="G68" s="19"/>
      <c r="H68" s="19"/>
      <c r="I68" s="19"/>
      <c r="J68" s="19"/>
      <c r="K68" s="19"/>
    </row>
    <row r="69" spans="1:11" hidden="1" x14ac:dyDescent="0.3">
      <c r="A69" s="31" t="s">
        <v>167</v>
      </c>
      <c r="B69" s="19" t="s">
        <v>318</v>
      </c>
      <c r="C69" s="19"/>
      <c r="D69" s="19"/>
      <c r="E69" s="19"/>
      <c r="F69" s="19"/>
      <c r="G69" s="19"/>
      <c r="H69" s="19"/>
      <c r="I69" s="19"/>
      <c r="J69" s="19"/>
      <c r="K69" s="19"/>
    </row>
    <row r="70" spans="1:11" hidden="1" x14ac:dyDescent="0.3">
      <c r="A70" s="31" t="s">
        <v>155</v>
      </c>
      <c r="B70" s="19" t="s">
        <v>318</v>
      </c>
      <c r="C70" s="19"/>
      <c r="D70" s="19"/>
      <c r="E70" s="19"/>
      <c r="F70" s="19"/>
      <c r="G70" s="19"/>
      <c r="H70" s="19"/>
      <c r="I70" s="19"/>
      <c r="J70" s="19"/>
      <c r="K70" s="19"/>
    </row>
    <row r="71" spans="1:11" hidden="1" x14ac:dyDescent="0.3">
      <c r="A71" s="31" t="s">
        <v>249</v>
      </c>
      <c r="B71" s="19" t="s">
        <v>318</v>
      </c>
      <c r="C71" s="19"/>
      <c r="D71" s="19"/>
      <c r="E71" s="19"/>
      <c r="F71" s="19"/>
      <c r="G71" s="19"/>
      <c r="H71" s="19"/>
      <c r="I71" s="19"/>
      <c r="J71" s="19"/>
      <c r="K71" s="19"/>
    </row>
    <row r="72" spans="1:11" hidden="1" x14ac:dyDescent="0.3">
      <c r="A72" s="31" t="s">
        <v>36</v>
      </c>
      <c r="B72" s="19" t="s">
        <v>318</v>
      </c>
      <c r="C72" s="19"/>
      <c r="D72" s="19"/>
      <c r="E72" s="19"/>
      <c r="F72" s="19"/>
      <c r="G72" s="19"/>
      <c r="H72" s="19"/>
      <c r="I72" s="19"/>
      <c r="J72" s="19"/>
      <c r="K72" s="19"/>
    </row>
    <row r="73" spans="1:11" hidden="1" x14ac:dyDescent="0.3">
      <c r="A73" s="31" t="s">
        <v>163</v>
      </c>
      <c r="B73" s="19" t="s">
        <v>318</v>
      </c>
      <c r="C73" s="19"/>
      <c r="D73" s="19"/>
      <c r="E73" s="19"/>
      <c r="F73" s="19"/>
      <c r="G73" s="19"/>
      <c r="H73" s="19"/>
      <c r="I73" s="19"/>
      <c r="J73" s="19"/>
      <c r="K73" s="19"/>
    </row>
    <row r="74" spans="1:11" hidden="1" x14ac:dyDescent="0.3">
      <c r="A74" s="31" t="s">
        <v>242</v>
      </c>
      <c r="B74" s="19" t="s">
        <v>318</v>
      </c>
      <c r="C74" s="19"/>
      <c r="D74" s="19"/>
      <c r="E74" s="19"/>
      <c r="F74" s="19"/>
      <c r="G74" s="19"/>
      <c r="H74" s="19"/>
      <c r="I74" s="19"/>
      <c r="J74" s="19"/>
      <c r="K74" s="19"/>
    </row>
    <row r="75" spans="1:11" hidden="1" x14ac:dyDescent="0.3">
      <c r="A75" s="31" t="s">
        <v>196</v>
      </c>
      <c r="B75" s="19" t="s">
        <v>318</v>
      </c>
      <c r="C75" s="19"/>
      <c r="D75" s="19"/>
      <c r="E75" s="19"/>
      <c r="F75" s="19"/>
      <c r="G75" s="19"/>
      <c r="H75" s="19"/>
      <c r="I75" s="19"/>
      <c r="J75" s="19"/>
      <c r="K75" s="19"/>
    </row>
    <row r="76" spans="1:11" hidden="1" x14ac:dyDescent="0.3">
      <c r="A76" s="31" t="s">
        <v>59</v>
      </c>
      <c r="B76" s="19" t="s">
        <v>318</v>
      </c>
      <c r="C76" s="19"/>
      <c r="D76" s="19"/>
      <c r="E76" s="19"/>
      <c r="F76" s="19"/>
      <c r="G76" s="19"/>
      <c r="H76" s="19"/>
      <c r="I76" s="19"/>
      <c r="J76" s="19"/>
      <c r="K76" s="19"/>
    </row>
    <row r="77" spans="1:11" hidden="1" x14ac:dyDescent="0.3">
      <c r="A77" s="31" t="s">
        <v>39</v>
      </c>
      <c r="B77" s="19" t="s">
        <v>318</v>
      </c>
      <c r="C77" s="19"/>
      <c r="D77" s="19"/>
      <c r="E77" s="19"/>
      <c r="F77" s="19"/>
      <c r="G77" s="19"/>
      <c r="H77" s="19"/>
      <c r="I77" s="19"/>
      <c r="J77" s="19"/>
      <c r="K77" s="19"/>
    </row>
    <row r="78" spans="1:11" hidden="1" x14ac:dyDescent="0.3">
      <c r="A78" s="31" t="s">
        <v>5</v>
      </c>
      <c r="B78" s="19" t="s">
        <v>318</v>
      </c>
      <c r="C78" s="19"/>
      <c r="D78" s="19"/>
      <c r="E78" s="19"/>
      <c r="F78" s="19"/>
      <c r="G78" s="19"/>
      <c r="H78" s="19"/>
      <c r="I78" s="19"/>
      <c r="J78" s="19"/>
      <c r="K78" s="19"/>
    </row>
    <row r="79" spans="1:11" hidden="1" x14ac:dyDescent="0.3">
      <c r="A79" s="31" t="s">
        <v>327</v>
      </c>
      <c r="B79" s="19" t="s">
        <v>318</v>
      </c>
      <c r="C79" s="19"/>
      <c r="D79" s="19"/>
      <c r="E79" s="19"/>
      <c r="F79" s="19"/>
      <c r="G79" s="19"/>
      <c r="H79" s="19"/>
      <c r="I79" s="19"/>
      <c r="J79" s="19"/>
      <c r="K79" s="19"/>
    </row>
    <row r="80" spans="1:11" hidden="1" x14ac:dyDescent="0.3">
      <c r="A80" s="31" t="s">
        <v>0</v>
      </c>
      <c r="B80" s="19" t="s">
        <v>318</v>
      </c>
      <c r="C80" s="19"/>
      <c r="D80" s="19"/>
      <c r="E80" s="19"/>
      <c r="F80" s="19"/>
      <c r="G80" s="19"/>
      <c r="H80" s="19"/>
      <c r="I80" s="19"/>
      <c r="J80" s="19"/>
      <c r="K80" s="19"/>
    </row>
    <row r="81" spans="1:11" hidden="1" x14ac:dyDescent="0.3">
      <c r="A81" s="31" t="s">
        <v>24</v>
      </c>
      <c r="B81" s="19" t="s">
        <v>318</v>
      </c>
      <c r="C81" s="19"/>
      <c r="D81" s="19"/>
      <c r="E81" s="19"/>
      <c r="F81" s="19"/>
      <c r="G81" s="19"/>
      <c r="H81" s="19"/>
      <c r="I81" s="19"/>
      <c r="J81" s="19"/>
      <c r="K81" s="19"/>
    </row>
    <row r="82" spans="1:11" hidden="1" x14ac:dyDescent="0.3">
      <c r="A82" s="31" t="s">
        <v>247</v>
      </c>
      <c r="B82" s="19" t="s">
        <v>318</v>
      </c>
      <c r="C82" s="19"/>
      <c r="D82" s="19"/>
      <c r="E82" s="19"/>
      <c r="F82" s="19"/>
      <c r="G82" s="19"/>
      <c r="H82" s="19"/>
      <c r="I82" s="19"/>
      <c r="J82" s="19"/>
      <c r="K82" s="19"/>
    </row>
    <row r="83" spans="1:11" hidden="1" x14ac:dyDescent="0.3">
      <c r="A83" s="31" t="s">
        <v>185</v>
      </c>
      <c r="B83" s="19" t="s">
        <v>318</v>
      </c>
      <c r="C83" s="19"/>
      <c r="D83" s="19"/>
      <c r="E83" s="19"/>
      <c r="F83" s="19"/>
      <c r="G83" s="19"/>
      <c r="H83" s="19"/>
      <c r="I83" s="19"/>
      <c r="J83" s="19"/>
      <c r="K83" s="19"/>
    </row>
    <row r="84" spans="1:11" s="19" customFormat="1" x14ac:dyDescent="0.3">
      <c r="A84" s="19" t="s">
        <v>305</v>
      </c>
      <c r="B84" s="19">
        <f>SUBTOTAL(103,Table3[tipo])</f>
        <v>44</v>
      </c>
      <c r="C84" s="19">
        <f>SUBTOTAL(103,Table3[dna])</f>
        <v>28</v>
      </c>
      <c r="D84" s="19">
        <f>SUBTOTAL(103,Table3[protein])</f>
        <v>22</v>
      </c>
      <c r="E84" s="19">
        <f>SUBTOTAL(103,Table3[tree building])</f>
        <v>17</v>
      </c>
      <c r="F84" s="19">
        <f>SUBTOTAL(103,Table3[modelo])</f>
        <v>4</v>
      </c>
      <c r="G84" s="19">
        <f>SUBTOTAL(103,Table3[bootstrap methods])</f>
        <v>2</v>
      </c>
      <c r="H84" s="19">
        <f>SUBTOTAL(103,Table3[manipulação de árvore])</f>
        <v>2</v>
      </c>
      <c r="I84" s="19">
        <f>SUBTOTAL(103,Table3[heuristica])</f>
        <v>5</v>
      </c>
      <c r="J84" s="19">
        <f>SUBTOTAL(103,Table3[parameter optimization])</f>
        <v>2</v>
      </c>
      <c r="K84" s="19">
        <f>SUBTOTAL(103,Table3[???])</f>
        <v>12</v>
      </c>
    </row>
    <row r="85" spans="1:11" x14ac:dyDescent="0.3">
      <c r="C85" s="20"/>
      <c r="D85" s="20"/>
      <c r="E85" s="20"/>
      <c r="F85" s="20"/>
      <c r="G85" s="20"/>
      <c r="H85" s="20"/>
      <c r="I85" s="20"/>
      <c r="J85" s="20"/>
      <c r="K85" s="20"/>
    </row>
    <row r="86" spans="1:11" x14ac:dyDescent="0.3">
      <c r="C86" s="37" t="s">
        <v>304</v>
      </c>
      <c r="D86" s="37"/>
      <c r="E86" s="19"/>
      <c r="F86" s="19"/>
      <c r="G86" s="19"/>
      <c r="H86" s="19"/>
      <c r="I86" s="19"/>
      <c r="J86" s="19"/>
      <c r="K86" s="19"/>
    </row>
  </sheetData>
  <mergeCells count="1">
    <mergeCell ref="C86:D86"/>
  </mergeCells>
  <hyperlinks>
    <hyperlink ref="A82" r:id="rId1" xr:uid="{00000000-0004-0000-0200-000000000000}"/>
    <hyperlink ref="A71" r:id="rId2" xr:uid="{00000000-0004-0000-0200-000001000000}"/>
    <hyperlink ref="A62" r:id="rId3" xr:uid="{00000000-0004-0000-0200-000002000000}"/>
    <hyperlink ref="A78" r:id="rId4" xr:uid="{00000000-0004-0000-0200-000003000000}"/>
    <hyperlink ref="A58" r:id="rId5" xr:uid="{00000000-0004-0000-0200-000004000000}"/>
    <hyperlink ref="A25" r:id="rId6" xr:uid="{00000000-0004-0000-0200-000005000000}"/>
    <hyperlink ref="A11" r:id="rId7" xr:uid="{00000000-0004-0000-0200-000006000000}"/>
    <hyperlink ref="A61" r:id="rId8" xr:uid="{00000000-0004-0000-0200-000007000000}"/>
    <hyperlink ref="A9" r:id="rId9" xr:uid="{00000000-0004-0000-0200-000008000000}"/>
    <hyperlink ref="A80" r:id="rId10" xr:uid="{00000000-0004-0000-0200-000009000000}"/>
    <hyperlink ref="A5" r:id="rId11" xr:uid="{00000000-0004-0000-0200-00000A000000}"/>
    <hyperlink ref="A52" r:id="rId12" xr:uid="{00000000-0004-0000-0200-00000B000000}"/>
    <hyperlink ref="A50" r:id="rId13" xr:uid="{00000000-0004-0000-0200-00000C000000}"/>
    <hyperlink ref="A51" r:id="rId14" xr:uid="{00000000-0004-0000-0200-00000D000000}"/>
    <hyperlink ref="A55" r:id="rId15" xr:uid="{00000000-0004-0000-0200-00000E000000}"/>
    <hyperlink ref="A54" r:id="rId16" xr:uid="{00000000-0004-0000-0200-00000F000000}"/>
    <hyperlink ref="A53" r:id="rId17" xr:uid="{00000000-0004-0000-0200-000010000000}"/>
    <hyperlink ref="A56" r:id="rId18" xr:uid="{00000000-0004-0000-0200-000011000000}"/>
    <hyperlink ref="A57" r:id="rId19" xr:uid="{00000000-0004-0000-0200-000012000000}"/>
    <hyperlink ref="A75" r:id="rId20" xr:uid="{00000000-0004-0000-0200-000013000000}"/>
    <hyperlink ref="A17" r:id="rId21" xr:uid="{00000000-0004-0000-0200-000014000000}"/>
    <hyperlink ref="A3" r:id="rId22" xr:uid="{00000000-0004-0000-0200-000015000000}"/>
    <hyperlink ref="A83" r:id="rId23" xr:uid="{00000000-0004-0000-0200-000016000000}"/>
    <hyperlink ref="A23" r:id="rId24" xr:uid="{00000000-0004-0000-0200-000017000000}"/>
    <hyperlink ref="A4" r:id="rId25" xr:uid="{00000000-0004-0000-0200-000018000000}"/>
    <hyperlink ref="A33" r:id="rId26" xr:uid="{00000000-0004-0000-0200-000019000000}"/>
    <hyperlink ref="A26" r:id="rId27" xr:uid="{00000000-0004-0000-0200-00001A000000}"/>
    <hyperlink ref="A15" r:id="rId28" xr:uid="{00000000-0004-0000-0200-00001B000000}"/>
    <hyperlink ref="A69" r:id="rId29" xr:uid="{00000000-0004-0000-0200-00001C000000}"/>
    <hyperlink ref="A7" r:id="rId30" xr:uid="{00000000-0004-0000-0200-00001D000000}"/>
    <hyperlink ref="A73" r:id="rId31" xr:uid="{00000000-0004-0000-0200-00001E000000}"/>
    <hyperlink ref="A59" r:id="rId32" location="Concaterpillar" xr:uid="{00000000-0004-0000-0200-00001F000000}"/>
    <hyperlink ref="A70" r:id="rId33" xr:uid="{00000000-0004-0000-0200-000020000000}"/>
    <hyperlink ref="A44" r:id="rId34" xr:uid="{00000000-0004-0000-0200-000021000000}"/>
    <hyperlink ref="A41" r:id="rId35" xr:uid="{00000000-0004-0000-0200-000022000000}"/>
    <hyperlink ref="A36" r:id="rId36" display="PRAP" xr:uid="{00000000-0004-0000-0200-000023000000}"/>
    <hyperlink ref="A30" r:id="rId37" xr:uid="{00000000-0004-0000-0200-000024000000}"/>
    <hyperlink ref="A37" r:id="rId38" display="ProCov" xr:uid="{00000000-0004-0000-0200-000025000000}"/>
    <hyperlink ref="A13" r:id="rId39" xr:uid="{00000000-0004-0000-0200-000026000000}"/>
    <hyperlink ref="A21" r:id="rId40" xr:uid="{00000000-0004-0000-0200-000027000000}"/>
    <hyperlink ref="A32" r:id="rId41" display="aLRT" xr:uid="{00000000-0004-0000-0200-000028000000}"/>
    <hyperlink ref="A38" r:id="rId42" xr:uid="{00000000-0004-0000-0200-000029000000}"/>
    <hyperlink ref="A40" r:id="rId43" display="semphy" xr:uid="{00000000-0004-0000-0200-00002A000000}"/>
    <hyperlink ref="A35" r:id="rId44" xr:uid="{00000000-0004-0000-0200-00002B000000}"/>
    <hyperlink ref="A16" r:id="rId45" xr:uid="{00000000-0004-0000-0200-00002C000000}"/>
    <hyperlink ref="A63" r:id="rId46" xr:uid="{00000000-0004-0000-0200-00002D000000}"/>
    <hyperlink ref="A2" r:id="rId47" xr:uid="{00000000-0004-0000-0200-00002E000000}"/>
    <hyperlink ref="A46" r:id="rId48" xr:uid="{00000000-0004-0000-0200-00002F000000}"/>
    <hyperlink ref="A34" r:id="rId49" xr:uid="{00000000-0004-0000-0200-000030000000}"/>
    <hyperlink ref="A6" r:id="rId50" xr:uid="{00000000-0004-0000-0200-000031000000}"/>
    <hyperlink ref="A28" r:id="rId51" xr:uid="{00000000-0004-0000-0200-000032000000}"/>
    <hyperlink ref="A20" r:id="rId52" xr:uid="{00000000-0004-0000-0200-000033000000}"/>
    <hyperlink ref="A19" r:id="rId53" xr:uid="{00000000-0004-0000-0200-000034000000}"/>
    <hyperlink ref="A43" r:id="rId54" xr:uid="{00000000-0004-0000-0200-000035000000}"/>
    <hyperlink ref="A64" r:id="rId55" xr:uid="{00000000-0004-0000-0200-000036000000}"/>
    <hyperlink ref="A67" r:id="rId56" xr:uid="{00000000-0004-0000-0200-000037000000}"/>
    <hyperlink ref="A47" r:id="rId57" xr:uid="{00000000-0004-0000-0200-000038000000}"/>
    <hyperlink ref="A42" r:id="rId58" display="SINMAP" xr:uid="{00000000-0004-0000-0200-000039000000}"/>
    <hyperlink ref="A66" r:id="rId59" xr:uid="{00000000-0004-0000-0200-00003A000000}"/>
    <hyperlink ref="A31" r:id="rId60" display="phyml" xr:uid="{00000000-0004-0000-0200-00003B000000}"/>
    <hyperlink ref="A39" r:id="rId61" xr:uid="{00000000-0004-0000-0200-00003C000000}"/>
    <hyperlink ref="A22" r:id="rId62" xr:uid="{00000000-0004-0000-0200-00003D000000}"/>
    <hyperlink ref="A48" r:id="rId63" display="http://www.treefinder.de" xr:uid="{00000000-0004-0000-0200-00003E000000}"/>
    <hyperlink ref="A76" r:id="rId64" xr:uid="{00000000-0004-0000-0200-00003F000000}"/>
    <hyperlink ref="A12" r:id="rId65" xr:uid="{00000000-0004-0000-0200-000040000000}"/>
    <hyperlink ref="A8" r:id="rId66" xr:uid="{00000000-0004-0000-0200-000041000000}"/>
    <hyperlink ref="A60" r:id="rId67" xr:uid="{00000000-0004-0000-0200-000042000000}"/>
    <hyperlink ref="A18" r:id="rId68" xr:uid="{00000000-0004-0000-0200-000043000000}"/>
    <hyperlink ref="A10" r:id="rId69" xr:uid="{00000000-0004-0000-0200-000044000000}"/>
    <hyperlink ref="A77" r:id="rId70" xr:uid="{00000000-0004-0000-0200-000045000000}"/>
    <hyperlink ref="A72" r:id="rId71" xr:uid="{00000000-0004-0000-0200-000046000000}"/>
    <hyperlink ref="A65" r:id="rId72" xr:uid="{00000000-0004-0000-0200-000047000000}"/>
    <hyperlink ref="A68" r:id="rId73" xr:uid="{00000000-0004-0000-0200-000048000000}"/>
    <hyperlink ref="A29" r:id="rId74" xr:uid="{00000000-0004-0000-0200-000049000000}"/>
    <hyperlink ref="A81" r:id="rId75" display="phylo_win_legacy.html" xr:uid="{00000000-0004-0000-0200-00004A000000}"/>
    <hyperlink ref="A49" r:id="rId76" xr:uid="{00000000-0004-0000-0200-00004B000000}"/>
    <hyperlink ref="A45" r:id="rId77" xr:uid="{00000000-0004-0000-0200-00004C000000}"/>
    <hyperlink ref="A27" r:id="rId78" xr:uid="{00000000-0004-0000-0200-00004D000000}"/>
    <hyperlink ref="A24" r:id="rId79" location="molphy" xr:uid="{00000000-0004-0000-0200-00004E000000}"/>
    <hyperlink ref="A14" r:id="rId80" xr:uid="{00000000-0004-0000-0200-00004F000000}"/>
    <hyperlink ref="A79" r:id="rId81" display="Phylemon" xr:uid="{00000000-0004-0000-0200-000050000000}"/>
  </hyperlinks>
  <pageMargins left="0.7" right="0.7" top="0.75" bottom="0.75" header="0.3" footer="0.3"/>
  <pageSetup paperSize="9" orientation="portrait" horizontalDpi="300" verticalDpi="0" copies="0" r:id="rId82"/>
  <tableParts count="1">
    <tablePart r:id="rId8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1"/>
  <sheetViews>
    <sheetView tabSelected="1" workbookViewId="0">
      <selection activeCell="B2" sqref="B2"/>
    </sheetView>
  </sheetViews>
  <sheetFormatPr defaultRowHeight="14.4" x14ac:dyDescent="0.3"/>
  <cols>
    <col min="1" max="1" width="11.44140625" customWidth="1"/>
    <col min="2" max="2" width="10" customWidth="1"/>
    <col min="3" max="3" width="10.5546875" customWidth="1"/>
  </cols>
  <sheetData>
    <row r="1" spans="1:3" x14ac:dyDescent="0.3">
      <c r="A1" t="s">
        <v>345</v>
      </c>
      <c r="B1" t="s">
        <v>346</v>
      </c>
      <c r="C1" t="s">
        <v>344</v>
      </c>
    </row>
    <row r="2" spans="1:3" x14ac:dyDescent="0.3">
      <c r="A2" t="s">
        <v>0</v>
      </c>
      <c r="B2">
        <v>26148</v>
      </c>
      <c r="C2" s="4">
        <v>0.11130029114807689</v>
      </c>
    </row>
    <row r="3" spans="1:3" x14ac:dyDescent="0.3">
      <c r="A3" t="s">
        <v>196</v>
      </c>
      <c r="B3">
        <v>22463</v>
      </c>
      <c r="C3" s="4">
        <v>0.20691519248122861</v>
      </c>
    </row>
    <row r="4" spans="1:3" x14ac:dyDescent="0.3">
      <c r="A4" t="s">
        <v>188</v>
      </c>
      <c r="B4">
        <v>21288</v>
      </c>
      <c r="C4" s="4">
        <v>0.29752864658709754</v>
      </c>
    </row>
    <row r="5" spans="1:3" x14ac:dyDescent="0.3">
      <c r="A5" t="s">
        <v>33</v>
      </c>
      <c r="B5">
        <v>20139</v>
      </c>
      <c r="C5" s="4">
        <v>0.3832513237873087</v>
      </c>
    </row>
    <row r="6" spans="1:3" x14ac:dyDescent="0.3">
      <c r="A6" t="s">
        <v>212</v>
      </c>
      <c r="B6">
        <v>18909</v>
      </c>
      <c r="C6" s="4">
        <v>0.46373844346449183</v>
      </c>
    </row>
    <row r="7" spans="1:3" x14ac:dyDescent="0.3">
      <c r="A7" t="s">
        <v>5</v>
      </c>
      <c r="B7">
        <v>17779</v>
      </c>
      <c r="C7" s="4">
        <v>0.53941566070182012</v>
      </c>
    </row>
    <row r="8" spans="1:3" x14ac:dyDescent="0.3">
      <c r="A8" t="s">
        <v>34</v>
      </c>
      <c r="B8">
        <v>7725</v>
      </c>
      <c r="C8" s="4">
        <v>0.57229751587693456</v>
      </c>
    </row>
    <row r="9" spans="1:3" x14ac:dyDescent="0.3">
      <c r="A9" t="s">
        <v>72</v>
      </c>
      <c r="B9">
        <v>6776</v>
      </c>
      <c r="C9" s="4">
        <v>0.60113990431273734</v>
      </c>
    </row>
    <row r="10" spans="1:3" x14ac:dyDescent="0.3">
      <c r="A10" t="s">
        <v>245</v>
      </c>
      <c r="B10">
        <v>6053</v>
      </c>
      <c r="C10" s="4">
        <v>0.62690480649719915</v>
      </c>
    </row>
    <row r="11" spans="1:3" x14ac:dyDescent="0.3">
      <c r="A11" t="s">
        <v>163</v>
      </c>
      <c r="B11">
        <v>6020</v>
      </c>
      <c r="C11" s="4">
        <v>0.65252924250421396</v>
      </c>
    </row>
    <row r="12" spans="1:3" x14ac:dyDescent="0.3">
      <c r="A12" t="s">
        <v>222</v>
      </c>
      <c r="B12">
        <v>5878</v>
      </c>
      <c r="C12" s="4">
        <v>0.67754924829312313</v>
      </c>
    </row>
    <row r="13" spans="1:3" x14ac:dyDescent="0.3">
      <c r="A13" t="s">
        <v>14</v>
      </c>
      <c r="B13">
        <v>5824</v>
      </c>
      <c r="C13" s="4">
        <v>0.70233940033711884</v>
      </c>
    </row>
    <row r="14" spans="1:3" x14ac:dyDescent="0.3">
      <c r="A14" t="s">
        <v>67</v>
      </c>
      <c r="B14">
        <v>5726</v>
      </c>
      <c r="C14" s="4">
        <v>0.72671241039960499</v>
      </c>
    </row>
    <row r="15" spans="1:3" x14ac:dyDescent="0.3">
      <c r="A15" t="s">
        <v>28</v>
      </c>
      <c r="B15">
        <v>5416</v>
      </c>
      <c r="C15" s="4">
        <v>0.74976588970425484</v>
      </c>
    </row>
    <row r="16" spans="1:3" x14ac:dyDescent="0.3">
      <c r="A16" t="s">
        <v>18</v>
      </c>
      <c r="B16">
        <v>4943</v>
      </c>
      <c r="C16" s="4">
        <v>0.7708060204654964</v>
      </c>
    </row>
    <row r="17" spans="1:3" x14ac:dyDescent="0.3">
      <c r="A17" t="s">
        <v>116</v>
      </c>
      <c r="B17">
        <v>4907</v>
      </c>
      <c r="C17" s="4">
        <v>0.79169291539679565</v>
      </c>
    </row>
    <row r="18" spans="1:3" x14ac:dyDescent="0.3">
      <c r="A18" t="s">
        <v>249</v>
      </c>
      <c r="B18">
        <v>3627</v>
      </c>
      <c r="C18" s="4">
        <v>0.80713142526348047</v>
      </c>
    </row>
    <row r="19" spans="1:3" x14ac:dyDescent="0.3">
      <c r="A19" t="s">
        <v>123</v>
      </c>
      <c r="B19">
        <v>3316</v>
      </c>
      <c r="C19" s="4">
        <v>0.8212461478214973</v>
      </c>
    </row>
    <row r="20" spans="1:3" x14ac:dyDescent="0.3">
      <c r="A20" t="s">
        <v>185</v>
      </c>
      <c r="B20">
        <v>2990</v>
      </c>
      <c r="C20" s="4">
        <v>0.83397323480837005</v>
      </c>
    </row>
    <row r="21" spans="1:3" x14ac:dyDescent="0.3">
      <c r="A21" t="s">
        <v>247</v>
      </c>
      <c r="B21">
        <v>2912</v>
      </c>
      <c r="C21" s="4">
        <v>0.8463683108303679</v>
      </c>
    </row>
  </sheetData>
  <hyperlinks>
    <hyperlink ref="A13" r:id="rId1" xr:uid="{00000000-0004-0000-0300-000000000000}"/>
    <hyperlink ref="A16" r:id="rId2" xr:uid="{00000000-0004-0000-0300-000001000000}"/>
    <hyperlink ref="A15" r:id="rId3" xr:uid="{00000000-0004-0000-0300-000002000000}"/>
    <hyperlink ref="A5" r:id="rId4" xr:uid="{00000000-0004-0000-0300-000003000000}"/>
    <hyperlink ref="A14" r:id="rId5" xr:uid="{00000000-0004-0000-0300-000004000000}"/>
    <hyperlink ref="A9" r:id="rId6" display="phyml" xr:uid="{00000000-0004-0000-0300-000005000000}"/>
    <hyperlink ref="A17" r:id="rId7" xr:uid="{00000000-0004-0000-0300-000006000000}"/>
    <hyperlink ref="A19" r:id="rId8" xr:uid="{00000000-0004-0000-0300-000007000000}"/>
    <hyperlink ref="A11" r:id="rId9" xr:uid="{00000000-0004-0000-0300-000008000000}"/>
    <hyperlink ref="A20" r:id="rId10" xr:uid="{00000000-0004-0000-0300-000009000000}"/>
    <hyperlink ref="A4" r:id="rId11" xr:uid="{00000000-0004-0000-0300-00000A000000}"/>
    <hyperlink ref="A3" r:id="rId12" xr:uid="{00000000-0004-0000-0300-00000B000000}"/>
    <hyperlink ref="A6" r:id="rId13" xr:uid="{00000000-0004-0000-0300-00000C000000}"/>
    <hyperlink ref="A12" r:id="rId14" xr:uid="{00000000-0004-0000-0300-00000D000000}"/>
    <hyperlink ref="A2" r:id="rId15" display="paup*" xr:uid="{00000000-0004-0000-0300-00000E000000}"/>
    <hyperlink ref="A8" r:id="rId16" xr:uid="{00000000-0004-0000-0300-00000F000000}"/>
  </hyperlinks>
  <pageMargins left="0.7" right="0.7" top="0.75" bottom="0.75" header="0.3" footer="0.3"/>
  <drawing r:id="rId17"/>
  <tableParts count="1">
    <tablePart r:id="rId1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Sheet1</vt:lpstr>
      <vt:lpstr>sumários</vt:lpstr>
      <vt:lpstr>inf. ML</vt:lpstr>
      <vt:lpstr>grafico</vt:lpstr>
      <vt:lpstr>Sheet1!citation</vt:lpstr>
      <vt:lpstr>Sheet1!MrModeltest</vt:lpstr>
      <vt:lpstr>Sheet1!MultiPhyl</vt:lpstr>
      <vt:lpstr>Sheet1!PASSML</vt:lpstr>
      <vt:lpstr>Sheet1!PHYML</vt:lpstr>
      <vt:lpstr>Sheet1!TipDate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Aubin, Mateus</dc:creator>
  <cp:lastModifiedBy>Aubin, Mateus</cp:lastModifiedBy>
  <cp:lastPrinted>2018-12-30T14:49:24Z</cp:lastPrinted>
  <dcterms:created xsi:type="dcterms:W3CDTF">2018-05-01T16:52:47Z</dcterms:created>
  <dcterms:modified xsi:type="dcterms:W3CDTF">2018-12-30T15:57:49Z</dcterms:modified>
</cp:coreProperties>
</file>