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mateus.lopes\Documents\mateusbtlopes\simplex-lp-solver-excel\"/>
    </mc:Choice>
  </mc:AlternateContent>
  <xr:revisionPtr revIDLastSave="0" documentId="13_ncr:1_{DF9D615B-94C5-4EDB-9711-15B852C6AA82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solver_adj" localSheetId="0" hidden="1">Sheet1!$F$3:$F$8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Sheet1!$J$3:$J$8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</definedName>
    <definedName name="solver_nwt" localSheetId="0" hidden="1">1</definedName>
    <definedName name="solver_opt" localSheetId="0" hidden="1">Sheet1!$K$12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hs1" localSheetId="0" hidden="1">Sheet1!$K$3:$K$8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8" i="1" l="1"/>
  <c r="J4" i="1"/>
  <c r="J5" i="1"/>
  <c r="J6" i="1"/>
  <c r="J7" i="1"/>
  <c r="J3" i="1"/>
  <c r="K12" i="1"/>
  <c r="K10" i="1"/>
  <c r="D8" i="1"/>
  <c r="D7" i="1"/>
  <c r="D6" i="1"/>
  <c r="D5" i="1"/>
  <c r="D4" i="1"/>
  <c r="D3" i="1"/>
  <c r="B4" i="1"/>
  <c r="B5" i="1"/>
  <c r="B6" i="1"/>
  <c r="B7" i="1"/>
  <c r="B8" i="1"/>
  <c r="B3" i="1"/>
</calcChain>
</file>

<file path=xl/sharedStrings.xml><?xml version="1.0" encoding="utf-8"?>
<sst xmlns="http://schemas.openxmlformats.org/spreadsheetml/2006/main" count="27" uniqueCount="19">
  <si>
    <t>De:</t>
  </si>
  <si>
    <t>Para:</t>
  </si>
  <si>
    <t>Nó</t>
  </si>
  <si>
    <t>Descrição</t>
  </si>
  <si>
    <t>Custo Unitário</t>
  </si>
  <si>
    <t>Qtde a ser enviada</t>
  </si>
  <si>
    <t>Fluxo Líq.</t>
  </si>
  <si>
    <t>Oferta/Demanda</t>
  </si>
  <si>
    <t>Demanda - Oferta =</t>
  </si>
  <si>
    <t>oferta</t>
  </si>
  <si>
    <t>demanda</t>
  </si>
  <si>
    <t>Custo Total</t>
  </si>
  <si>
    <t>1º Quad (Prod)</t>
  </si>
  <si>
    <t>2º Quad (Prod)</t>
  </si>
  <si>
    <t>3º Quad (Prod)</t>
  </si>
  <si>
    <t>1º Quad (Ent)</t>
  </si>
  <si>
    <t>2º Quad (Ent)</t>
  </si>
  <si>
    <t>3º Quad (Ent)</t>
  </si>
  <si>
    <t>Oferta maior usar &gt;=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</si>
</sst>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5"/>
      <name val="Calibri"/>
      <family val="2"/>
      <scheme val="minor"/>
    </font>
    <font>
      <sz val="11"/>
      <color theme="5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8">
    <xf numFmtId="0" fontId="0" fillId="0" borderId="0" xfId="0"/>
    <xf numFmtId="0" fontId="0" fillId="0" borderId="0" xfId="0" applyAlignment="1">
      <alignment horizontal="center"/>
    </xf>
    <xf numFmtId="0" fontId="0" fillId="4" borderId="1" xfId="0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5" fillId="0" borderId="0" xfId="0" applyFont="1"/>
    <xf numFmtId="0" fontId="0" fillId="4" borderId="3" xfId="0" applyFill="1" applyBorder="1" applyAlignment="1">
      <alignment horizontal="center"/>
    </xf>
    <xf numFmtId="0" fontId="0" fillId="0" borderId="4" xfId="0" applyBorder="1"/>
    <xf numFmtId="44" fontId="0" fillId="6" borderId="1" xfId="1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4" borderId="8" xfId="0" applyFill="1" applyBorder="1" applyAlignment="1">
      <alignment horizontal="center"/>
    </xf>
    <xf numFmtId="44" fontId="0" fillId="0" borderId="7" xfId="1" applyFont="1" applyBorder="1"/>
    <xf numFmtId="0" fontId="0" fillId="0" borderId="0" xfId="0" applyBorder="1" applyAlignment="1">
      <alignment horizontal="center"/>
    </xf>
    <xf numFmtId="44" fontId="0" fillId="0" borderId="0" xfId="1" applyFont="1" applyBorder="1"/>
    <xf numFmtId="0" fontId="0" fillId="0" borderId="4" xfId="0" applyBorder="1" applyAlignment="1">
      <alignment horizontal="center"/>
    </xf>
    <xf numFmtId="0" fontId="0" fillId="4" borderId="5" xfId="0" applyFill="1" applyBorder="1" applyAlignment="1">
      <alignment horizontal="center"/>
    </xf>
    <xf numFmtId="44" fontId="0" fillId="0" borderId="4" xfId="1" applyFont="1" applyBorder="1"/>
    <xf numFmtId="0" fontId="3" fillId="0" borderId="9" xfId="0" applyFont="1" applyBorder="1"/>
    <xf numFmtId="0" fontId="3" fillId="4" borderId="10" xfId="0" applyFont="1" applyFill="1" applyBorder="1"/>
    <xf numFmtId="0" fontId="3" fillId="0" borderId="11" xfId="0" applyFont="1" applyBorder="1"/>
    <xf numFmtId="44" fontId="3" fillId="0" borderId="11" xfId="1" applyFont="1" applyBorder="1"/>
    <xf numFmtId="0" fontId="3" fillId="5" borderId="12" xfId="0" applyFont="1" applyFill="1" applyBorder="1"/>
    <xf numFmtId="0" fontId="0" fillId="0" borderId="13" xfId="0" applyBorder="1" applyAlignment="1">
      <alignment horizontal="center"/>
    </xf>
    <xf numFmtId="0" fontId="0" fillId="5" borderId="14" xfId="0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5" borderId="16" xfId="0" applyFill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5" borderId="18" xfId="0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2" fillId="2" borderId="5" xfId="0" applyFont="1" applyFill="1" applyBorder="1"/>
    <xf numFmtId="0" fontId="0" fillId="0" borderId="19" xfId="0" applyBorder="1" applyAlignment="1">
      <alignment horizontal="center"/>
    </xf>
    <xf numFmtId="0" fontId="0" fillId="0" borderId="3" xfId="0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6" xfId="0" applyFont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2"/>
  <sheetViews>
    <sheetView showGridLines="0" tabSelected="1" workbookViewId="0">
      <selection activeCell="F6" sqref="F6"/>
    </sheetView>
  </sheetViews>
  <sheetFormatPr defaultRowHeight="14.4" x14ac:dyDescent="0.3"/>
  <cols>
    <col min="1" max="1" width="3.44140625" bestFit="1" customWidth="1"/>
    <col min="2" max="2" width="13.109375" bestFit="1" customWidth="1"/>
    <col min="3" max="3" width="3.44140625" bestFit="1" customWidth="1"/>
    <col min="4" max="4" width="11.88671875" bestFit="1" customWidth="1"/>
    <col min="5" max="5" width="14.44140625" bestFit="1" customWidth="1"/>
    <col min="6" max="6" width="16.21875" bestFit="1" customWidth="1"/>
    <col min="8" max="8" width="8.5546875" customWidth="1"/>
    <col min="9" max="9" width="13.33203125" bestFit="1" customWidth="1"/>
    <col min="10" max="10" width="17.33203125" bestFit="1" customWidth="1"/>
    <col min="11" max="11" width="15.44140625" bestFit="1" customWidth="1"/>
  </cols>
  <sheetData>
    <row r="1" spans="1:12" ht="15" thickBot="1" x14ac:dyDescent="0.35">
      <c r="A1" s="35" t="s">
        <v>0</v>
      </c>
      <c r="B1" s="36"/>
      <c r="C1" s="37" t="s">
        <v>1</v>
      </c>
      <c r="D1" s="36"/>
      <c r="E1" s="7"/>
      <c r="F1" s="7"/>
    </row>
    <row r="2" spans="1:12" ht="15" thickBot="1" x14ac:dyDescent="0.35">
      <c r="A2" s="17" t="s">
        <v>2</v>
      </c>
      <c r="B2" s="18" t="s">
        <v>3</v>
      </c>
      <c r="C2" s="19" t="s">
        <v>2</v>
      </c>
      <c r="D2" s="18" t="s">
        <v>3</v>
      </c>
      <c r="E2" s="20" t="s">
        <v>4</v>
      </c>
      <c r="F2" s="21" t="s">
        <v>5</v>
      </c>
      <c r="H2" s="34" t="s">
        <v>2</v>
      </c>
      <c r="I2" s="34" t="s">
        <v>3</v>
      </c>
      <c r="J2" s="30" t="s">
        <v>6</v>
      </c>
      <c r="K2" s="31" t="s">
        <v>7</v>
      </c>
    </row>
    <row r="3" spans="1:12" x14ac:dyDescent="0.3">
      <c r="A3" s="22">
        <v>1</v>
      </c>
      <c r="B3" s="10" t="str">
        <f>VLOOKUP(A3,$H$3:$I$8,2,FALSE)</f>
        <v>1º Quad (Prod)</v>
      </c>
      <c r="C3" s="9">
        <v>4</v>
      </c>
      <c r="D3" s="10" t="str">
        <f>VLOOKUP(C3,$H$3:$I$8,2,FALSE)</f>
        <v>1º Quad (Ent)</v>
      </c>
      <c r="E3" s="11">
        <v>1.02</v>
      </c>
      <c r="F3" s="23">
        <v>35</v>
      </c>
      <c r="H3" s="32">
        <v>1</v>
      </c>
      <c r="I3" s="6" t="s">
        <v>12</v>
      </c>
      <c r="J3" s="28">
        <f>SUMIF($C$3:$C$8,H3,$F$3:$F$8)-SUMIF($A$3:$A$8,H3,$F$3:$F$8)</f>
        <v>-50</v>
      </c>
      <c r="K3" s="29">
        <v>-50</v>
      </c>
      <c r="L3" t="s">
        <v>9</v>
      </c>
    </row>
    <row r="4" spans="1:12" x14ac:dyDescent="0.3">
      <c r="A4" s="24">
        <v>1</v>
      </c>
      <c r="B4" s="2" t="str">
        <f t="shared" ref="B4:D8" si="0">VLOOKUP(A4,$H$3:$I$8,2,FALSE)</f>
        <v>1º Quad (Prod)</v>
      </c>
      <c r="C4" s="12">
        <v>5</v>
      </c>
      <c r="D4" s="2" t="str">
        <f t="shared" si="0"/>
        <v>2º Quad (Ent)</v>
      </c>
      <c r="E4" s="13">
        <v>1.07</v>
      </c>
      <c r="F4" s="25">
        <v>10</v>
      </c>
      <c r="H4" s="32">
        <v>2</v>
      </c>
      <c r="I4" s="6" t="s">
        <v>13</v>
      </c>
      <c r="J4" s="4">
        <f>SUMIF($C$3:$C$8,H4,$F$3:$F$8)-SUMIF($A$3:$A$8,H4,$F$3:$F$8)</f>
        <v>-30</v>
      </c>
      <c r="K4" s="3">
        <v>-35</v>
      </c>
      <c r="L4" t="s">
        <v>9</v>
      </c>
    </row>
    <row r="5" spans="1:12" x14ac:dyDescent="0.3">
      <c r="A5" s="24">
        <v>1</v>
      </c>
      <c r="B5" s="2" t="str">
        <f t="shared" si="0"/>
        <v>1º Quad (Prod)</v>
      </c>
      <c r="C5" s="12">
        <v>6</v>
      </c>
      <c r="D5" s="2" t="str">
        <f t="shared" si="0"/>
        <v>3º Quad (Ent)</v>
      </c>
      <c r="E5" s="13">
        <v>1.1299999999999999</v>
      </c>
      <c r="F5" s="25">
        <v>5</v>
      </c>
      <c r="H5" s="32">
        <v>3</v>
      </c>
      <c r="I5" s="6" t="s">
        <v>14</v>
      </c>
      <c r="J5" s="4">
        <f>SUMIF($C$3:$C$8,H5,$F$3:$F$8)-SUMIF($A$3:$A$8,H5,$F$3:$F$8)</f>
        <v>-20</v>
      </c>
      <c r="K5" s="3">
        <v>-20</v>
      </c>
      <c r="L5" t="s">
        <v>9</v>
      </c>
    </row>
    <row r="6" spans="1:12" x14ac:dyDescent="0.3">
      <c r="A6" s="24">
        <v>2</v>
      </c>
      <c r="B6" s="2" t="str">
        <f t="shared" si="0"/>
        <v>2º Quad (Prod)</v>
      </c>
      <c r="C6" s="12">
        <v>5</v>
      </c>
      <c r="D6" s="2" t="str">
        <f t="shared" si="0"/>
        <v>2º Quad (Ent)</v>
      </c>
      <c r="E6" s="13">
        <v>1.1200000000000001</v>
      </c>
      <c r="F6" s="25">
        <v>30</v>
      </c>
      <c r="H6" s="32">
        <v>4</v>
      </c>
      <c r="I6" s="6" t="s">
        <v>15</v>
      </c>
      <c r="J6" s="4">
        <f>SUMIF($C$3:$C$8,H6,$F$3:$F$8)-SUMIF($A$3:$A$8,H6,$F$3:$F$8)</f>
        <v>35</v>
      </c>
      <c r="K6" s="3">
        <v>35</v>
      </c>
      <c r="L6" t="s">
        <v>10</v>
      </c>
    </row>
    <row r="7" spans="1:12" x14ac:dyDescent="0.3">
      <c r="A7" s="24">
        <v>2</v>
      </c>
      <c r="B7" s="2" t="str">
        <f t="shared" si="0"/>
        <v>2º Quad (Prod)</v>
      </c>
      <c r="C7" s="12">
        <v>6</v>
      </c>
      <c r="D7" s="2" t="str">
        <f t="shared" si="0"/>
        <v>3º Quad (Ent)</v>
      </c>
      <c r="E7" s="13">
        <v>1.29</v>
      </c>
      <c r="F7" s="25">
        <v>0</v>
      </c>
      <c r="H7" s="32">
        <v>5</v>
      </c>
      <c r="I7" s="6" t="s">
        <v>16</v>
      </c>
      <c r="J7" s="4">
        <f>SUMIF($C$3:$C$8,H7,$F$3:$F$8)-SUMIF($A$3:$A$8,H7,$F$3:$F$8)</f>
        <v>40</v>
      </c>
      <c r="K7" s="3">
        <v>40</v>
      </c>
      <c r="L7" t="s">
        <v>10</v>
      </c>
    </row>
    <row r="8" spans="1:12" ht="15" thickBot="1" x14ac:dyDescent="0.35">
      <c r="A8" s="26">
        <v>3</v>
      </c>
      <c r="B8" s="15" t="str">
        <f t="shared" si="0"/>
        <v>3º Quad (Prod)</v>
      </c>
      <c r="C8" s="14">
        <v>6</v>
      </c>
      <c r="D8" s="15" t="str">
        <f t="shared" si="0"/>
        <v>3º Quad (Ent)</v>
      </c>
      <c r="E8" s="16">
        <v>1.04</v>
      </c>
      <c r="F8" s="27">
        <v>20</v>
      </c>
      <c r="H8" s="33">
        <v>6</v>
      </c>
      <c r="I8" s="6" t="s">
        <v>17</v>
      </c>
      <c r="J8" s="4">
        <f>SUMIF($C$3:$C$8,H8,$F$3:$F$8)-SUMIF($A$3:$A$8,H8,$F$3:$F$8)</f>
        <v>25</v>
      </c>
      <c r="K8" s="3">
        <v>25</v>
      </c>
      <c r="L8" t="s">
        <v>10</v>
      </c>
    </row>
    <row r="10" spans="1:12" x14ac:dyDescent="0.3">
      <c r="J10" t="s">
        <v>8</v>
      </c>
      <c r="K10" s="1">
        <f>SUM(K3:K8)</f>
        <v>-5</v>
      </c>
    </row>
    <row r="11" spans="1:12" x14ac:dyDescent="0.3">
      <c r="K11" s="5" t="s">
        <v>18</v>
      </c>
    </row>
    <row r="12" spans="1:12" x14ac:dyDescent="0.3">
      <c r="J12" t="s">
        <v>11</v>
      </c>
      <c r="K12" s="8">
        <f>SUMPRODUCT(E3:E8,F3:F8)</f>
        <v>106.45</v>
      </c>
    </row>
  </sheetData>
  <mergeCells count="2">
    <mergeCell ref="A1:B1"/>
    <mergeCell ref="C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Lopes, Mateus</dc:creator>
  <cp:lastModifiedBy>Lopes, Mateus</cp:lastModifiedBy>
  <dcterms:created xsi:type="dcterms:W3CDTF">2015-06-05T18:17:20Z</dcterms:created>
  <dcterms:modified xsi:type="dcterms:W3CDTF">2020-08-19T22:52:15Z</dcterms:modified>
</cp:coreProperties>
</file>