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eus.lopes\Documents\mateusbtlopes\simplex-lp-solver-excel\"/>
    </mc:Choice>
  </mc:AlternateContent>
  <xr:revisionPtr revIDLastSave="0" documentId="13_ncr:1_{AA559D54-1ACD-45F1-A668-42B73A728A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Sheet1!$F$3:$F$19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Sheet1!$F$15:$F$19</definedName>
    <definedName name="solver_lhs2" localSheetId="0" hidden="1">Sheet1!$J$3:$J$20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Sheet1!$M$3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100</definedName>
    <definedName name="solver_rhs2" localSheetId="0" hidden="1">Sheet1!$K$3:$K$20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M3" i="1"/>
  <c r="K21" i="1"/>
  <c r="E14" i="1"/>
  <c r="E12" i="1"/>
  <c r="E10" i="1"/>
  <c r="E8" i="1"/>
  <c r="E6" i="1"/>
  <c r="E4" i="1"/>
  <c r="D19" i="1"/>
  <c r="B19" i="1"/>
  <c r="D18" i="1"/>
  <c r="B18" i="1"/>
  <c r="D17" i="1"/>
  <c r="B17" i="1"/>
  <c r="D16" i="1"/>
  <c r="B16" i="1"/>
  <c r="D15" i="1"/>
  <c r="B15" i="1"/>
  <c r="D4" i="1"/>
  <c r="D5" i="1"/>
  <c r="D6" i="1"/>
  <c r="D7" i="1"/>
  <c r="D8" i="1"/>
  <c r="D9" i="1"/>
  <c r="D10" i="1"/>
  <c r="D11" i="1"/>
  <c r="D12" i="1"/>
  <c r="D13" i="1"/>
  <c r="D14" i="1"/>
  <c r="D3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<sst xmlns="http://schemas.openxmlformats.org/spreadsheetml/2006/main" count="51" uniqueCount="31">
  <si>
    <t>De:</t>
  </si>
  <si>
    <t>Para:</t>
  </si>
  <si>
    <t>Nó</t>
  </si>
  <si>
    <t>Descrição</t>
  </si>
  <si>
    <t>Custo Unitário</t>
  </si>
  <si>
    <t>Qtde a ser enviada</t>
  </si>
  <si>
    <t>Fluxo Líq.</t>
  </si>
  <si>
    <t>Oferta/Demanda</t>
  </si>
  <si>
    <t>Demanda - Oferta =</t>
  </si>
  <si>
    <t>oferta</t>
  </si>
  <si>
    <t>demanda</t>
  </si>
  <si>
    <t>Custo Total</t>
  </si>
  <si>
    <t>Oferta maior usar &gt;=</t>
  </si>
  <si>
    <t>Demanda 1</t>
  </si>
  <si>
    <t>Demanda 2</t>
  </si>
  <si>
    <t>Demanda 3</t>
  </si>
  <si>
    <t>Demanda 4</t>
  </si>
  <si>
    <t>Demanda 5</t>
  </si>
  <si>
    <t>Demanda 6</t>
  </si>
  <si>
    <t>Prod. Normal 1</t>
  </si>
  <si>
    <t>Prod. Extra 1</t>
  </si>
  <si>
    <t>Prod. Normal 2</t>
  </si>
  <si>
    <t>Prod. Extra 2</t>
  </si>
  <si>
    <t>Prod. Normal 3</t>
  </si>
  <si>
    <t>Prod. Extra 3</t>
  </si>
  <si>
    <t>Prod. Normal 4</t>
  </si>
  <si>
    <t>Prod. Extra 4</t>
  </si>
  <si>
    <t>Prod. Normal 5</t>
  </si>
  <si>
    <t>Prod. Extra 5</t>
  </si>
  <si>
    <t>Prod. Normal 6</t>
  </si>
  <si>
    <t>Prod. Extra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</si>
</sst>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0" fillId="4" borderId="3" xfId="0" applyFill="1" applyBorder="1" applyAlignment="1">
      <alignment horizontal="center"/>
    </xf>
    <xf numFmtId="0" fontId="0" fillId="0" borderId="4" xfId="0" applyBorder="1"/>
    <xf numFmtId="44" fontId="0" fillId="6" borderId="1" xfId="1" applyFont="1" applyFill="1" applyBorder="1" applyAlignment="1">
      <alignment horizontal="center"/>
    </xf>
    <xf numFmtId="0" fontId="3" fillId="0" borderId="9" xfId="0" applyFont="1" applyBorder="1"/>
    <xf numFmtId="0" fontId="3" fillId="4" borderId="10" xfId="0" applyFont="1" applyFill="1" applyBorder="1"/>
    <xf numFmtId="0" fontId="3" fillId="0" borderId="11" xfId="0" applyFont="1" applyBorder="1"/>
    <xf numFmtId="44" fontId="3" fillId="0" borderId="11" xfId="1" applyFont="1" applyBorder="1"/>
    <xf numFmtId="0" fontId="3" fillId="5" borderId="12" xfId="0" applyFont="1" applyFill="1" applyBorder="1"/>
    <xf numFmtId="0" fontId="4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2" borderId="5" xfId="0" applyFont="1" applyFill="1" applyBorder="1"/>
    <xf numFmtId="0" fontId="0" fillId="0" borderId="1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0" fillId="0" borderId="0" xfId="1" applyFont="1"/>
    <xf numFmtId="44" fontId="6" fillId="0" borderId="0" xfId="1" applyFont="1"/>
    <xf numFmtId="44" fontId="9" fillId="0" borderId="0" xfId="1" applyFont="1"/>
    <xf numFmtId="0" fontId="1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showGridLines="0" tabSelected="1" workbookViewId="0">
      <selection activeCell="M2" sqref="M2"/>
    </sheetView>
  </sheetViews>
  <sheetFormatPr defaultRowHeight="14.4" x14ac:dyDescent="0.3"/>
  <cols>
    <col min="1" max="1" width="3.44140625" bestFit="1" customWidth="1"/>
    <col min="2" max="2" width="13.109375" bestFit="1" customWidth="1"/>
    <col min="3" max="3" width="3.44140625" bestFit="1" customWidth="1"/>
    <col min="4" max="4" width="11.88671875" bestFit="1" customWidth="1"/>
    <col min="5" max="5" width="14.44140625" bestFit="1" customWidth="1"/>
    <col min="6" max="6" width="16.21875" bestFit="1" customWidth="1"/>
    <col min="8" max="8" width="8.5546875" customWidth="1"/>
    <col min="9" max="9" width="13.33203125" bestFit="1" customWidth="1"/>
    <col min="10" max="10" width="17.33203125" bestFit="1" customWidth="1"/>
    <col min="11" max="11" width="15.44140625" bestFit="1" customWidth="1"/>
    <col min="12" max="12" width="18.109375" bestFit="1" customWidth="1"/>
    <col min="13" max="13" width="12.88671875" bestFit="1" customWidth="1"/>
  </cols>
  <sheetData>
    <row r="1" spans="1:13" ht="15" thickBot="1" x14ac:dyDescent="0.35">
      <c r="A1" s="37" t="s">
        <v>0</v>
      </c>
      <c r="B1" s="38"/>
      <c r="C1" s="39" t="s">
        <v>1</v>
      </c>
      <c r="D1" s="38"/>
      <c r="E1" s="5"/>
      <c r="F1" s="5"/>
    </row>
    <row r="2" spans="1:13" ht="15" thickBot="1" x14ac:dyDescent="0.35">
      <c r="A2" s="7" t="s">
        <v>2</v>
      </c>
      <c r="B2" s="8" t="s">
        <v>3</v>
      </c>
      <c r="C2" s="9" t="s">
        <v>2</v>
      </c>
      <c r="D2" s="8" t="s">
        <v>3</v>
      </c>
      <c r="E2" s="10" t="s">
        <v>4</v>
      </c>
      <c r="F2" s="11" t="s">
        <v>5</v>
      </c>
      <c r="H2" s="17" t="s">
        <v>2</v>
      </c>
      <c r="I2" s="17" t="s">
        <v>3</v>
      </c>
      <c r="J2" s="14" t="s">
        <v>6</v>
      </c>
      <c r="K2" s="15" t="s">
        <v>7</v>
      </c>
      <c r="M2" s="17" t="s">
        <v>11</v>
      </c>
    </row>
    <row r="3" spans="1:13" x14ac:dyDescent="0.3">
      <c r="A3" s="27">
        <v>7</v>
      </c>
      <c r="B3" s="28" t="str">
        <f>VLOOKUP(A3,$H$3:$I$20,2,FALSE)</f>
        <v>Prod. Normal 1</v>
      </c>
      <c r="C3" s="29">
        <v>1</v>
      </c>
      <c r="D3" s="28" t="str">
        <f>VLOOKUP(C3,$H$3:$I$20,2,FALSE)</f>
        <v>Demanda 1</v>
      </c>
      <c r="E3" s="30">
        <v>52</v>
      </c>
      <c r="F3" s="36">
        <v>200</v>
      </c>
      <c r="H3" s="16">
        <v>1</v>
      </c>
      <c r="I3" s="4" t="s">
        <v>13</v>
      </c>
      <c r="J3" s="12">
        <f>SUMIF($C$3:$C$19,H3,$F$3:$F$19)-SUMIF($A$3:$A$19,H3,$F$3:$F$19)</f>
        <v>120</v>
      </c>
      <c r="K3" s="13">
        <v>120</v>
      </c>
      <c r="L3" t="s">
        <v>10</v>
      </c>
      <c r="M3" s="6">
        <f>SUMPRODUCT(E3:E19,F3:F19)</f>
        <v>81974</v>
      </c>
    </row>
    <row r="4" spans="1:13" x14ac:dyDescent="0.3">
      <c r="A4" s="21">
        <v>8</v>
      </c>
      <c r="B4" s="22" t="str">
        <f t="shared" ref="B4:B19" si="0">VLOOKUP(A4,$H$3:$I$20,2,FALSE)</f>
        <v>Prod. Extra 1</v>
      </c>
      <c r="C4" s="23">
        <v>1</v>
      </c>
      <c r="D4" s="22" t="str">
        <f t="shared" ref="D4:D19" si="1">VLOOKUP(C4,$H$3:$I$20,2,FALSE)</f>
        <v>Demanda 1</v>
      </c>
      <c r="E4" s="31">
        <f>52*1.35</f>
        <v>70.2</v>
      </c>
      <c r="F4" s="34">
        <v>0</v>
      </c>
      <c r="H4" s="16">
        <v>2</v>
      </c>
      <c r="I4" s="4" t="s">
        <v>14</v>
      </c>
      <c r="J4" s="12">
        <f t="shared" ref="J4:J20" si="2">SUMIF($C$3:$C$19,H4,$F$3:$F$19)-SUMIF($A$3:$A$19,H4,$F$3:$F$19)</f>
        <v>260</v>
      </c>
      <c r="K4" s="2">
        <v>260</v>
      </c>
      <c r="L4" t="s">
        <v>10</v>
      </c>
    </row>
    <row r="5" spans="1:13" x14ac:dyDescent="0.3">
      <c r="A5" s="18">
        <v>9</v>
      </c>
      <c r="B5" s="19" t="str">
        <f t="shared" si="0"/>
        <v>Prod. Normal 2</v>
      </c>
      <c r="C5" s="20">
        <v>2</v>
      </c>
      <c r="D5" s="19" t="str">
        <f t="shared" si="1"/>
        <v>Demanda 2</v>
      </c>
      <c r="E5" s="30">
        <v>52</v>
      </c>
      <c r="F5" s="33">
        <v>200</v>
      </c>
      <c r="H5" s="16">
        <v>3</v>
      </c>
      <c r="I5" s="4" t="s">
        <v>15</v>
      </c>
      <c r="J5" s="12">
        <f t="shared" si="2"/>
        <v>230</v>
      </c>
      <c r="K5" s="2">
        <v>230</v>
      </c>
      <c r="L5" t="s">
        <v>10</v>
      </c>
    </row>
    <row r="6" spans="1:13" x14ac:dyDescent="0.3">
      <c r="A6" s="21">
        <v>10</v>
      </c>
      <c r="B6" s="22" t="str">
        <f t="shared" si="0"/>
        <v>Prod. Extra 2</v>
      </c>
      <c r="C6" s="23">
        <v>2</v>
      </c>
      <c r="D6" s="22" t="str">
        <f t="shared" si="1"/>
        <v>Demanda 2</v>
      </c>
      <c r="E6" s="31">
        <f>52*1.35</f>
        <v>70.2</v>
      </c>
      <c r="F6" s="34">
        <v>0</v>
      </c>
      <c r="H6" s="16">
        <v>4</v>
      </c>
      <c r="I6" s="4" t="s">
        <v>16</v>
      </c>
      <c r="J6" s="12">
        <f t="shared" si="2"/>
        <v>320</v>
      </c>
      <c r="K6" s="2">
        <v>320</v>
      </c>
      <c r="L6" t="s">
        <v>10</v>
      </c>
    </row>
    <row r="7" spans="1:13" x14ac:dyDescent="0.3">
      <c r="A7" s="18">
        <v>11</v>
      </c>
      <c r="B7" s="19" t="str">
        <f t="shared" si="0"/>
        <v>Prod. Normal 3</v>
      </c>
      <c r="C7" s="20">
        <v>3</v>
      </c>
      <c r="D7" s="19" t="str">
        <f t="shared" si="1"/>
        <v>Demanda 3</v>
      </c>
      <c r="E7" s="30">
        <v>52</v>
      </c>
      <c r="F7" s="33">
        <v>200</v>
      </c>
      <c r="H7" s="16">
        <v>5</v>
      </c>
      <c r="I7" s="4" t="s">
        <v>17</v>
      </c>
      <c r="J7" s="12">
        <f t="shared" si="2"/>
        <v>280</v>
      </c>
      <c r="K7" s="2">
        <v>280</v>
      </c>
      <c r="L7" t="s">
        <v>10</v>
      </c>
    </row>
    <row r="8" spans="1:13" x14ac:dyDescent="0.3">
      <c r="A8" s="21">
        <v>12</v>
      </c>
      <c r="B8" s="22" t="str">
        <f t="shared" si="0"/>
        <v>Prod. Extra 3</v>
      </c>
      <c r="C8" s="23">
        <v>3</v>
      </c>
      <c r="D8" s="22" t="str">
        <f t="shared" si="1"/>
        <v>Demanda 3</v>
      </c>
      <c r="E8" s="31">
        <f t="shared" ref="E8" si="3">52*1.35</f>
        <v>70.2</v>
      </c>
      <c r="F8" s="34">
        <v>60</v>
      </c>
      <c r="H8" s="16">
        <v>6</v>
      </c>
      <c r="I8" s="4" t="s">
        <v>18</v>
      </c>
      <c r="J8" s="12">
        <f t="shared" si="2"/>
        <v>260</v>
      </c>
      <c r="K8" s="2">
        <v>260</v>
      </c>
      <c r="L8" t="s">
        <v>10</v>
      </c>
    </row>
    <row r="9" spans="1:13" x14ac:dyDescent="0.3">
      <c r="A9" s="18">
        <v>13</v>
      </c>
      <c r="B9" s="19" t="str">
        <f t="shared" si="0"/>
        <v>Prod. Normal 4</v>
      </c>
      <c r="C9" s="20">
        <v>4</v>
      </c>
      <c r="D9" s="19" t="str">
        <f t="shared" si="1"/>
        <v>Demanda 4</v>
      </c>
      <c r="E9" s="30">
        <v>52</v>
      </c>
      <c r="F9" s="33">
        <v>200</v>
      </c>
      <c r="H9" s="16">
        <v>7</v>
      </c>
      <c r="I9" s="4" t="s">
        <v>19</v>
      </c>
      <c r="J9" s="12">
        <f t="shared" si="2"/>
        <v>-200</v>
      </c>
      <c r="K9" s="2">
        <v>-200</v>
      </c>
      <c r="L9" t="s">
        <v>9</v>
      </c>
    </row>
    <row r="10" spans="1:13" x14ac:dyDescent="0.3">
      <c r="A10" s="21">
        <v>14</v>
      </c>
      <c r="B10" s="22" t="str">
        <f t="shared" si="0"/>
        <v>Prod. Extra 4</v>
      </c>
      <c r="C10" s="23">
        <v>4</v>
      </c>
      <c r="D10" s="22" t="str">
        <f t="shared" si="1"/>
        <v>Demanda 4</v>
      </c>
      <c r="E10" s="31">
        <f t="shared" ref="E10" si="4">52*1.35</f>
        <v>70.2</v>
      </c>
      <c r="F10" s="34">
        <v>75</v>
      </c>
      <c r="H10" s="16">
        <v>8</v>
      </c>
      <c r="I10" s="4" t="s">
        <v>20</v>
      </c>
      <c r="J10" s="12">
        <f t="shared" si="2"/>
        <v>0</v>
      </c>
      <c r="K10" s="2">
        <v>-75</v>
      </c>
      <c r="L10" t="s">
        <v>9</v>
      </c>
    </row>
    <row r="11" spans="1:13" x14ac:dyDescent="0.3">
      <c r="A11" s="18">
        <v>15</v>
      </c>
      <c r="B11" s="19" t="str">
        <f t="shared" si="0"/>
        <v>Prod. Normal 5</v>
      </c>
      <c r="C11" s="20">
        <v>5</v>
      </c>
      <c r="D11" s="19" t="str">
        <f t="shared" si="1"/>
        <v>Demanda 5</v>
      </c>
      <c r="E11" s="30">
        <v>52</v>
      </c>
      <c r="F11" s="33">
        <v>200</v>
      </c>
      <c r="H11" s="16">
        <v>9</v>
      </c>
      <c r="I11" s="4" t="s">
        <v>21</v>
      </c>
      <c r="J11" s="12">
        <f t="shared" si="2"/>
        <v>-200</v>
      </c>
      <c r="K11" s="2">
        <v>-200</v>
      </c>
      <c r="L11" t="s">
        <v>9</v>
      </c>
    </row>
    <row r="12" spans="1:13" x14ac:dyDescent="0.3">
      <c r="A12" s="21">
        <v>16</v>
      </c>
      <c r="B12" s="22" t="str">
        <f t="shared" si="0"/>
        <v>Prod. Extra 5</v>
      </c>
      <c r="C12" s="23">
        <v>5</v>
      </c>
      <c r="D12" s="22" t="str">
        <f t="shared" si="1"/>
        <v>Demanda 5</v>
      </c>
      <c r="E12" s="31">
        <f t="shared" ref="E12" si="5">52*1.35</f>
        <v>70.2</v>
      </c>
      <c r="F12" s="34">
        <v>75</v>
      </c>
      <c r="H12" s="16">
        <v>10</v>
      </c>
      <c r="I12" s="4" t="s">
        <v>22</v>
      </c>
      <c r="J12" s="12">
        <f t="shared" si="2"/>
        <v>0</v>
      </c>
      <c r="K12" s="2">
        <v>-75</v>
      </c>
      <c r="L12" t="s">
        <v>9</v>
      </c>
    </row>
    <row r="13" spans="1:13" x14ac:dyDescent="0.3">
      <c r="A13" s="18">
        <v>17</v>
      </c>
      <c r="B13" s="19" t="str">
        <f t="shared" si="0"/>
        <v>Prod. Normal 6</v>
      </c>
      <c r="C13" s="20">
        <v>6</v>
      </c>
      <c r="D13" s="19" t="str">
        <f t="shared" si="1"/>
        <v>Demanda 6</v>
      </c>
      <c r="E13" s="30">
        <v>52</v>
      </c>
      <c r="F13" s="33">
        <v>200</v>
      </c>
      <c r="H13" s="16">
        <v>11</v>
      </c>
      <c r="I13" s="4" t="s">
        <v>23</v>
      </c>
      <c r="J13" s="12">
        <f t="shared" si="2"/>
        <v>-200</v>
      </c>
      <c r="K13" s="2">
        <v>-200</v>
      </c>
      <c r="L13" t="s">
        <v>9</v>
      </c>
    </row>
    <row r="14" spans="1:13" x14ac:dyDescent="0.3">
      <c r="A14" s="21">
        <v>18</v>
      </c>
      <c r="B14" s="22" t="str">
        <f t="shared" si="0"/>
        <v>Prod. Extra 6</v>
      </c>
      <c r="C14" s="23">
        <v>6</v>
      </c>
      <c r="D14" s="22" t="str">
        <f t="shared" si="1"/>
        <v>Demanda 6</v>
      </c>
      <c r="E14" s="31">
        <f t="shared" ref="E14" si="6">52*1.35</f>
        <v>70.2</v>
      </c>
      <c r="F14" s="34">
        <v>60</v>
      </c>
      <c r="H14" s="16">
        <v>12</v>
      </c>
      <c r="I14" s="4" t="s">
        <v>24</v>
      </c>
      <c r="J14" s="12">
        <f t="shared" si="2"/>
        <v>-60</v>
      </c>
      <c r="K14" s="2">
        <v>-75</v>
      </c>
      <c r="L14" t="s">
        <v>9</v>
      </c>
    </row>
    <row r="15" spans="1:13" x14ac:dyDescent="0.3">
      <c r="A15" s="24">
        <v>1</v>
      </c>
      <c r="B15" s="25" t="str">
        <f t="shared" si="0"/>
        <v>Demanda 1</v>
      </c>
      <c r="C15" s="26">
        <v>2</v>
      </c>
      <c r="D15" s="25" t="str">
        <f t="shared" si="1"/>
        <v>Demanda 2</v>
      </c>
      <c r="E15" s="32">
        <v>4</v>
      </c>
      <c r="F15" s="35">
        <v>80</v>
      </c>
      <c r="H15" s="16">
        <v>13</v>
      </c>
      <c r="I15" s="4" t="s">
        <v>25</v>
      </c>
      <c r="J15" s="12">
        <f t="shared" si="2"/>
        <v>-200</v>
      </c>
      <c r="K15" s="2">
        <v>-200</v>
      </c>
      <c r="L15" t="s">
        <v>9</v>
      </c>
    </row>
    <row r="16" spans="1:13" x14ac:dyDescent="0.3">
      <c r="A16" s="24">
        <v>2</v>
      </c>
      <c r="B16" s="25" t="str">
        <f t="shared" si="0"/>
        <v>Demanda 2</v>
      </c>
      <c r="C16" s="26">
        <v>3</v>
      </c>
      <c r="D16" s="25" t="str">
        <f t="shared" si="1"/>
        <v>Demanda 3</v>
      </c>
      <c r="E16" s="32">
        <v>4</v>
      </c>
      <c r="F16" s="35">
        <v>20</v>
      </c>
      <c r="H16" s="16">
        <v>14</v>
      </c>
      <c r="I16" s="4" t="s">
        <v>26</v>
      </c>
      <c r="J16" s="12">
        <f t="shared" si="2"/>
        <v>-75</v>
      </c>
      <c r="K16" s="2">
        <v>-75</v>
      </c>
      <c r="L16" t="s">
        <v>9</v>
      </c>
    </row>
    <row r="17" spans="1:12" x14ac:dyDescent="0.3">
      <c r="A17" s="24">
        <v>3</v>
      </c>
      <c r="B17" s="25" t="str">
        <f t="shared" si="0"/>
        <v>Demanda 3</v>
      </c>
      <c r="C17" s="26">
        <v>4</v>
      </c>
      <c r="D17" s="25" t="str">
        <f t="shared" si="1"/>
        <v>Demanda 4</v>
      </c>
      <c r="E17" s="32">
        <v>4</v>
      </c>
      <c r="F17" s="35">
        <v>50</v>
      </c>
      <c r="H17" s="16">
        <v>15</v>
      </c>
      <c r="I17" s="4" t="s">
        <v>27</v>
      </c>
      <c r="J17" s="12">
        <f t="shared" si="2"/>
        <v>-200</v>
      </c>
      <c r="K17" s="2">
        <v>-200</v>
      </c>
      <c r="L17" t="s">
        <v>9</v>
      </c>
    </row>
    <row r="18" spans="1:12" x14ac:dyDescent="0.3">
      <c r="A18" s="24">
        <v>4</v>
      </c>
      <c r="B18" s="25" t="str">
        <f t="shared" si="0"/>
        <v>Demanda 4</v>
      </c>
      <c r="C18" s="26">
        <v>5</v>
      </c>
      <c r="D18" s="25" t="str">
        <f t="shared" si="1"/>
        <v>Demanda 5</v>
      </c>
      <c r="E18" s="32">
        <v>4</v>
      </c>
      <c r="F18" s="35">
        <v>5</v>
      </c>
      <c r="H18" s="16">
        <v>16</v>
      </c>
      <c r="I18" s="4" t="s">
        <v>28</v>
      </c>
      <c r="J18" s="12">
        <f t="shared" si="2"/>
        <v>-75</v>
      </c>
      <c r="K18" s="2">
        <v>-75</v>
      </c>
      <c r="L18" t="s">
        <v>9</v>
      </c>
    </row>
    <row r="19" spans="1:12" x14ac:dyDescent="0.3">
      <c r="A19" s="24">
        <v>5</v>
      </c>
      <c r="B19" s="25" t="str">
        <f t="shared" si="0"/>
        <v>Demanda 5</v>
      </c>
      <c r="C19" s="26">
        <v>6</v>
      </c>
      <c r="D19" s="25" t="str">
        <f t="shared" si="1"/>
        <v>Demanda 6</v>
      </c>
      <c r="E19" s="32">
        <v>4</v>
      </c>
      <c r="F19" s="35">
        <v>0</v>
      </c>
      <c r="H19" s="16">
        <v>17</v>
      </c>
      <c r="I19" s="4" t="s">
        <v>29</v>
      </c>
      <c r="J19" s="12">
        <f t="shared" si="2"/>
        <v>-200</v>
      </c>
      <c r="K19" s="2">
        <v>-200</v>
      </c>
      <c r="L19" t="s">
        <v>9</v>
      </c>
    </row>
    <row r="20" spans="1:12" x14ac:dyDescent="0.3">
      <c r="H20" s="16">
        <v>18</v>
      </c>
      <c r="I20" s="4" t="s">
        <v>30</v>
      </c>
      <c r="J20" s="12">
        <f t="shared" si="2"/>
        <v>-60</v>
      </c>
      <c r="K20" s="2">
        <v>-75</v>
      </c>
      <c r="L20" t="s">
        <v>9</v>
      </c>
    </row>
    <row r="21" spans="1:12" x14ac:dyDescent="0.3">
      <c r="J21" t="s">
        <v>8</v>
      </c>
      <c r="K21" s="1">
        <f>SUM(K3:K20)</f>
        <v>-180</v>
      </c>
      <c r="L21" s="3" t="s">
        <v>12</v>
      </c>
    </row>
  </sheetData>
  <mergeCells count="2">
    <mergeCell ref="A1:B1"/>
    <mergeCell ref="C1:D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Mateus</dc:creator>
  <cp:lastModifiedBy>Lopes, Mateus</cp:lastModifiedBy>
  <dcterms:created xsi:type="dcterms:W3CDTF">2015-06-05T18:17:20Z</dcterms:created>
  <dcterms:modified xsi:type="dcterms:W3CDTF">2020-08-20T18:32:44Z</dcterms:modified>
</cp:coreProperties>
</file>