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CU-Fase 2" sheetId="2" r:id="rId5"/>
    <sheet name="PCU - Fase 3" sheetId="3" r:id="rId6"/>
  </sheets>
</workbook>
</file>

<file path=xl/sharedStrings.xml><?xml version="1.0" encoding="utf-8"?>
<sst xmlns="http://schemas.openxmlformats.org/spreadsheetml/2006/main" uniqueCount="166">
  <si>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</si>
  <si>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</si>
  <si>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</si>
  <si>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</si>
  <si>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PCU-Fase 2</t>
  </si>
  <si>
    <t>Table 1</t>
  </si>
  <si>
    <t>Estimativa de Pontos de Casos de Uso (PCU)</t>
  </si>
  <si>
    <t>Projeto:</t>
  </si>
  <si>
    <t>Etanóis</t>
  </si>
  <si>
    <t>Data:</t>
  </si>
  <si>
    <t>Fase:</t>
  </si>
  <si>
    <t>Sequência de cálculos:</t>
  </si>
  <si>
    <t>1. Total dos Pesos dos Atores Não Ajustados (TPANA)</t>
  </si>
  <si>
    <t>2. Total dos Pesos dos Casos de Uso Não Ajustados (TPCUNA)</t>
  </si>
  <si>
    <t>3. Total de Pontos de Casos de Uso Não Ajustados (PCUNA) = TPANA + TPCUNA)</t>
  </si>
  <si>
    <t>4. Fator de Complexidade Técnica (FCT) = 0,6 + (0,01 * somatório de fatores técnicos)</t>
  </si>
  <si>
    <t>5. Fator de Complexidade Ambiental (FCA) = 1,4 + (-0,03 * somatório de fatores ambientais)</t>
  </si>
  <si>
    <t>6. Total de Pontos de Casos de Uso Ajustados (PCUA) = PCUNA * FCT * FCA</t>
  </si>
  <si>
    <t>Legenda para os campos:</t>
  </si>
  <si>
    <t>Informado</t>
  </si>
  <si>
    <t>Calculado</t>
  </si>
  <si>
    <t>Complexidade do Ator</t>
  </si>
  <si>
    <t>Complexidade</t>
  </si>
  <si>
    <t>Descrição</t>
  </si>
  <si>
    <t>Peso</t>
  </si>
  <si>
    <t>Simples</t>
  </si>
  <si>
    <t>Sistema cuja comunicação é por uma API simples</t>
  </si>
  <si>
    <t>Média</t>
  </si>
  <si>
    <t>Sistema cuja comunicação é por interface via protocolos ou pessoas que interagem por meio de interface de linha de comando</t>
  </si>
  <si>
    <t>Complexa</t>
  </si>
  <si>
    <t>Pessoas que interagem por meio de uma interface gráfica de usuário</t>
  </si>
  <si>
    <t>Atores do Sistema</t>
  </si>
  <si>
    <t>Peso  do Ator</t>
  </si>
  <si>
    <t>Motorista</t>
  </si>
  <si>
    <t>Frentista</t>
  </si>
  <si>
    <t>Gerente</t>
  </si>
  <si>
    <t>PagSeguro</t>
  </si>
  <si>
    <t>Google Maps</t>
  </si>
  <si>
    <t>Servidor SMTP</t>
  </si>
  <si>
    <t>TPANA</t>
  </si>
  <si>
    <t>Complexidade do Caso de Uso</t>
  </si>
  <si>
    <t xml:space="preserve">Complexidade </t>
  </si>
  <si>
    <t>Até 3 transações ou até 4 classes de análise</t>
  </si>
  <si>
    <t>De 4 a 7 transações ou de 5 a 10 classes de análise</t>
  </si>
  <si>
    <t>Mais de 7 transações ou mais de 10 classes de análise</t>
  </si>
  <si>
    <t>Casos de Uso</t>
  </si>
  <si>
    <t>Peso do Caso de Uso</t>
  </si>
  <si>
    <t>Cadastrar Motorista</t>
  </si>
  <si>
    <t>Acessar Motorista</t>
  </si>
  <si>
    <t>Editar Motorista</t>
  </si>
  <si>
    <t>Alterar senha do Motorista</t>
  </si>
  <si>
    <t>Inativar Motorista</t>
  </si>
  <si>
    <t>Cadastrar Posto de Combustível</t>
  </si>
  <si>
    <t>Editar Posto de Combustível</t>
  </si>
  <si>
    <t>Cadastrar serviços do Posto de Combustível</t>
  </si>
  <si>
    <t>Inativar Posto de Combustível</t>
  </si>
  <si>
    <t>Cadastrar combustíveis disponíveis</t>
  </si>
  <si>
    <t>Editar preços dos combustíveis</t>
  </si>
  <si>
    <t>Cadastrar combustível preferido pelo usuário</t>
  </si>
  <si>
    <t>Cadastrar distância máxima de busca por postos de combustível sem rotas</t>
  </si>
  <si>
    <t>Cadastrar distância máxima de busca por postos de combustível com rotas</t>
  </si>
  <si>
    <t>Cadastrar cartão de crédito/débito</t>
  </si>
  <si>
    <t>Mostrar localização do usuário no mapa</t>
  </si>
  <si>
    <t>Mostrar localização dos postos de combustível no mapa</t>
  </si>
  <si>
    <t>Mostrar raio de busca por postos de combustível</t>
  </si>
  <si>
    <t>Listar postos visíveis dentro do raio de busca</t>
  </si>
  <si>
    <t>Mostrar dados do posto</t>
  </si>
  <si>
    <t>Mostrar preços dos combustíveis do posto</t>
  </si>
  <si>
    <t>Mostrar distância do usuário até o posto</t>
  </si>
  <si>
    <t>Traçar rota até o posto de combustível selecionado</t>
  </si>
  <si>
    <t>Traçar rotas entre duas localizações</t>
  </si>
  <si>
    <t>Mostrar todos os postos disponíveis na rota definida</t>
  </si>
  <si>
    <t>Gerar QR Code de pagamento</t>
  </si>
  <si>
    <t>Visualizar repasses de vendas para o Etanóis</t>
  </si>
  <si>
    <t>Realizar pagamento por meio de leitura do QR Code</t>
  </si>
  <si>
    <t>Receber cashback após o pagamento</t>
  </si>
  <si>
    <t>Visualizar Etacoins disponíveis</t>
  </si>
  <si>
    <t>Possuir manual do usuário</t>
  </si>
  <si>
    <t>TPCUNA</t>
  </si>
  <si>
    <t xml:space="preserve"> </t>
  </si>
  <si>
    <t>PCUNA</t>
  </si>
  <si>
    <t>Cálculo do Fator de Complexidade Técnica (FCT)</t>
  </si>
  <si>
    <t>O valor deve ser atribuído em uma escala de 0 a 5.</t>
  </si>
  <si>
    <t>Valor = 0 -&gt; é o grau de complexidade ausente ou não influente</t>
  </si>
  <si>
    <t>Valor = 3 -&gt; é o grau de complexidade de influência média</t>
  </si>
  <si>
    <t>Valor = 5 -&gt; é o grau de complexidade de alta influência</t>
  </si>
  <si>
    <t>FT</t>
  </si>
  <si>
    <t>Valor</t>
  </si>
  <si>
    <t>Subtotal</t>
  </si>
  <si>
    <t>FT1</t>
  </si>
  <si>
    <t>Sistema distribuído</t>
  </si>
  <si>
    <t>FT2</t>
  </si>
  <si>
    <t>Desempenho da aplicação</t>
  </si>
  <si>
    <t>FT3</t>
  </si>
  <si>
    <t>Eficiência do usuário (online)</t>
  </si>
  <si>
    <t>FT4</t>
  </si>
  <si>
    <t>Processamento interno complexo</t>
  </si>
  <si>
    <t>FT5</t>
  </si>
  <si>
    <t>Reuso do código em outras aplicações</t>
  </si>
  <si>
    <t>FT6</t>
  </si>
  <si>
    <t>Facilidade de instalação</t>
  </si>
  <si>
    <t>FT7</t>
  </si>
  <si>
    <t>Facilidade de Uso</t>
  </si>
  <si>
    <t>FT8</t>
  </si>
  <si>
    <t>Portabilidade</t>
  </si>
  <si>
    <t>FT9</t>
  </si>
  <si>
    <t>Facilidade de modificação</t>
  </si>
  <si>
    <t>FT10</t>
  </si>
  <si>
    <t>Concorrência</t>
  </si>
  <si>
    <t>FT11</t>
  </si>
  <si>
    <t>Características especiais de segurança</t>
  </si>
  <si>
    <t>FT12</t>
  </si>
  <si>
    <t>Acesso fornecido para terceiros</t>
  </si>
  <si>
    <t>FT13</t>
  </si>
  <si>
    <t>Treinamentos especiais</t>
  </si>
  <si>
    <t>FCT</t>
  </si>
  <si>
    <t>Cálculo do Fator Ambiental (FA)</t>
  </si>
  <si>
    <t>Valor = 0 -&gt;  mínimo(a)</t>
  </si>
  <si>
    <t>Valor = 3 -&gt;  médio(a)</t>
  </si>
  <si>
    <t>Valor = 5 -&gt;  alto(a)</t>
  </si>
  <si>
    <t>FA</t>
  </si>
  <si>
    <t>FA1</t>
  </si>
  <si>
    <t>Familiaridade com o processo de desenvolvimento do software</t>
  </si>
  <si>
    <t>FA2</t>
  </si>
  <si>
    <t xml:space="preserve">Experiência de desenvolvimento </t>
  </si>
  <si>
    <t>FA3</t>
  </si>
  <si>
    <t>Experiência com Orientação a Objetos</t>
  </si>
  <si>
    <t>FA4</t>
  </si>
  <si>
    <t>Capacidade do líder da análise</t>
  </si>
  <si>
    <t>FA5</t>
  </si>
  <si>
    <t>Motivação</t>
  </si>
  <si>
    <t>FA6</t>
  </si>
  <si>
    <t>Requisitos estáveis</t>
  </si>
  <si>
    <t>FA7</t>
  </si>
  <si>
    <t>Trabalhadores com dedicação parcial</t>
  </si>
  <si>
    <t>FA8</t>
  </si>
  <si>
    <t>Dificuldade da linguagem de programação</t>
  </si>
  <si>
    <t>PCUA</t>
  </si>
  <si>
    <t>Cálculo do esforço em Homem-hora (Hh)</t>
  </si>
  <si>
    <t>Estimativas de Esforço - Segundo  Karner</t>
  </si>
  <si>
    <t>Número de pessoas</t>
  </si>
  <si>
    <t xml:space="preserve">Hh por Ponto </t>
  </si>
  <si>
    <t>Esforço (Hh)</t>
  </si>
  <si>
    <t>Esforço (dias)</t>
  </si>
  <si>
    <t>Esforço (meses)</t>
  </si>
  <si>
    <t>Valor do Hh</t>
  </si>
  <si>
    <t xml:space="preserve">Custo do Desenvolvimento </t>
  </si>
  <si>
    <t>Método Schneider e Winters</t>
  </si>
  <si>
    <t xml:space="preserve">Cálculo de X e Y </t>
  </si>
  <si>
    <t>X = Total de Itens de FA1 a FA6 com valor menor que 3. A contagem deve ser feita na coluna "Valor" da tabela de FA</t>
  </si>
  <si>
    <t>Y = Total de Itens de FA7 a FA8 com valor maior que 3. A contagem deve ser feita na coluna "Valor" da tabela de FA</t>
  </si>
  <si>
    <t xml:space="preserve">Total X </t>
  </si>
  <si>
    <t>Total Y</t>
  </si>
  <si>
    <t>Total X + Y</t>
  </si>
  <si>
    <t>Horas por Ponto de Caso de Uso a ser utilizadas</t>
  </si>
  <si>
    <t>Critérios para a determinação do Hh</t>
  </si>
  <si>
    <t>Se X + Y &lt;= 2, usar 20 como unidade de homens/hora</t>
  </si>
  <si>
    <t>Se X + Y &gt;=3 e &lt;= 4, usar 28 como unidade de homens/hora</t>
  </si>
  <si>
    <t>Se X + Y &gt;= 5, deve-se tentar modificar o projeto de forma abaixar o número, pois risco de insucesso é elevado.</t>
  </si>
  <si>
    <t>Estimativas de Esforço - Segundo Schneider e Winters</t>
  </si>
  <si>
    <t>Hh por Ponto</t>
  </si>
  <si>
    <t>Legenda:</t>
  </si>
  <si>
    <t>Conteúdo apenas informacional</t>
  </si>
  <si>
    <t>A ser preenchido pelo usuário</t>
  </si>
  <si>
    <t>Campos calculados automáticamente</t>
  </si>
  <si>
    <t>PCU - Fase 3</t>
  </si>
</sst>
</file>

<file path=xl/styles.xml><?xml version="1.0" encoding="utf-8"?>
<styleSheet xmlns="http://schemas.openxmlformats.org/spreadsheetml/2006/main">
  <numFmts count="4">
    <numFmt numFmtId="0" formatCode="General"/>
    <numFmt numFmtId="59" formatCode="0.000"/>
    <numFmt numFmtId="60" formatCode="0.0"/>
    <numFmt numFmtId="61" formatCode="&quot;R$ &quot;#,##0.00"/>
  </numFmts>
  <fonts count="14">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20"/>
      <color indexed="8"/>
      <name val="Arial"/>
    </font>
    <font>
      <b val="1"/>
      <sz val="12"/>
      <color indexed="8"/>
      <name val="Arial"/>
    </font>
    <font>
      <b val="1"/>
      <sz val="10"/>
      <color indexed="8"/>
      <name val="Arial"/>
    </font>
    <font>
      <b val="1"/>
      <sz val="22"/>
      <color indexed="8"/>
      <name val="Arial"/>
    </font>
    <font>
      <b val="1"/>
      <sz val="11"/>
      <color indexed="8"/>
      <name val="Calibri"/>
    </font>
    <font>
      <sz val="11"/>
      <color indexed="16"/>
      <name val="Calibri"/>
    </font>
    <font>
      <u val="single"/>
      <sz val="10"/>
      <color indexed="11"/>
      <name val="Arial"/>
    </font>
    <font>
      <b val="1"/>
      <sz val="14"/>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52">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bottom/>
      <diagonal/>
    </border>
    <border>
      <left/>
      <right/>
      <top/>
      <bottom style="thin">
        <color indexed="8"/>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8"/>
      </left>
      <right style="thin">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top/>
      <bottom style="medium">
        <color indexed="8"/>
      </bottom>
      <diagonal/>
    </border>
    <border>
      <left/>
      <right/>
      <top/>
      <bottom style="medium">
        <color indexed="8"/>
      </bottom>
      <diagonal/>
    </border>
    <border>
      <left/>
      <right style="thin">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thin">
        <color indexed="13"/>
      </right>
      <top style="thin">
        <color indexed="13"/>
      </top>
      <bottom style="thin">
        <color indexed="13"/>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bottom style="thin">
        <color indexed="8"/>
      </bottom>
      <diagonal/>
    </border>
    <border>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8"/>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13"/>
      </right>
      <top style="medium">
        <color indexed="8"/>
      </top>
      <bottom style="thin">
        <color indexed="8"/>
      </bottom>
      <diagonal/>
    </border>
    <border>
      <left style="thin">
        <color indexed="13"/>
      </left>
      <right style="thin">
        <color indexed="13"/>
      </right>
      <top style="medium">
        <color indexed="8"/>
      </top>
      <bottom style="thin">
        <color indexed="13"/>
      </bottom>
      <diagonal/>
    </border>
    <border>
      <left style="medium">
        <color indexed="8"/>
      </left>
      <right style="thin">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s>
  <cellStyleXfs count="1">
    <xf numFmtId="0" fontId="0" applyNumberFormat="0" applyFont="1" applyFill="0" applyBorder="0" applyAlignment="1" applyProtection="0">
      <alignment vertical="bottom"/>
    </xf>
  </cellStyleXfs>
  <cellXfs count="16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0" fontId="6" fillId="4" borderId="2" applyNumberFormat="0" applyFont="1" applyFill="1" applyBorder="1" applyAlignment="1" applyProtection="0">
      <alignment horizontal="center" vertical="bottom"/>
    </xf>
    <xf numFmtId="0" fontId="6" fillId="4" borderId="3" applyNumberFormat="0" applyFont="1" applyFill="1" applyBorder="1" applyAlignment="1" applyProtection="0">
      <alignment horizontal="center"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6" fillId="4" borderId="6" applyNumberFormat="0" applyFont="1" applyFill="1" applyBorder="1" applyAlignment="1" applyProtection="0">
      <alignment horizontal="center" vertical="bottom"/>
    </xf>
    <xf numFmtId="0" fontId="6" fillId="4" borderId="7" applyNumberFormat="0" applyFont="1" applyFill="1" applyBorder="1" applyAlignment="1" applyProtection="0">
      <alignment horizontal="center" vertical="bottom"/>
    </xf>
    <xf numFmtId="0" fontId="6" fillId="4" borderId="8" applyNumberFormat="0" applyFont="1" applyFill="1" applyBorder="1" applyAlignment="1" applyProtection="0">
      <alignment horizontal="center" vertical="bottom"/>
    </xf>
    <xf numFmtId="0" fontId="6" fillId="4" borderId="9" applyNumberFormat="0" applyFont="1" applyFill="1" applyBorder="1" applyAlignment="1" applyProtection="0">
      <alignment horizontal="center" vertical="bottom"/>
    </xf>
    <xf numFmtId="49" fontId="7" fillId="4" borderId="10" applyNumberFormat="1" applyFont="1" applyFill="1" applyBorder="1" applyAlignment="1" applyProtection="0">
      <alignment horizontal="right" vertical="bottom"/>
    </xf>
    <xf numFmtId="49" fontId="8" fillId="5" borderId="11" applyNumberFormat="1" applyFont="1" applyFill="1" applyBorder="1" applyAlignment="1" applyProtection="0">
      <alignment horizontal="left" vertical="bottom"/>
    </xf>
    <xf numFmtId="0" fontId="8" fillId="5" borderId="12" applyNumberFormat="0" applyFont="1" applyFill="1" applyBorder="1" applyAlignment="1" applyProtection="0">
      <alignment horizontal="left" vertical="bottom"/>
    </xf>
    <xf numFmtId="0" fontId="8" fillId="5" borderId="13" applyNumberFormat="0" applyFont="1" applyFill="1" applyBorder="1" applyAlignment="1" applyProtection="0">
      <alignment horizontal="left" vertical="bottom"/>
    </xf>
    <xf numFmtId="0" fontId="9" fillId="4" borderId="14" applyNumberFormat="0" applyFont="1" applyFill="1" applyBorder="1" applyAlignment="1" applyProtection="0">
      <alignment horizontal="center" vertical="bottom"/>
    </xf>
    <xf numFmtId="0" fontId="9" fillId="4" borderId="8" applyNumberFormat="0" applyFont="1" applyFill="1" applyBorder="1" applyAlignment="1" applyProtection="0">
      <alignment horizontal="center" vertical="bottom"/>
    </xf>
    <xf numFmtId="0" fontId="9" fillId="4" borderId="9" applyNumberFormat="0" applyFont="1" applyFill="1" applyBorder="1" applyAlignment="1" applyProtection="0">
      <alignment horizontal="center" vertical="bottom"/>
    </xf>
    <xf numFmtId="0" fontId="7" fillId="4" borderId="14" applyNumberFormat="0" applyFont="1" applyFill="1" applyBorder="1" applyAlignment="1" applyProtection="0">
      <alignment horizontal="right" vertical="bottom"/>
    </xf>
    <xf numFmtId="0" fontId="8" fillId="4" borderId="12" applyNumberFormat="0" applyFont="1" applyFill="1" applyBorder="1" applyAlignment="1" applyProtection="0">
      <alignment horizontal="center" vertical="bottom"/>
    </xf>
    <xf numFmtId="0" fontId="8" fillId="4" borderId="15" applyNumberFormat="0" applyFont="1" applyFill="1" applyBorder="1" applyAlignment="1" applyProtection="0">
      <alignment horizontal="center" vertical="bottom"/>
    </xf>
    <xf numFmtId="0" fontId="9" fillId="4" borderId="7" applyNumberFormat="0" applyFont="1" applyFill="1" applyBorder="1" applyAlignment="1" applyProtection="0">
      <alignment horizontal="center" vertical="bottom"/>
    </xf>
    <xf numFmtId="49" fontId="8" fillId="4" borderId="16" applyNumberFormat="1" applyFont="1" applyFill="1" applyBorder="1" applyAlignment="1" applyProtection="0">
      <alignment horizontal="right" vertical="bottom"/>
    </xf>
    <xf numFmtId="14" fontId="8" fillId="5" borderId="17" applyNumberFormat="1" applyFont="1" applyFill="1" applyBorder="1" applyAlignment="1" applyProtection="0">
      <alignment horizontal="center" vertical="bottom"/>
    </xf>
    <xf numFmtId="0" fontId="8" fillId="4" borderId="18" applyNumberFormat="0" applyFont="1" applyFill="1" applyBorder="1" applyAlignment="1" applyProtection="0">
      <alignment horizontal="center" vertical="bottom"/>
    </xf>
    <xf numFmtId="0" fontId="8" fillId="4" borderId="19" applyNumberFormat="0" applyFont="1" applyFill="1" applyBorder="1" applyAlignment="1" applyProtection="0">
      <alignment horizontal="center" vertical="bottom"/>
    </xf>
    <xf numFmtId="49" fontId="8" fillId="4" borderId="20" applyNumberFormat="1" applyFont="1" applyFill="1" applyBorder="1" applyAlignment="1" applyProtection="0">
      <alignment horizontal="center" vertical="bottom"/>
    </xf>
    <xf numFmtId="0" fontId="8" fillId="5" borderId="17" applyNumberFormat="1" applyFont="1" applyFill="1" applyBorder="1" applyAlignment="1" applyProtection="0">
      <alignment horizontal="center" vertical="bottom"/>
    </xf>
    <xf numFmtId="0" fontId="8" fillId="4" borderId="16" applyNumberFormat="0" applyFont="1" applyFill="1" applyBorder="1" applyAlignment="1" applyProtection="0">
      <alignment horizontal="center" vertical="bottom"/>
    </xf>
    <xf numFmtId="49" fontId="8" fillId="4" borderId="21" applyNumberFormat="1" applyFont="1" applyFill="1" applyBorder="1" applyAlignment="1" applyProtection="0">
      <alignment horizontal="center" vertical="bottom"/>
    </xf>
    <xf numFmtId="0" fontId="8" fillId="4" borderId="22" applyNumberFormat="0" applyFont="1" applyFill="1" applyBorder="1" applyAlignment="1" applyProtection="0">
      <alignment horizontal="center" vertical="bottom"/>
    </xf>
    <xf numFmtId="0" fontId="8" fillId="4" borderId="23" applyNumberFormat="0" applyFont="1" applyFill="1" applyBorder="1" applyAlignment="1" applyProtection="0">
      <alignment horizontal="center" vertical="bottom"/>
    </xf>
    <xf numFmtId="0" fontId="0" fillId="4" borderId="24" applyNumberFormat="0" applyFont="1" applyFill="1" applyBorder="1" applyAlignment="1" applyProtection="0">
      <alignment vertical="bottom"/>
    </xf>
    <xf numFmtId="0" fontId="8" fillId="4" borderId="25" applyNumberFormat="0" applyFont="1" applyFill="1" applyBorder="1" applyAlignment="1" applyProtection="0">
      <alignment horizontal="center" vertical="bottom"/>
    </xf>
    <xf numFmtId="49" fontId="8" fillId="4" borderId="8" applyNumberFormat="1" applyFont="1" applyFill="1" applyBorder="1" applyAlignment="1" applyProtection="0">
      <alignment horizontal="left" vertical="bottom"/>
    </xf>
    <xf numFmtId="0" fontId="8" fillId="4" borderId="8" applyNumberFormat="0" applyFont="1" applyFill="1" applyBorder="1" applyAlignment="1" applyProtection="0">
      <alignment horizontal="center" vertical="bottom"/>
    </xf>
    <xf numFmtId="0" fontId="8" fillId="4" borderId="26" applyNumberFormat="0" applyFont="1" applyFill="1" applyBorder="1" applyAlignment="1" applyProtection="0">
      <alignment horizontal="center" vertical="bottom"/>
    </xf>
    <xf numFmtId="0" fontId="8" fillId="4" borderId="8" applyNumberFormat="0" applyFont="1" applyFill="1" applyBorder="1" applyAlignment="1" applyProtection="0">
      <alignment horizontal="left" vertical="bottom"/>
    </xf>
    <xf numFmtId="0" fontId="8" fillId="4" borderId="7" applyNumberFormat="0" applyFont="1" applyFill="1" applyBorder="1" applyAlignment="1" applyProtection="0">
      <alignment horizontal="center" vertical="bottom"/>
    </xf>
    <xf numFmtId="0" fontId="0" fillId="4" borderId="27" applyNumberFormat="0" applyFont="1" applyFill="1" applyBorder="1" applyAlignment="1" applyProtection="0">
      <alignment vertical="bottom"/>
    </xf>
    <xf numFmtId="49" fontId="0" fillId="4" borderId="19" applyNumberFormat="1" applyFont="1" applyFill="1" applyBorder="1" applyAlignment="1" applyProtection="0">
      <alignment vertical="bottom"/>
    </xf>
    <xf numFmtId="0" fontId="0" fillId="4" borderId="28" applyNumberFormat="0" applyFont="1" applyFill="1" applyBorder="1" applyAlignment="1" applyProtection="0">
      <alignment vertical="bottom"/>
    </xf>
    <xf numFmtId="49" fontId="8" fillId="5" borderId="17" applyNumberFormat="1" applyFont="1" applyFill="1" applyBorder="1" applyAlignment="1" applyProtection="0">
      <alignment horizontal="center" vertical="bottom"/>
    </xf>
    <xf numFmtId="49" fontId="8" fillId="6" borderId="17" applyNumberFormat="1"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4" borderId="30" applyNumberFormat="1" applyFont="1" applyFill="1" applyBorder="1" applyAlignment="1" applyProtection="0">
      <alignment horizontal="center" vertical="bottom"/>
    </xf>
    <xf numFmtId="0" fontId="10" fillId="4" borderId="30" applyNumberFormat="0" applyFont="1" applyFill="1" applyBorder="1" applyAlignment="1" applyProtection="0">
      <alignment horizontal="center" vertical="bottom"/>
    </xf>
    <xf numFmtId="0" fontId="10" fillId="4" borderId="17" applyNumberFormat="0" applyFont="1" applyFill="1" applyBorder="1" applyAlignment="1" applyProtection="0">
      <alignment horizontal="center" vertical="bottom"/>
    </xf>
    <xf numFmtId="49" fontId="10" fillId="4" borderId="17" applyNumberFormat="1" applyFont="1" applyFill="1" applyBorder="1" applyAlignment="1" applyProtection="0">
      <alignment horizontal="center" vertical="bottom"/>
    </xf>
    <xf numFmtId="0" fontId="10" fillId="4" borderId="17" applyNumberFormat="0" applyFont="1" applyFill="1" applyBorder="1" applyAlignment="1" applyProtection="0">
      <alignment vertical="bottom"/>
    </xf>
    <xf numFmtId="49" fontId="0" fillId="4" borderId="17" applyNumberFormat="1" applyFont="1" applyFill="1" applyBorder="1" applyAlignment="1" applyProtection="0">
      <alignment horizontal="left" vertical="bottom"/>
    </xf>
    <xf numFmtId="0" fontId="0" fillId="4" borderId="17" applyNumberFormat="0" applyFont="1" applyFill="1" applyBorder="1" applyAlignment="1" applyProtection="0">
      <alignment horizontal="left" vertical="bottom"/>
    </xf>
    <xf numFmtId="0" fontId="0" fillId="4" borderId="17" applyNumberFormat="1" applyFont="1" applyFill="1" applyBorder="1" applyAlignment="1" applyProtection="0">
      <alignment horizontal="center" vertical="bottom"/>
    </xf>
    <xf numFmtId="0" fontId="0" fillId="4" borderId="4" applyNumberFormat="1" applyFont="1" applyFill="1" applyBorder="1" applyAlignment="1" applyProtection="0">
      <alignment vertical="bottom"/>
    </xf>
    <xf numFmtId="0" fontId="11" fillId="4" borderId="31" applyNumberFormat="0" applyFont="1" applyFill="1" applyBorder="1" applyAlignment="1" applyProtection="0">
      <alignment horizontal="left" vertical="bottom"/>
    </xf>
    <xf numFmtId="0" fontId="11" fillId="4" borderId="32" applyNumberFormat="0" applyFont="1" applyFill="1" applyBorder="1" applyAlignment="1" applyProtection="0">
      <alignment horizontal="left" vertical="bottom"/>
    </xf>
    <xf numFmtId="0" fontId="11" fillId="4" borderId="32" applyNumberFormat="0" applyFont="1" applyFill="1" applyBorder="1" applyAlignment="1" applyProtection="0">
      <alignment horizontal="center" vertical="bottom"/>
    </xf>
    <xf numFmtId="0" fontId="0" fillId="4" borderId="5" applyNumberFormat="1" applyFont="1" applyFill="1" applyBorder="1" applyAlignment="1" applyProtection="0">
      <alignment vertical="bottom"/>
    </xf>
    <xf numFmtId="0" fontId="11" fillId="4" borderId="5" applyNumberFormat="0" applyFont="1" applyFill="1" applyBorder="1" applyAlignment="1" applyProtection="0">
      <alignment vertical="bottom"/>
    </xf>
    <xf numFmtId="49" fontId="10" fillId="4" borderId="11" applyNumberFormat="1" applyFont="1" applyFill="1" applyBorder="1" applyAlignment="1" applyProtection="0">
      <alignment horizontal="center" vertical="bottom"/>
    </xf>
    <xf numFmtId="0" fontId="10" fillId="4" borderId="13" applyNumberFormat="0" applyFont="1" applyFill="1" applyBorder="1" applyAlignment="1" applyProtection="0">
      <alignment horizontal="center" vertical="bottom"/>
    </xf>
    <xf numFmtId="49" fontId="0" fillId="5" borderId="17" applyNumberFormat="1" applyFont="1" applyFill="1" applyBorder="1" applyAlignment="1" applyProtection="0">
      <alignment horizontal="center" vertical="center"/>
    </xf>
    <xf numFmtId="0" fontId="0" fillId="5" borderId="11" applyNumberFormat="1" applyFont="1" applyFill="1" applyBorder="1" applyAlignment="1" applyProtection="0">
      <alignment horizontal="center" vertical="center"/>
    </xf>
    <xf numFmtId="0" fontId="0" fillId="5" borderId="13" applyNumberFormat="0" applyFont="1" applyFill="1" applyBorder="1" applyAlignment="1" applyProtection="0">
      <alignment horizontal="center" vertical="center"/>
    </xf>
    <xf numFmtId="0" fontId="0" fillId="4" borderId="4" applyNumberFormat="0" applyFont="1" applyFill="1" applyBorder="1" applyAlignment="1" applyProtection="0">
      <alignment horizontal="center" vertical="bottom"/>
    </xf>
    <xf numFmtId="49" fontId="8" fillId="4" borderId="17" applyNumberFormat="1" applyFont="1" applyFill="1" applyBorder="1" applyAlignment="1" applyProtection="0">
      <alignment horizontal="center" vertical="bottom"/>
    </xf>
    <xf numFmtId="0" fontId="10" fillId="7" borderId="11" applyNumberFormat="1" applyFont="1" applyFill="1" applyBorder="1" applyAlignment="1" applyProtection="0">
      <alignment horizontal="center" vertical="bottom"/>
    </xf>
    <xf numFmtId="0" fontId="10" fillId="7" borderId="13" applyNumberFormat="0" applyFont="1" applyFill="1" applyBorder="1" applyAlignment="1" applyProtection="0">
      <alignment horizontal="center" vertical="bottom"/>
    </xf>
    <xf numFmtId="0" fontId="0" fillId="4" borderId="31" applyNumberFormat="0" applyFont="1" applyFill="1" applyBorder="1" applyAlignment="1" applyProtection="0">
      <alignment vertical="bottom"/>
    </xf>
    <xf numFmtId="0" fontId="10" fillId="4" borderId="31"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10" fillId="4" borderId="4" applyNumberFormat="0" applyFont="1" applyFill="1" applyBorder="1" applyAlignment="1" applyProtection="0">
      <alignment horizontal="center" vertical="bottom"/>
    </xf>
    <xf numFmtId="0" fontId="10" fillId="4" borderId="5" applyNumberFormat="0" applyFont="1" applyFill="1" applyBorder="1" applyAlignment="1" applyProtection="0">
      <alignment horizontal="center" vertical="bottom"/>
    </xf>
    <xf numFmtId="0" fontId="0" fillId="4" borderId="5" applyNumberFormat="0" applyFont="1" applyFill="1" applyBorder="1" applyAlignment="1" applyProtection="0">
      <alignment horizontal="center" vertical="bottom"/>
    </xf>
    <xf numFmtId="49" fontId="0" fillId="5" borderId="17" applyNumberFormat="1" applyFont="1" applyFill="1" applyBorder="1" applyAlignment="1" applyProtection="0">
      <alignment horizontal="center" vertical="center" wrapText="1"/>
    </xf>
    <xf numFmtId="0" fontId="0" fillId="5" borderId="11" applyNumberFormat="1" applyFont="1" applyFill="1" applyBorder="1" applyAlignment="1" applyProtection="0">
      <alignment horizontal="center" vertical="center" wrapText="1"/>
    </xf>
    <xf numFmtId="0" fontId="0" fillId="5" borderId="13" applyNumberFormat="0" applyFont="1" applyFill="1" applyBorder="1" applyAlignment="1" applyProtection="0">
      <alignment horizontal="center" vertical="center" wrapText="1"/>
    </xf>
    <xf numFmtId="0" fontId="8" fillId="7" borderId="11" applyNumberFormat="1" applyFont="1" applyFill="1" applyBorder="1" applyAlignment="1" applyProtection="0">
      <alignment horizontal="center" vertical="bottom"/>
    </xf>
    <xf numFmtId="0" fontId="8" fillId="7" borderId="13" applyNumberFormat="0" applyFont="1" applyFill="1" applyBorder="1" applyAlignment="1" applyProtection="0">
      <alignment horizontal="center" vertical="bottom"/>
    </xf>
    <xf numFmtId="49" fontId="0" fillId="4" borderId="4" applyNumberFormat="1" applyFont="1" applyFill="1" applyBorder="1" applyAlignment="1" applyProtection="0">
      <alignment horizontal="center" vertical="bottom"/>
    </xf>
    <xf numFmtId="0" fontId="0" fillId="4" borderId="5" applyNumberFormat="0" applyFont="1" applyFill="1" applyBorder="1" applyAlignment="1" applyProtection="0">
      <alignment horizontal="center" vertical="center"/>
    </xf>
    <xf numFmtId="0" fontId="0" fillId="4" borderId="31" applyNumberFormat="0" applyFont="1" applyFill="1" applyBorder="1" applyAlignment="1" applyProtection="0">
      <alignment horizontal="left" vertical="bottom"/>
    </xf>
    <xf numFmtId="0" fontId="8" fillId="4" borderId="31" applyNumberFormat="0" applyFont="1" applyFill="1" applyBorder="1" applyAlignment="1" applyProtection="0">
      <alignment horizontal="center" vertical="bottom"/>
    </xf>
    <xf numFmtId="0" fontId="0" fillId="4" borderId="33" applyNumberFormat="0" applyFont="1" applyFill="1" applyBorder="1" applyAlignment="1" applyProtection="0">
      <alignment horizontal="left" vertical="bottom"/>
    </xf>
    <xf numFmtId="0" fontId="0" fillId="4" borderId="5" applyNumberFormat="0" applyFont="1" applyFill="1" applyBorder="1" applyAlignment="1" applyProtection="0">
      <alignment horizontal="left" vertical="bottom"/>
    </xf>
    <xf numFmtId="0" fontId="0" fillId="4" borderId="17" applyNumberFormat="0" applyFont="1" applyFill="1" applyBorder="1" applyAlignment="1" applyProtection="0">
      <alignment vertical="bottom"/>
    </xf>
    <xf numFmtId="0" fontId="0" fillId="4" borderId="4" applyNumberFormat="0" applyFont="1" applyFill="1" applyBorder="1" applyAlignment="1" applyProtection="0">
      <alignment horizontal="left" vertical="bottom"/>
    </xf>
    <xf numFmtId="49" fontId="10" fillId="4" borderId="17" applyNumberFormat="1" applyFont="1" applyFill="1" applyBorder="1" applyAlignment="1" applyProtection="0">
      <alignment horizontal="left" vertical="bottom"/>
    </xf>
    <xf numFmtId="0" fontId="10" fillId="4" borderId="17" applyNumberFormat="0" applyFont="1" applyFill="1" applyBorder="1" applyAlignment="1" applyProtection="0">
      <alignment horizontal="left" vertical="bottom"/>
    </xf>
    <xf numFmtId="49" fontId="0" fillId="4" borderId="17" applyNumberFormat="1" applyFont="1" applyFill="1" applyBorder="1" applyAlignment="1" applyProtection="0">
      <alignment horizontal="center" vertical="bottom"/>
    </xf>
    <xf numFmtId="0" fontId="0" fillId="5" borderId="17" applyNumberFormat="1" applyFont="1" applyFill="1" applyBorder="1" applyAlignment="1" applyProtection="0">
      <alignment horizontal="center" vertical="center"/>
    </xf>
    <xf numFmtId="0" fontId="0" fillId="7" borderId="17" applyNumberFormat="1" applyFont="1" applyFill="1" applyBorder="1" applyAlignment="1" applyProtection="0">
      <alignment horizontal="center" vertical="bottom"/>
    </xf>
    <xf numFmtId="0" fontId="0" fillId="7" borderId="17" applyNumberFormat="0" applyFont="1" applyFill="1" applyBorder="1" applyAlignment="1" applyProtection="0">
      <alignment horizontal="center" vertical="bottom"/>
    </xf>
    <xf numFmtId="0" fontId="12" fillId="4" borderId="5" applyNumberFormat="0" applyFont="1" applyFill="1" applyBorder="1" applyAlignment="1" applyProtection="0">
      <alignment vertical="bottom"/>
    </xf>
    <xf numFmtId="49" fontId="10" fillId="4" borderId="11" applyNumberFormat="1" applyFont="1" applyFill="1" applyBorder="1" applyAlignment="1" applyProtection="0">
      <alignment horizontal="right" vertical="bottom"/>
    </xf>
    <xf numFmtId="0" fontId="0" fillId="4" borderId="12" applyNumberFormat="0" applyFont="1" applyFill="1" applyBorder="1" applyAlignment="1" applyProtection="0">
      <alignment horizontal="right" vertical="bottom"/>
    </xf>
    <xf numFmtId="0" fontId="0" fillId="4" borderId="13" applyNumberFormat="0" applyFont="1" applyFill="1" applyBorder="1" applyAlignment="1" applyProtection="0">
      <alignment horizontal="right" vertical="bottom"/>
    </xf>
    <xf numFmtId="0" fontId="10" fillId="4" borderId="12" applyNumberFormat="0" applyFont="1" applyFill="1" applyBorder="1" applyAlignment="1" applyProtection="0">
      <alignment horizontal="right" vertical="bottom"/>
    </xf>
    <xf numFmtId="0" fontId="10" fillId="4" borderId="13" applyNumberFormat="0" applyFont="1" applyFill="1" applyBorder="1" applyAlignment="1" applyProtection="0">
      <alignment horizontal="right" vertical="bottom"/>
    </xf>
    <xf numFmtId="0" fontId="10" fillId="7" borderId="17" applyNumberFormat="1" applyFont="1" applyFill="1" applyBorder="1" applyAlignment="1" applyProtection="0">
      <alignment horizontal="center" vertical="bottom"/>
    </xf>
    <xf numFmtId="2" fontId="10" fillId="7" borderId="17" applyNumberFormat="1" applyFont="1" applyFill="1" applyBorder="1" applyAlignment="1" applyProtection="0">
      <alignment horizontal="center" vertical="bottom"/>
    </xf>
    <xf numFmtId="0" fontId="10" fillId="4" borderId="34" applyNumberFormat="0" applyFont="1" applyFill="1" applyBorder="1" applyAlignment="1" applyProtection="0">
      <alignment horizontal="center" vertical="bottom"/>
    </xf>
    <xf numFmtId="59" fontId="10" fillId="4" borderId="34" applyNumberFormat="1" applyFont="1" applyFill="1" applyBorder="1" applyAlignment="1" applyProtection="0">
      <alignment horizontal="center" vertical="bottom"/>
    </xf>
    <xf numFmtId="0" fontId="0" fillId="4" borderId="35" applyNumberFormat="0" applyFont="1" applyFill="1" applyBorder="1" applyAlignment="1" applyProtection="0">
      <alignment vertical="bottom"/>
    </xf>
    <xf numFmtId="49" fontId="13" fillId="8" borderId="14" applyNumberFormat="1" applyFont="1" applyFill="1" applyBorder="1" applyAlignment="1" applyProtection="0">
      <alignment horizontal="center" vertical="bottom"/>
    </xf>
    <xf numFmtId="0" fontId="13" fillId="8" borderId="8" applyNumberFormat="0" applyFont="1" applyFill="1" applyBorder="1" applyAlignment="1" applyProtection="0">
      <alignment horizontal="center" vertical="bottom"/>
    </xf>
    <xf numFmtId="0" fontId="0" fillId="4" borderId="36" applyNumberFormat="0" applyFont="1" applyFill="1" applyBorder="1" applyAlignment="1" applyProtection="0">
      <alignment vertical="bottom"/>
    </xf>
    <xf numFmtId="0" fontId="0" fillId="4" borderId="37" applyNumberFormat="0" applyFont="1" applyFill="1" applyBorder="1" applyAlignment="1" applyProtection="0">
      <alignment vertical="bottom"/>
    </xf>
    <xf numFmtId="0" fontId="0" fillId="4" borderId="38" applyNumberFormat="0" applyFont="1" applyFill="1" applyBorder="1" applyAlignment="1" applyProtection="0">
      <alignment vertical="bottom"/>
    </xf>
    <xf numFmtId="49" fontId="13" fillId="4" borderId="17" applyNumberFormat="1" applyFont="1" applyFill="1" applyBorder="1" applyAlignment="1" applyProtection="0">
      <alignment horizontal="center" vertical="bottom"/>
    </xf>
    <xf numFmtId="0" fontId="13" fillId="4" borderId="17" applyNumberFormat="0" applyFont="1" applyFill="1" applyBorder="1" applyAlignment="1" applyProtection="0">
      <alignment horizontal="center" vertical="bottom"/>
    </xf>
    <xf numFmtId="49" fontId="8" fillId="4" borderId="17" applyNumberFormat="1" applyFont="1" applyFill="1" applyBorder="1" applyAlignment="1" applyProtection="0">
      <alignment horizontal="left" vertical="bottom"/>
    </xf>
    <xf numFmtId="1" fontId="10" fillId="7" borderId="17" applyNumberFormat="1" applyFont="1" applyFill="1" applyBorder="1" applyAlignment="1" applyProtection="0">
      <alignment horizontal="center" vertical="bottom"/>
    </xf>
    <xf numFmtId="60" fontId="8" fillId="7" borderId="17" applyNumberFormat="1" applyFont="1" applyFill="1" applyBorder="1" applyAlignment="1" applyProtection="0">
      <alignment horizontal="center" vertical="bottom"/>
    </xf>
    <xf numFmtId="61" fontId="8" fillId="5" borderId="17" applyNumberFormat="1" applyFont="1" applyFill="1" applyBorder="1" applyAlignment="1" applyProtection="0">
      <alignment horizontal="center" vertical="bottom"/>
    </xf>
    <xf numFmtId="61" fontId="8" fillId="7" borderId="17" applyNumberFormat="1" applyFont="1" applyFill="1" applyBorder="1" applyAlignment="1" applyProtection="0">
      <alignment horizontal="center" vertical="bottom"/>
    </xf>
    <xf numFmtId="0" fontId="10" fillId="5" borderId="17" applyNumberFormat="1" applyFont="1" applyFill="1" applyBorder="1" applyAlignment="1" applyProtection="0">
      <alignment horizontal="center" vertical="bottom"/>
    </xf>
    <xf numFmtId="1" fontId="10" fillId="4" borderId="17" applyNumberFormat="1" applyFont="1" applyFill="1" applyBorder="1" applyAlignment="1" applyProtection="0">
      <alignment horizontal="center" vertical="bottom"/>
    </xf>
    <xf numFmtId="0" fontId="0" fillId="4" borderId="17" applyNumberFormat="0" applyFont="1" applyFill="1" applyBorder="1" applyAlignment="1" applyProtection="0">
      <alignment horizontal="center" vertical="bottom"/>
    </xf>
    <xf numFmtId="0" fontId="0" fillId="4" borderId="32" applyNumberFormat="0" applyFont="1" applyFill="1" applyBorder="1" applyAlignment="1" applyProtection="0">
      <alignment horizontal="center" vertical="bottom"/>
    </xf>
    <xf numFmtId="1" fontId="0" fillId="4" borderId="32" applyNumberFormat="1" applyFont="1" applyFill="1" applyBorder="1" applyAlignment="1" applyProtection="0">
      <alignment horizontal="center" vertical="bottom"/>
    </xf>
    <xf numFmtId="0" fontId="0" fillId="4" borderId="39" applyNumberFormat="0" applyFont="1" applyFill="1" applyBorder="1" applyAlignment="1" applyProtection="0">
      <alignment vertical="bottom"/>
    </xf>
    <xf numFmtId="49" fontId="13" fillId="4" borderId="40" applyNumberFormat="1" applyFont="1" applyFill="1" applyBorder="1" applyAlignment="1" applyProtection="0">
      <alignment horizontal="center" vertical="bottom"/>
    </xf>
    <xf numFmtId="0" fontId="13" fillId="4" borderId="30" applyNumberFormat="0" applyFont="1" applyFill="1" applyBorder="1" applyAlignment="1" applyProtection="0">
      <alignment horizontal="center" vertical="bottom"/>
    </xf>
    <xf numFmtId="0" fontId="13" fillId="4" borderId="41" applyNumberFormat="0" applyFont="1" applyFill="1" applyBorder="1" applyAlignment="1" applyProtection="0">
      <alignment horizontal="center" vertical="bottom"/>
    </xf>
    <xf numFmtId="49" fontId="10" fillId="4" borderId="42" applyNumberFormat="1" applyFont="1" applyFill="1" applyBorder="1" applyAlignment="1" applyProtection="0">
      <alignment horizontal="center" vertical="bottom"/>
    </xf>
    <xf numFmtId="0" fontId="10" fillId="4" borderId="43" applyNumberFormat="0" applyFont="1" applyFill="1" applyBorder="1" applyAlignment="1" applyProtection="0">
      <alignment horizontal="center" vertical="bottom"/>
    </xf>
    <xf numFmtId="49" fontId="0" fillId="4" borderId="42" applyNumberFormat="1" applyFont="1" applyFill="1" applyBorder="1" applyAlignment="1" applyProtection="0">
      <alignment horizontal="left" vertical="bottom"/>
    </xf>
    <xf numFmtId="0" fontId="0" fillId="4" borderId="43" applyNumberFormat="0" applyFont="1" applyFill="1" applyBorder="1" applyAlignment="1" applyProtection="0">
      <alignment horizontal="left" vertical="bottom"/>
    </xf>
    <xf numFmtId="0" fontId="0" fillId="4" borderId="44"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49" fontId="10" fillId="4" borderId="17" applyNumberFormat="1" applyFont="1" applyFill="1" applyBorder="1" applyAlignment="1" applyProtection="0">
      <alignment horizontal="right" vertical="bottom"/>
    </xf>
    <xf numFmtId="0" fontId="0" fillId="4" borderId="17" applyNumberFormat="0" applyFont="1" applyFill="1" applyBorder="1" applyAlignment="1" applyProtection="0">
      <alignment horizontal="right" vertical="bottom"/>
    </xf>
    <xf numFmtId="0" fontId="10" fillId="7" borderId="43" applyNumberFormat="1" applyFont="1" applyFill="1" applyBorder="1" applyAlignment="1" applyProtection="0">
      <alignment horizontal="center" vertical="bottom"/>
    </xf>
    <xf numFmtId="49" fontId="8" fillId="4" borderId="42" applyNumberFormat="1" applyFont="1" applyFill="1" applyBorder="1" applyAlignment="1" applyProtection="0">
      <alignment horizontal="right" vertical="bottom"/>
    </xf>
    <xf numFmtId="0" fontId="8" fillId="4" borderId="17" applyNumberFormat="0" applyFont="1" applyFill="1" applyBorder="1" applyAlignment="1" applyProtection="0">
      <alignment horizontal="right" vertical="bottom"/>
    </xf>
    <xf numFmtId="1" fontId="10" fillId="7" borderId="43" applyNumberFormat="1" applyFont="1" applyFill="1" applyBorder="1" applyAlignment="1" applyProtection="0">
      <alignment horizontal="center" vertical="bottom"/>
    </xf>
    <xf numFmtId="49" fontId="0" fillId="4" borderId="42" applyNumberFormat="1" applyFont="1" applyFill="1" applyBorder="1" applyAlignment="1" applyProtection="0">
      <alignment vertical="bottom"/>
    </xf>
    <xf numFmtId="0" fontId="0" fillId="4" borderId="43" applyNumberFormat="0" applyFont="1" applyFill="1" applyBorder="1" applyAlignment="1" applyProtection="0">
      <alignment vertical="bottom"/>
    </xf>
    <xf numFmtId="49" fontId="0" fillId="4" borderId="45" applyNumberFormat="1" applyFont="1" applyFill="1" applyBorder="1" applyAlignment="1" applyProtection="0">
      <alignment vertical="bottom"/>
    </xf>
    <xf numFmtId="0" fontId="0" fillId="4" borderId="46"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0" fontId="0" fillId="4" borderId="48" applyNumberFormat="0" applyFont="1" applyFill="1" applyBorder="1" applyAlignment="1" applyProtection="0">
      <alignment vertical="bottom"/>
    </xf>
    <xf numFmtId="0" fontId="0" fillId="4" borderId="49" applyNumberFormat="0" applyFont="1" applyFill="1" applyBorder="1" applyAlignment="1" applyProtection="0">
      <alignment vertical="bottom"/>
    </xf>
    <xf numFmtId="0" fontId="10" fillId="4" borderId="46" applyNumberFormat="0" applyFont="1" applyFill="1" applyBorder="1" applyAlignment="1" applyProtection="0">
      <alignment horizontal="center" vertical="bottom"/>
    </xf>
    <xf numFmtId="60" fontId="10" fillId="7" borderId="17" applyNumberFormat="1" applyFont="1" applyFill="1" applyBorder="1" applyAlignment="1" applyProtection="0">
      <alignment horizontal="center" vertical="bottom"/>
    </xf>
    <xf numFmtId="61" fontId="10" fillId="7" borderId="11" applyNumberFormat="1" applyFont="1" applyFill="1" applyBorder="1" applyAlignment="1" applyProtection="0">
      <alignment horizontal="center" vertical="bottom"/>
    </xf>
    <xf numFmtId="0" fontId="8" fillId="7" borderId="50" applyNumberFormat="1" applyFont="1" applyFill="1" applyBorder="1" applyAlignment="1" applyProtection="0">
      <alignment horizontal="center" vertical="bottom"/>
    </xf>
    <xf numFmtId="49" fontId="0" fillId="4" borderId="39" applyNumberFormat="1" applyFont="1" applyFill="1" applyBorder="1" applyAlignment="1" applyProtection="0">
      <alignment vertical="bottom"/>
    </xf>
    <xf numFmtId="0" fontId="0" fillId="4" borderId="51" applyNumberFormat="0" applyFont="1" applyFill="1" applyBorder="1" applyAlignment="1" applyProtection="0">
      <alignment vertical="bottom"/>
    </xf>
    <xf numFmtId="49" fontId="0" fillId="4" borderId="24" applyNumberFormat="1" applyFont="1" applyFill="1" applyBorder="1" applyAlignment="1" applyProtection="0">
      <alignment vertical="bottom"/>
    </xf>
    <xf numFmtId="0" fontId="0" fillId="5" borderId="51" applyNumberFormat="0" applyFont="1" applyFill="1" applyBorder="1" applyAlignment="1" applyProtection="0">
      <alignment vertical="bottom"/>
    </xf>
    <xf numFmtId="0" fontId="0" fillId="7" borderId="51"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a5b6ca"/>
      <rgbColor rgb="ff92d050"/>
      <rgbColor rgb="ffff0000"/>
      <rgbColor rgb="ff00ff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165</v>
      </c>
      <c r="C11" s="3"/>
      <c r="D11" s="3"/>
    </row>
    <row r="12">
      <c r="B12" s="4"/>
      <c r="C12" t="s" s="4">
        <v>5</v>
      </c>
      <c r="D12" t="s" s="5">
        <v>165</v>
      </c>
    </row>
  </sheetData>
  <mergeCells count="1">
    <mergeCell ref="B3:D3"/>
  </mergeCells>
  <hyperlinks>
    <hyperlink ref="D10" location="'PCU-Fase 2'!R1C1" tooltip="" display="PCU-Fase 2"/>
    <hyperlink ref="D12" location="'PCU - Fase 3'!R1C1" tooltip="" display="PCU - Fase 3"/>
  </hyperlinks>
</worksheet>
</file>

<file path=xl/worksheets/sheet2.xml><?xml version="1.0" encoding="utf-8"?>
<worksheet xmlns:r="http://schemas.openxmlformats.org/officeDocument/2006/relationships" xmlns="http://schemas.openxmlformats.org/spreadsheetml/2006/main">
  <dimension ref="A1:U144"/>
  <sheetViews>
    <sheetView workbookViewId="0" showGridLines="0" defaultGridColor="1"/>
  </sheetViews>
  <sheetFormatPr defaultColWidth="9.16667" defaultRowHeight="13" customHeight="1" outlineLevelRow="0" outlineLevelCol="0"/>
  <cols>
    <col min="1" max="1" width="26.1719" style="6" customWidth="1"/>
    <col min="2" max="2" width="10.3516" style="6" customWidth="1"/>
    <col min="3" max="3" width="22.5" style="6" customWidth="1"/>
    <col min="4" max="4" width="11.5" style="6" customWidth="1"/>
    <col min="5" max="5" width="12.8516" style="6" customWidth="1"/>
    <col min="6" max="6" width="15.1719" style="6" customWidth="1"/>
    <col min="7" max="7" width="14.8516" style="6" customWidth="1"/>
    <col min="8" max="8" width="15.8516" style="6" customWidth="1"/>
    <col min="9" max="9" width="22.5" style="6" customWidth="1"/>
    <col min="10" max="10" hidden="1" width="9.16667" style="6" customWidth="1"/>
    <col min="11" max="21" width="9.17188" style="6" customWidth="1"/>
    <col min="22" max="16384" width="9.17188" style="6" customWidth="1"/>
  </cols>
  <sheetData>
    <row r="1" ht="32.25" customHeight="1">
      <c r="A1" t="s" s="7">
        <v>6</v>
      </c>
      <c r="B1" s="8"/>
      <c r="C1" s="8"/>
      <c r="D1" s="8"/>
      <c r="E1" s="8"/>
      <c r="F1" s="8"/>
      <c r="G1" s="8"/>
      <c r="H1" s="8"/>
      <c r="I1" s="9"/>
      <c r="J1" s="10"/>
      <c r="K1" s="10"/>
      <c r="L1" s="11"/>
      <c r="M1" s="11"/>
      <c r="N1" s="11"/>
      <c r="O1" s="11"/>
      <c r="P1" s="11"/>
      <c r="Q1" s="11"/>
      <c r="R1" s="11"/>
      <c r="S1" s="11"/>
      <c r="T1" s="11"/>
      <c r="U1" s="11"/>
    </row>
    <row r="2" ht="23.25" customHeight="1">
      <c r="A2" s="12"/>
      <c r="B2" s="13"/>
      <c r="C2" s="13"/>
      <c r="D2" s="13"/>
      <c r="E2" s="14"/>
      <c r="F2" s="14"/>
      <c r="G2" s="14"/>
      <c r="H2" s="14"/>
      <c r="I2" s="15"/>
      <c r="J2" s="10"/>
      <c r="K2" s="10"/>
      <c r="L2" s="11"/>
      <c r="M2" s="11"/>
      <c r="N2" s="11"/>
      <c r="O2" s="11"/>
      <c r="P2" s="11"/>
      <c r="Q2" s="11"/>
      <c r="R2" s="11"/>
      <c r="S2" s="11"/>
      <c r="T2" s="11"/>
      <c r="U2" s="11"/>
    </row>
    <row r="3" ht="28" customHeight="1">
      <c r="A3" t="s" s="16">
        <v>7</v>
      </c>
      <c r="B3" t="s" s="17">
        <v>8</v>
      </c>
      <c r="C3" s="18"/>
      <c r="D3" s="19"/>
      <c r="E3" s="20"/>
      <c r="F3" s="21"/>
      <c r="G3" s="21"/>
      <c r="H3" s="21"/>
      <c r="I3" s="22"/>
      <c r="J3" s="10"/>
      <c r="K3" s="10"/>
      <c r="L3" s="11"/>
      <c r="M3" s="11"/>
      <c r="N3" s="11"/>
      <c r="O3" s="11"/>
      <c r="P3" s="11"/>
      <c r="Q3" s="11"/>
      <c r="R3" s="11"/>
      <c r="S3" s="11"/>
      <c r="T3" s="11"/>
      <c r="U3" s="11"/>
    </row>
    <row r="4" ht="28" customHeight="1">
      <c r="A4" s="23"/>
      <c r="B4" s="24"/>
      <c r="C4" s="25"/>
      <c r="D4" s="25"/>
      <c r="E4" s="21"/>
      <c r="F4" s="21"/>
      <c r="G4" s="21"/>
      <c r="H4" s="26"/>
      <c r="I4" s="22"/>
      <c r="J4" s="10"/>
      <c r="K4" s="10"/>
      <c r="L4" s="11"/>
      <c r="M4" s="11"/>
      <c r="N4" s="11"/>
      <c r="O4" s="11"/>
      <c r="P4" s="11"/>
      <c r="Q4" s="11"/>
      <c r="R4" s="11"/>
      <c r="S4" s="11"/>
      <c r="T4" s="11"/>
      <c r="U4" s="11"/>
    </row>
    <row r="5" ht="17.25" customHeight="1">
      <c r="A5" t="s" s="27">
        <v>9</v>
      </c>
      <c r="B5" s="28">
        <v>43974</v>
      </c>
      <c r="C5" s="29"/>
      <c r="D5" s="30"/>
      <c r="E5" s="30"/>
      <c r="F5" s="30"/>
      <c r="G5" t="s" s="31">
        <v>10</v>
      </c>
      <c r="H5" s="32">
        <v>2</v>
      </c>
      <c r="I5" s="33"/>
      <c r="J5" s="10"/>
      <c r="K5" s="10"/>
      <c r="L5" s="11"/>
      <c r="M5" s="11"/>
      <c r="N5" s="11"/>
      <c r="O5" s="11"/>
      <c r="P5" s="11"/>
      <c r="Q5" s="11"/>
      <c r="R5" s="11"/>
      <c r="S5" s="11"/>
      <c r="T5" s="11"/>
      <c r="U5" s="11"/>
    </row>
    <row r="6" ht="14.15" customHeight="1">
      <c r="A6" t="s" s="34">
        <v>11</v>
      </c>
      <c r="B6" s="25"/>
      <c r="C6" s="35"/>
      <c r="D6" s="35"/>
      <c r="E6" s="35"/>
      <c r="F6" s="35"/>
      <c r="G6" s="35"/>
      <c r="H6" s="25"/>
      <c r="I6" s="36"/>
      <c r="J6" s="37"/>
      <c r="K6" s="37"/>
      <c r="L6" s="11"/>
      <c r="M6" s="11"/>
      <c r="N6" s="11"/>
      <c r="O6" s="11"/>
      <c r="P6" s="11"/>
      <c r="Q6" s="11"/>
      <c r="R6" s="11"/>
      <c r="S6" s="11"/>
      <c r="T6" s="11"/>
      <c r="U6" s="11"/>
    </row>
    <row r="7" ht="13.65" customHeight="1">
      <c r="A7" s="38"/>
      <c r="B7" t="s" s="39">
        <v>12</v>
      </c>
      <c r="C7" s="40"/>
      <c r="D7" s="40"/>
      <c r="E7" s="40"/>
      <c r="F7" s="40"/>
      <c r="G7" s="40"/>
      <c r="H7" s="40"/>
      <c r="I7" s="41"/>
      <c r="J7" s="37"/>
      <c r="K7" s="37"/>
      <c r="L7" s="11"/>
      <c r="M7" s="11"/>
      <c r="N7" s="11"/>
      <c r="O7" s="11"/>
      <c r="P7" s="11"/>
      <c r="Q7" s="11"/>
      <c r="R7" s="11"/>
      <c r="S7" s="11"/>
      <c r="T7" s="11"/>
      <c r="U7" s="11"/>
    </row>
    <row r="8" ht="13.65" customHeight="1">
      <c r="A8" s="38"/>
      <c r="B8" t="s" s="39">
        <v>13</v>
      </c>
      <c r="C8" s="40"/>
      <c r="D8" s="40"/>
      <c r="E8" s="40"/>
      <c r="F8" s="40"/>
      <c r="G8" s="40"/>
      <c r="H8" s="40"/>
      <c r="I8" s="41"/>
      <c r="J8" s="37"/>
      <c r="K8" s="37"/>
      <c r="L8" s="11"/>
      <c r="M8" s="11"/>
      <c r="N8" s="11"/>
      <c r="O8" s="11"/>
      <c r="P8" s="11"/>
      <c r="Q8" s="11"/>
      <c r="R8" s="11"/>
      <c r="S8" s="11"/>
      <c r="T8" s="11"/>
      <c r="U8" s="11"/>
    </row>
    <row r="9" ht="13.65" customHeight="1">
      <c r="A9" s="38"/>
      <c r="B9" t="s" s="39">
        <v>14</v>
      </c>
      <c r="C9" s="40"/>
      <c r="D9" s="40"/>
      <c r="E9" s="40"/>
      <c r="F9" s="40"/>
      <c r="G9" s="40"/>
      <c r="H9" s="40"/>
      <c r="I9" s="41"/>
      <c r="J9" s="37"/>
      <c r="K9" s="37"/>
      <c r="L9" s="11"/>
      <c r="M9" s="11"/>
      <c r="N9" s="11"/>
      <c r="O9" s="11"/>
      <c r="P9" s="11"/>
      <c r="Q9" s="11"/>
      <c r="R9" s="11"/>
      <c r="S9" s="11"/>
      <c r="T9" s="11"/>
      <c r="U9" s="11"/>
    </row>
    <row r="10" ht="13.65" customHeight="1">
      <c r="A10" s="38"/>
      <c r="B10" s="42"/>
      <c r="C10" s="40"/>
      <c r="D10" s="40"/>
      <c r="E10" s="40"/>
      <c r="F10" s="40"/>
      <c r="G10" s="40"/>
      <c r="H10" s="40"/>
      <c r="I10" s="41"/>
      <c r="J10" s="37"/>
      <c r="K10" s="37"/>
      <c r="L10" s="11"/>
      <c r="M10" s="11"/>
      <c r="N10" s="11"/>
      <c r="O10" s="11"/>
      <c r="P10" s="11"/>
      <c r="Q10" s="11"/>
      <c r="R10" s="11"/>
      <c r="S10" s="11"/>
      <c r="T10" s="11"/>
      <c r="U10" s="11"/>
    </row>
    <row r="11" ht="13.65" customHeight="1">
      <c r="A11" s="38"/>
      <c r="B11" t="s" s="39">
        <v>15</v>
      </c>
      <c r="C11" s="40"/>
      <c r="D11" s="40"/>
      <c r="E11" s="40"/>
      <c r="F11" s="40"/>
      <c r="G11" s="40"/>
      <c r="H11" s="40"/>
      <c r="I11" s="41"/>
      <c r="J11" s="37"/>
      <c r="K11" s="37"/>
      <c r="L11" s="11"/>
      <c r="M11" s="11"/>
      <c r="N11" s="11"/>
      <c r="O11" s="11"/>
      <c r="P11" s="11"/>
      <c r="Q11" s="11"/>
      <c r="R11" s="11"/>
      <c r="S11" s="11"/>
      <c r="T11" s="11"/>
      <c r="U11" s="11"/>
    </row>
    <row r="12" ht="13.65" customHeight="1">
      <c r="A12" s="38"/>
      <c r="B12" t="s" s="39">
        <v>16</v>
      </c>
      <c r="C12" s="40"/>
      <c r="D12" s="40"/>
      <c r="E12" s="40"/>
      <c r="F12" s="40"/>
      <c r="G12" s="40"/>
      <c r="H12" s="40"/>
      <c r="I12" s="41"/>
      <c r="J12" s="37"/>
      <c r="K12" s="37"/>
      <c r="L12" s="11"/>
      <c r="M12" s="11"/>
      <c r="N12" s="11"/>
      <c r="O12" s="11"/>
      <c r="P12" s="11"/>
      <c r="Q12" s="11"/>
      <c r="R12" s="11"/>
      <c r="S12" s="11"/>
      <c r="T12" s="11"/>
      <c r="U12" s="11"/>
    </row>
    <row r="13" ht="13.65" customHeight="1">
      <c r="A13" s="38"/>
      <c r="B13" t="s" s="39">
        <v>17</v>
      </c>
      <c r="C13" s="40"/>
      <c r="D13" s="40"/>
      <c r="E13" s="40"/>
      <c r="F13" s="40"/>
      <c r="G13" s="40"/>
      <c r="H13" s="40"/>
      <c r="I13" s="41"/>
      <c r="J13" s="37"/>
      <c r="K13" s="37"/>
      <c r="L13" s="11"/>
      <c r="M13" s="11"/>
      <c r="N13" s="11"/>
      <c r="O13" s="11"/>
      <c r="P13" s="11"/>
      <c r="Q13" s="11"/>
      <c r="R13" s="11"/>
      <c r="S13" s="11"/>
      <c r="T13" s="11"/>
      <c r="U13" s="11"/>
    </row>
    <row r="14" ht="13.65" customHeight="1">
      <c r="A14" s="38"/>
      <c r="B14" s="42"/>
      <c r="C14" s="40"/>
      <c r="D14" s="43"/>
      <c r="E14" s="43"/>
      <c r="F14" s="40"/>
      <c r="G14" s="40"/>
      <c r="H14" s="40"/>
      <c r="I14" s="41"/>
      <c r="J14" s="37"/>
      <c r="K14" s="37"/>
      <c r="L14" s="11"/>
      <c r="M14" s="11"/>
      <c r="N14" s="11"/>
      <c r="O14" s="11"/>
      <c r="P14" s="11"/>
      <c r="Q14" s="11"/>
      <c r="R14" s="11"/>
      <c r="S14" s="11"/>
      <c r="T14" s="11"/>
      <c r="U14" s="11"/>
    </row>
    <row r="15" ht="14" customHeight="1">
      <c r="A15" s="44"/>
      <c r="B15" t="s" s="45">
        <v>18</v>
      </c>
      <c r="C15" s="46"/>
      <c r="D15" t="s" s="47">
        <v>19</v>
      </c>
      <c r="E15" t="s" s="48">
        <v>20</v>
      </c>
      <c r="F15" s="49"/>
      <c r="G15" s="50"/>
      <c r="H15" s="50"/>
      <c r="I15" s="51"/>
      <c r="J15" s="37"/>
      <c r="K15" s="37"/>
      <c r="L15" s="11"/>
      <c r="M15" s="11"/>
      <c r="N15" s="11"/>
      <c r="O15" s="11"/>
      <c r="P15" s="11"/>
      <c r="Q15" s="11"/>
      <c r="R15" s="11"/>
      <c r="S15" s="11"/>
      <c r="T15" s="11"/>
      <c r="U15" s="11"/>
    </row>
    <row r="16" ht="15" customHeight="1">
      <c r="A16" t="s" s="52">
        <v>21</v>
      </c>
      <c r="B16" s="53"/>
      <c r="C16" s="54"/>
      <c r="D16" s="54"/>
      <c r="E16" s="54"/>
      <c r="F16" s="53"/>
      <c r="G16" s="53"/>
      <c r="H16" s="53"/>
      <c r="I16" s="53"/>
      <c r="J16" s="10"/>
      <c r="K16" s="10"/>
      <c r="L16" s="11"/>
      <c r="M16" s="11"/>
      <c r="N16" s="11"/>
      <c r="O16" s="11"/>
      <c r="P16" s="11"/>
      <c r="Q16" s="11"/>
      <c r="R16" s="11"/>
      <c r="S16" s="11"/>
      <c r="T16" s="11"/>
      <c r="U16" s="11"/>
    </row>
    <row r="17" ht="15" customHeight="1">
      <c r="A17" t="s" s="55">
        <v>22</v>
      </c>
      <c r="B17" t="s" s="55">
        <v>23</v>
      </c>
      <c r="C17" s="56"/>
      <c r="D17" s="56"/>
      <c r="E17" s="56"/>
      <c r="F17" s="56"/>
      <c r="G17" s="56"/>
      <c r="H17" s="56"/>
      <c r="I17" t="s" s="55">
        <v>24</v>
      </c>
      <c r="J17" s="10"/>
      <c r="K17" s="10"/>
      <c r="L17" s="11"/>
      <c r="M17" s="11"/>
      <c r="N17" s="11"/>
      <c r="O17" s="11"/>
      <c r="P17" s="11"/>
      <c r="Q17" s="11"/>
      <c r="R17" s="11"/>
      <c r="S17" s="11"/>
      <c r="T17" s="11"/>
      <c r="U17" s="11"/>
    </row>
    <row r="18" ht="13.65" customHeight="1">
      <c r="A18" t="s" s="57">
        <v>25</v>
      </c>
      <c r="B18" t="s" s="57">
        <v>26</v>
      </c>
      <c r="C18" s="58"/>
      <c r="D18" s="58"/>
      <c r="E18" s="58"/>
      <c r="F18" s="58"/>
      <c r="G18" s="58"/>
      <c r="H18" s="58"/>
      <c r="I18" s="59">
        <v>1</v>
      </c>
      <c r="J18" s="10"/>
      <c r="K18" s="10"/>
      <c r="L18" s="11"/>
      <c r="M18" s="11"/>
      <c r="N18" s="11"/>
      <c r="O18" s="11"/>
      <c r="P18" s="11"/>
      <c r="Q18" s="11"/>
      <c r="R18" s="11"/>
      <c r="S18" s="11"/>
      <c r="T18" s="11"/>
      <c r="U18" s="11"/>
    </row>
    <row r="19" ht="13.65" customHeight="1">
      <c r="A19" t="s" s="57">
        <v>27</v>
      </c>
      <c r="B19" t="s" s="57">
        <v>28</v>
      </c>
      <c r="C19" s="58"/>
      <c r="D19" s="58"/>
      <c r="E19" s="58"/>
      <c r="F19" s="58"/>
      <c r="G19" s="58"/>
      <c r="H19" s="58"/>
      <c r="I19" s="59">
        <v>2</v>
      </c>
      <c r="J19" s="60">
        <v>1</v>
      </c>
      <c r="K19" s="10"/>
      <c r="L19" s="11"/>
      <c r="M19" s="11"/>
      <c r="N19" s="11"/>
      <c r="O19" s="11"/>
      <c r="P19" s="11"/>
      <c r="Q19" s="11"/>
      <c r="R19" s="11"/>
      <c r="S19" s="11"/>
      <c r="T19" s="11"/>
      <c r="U19" s="11"/>
    </row>
    <row r="20" ht="13.65" customHeight="1">
      <c r="A20" t="s" s="57">
        <v>29</v>
      </c>
      <c r="B20" t="s" s="57">
        <v>30</v>
      </c>
      <c r="C20" s="58"/>
      <c r="D20" s="58"/>
      <c r="E20" s="58"/>
      <c r="F20" s="58"/>
      <c r="G20" s="58"/>
      <c r="H20" s="58"/>
      <c r="I20" s="59">
        <v>3</v>
      </c>
      <c r="J20" s="60">
        <v>2</v>
      </c>
      <c r="K20" s="10"/>
      <c r="L20" s="11"/>
      <c r="M20" s="11"/>
      <c r="N20" s="11"/>
      <c r="O20" s="11"/>
      <c r="P20" s="11"/>
      <c r="Q20" s="11"/>
      <c r="R20" s="11"/>
      <c r="S20" s="11"/>
      <c r="T20" s="11"/>
      <c r="U20" s="11"/>
    </row>
    <row r="21" ht="15" customHeight="1">
      <c r="A21" s="61"/>
      <c r="B21" s="61"/>
      <c r="C21" s="61"/>
      <c r="D21" s="62"/>
      <c r="E21" s="62"/>
      <c r="F21" s="62"/>
      <c r="G21" s="62"/>
      <c r="H21" s="62"/>
      <c r="I21" s="63"/>
      <c r="J21" s="64">
        <v>3</v>
      </c>
      <c r="K21" s="65"/>
      <c r="L21" s="65"/>
      <c r="M21" s="11"/>
      <c r="N21" s="11"/>
      <c r="O21" s="11"/>
      <c r="P21" s="11"/>
      <c r="Q21" s="11"/>
      <c r="R21" s="11"/>
      <c r="S21" s="11"/>
      <c r="T21" s="11"/>
      <c r="U21" s="11"/>
    </row>
    <row r="22" ht="15" customHeight="1">
      <c r="A22" t="s" s="55">
        <v>31</v>
      </c>
      <c r="B22" t="s" s="66">
        <v>32</v>
      </c>
      <c r="C22" s="67"/>
      <c r="D22" s="10"/>
      <c r="E22" s="11"/>
      <c r="F22" s="11"/>
      <c r="G22" s="11"/>
      <c r="H22" s="11"/>
      <c r="I22" s="11"/>
      <c r="J22" s="11"/>
      <c r="K22" s="11"/>
      <c r="L22" s="11"/>
      <c r="M22" s="11"/>
      <c r="N22" s="11"/>
      <c r="O22" s="11"/>
      <c r="P22" s="11"/>
      <c r="Q22" s="11"/>
      <c r="R22" s="11"/>
      <c r="S22" s="11"/>
      <c r="T22" s="11"/>
      <c r="U22" s="11"/>
    </row>
    <row r="23" ht="13.65" customHeight="1">
      <c r="A23" t="s" s="68">
        <v>33</v>
      </c>
      <c r="B23" s="69">
        <v>3</v>
      </c>
      <c r="C23" s="70"/>
      <c r="D23" s="71"/>
      <c r="E23" s="11"/>
      <c r="F23" s="11"/>
      <c r="G23" s="11"/>
      <c r="H23" s="11"/>
      <c r="I23" s="11"/>
      <c r="J23" s="11"/>
      <c r="K23" s="11"/>
      <c r="L23" s="11"/>
      <c r="M23" s="11"/>
      <c r="N23" s="11"/>
      <c r="O23" s="11"/>
      <c r="P23" s="11"/>
      <c r="Q23" s="11"/>
      <c r="R23" s="11"/>
      <c r="S23" s="11"/>
      <c r="T23" s="11"/>
      <c r="U23" s="11"/>
    </row>
    <row r="24" ht="13.65" customHeight="1">
      <c r="A24" t="s" s="68">
        <v>34</v>
      </c>
      <c r="B24" s="69">
        <v>3</v>
      </c>
      <c r="C24" s="70"/>
      <c r="D24" s="71"/>
      <c r="E24" s="11"/>
      <c r="F24" s="11"/>
      <c r="G24" s="11"/>
      <c r="H24" s="11"/>
      <c r="I24" s="11"/>
      <c r="J24" s="11"/>
      <c r="K24" s="11"/>
      <c r="L24" s="11"/>
      <c r="M24" s="11"/>
      <c r="N24" s="11"/>
      <c r="O24" s="11"/>
      <c r="P24" s="11"/>
      <c r="Q24" s="11"/>
      <c r="R24" s="11"/>
      <c r="S24" s="11"/>
      <c r="T24" s="11"/>
      <c r="U24" s="11"/>
    </row>
    <row r="25" ht="13.65" customHeight="1">
      <c r="A25" t="s" s="68">
        <v>35</v>
      </c>
      <c r="B25" s="69">
        <v>3</v>
      </c>
      <c r="C25" s="70"/>
      <c r="D25" s="10"/>
      <c r="E25" s="11"/>
      <c r="F25" s="11"/>
      <c r="G25" s="11"/>
      <c r="H25" s="11"/>
      <c r="I25" s="11"/>
      <c r="J25" s="11"/>
      <c r="K25" s="11"/>
      <c r="L25" s="11"/>
      <c r="M25" s="11"/>
      <c r="N25" s="11"/>
      <c r="O25" s="11"/>
      <c r="P25" s="11"/>
      <c r="Q25" s="11"/>
      <c r="R25" s="11"/>
      <c r="S25" s="11"/>
      <c r="T25" s="11"/>
      <c r="U25" s="11"/>
    </row>
    <row r="26" ht="13.65" customHeight="1">
      <c r="A26" t="s" s="68">
        <v>36</v>
      </c>
      <c r="B26" s="69">
        <v>2</v>
      </c>
      <c r="C26" s="70"/>
      <c r="D26" s="10"/>
      <c r="E26" s="11"/>
      <c r="F26" s="11"/>
      <c r="G26" s="11"/>
      <c r="H26" s="11"/>
      <c r="I26" s="11"/>
      <c r="J26" s="11"/>
      <c r="K26" s="11"/>
      <c r="L26" s="11"/>
      <c r="M26" s="11"/>
      <c r="N26" s="11"/>
      <c r="O26" s="11"/>
      <c r="P26" s="11"/>
      <c r="Q26" s="11"/>
      <c r="R26" s="11"/>
      <c r="S26" s="11"/>
      <c r="T26" s="11"/>
      <c r="U26" s="11"/>
    </row>
    <row r="27" ht="13.65" customHeight="1">
      <c r="A27" t="s" s="68">
        <v>37</v>
      </c>
      <c r="B27" s="69">
        <v>2</v>
      </c>
      <c r="C27" s="70"/>
      <c r="D27" s="10"/>
      <c r="E27" s="11"/>
      <c r="F27" s="11"/>
      <c r="G27" s="11"/>
      <c r="H27" s="11"/>
      <c r="I27" s="11"/>
      <c r="J27" s="11"/>
      <c r="K27" s="11"/>
      <c r="L27" s="11"/>
      <c r="M27" s="11"/>
      <c r="N27" s="11"/>
      <c r="O27" s="11"/>
      <c r="P27" s="11"/>
      <c r="Q27" s="11"/>
      <c r="R27" s="11"/>
      <c r="S27" s="11"/>
      <c r="T27" s="11"/>
      <c r="U27" s="11"/>
    </row>
    <row r="28" ht="13.65" customHeight="1">
      <c r="A28" t="s" s="68">
        <v>38</v>
      </c>
      <c r="B28" s="69">
        <v>1</v>
      </c>
      <c r="C28" s="70"/>
      <c r="D28" s="10"/>
      <c r="E28" s="11"/>
      <c r="F28" s="11"/>
      <c r="G28" s="11"/>
      <c r="H28" s="11"/>
      <c r="I28" s="11"/>
      <c r="J28" s="11"/>
      <c r="K28" s="11"/>
      <c r="L28" s="11"/>
      <c r="M28" s="11"/>
      <c r="N28" s="11"/>
      <c r="O28" s="11"/>
      <c r="P28" s="11"/>
      <c r="Q28" s="11"/>
      <c r="R28" s="11"/>
      <c r="S28" s="11"/>
      <c r="T28" s="11"/>
      <c r="U28" s="11"/>
    </row>
    <row r="29" ht="15" customHeight="1">
      <c r="A29" t="s" s="72">
        <v>39</v>
      </c>
      <c r="B29" s="73">
        <f>SUM(B23:C28)</f>
        <v>14</v>
      </c>
      <c r="C29" s="74"/>
      <c r="D29" s="10"/>
      <c r="E29" s="11"/>
      <c r="F29" s="11"/>
      <c r="G29" s="11"/>
      <c r="H29" s="11"/>
      <c r="I29" s="11"/>
      <c r="J29" s="11"/>
      <c r="K29" s="11"/>
      <c r="L29" s="11"/>
      <c r="M29" s="11"/>
      <c r="N29" s="11"/>
      <c r="O29" s="11"/>
      <c r="P29" s="11"/>
      <c r="Q29" s="11"/>
      <c r="R29" s="11"/>
      <c r="S29" s="11"/>
      <c r="T29" s="11"/>
      <c r="U29" s="11"/>
    </row>
    <row r="30" ht="15" customHeight="1">
      <c r="A30" s="75"/>
      <c r="B30" s="76"/>
      <c r="C30" s="76"/>
      <c r="D30" s="77"/>
      <c r="E30" s="77"/>
      <c r="F30" s="77"/>
      <c r="G30" s="77"/>
      <c r="H30" s="77"/>
      <c r="I30" s="77"/>
      <c r="J30" s="11"/>
      <c r="K30" s="11"/>
      <c r="L30" s="11"/>
      <c r="M30" s="11"/>
      <c r="N30" s="11"/>
      <c r="O30" s="11"/>
      <c r="P30" s="11"/>
      <c r="Q30" s="11"/>
      <c r="R30" s="11"/>
      <c r="S30" s="11"/>
      <c r="T30" s="11"/>
      <c r="U30" s="11"/>
    </row>
    <row r="31" ht="15" customHeight="1">
      <c r="A31" t="s" s="55">
        <v>40</v>
      </c>
      <c r="B31" s="54"/>
      <c r="C31" s="54"/>
      <c r="D31" s="54"/>
      <c r="E31" s="54"/>
      <c r="F31" s="54"/>
      <c r="G31" s="54"/>
      <c r="H31" s="54"/>
      <c r="I31" s="54"/>
      <c r="J31" s="10"/>
      <c r="K31" s="10"/>
      <c r="L31" s="11"/>
      <c r="M31" s="11"/>
      <c r="N31" s="11"/>
      <c r="O31" s="11"/>
      <c r="P31" s="11"/>
      <c r="Q31" s="11"/>
      <c r="R31" s="11"/>
      <c r="S31" s="11"/>
      <c r="T31" s="11"/>
      <c r="U31" s="11"/>
    </row>
    <row r="32" ht="15" customHeight="1">
      <c r="A32" t="s" s="55">
        <v>41</v>
      </c>
      <c r="B32" t="s" s="55">
        <v>23</v>
      </c>
      <c r="C32" s="56"/>
      <c r="D32" s="56"/>
      <c r="E32" s="56"/>
      <c r="F32" s="56"/>
      <c r="G32" s="56"/>
      <c r="H32" s="56"/>
      <c r="I32" t="s" s="55">
        <v>24</v>
      </c>
      <c r="J32" s="10"/>
      <c r="K32" s="10"/>
      <c r="L32" s="11"/>
      <c r="M32" s="11"/>
      <c r="N32" s="11"/>
      <c r="O32" s="11"/>
      <c r="P32" s="11"/>
      <c r="Q32" s="11"/>
      <c r="R32" s="11"/>
      <c r="S32" s="11"/>
      <c r="T32" s="11"/>
      <c r="U32" s="11"/>
    </row>
    <row r="33" ht="13.65" customHeight="1">
      <c r="A33" t="s" s="57">
        <v>25</v>
      </c>
      <c r="B33" t="s" s="57">
        <v>42</v>
      </c>
      <c r="C33" s="58"/>
      <c r="D33" s="58"/>
      <c r="E33" s="58"/>
      <c r="F33" s="58"/>
      <c r="G33" s="58"/>
      <c r="H33" s="58"/>
      <c r="I33" s="59">
        <v>5</v>
      </c>
      <c r="J33" s="10"/>
      <c r="K33" s="10"/>
      <c r="L33" s="11"/>
      <c r="M33" s="11"/>
      <c r="N33" s="11"/>
      <c r="O33" s="11"/>
      <c r="P33" s="11"/>
      <c r="Q33" s="11"/>
      <c r="R33" s="11"/>
      <c r="S33" s="11"/>
      <c r="T33" s="11"/>
      <c r="U33" s="11"/>
    </row>
    <row r="34" ht="13.65" customHeight="1">
      <c r="A34" t="s" s="57">
        <v>27</v>
      </c>
      <c r="B34" t="s" s="57">
        <v>43</v>
      </c>
      <c r="C34" s="58"/>
      <c r="D34" s="58"/>
      <c r="E34" s="58"/>
      <c r="F34" s="58"/>
      <c r="G34" s="58"/>
      <c r="H34" s="58"/>
      <c r="I34" s="59">
        <v>10</v>
      </c>
      <c r="J34" s="60">
        <v>2.5</v>
      </c>
      <c r="K34" s="10"/>
      <c r="L34" s="11"/>
      <c r="M34" s="11"/>
      <c r="N34" s="11"/>
      <c r="O34" s="11"/>
      <c r="P34" s="11"/>
      <c r="Q34" s="11"/>
      <c r="R34" s="11"/>
      <c r="S34" s="11"/>
      <c r="T34" s="11"/>
      <c r="U34" s="11"/>
    </row>
    <row r="35" ht="13.65" customHeight="1">
      <c r="A35" t="s" s="57">
        <v>29</v>
      </c>
      <c r="B35" t="s" s="57">
        <v>44</v>
      </c>
      <c r="C35" s="58"/>
      <c r="D35" s="58"/>
      <c r="E35" s="58"/>
      <c r="F35" s="58"/>
      <c r="G35" s="58"/>
      <c r="H35" s="58"/>
      <c r="I35" s="59">
        <v>15</v>
      </c>
      <c r="J35" s="60">
        <v>5</v>
      </c>
      <c r="K35" s="10"/>
      <c r="L35" s="11"/>
      <c r="M35" s="11"/>
      <c r="N35" s="11"/>
      <c r="O35" s="11"/>
      <c r="P35" s="11"/>
      <c r="Q35" s="11"/>
      <c r="R35" s="11"/>
      <c r="S35" s="11"/>
      <c r="T35" s="11"/>
      <c r="U35" s="11"/>
    </row>
    <row r="36" ht="13.65" customHeight="1">
      <c r="A36" s="75"/>
      <c r="B36" s="75"/>
      <c r="C36" s="75"/>
      <c r="D36" s="78"/>
      <c r="E36" s="78"/>
      <c r="F36" s="78"/>
      <c r="G36" s="78"/>
      <c r="H36" s="78"/>
      <c r="I36" s="78"/>
      <c r="J36" s="64">
        <v>7.5</v>
      </c>
      <c r="K36" s="11"/>
      <c r="L36" s="11"/>
      <c r="M36" s="11"/>
      <c r="N36" s="11"/>
      <c r="O36" s="11"/>
      <c r="P36" s="11"/>
      <c r="Q36" s="11"/>
      <c r="R36" s="11"/>
      <c r="S36" s="11"/>
      <c r="T36" s="11"/>
      <c r="U36" s="11"/>
    </row>
    <row r="37" ht="15" customHeight="1">
      <c r="A37" t="s" s="55">
        <v>45</v>
      </c>
      <c r="B37" t="s" s="66">
        <v>46</v>
      </c>
      <c r="C37" s="67"/>
      <c r="D37" s="79"/>
      <c r="E37" s="80"/>
      <c r="F37" s="11"/>
      <c r="G37" s="11"/>
      <c r="H37" s="81"/>
      <c r="I37" s="81"/>
      <c r="J37" s="64">
        <v>10</v>
      </c>
      <c r="K37" s="11"/>
      <c r="L37" s="11"/>
      <c r="M37" s="11"/>
      <c r="N37" s="11"/>
      <c r="O37" s="11"/>
      <c r="P37" s="11"/>
      <c r="Q37" s="11"/>
      <c r="R37" s="11"/>
      <c r="S37" s="11"/>
      <c r="T37" s="11"/>
      <c r="U37" s="11"/>
    </row>
    <row r="38" ht="14" customHeight="1">
      <c r="A38" t="s" s="82">
        <v>47</v>
      </c>
      <c r="B38" s="83">
        <v>5</v>
      </c>
      <c r="C38" s="84"/>
      <c r="D38" s="71"/>
      <c r="E38" s="11"/>
      <c r="F38" s="81"/>
      <c r="G38" s="81"/>
      <c r="H38" s="81"/>
      <c r="I38" s="11"/>
      <c r="J38" s="64">
        <v>12.5</v>
      </c>
      <c r="K38" s="11"/>
      <c r="L38" s="11"/>
      <c r="M38" s="11"/>
      <c r="N38" s="11"/>
      <c r="O38" s="11"/>
      <c r="P38" s="11"/>
      <c r="Q38" s="11"/>
      <c r="R38" s="11"/>
      <c r="S38" s="11"/>
      <c r="T38" s="11"/>
      <c r="U38" s="11"/>
    </row>
    <row r="39" ht="14" customHeight="1">
      <c r="A39" t="s" s="82">
        <v>48</v>
      </c>
      <c r="B39" s="83">
        <v>5</v>
      </c>
      <c r="C39" s="84"/>
      <c r="D39" s="10"/>
      <c r="E39" s="11"/>
      <c r="F39" s="81"/>
      <c r="G39" s="81"/>
      <c r="H39" s="81"/>
      <c r="I39" s="11"/>
      <c r="J39" s="64">
        <v>15</v>
      </c>
      <c r="K39" s="11"/>
      <c r="L39" s="11"/>
      <c r="M39" s="11"/>
      <c r="N39" s="11"/>
      <c r="O39" s="11"/>
      <c r="P39" s="11"/>
      <c r="Q39" s="11"/>
      <c r="R39" s="11"/>
      <c r="S39" s="11"/>
      <c r="T39" s="11"/>
      <c r="U39" s="11"/>
    </row>
    <row r="40" ht="14" customHeight="1">
      <c r="A40" t="s" s="82">
        <v>49</v>
      </c>
      <c r="B40" s="83">
        <v>5</v>
      </c>
      <c r="C40" s="84"/>
      <c r="D40" s="10"/>
      <c r="E40" s="11"/>
      <c r="F40" s="81"/>
      <c r="G40" s="81"/>
      <c r="H40" s="81"/>
      <c r="I40" s="11"/>
      <c r="J40" s="11"/>
      <c r="K40" s="11"/>
      <c r="L40" s="11"/>
      <c r="M40" s="11"/>
      <c r="N40" s="11"/>
      <c r="O40" s="11"/>
      <c r="P40" s="11"/>
      <c r="Q40" s="11"/>
      <c r="R40" s="11"/>
      <c r="S40" s="11"/>
      <c r="T40" s="11"/>
      <c r="U40" s="11"/>
    </row>
    <row r="41" ht="14" customHeight="1">
      <c r="A41" t="s" s="82">
        <v>50</v>
      </c>
      <c r="B41" s="83">
        <v>5</v>
      </c>
      <c r="C41" s="84"/>
      <c r="D41" s="10"/>
      <c r="E41" s="11"/>
      <c r="F41" s="81"/>
      <c r="G41" s="81"/>
      <c r="H41" s="81"/>
      <c r="I41" s="11"/>
      <c r="J41" s="11"/>
      <c r="K41" s="11"/>
      <c r="L41" s="11"/>
      <c r="M41" s="11"/>
      <c r="N41" s="11"/>
      <c r="O41" s="11"/>
      <c r="P41" s="11"/>
      <c r="Q41" s="11"/>
      <c r="R41" s="11"/>
      <c r="S41" s="11"/>
      <c r="T41" s="11"/>
      <c r="U41" s="11"/>
    </row>
    <row r="42" ht="14" customHeight="1">
      <c r="A42" t="s" s="82">
        <v>51</v>
      </c>
      <c r="B42" s="83">
        <v>5</v>
      </c>
      <c r="C42" s="84"/>
      <c r="D42" s="10"/>
      <c r="E42" s="11"/>
      <c r="F42" s="81"/>
      <c r="G42" s="81"/>
      <c r="H42" s="81"/>
      <c r="I42" s="81"/>
      <c r="J42" s="11"/>
      <c r="K42" s="11"/>
      <c r="L42" s="11"/>
      <c r="M42" s="11"/>
      <c r="N42" s="11"/>
      <c r="O42" s="11"/>
      <c r="P42" s="11"/>
      <c r="Q42" s="11"/>
      <c r="R42" s="11"/>
      <c r="S42" s="11"/>
      <c r="T42" s="11"/>
      <c r="U42" s="11"/>
    </row>
    <row r="43" ht="28" customHeight="1">
      <c r="A43" t="s" s="82">
        <v>52</v>
      </c>
      <c r="B43" s="83">
        <v>5</v>
      </c>
      <c r="C43" s="84"/>
      <c r="D43" s="10"/>
      <c r="E43" s="11"/>
      <c r="F43" s="81"/>
      <c r="G43" s="81"/>
      <c r="H43" s="81"/>
      <c r="I43" s="81"/>
      <c r="J43" s="11"/>
      <c r="K43" s="11"/>
      <c r="L43" s="11"/>
      <c r="M43" s="11"/>
      <c r="N43" s="11"/>
      <c r="O43" s="11"/>
      <c r="P43" s="11"/>
      <c r="Q43" s="11"/>
      <c r="R43" s="11"/>
      <c r="S43" s="11"/>
      <c r="T43" s="11"/>
      <c r="U43" s="11"/>
    </row>
    <row r="44" ht="14" customHeight="1">
      <c r="A44" t="s" s="82">
        <v>53</v>
      </c>
      <c r="B44" s="83">
        <v>5</v>
      </c>
      <c r="C44" s="84"/>
      <c r="D44" s="10"/>
      <c r="E44" s="11"/>
      <c r="F44" s="81"/>
      <c r="G44" s="81"/>
      <c r="H44" s="81"/>
      <c r="I44" s="81"/>
      <c r="J44" s="11"/>
      <c r="K44" s="11"/>
      <c r="L44" s="11"/>
      <c r="M44" s="11"/>
      <c r="N44" s="11"/>
      <c r="O44" s="11"/>
      <c r="P44" s="11"/>
      <c r="Q44" s="11"/>
      <c r="R44" s="11"/>
      <c r="S44" s="11"/>
      <c r="T44" s="11"/>
      <c r="U44" s="11"/>
    </row>
    <row r="45" ht="28" customHeight="1">
      <c r="A45" t="s" s="82">
        <v>54</v>
      </c>
      <c r="B45" s="83">
        <v>5</v>
      </c>
      <c r="C45" s="84"/>
      <c r="D45" s="10"/>
      <c r="E45" s="11"/>
      <c r="F45" s="81"/>
      <c r="G45" s="81"/>
      <c r="H45" s="81"/>
      <c r="I45" s="81"/>
      <c r="J45" s="11"/>
      <c r="K45" s="11"/>
      <c r="L45" s="11"/>
      <c r="M45" s="11"/>
      <c r="N45" s="11"/>
      <c r="O45" s="11"/>
      <c r="P45" s="11"/>
      <c r="Q45" s="11"/>
      <c r="R45" s="11"/>
      <c r="S45" s="11"/>
      <c r="T45" s="11"/>
      <c r="U45" s="11"/>
    </row>
    <row r="46" ht="14" customHeight="1">
      <c r="A46" t="s" s="82">
        <v>55</v>
      </c>
      <c r="B46" s="83">
        <v>5</v>
      </c>
      <c r="C46" s="84"/>
      <c r="D46" s="10"/>
      <c r="E46" s="11"/>
      <c r="F46" s="81"/>
      <c r="G46" s="81"/>
      <c r="H46" s="81"/>
      <c r="I46" s="81"/>
      <c r="J46" s="11"/>
      <c r="K46" s="11"/>
      <c r="L46" s="11"/>
      <c r="M46" s="11"/>
      <c r="N46" s="11"/>
      <c r="O46" s="11"/>
      <c r="P46" s="11"/>
      <c r="Q46" s="11"/>
      <c r="R46" s="11"/>
      <c r="S46" s="11"/>
      <c r="T46" s="11"/>
      <c r="U46" s="11"/>
    </row>
    <row r="47" ht="28" customHeight="1">
      <c r="A47" t="s" s="82">
        <v>56</v>
      </c>
      <c r="B47" s="83">
        <v>5</v>
      </c>
      <c r="C47" s="84"/>
      <c r="D47" s="10"/>
      <c r="E47" s="11"/>
      <c r="F47" s="81"/>
      <c r="G47" s="81"/>
      <c r="H47" s="81"/>
      <c r="I47" s="81"/>
      <c r="J47" s="11"/>
      <c r="K47" s="11"/>
      <c r="L47" s="11"/>
      <c r="M47" s="11"/>
      <c r="N47" s="11"/>
      <c r="O47" s="11"/>
      <c r="P47" s="11"/>
      <c r="Q47" s="11"/>
      <c r="R47" s="11"/>
      <c r="S47" s="11"/>
      <c r="T47" s="11"/>
      <c r="U47" s="11"/>
    </row>
    <row r="48" ht="14" customHeight="1">
      <c r="A48" t="s" s="82">
        <v>57</v>
      </c>
      <c r="B48" s="83">
        <v>5</v>
      </c>
      <c r="C48" s="84"/>
      <c r="D48" s="10"/>
      <c r="E48" s="11"/>
      <c r="F48" s="81"/>
      <c r="G48" s="81"/>
      <c r="H48" s="81"/>
      <c r="I48" s="81"/>
      <c r="J48" s="11"/>
      <c r="K48" s="11"/>
      <c r="L48" s="11"/>
      <c r="M48" s="11"/>
      <c r="N48" s="11"/>
      <c r="O48" s="11"/>
      <c r="P48" s="11"/>
      <c r="Q48" s="11"/>
      <c r="R48" s="11"/>
      <c r="S48" s="11"/>
      <c r="T48" s="11"/>
      <c r="U48" s="11"/>
    </row>
    <row r="49" ht="28" customHeight="1">
      <c r="A49" t="s" s="82">
        <v>58</v>
      </c>
      <c r="B49" s="83">
        <v>5</v>
      </c>
      <c r="C49" s="84"/>
      <c r="D49" s="10"/>
      <c r="E49" s="11"/>
      <c r="F49" s="81"/>
      <c r="G49" s="81"/>
      <c r="H49" s="81"/>
      <c r="I49" s="11"/>
      <c r="J49" s="11"/>
      <c r="K49" s="11"/>
      <c r="L49" s="11"/>
      <c r="M49" s="11"/>
      <c r="N49" s="11"/>
      <c r="O49" s="11"/>
      <c r="P49" s="11"/>
      <c r="Q49" s="11"/>
      <c r="R49" s="11"/>
      <c r="S49" s="11"/>
      <c r="T49" s="11"/>
      <c r="U49" s="11"/>
    </row>
    <row r="50" ht="42" customHeight="1">
      <c r="A50" t="s" s="82">
        <v>59</v>
      </c>
      <c r="B50" s="83">
        <v>5</v>
      </c>
      <c r="C50" s="84"/>
      <c r="D50" s="10"/>
      <c r="E50" s="11"/>
      <c r="F50" s="81"/>
      <c r="G50" s="81"/>
      <c r="H50" s="81"/>
      <c r="I50" s="11"/>
      <c r="J50" s="11"/>
      <c r="K50" s="11"/>
      <c r="L50" s="11"/>
      <c r="M50" s="11"/>
      <c r="N50" s="11"/>
      <c r="O50" s="11"/>
      <c r="P50" s="11"/>
      <c r="Q50" s="11"/>
      <c r="R50" s="11"/>
      <c r="S50" s="11"/>
      <c r="T50" s="11"/>
      <c r="U50" s="11"/>
    </row>
    <row r="51" ht="42" customHeight="1">
      <c r="A51" t="s" s="82">
        <v>60</v>
      </c>
      <c r="B51" s="83">
        <v>5</v>
      </c>
      <c r="C51" s="84"/>
      <c r="D51" s="10"/>
      <c r="E51" s="11"/>
      <c r="F51" s="81"/>
      <c r="G51" s="81"/>
      <c r="H51" s="81"/>
      <c r="I51" s="11"/>
      <c r="J51" s="11"/>
      <c r="K51" s="11"/>
      <c r="L51" s="11"/>
      <c r="M51" s="11"/>
      <c r="N51" s="11"/>
      <c r="O51" s="11"/>
      <c r="P51" s="11"/>
      <c r="Q51" s="11"/>
      <c r="R51" s="11"/>
      <c r="S51" s="11"/>
      <c r="T51" s="11"/>
      <c r="U51" s="11"/>
    </row>
    <row r="52" ht="28" customHeight="1">
      <c r="A52" t="s" s="82">
        <v>61</v>
      </c>
      <c r="B52" s="83">
        <v>5</v>
      </c>
      <c r="C52" s="84"/>
      <c r="D52" s="10"/>
      <c r="E52" s="11"/>
      <c r="F52" s="81"/>
      <c r="G52" s="81"/>
      <c r="H52" s="81"/>
      <c r="I52" s="11"/>
      <c r="J52" s="11"/>
      <c r="K52" s="11"/>
      <c r="L52" s="11"/>
      <c r="M52" s="11"/>
      <c r="N52" s="11"/>
      <c r="O52" s="11"/>
      <c r="P52" s="11"/>
      <c r="Q52" s="11"/>
      <c r="R52" s="11"/>
      <c r="S52" s="11"/>
      <c r="T52" s="11"/>
      <c r="U52" s="11"/>
    </row>
    <row r="53" ht="28" customHeight="1">
      <c r="A53" t="s" s="82">
        <v>62</v>
      </c>
      <c r="B53" s="83">
        <v>5</v>
      </c>
      <c r="C53" s="84"/>
      <c r="D53" s="10"/>
      <c r="E53" s="11"/>
      <c r="F53" s="81"/>
      <c r="G53" s="81"/>
      <c r="H53" s="81"/>
      <c r="I53" s="11"/>
      <c r="J53" s="11"/>
      <c r="K53" s="11"/>
      <c r="L53" s="11"/>
      <c r="M53" s="11"/>
      <c r="N53" s="11"/>
      <c r="O53" s="11"/>
      <c r="P53" s="11"/>
      <c r="Q53" s="11"/>
      <c r="R53" s="11"/>
      <c r="S53" s="11"/>
      <c r="T53" s="11"/>
      <c r="U53" s="11"/>
    </row>
    <row r="54" ht="28" customHeight="1">
      <c r="A54" t="s" s="82">
        <v>63</v>
      </c>
      <c r="B54" s="83">
        <v>5</v>
      </c>
      <c r="C54" s="84"/>
      <c r="D54" s="10"/>
      <c r="E54" s="11"/>
      <c r="F54" s="81"/>
      <c r="G54" s="81"/>
      <c r="H54" s="81"/>
      <c r="I54" s="11"/>
      <c r="J54" s="11"/>
      <c r="K54" s="11"/>
      <c r="L54" s="11"/>
      <c r="M54" s="11"/>
      <c r="N54" s="11"/>
      <c r="O54" s="11"/>
      <c r="P54" s="11"/>
      <c r="Q54" s="11"/>
      <c r="R54" s="11"/>
      <c r="S54" s="11"/>
      <c r="T54" s="11"/>
      <c r="U54" s="11"/>
    </row>
    <row r="55" ht="28" customHeight="1">
      <c r="A55" t="s" s="82">
        <v>64</v>
      </c>
      <c r="B55" s="83">
        <v>5</v>
      </c>
      <c r="C55" s="84"/>
      <c r="D55" s="10"/>
      <c r="E55" s="11"/>
      <c r="F55" s="81"/>
      <c r="G55" s="81"/>
      <c r="H55" s="81"/>
      <c r="I55" s="11"/>
      <c r="J55" s="11"/>
      <c r="K55" s="11"/>
      <c r="L55" s="11"/>
      <c r="M55" s="11"/>
      <c r="N55" s="11"/>
      <c r="O55" s="11"/>
      <c r="P55" s="11"/>
      <c r="Q55" s="11"/>
      <c r="R55" s="11"/>
      <c r="S55" s="11"/>
      <c r="T55" s="11"/>
      <c r="U55" s="11"/>
    </row>
    <row r="56" ht="28" customHeight="1">
      <c r="A56" t="s" s="82">
        <v>65</v>
      </c>
      <c r="B56" s="83">
        <v>5</v>
      </c>
      <c r="C56" s="84"/>
      <c r="D56" s="10"/>
      <c r="E56" s="11"/>
      <c r="F56" s="81"/>
      <c r="G56" s="81"/>
      <c r="H56" s="81"/>
      <c r="I56" s="11"/>
      <c r="J56" s="11"/>
      <c r="K56" s="11"/>
      <c r="L56" s="11"/>
      <c r="M56" s="11"/>
      <c r="N56" s="11"/>
      <c r="O56" s="11"/>
      <c r="P56" s="11"/>
      <c r="Q56" s="11"/>
      <c r="R56" s="11"/>
      <c r="S56" s="11"/>
      <c r="T56" s="11"/>
      <c r="U56" s="11"/>
    </row>
    <row r="57" ht="14" customHeight="1">
      <c r="A57" t="s" s="82">
        <v>66</v>
      </c>
      <c r="B57" s="83">
        <v>5</v>
      </c>
      <c r="C57" s="84"/>
      <c r="D57" s="10"/>
      <c r="E57" s="11"/>
      <c r="F57" s="81"/>
      <c r="G57" s="81"/>
      <c r="H57" s="81"/>
      <c r="I57" s="11"/>
      <c r="J57" s="11"/>
      <c r="K57" s="11"/>
      <c r="L57" s="11"/>
      <c r="M57" s="11"/>
      <c r="N57" s="11"/>
      <c r="O57" s="11"/>
      <c r="P57" s="11"/>
      <c r="Q57" s="11"/>
      <c r="R57" s="11"/>
      <c r="S57" s="11"/>
      <c r="T57" s="11"/>
      <c r="U57" s="11"/>
    </row>
    <row r="58" ht="28" customHeight="1">
      <c r="A58" t="s" s="82">
        <v>67</v>
      </c>
      <c r="B58" s="83">
        <v>5</v>
      </c>
      <c r="C58" s="84"/>
      <c r="D58" s="10"/>
      <c r="E58" s="11"/>
      <c r="F58" s="81"/>
      <c r="G58" s="81"/>
      <c r="H58" s="81"/>
      <c r="I58" s="11"/>
      <c r="J58" s="11"/>
      <c r="K58" s="11"/>
      <c r="L58" s="11"/>
      <c r="M58" s="11"/>
      <c r="N58" s="11"/>
      <c r="O58" s="11"/>
      <c r="P58" s="11"/>
      <c r="Q58" s="11"/>
      <c r="R58" s="11"/>
      <c r="S58" s="11"/>
      <c r="T58" s="11"/>
      <c r="U58" s="11"/>
    </row>
    <row r="59" ht="28" customHeight="1">
      <c r="A59" t="s" s="82">
        <v>68</v>
      </c>
      <c r="B59" s="83">
        <v>5</v>
      </c>
      <c r="C59" s="84"/>
      <c r="D59" s="10"/>
      <c r="E59" s="11"/>
      <c r="F59" s="81"/>
      <c r="G59" s="81"/>
      <c r="H59" s="81"/>
      <c r="I59" s="11"/>
      <c r="J59" s="11"/>
      <c r="K59" s="11"/>
      <c r="L59" s="11"/>
      <c r="M59" s="11"/>
      <c r="N59" s="11"/>
      <c r="O59" s="11"/>
      <c r="P59" s="11"/>
      <c r="Q59" s="11"/>
      <c r="R59" s="11"/>
      <c r="S59" s="11"/>
      <c r="T59" s="11"/>
      <c r="U59" s="11"/>
    </row>
    <row r="60" ht="28" customHeight="1">
      <c r="A60" t="s" s="82">
        <v>69</v>
      </c>
      <c r="B60" s="83">
        <v>5</v>
      </c>
      <c r="C60" s="84"/>
      <c r="D60" s="71"/>
      <c r="E60" s="81"/>
      <c r="F60" s="11"/>
      <c r="G60" s="11"/>
      <c r="H60" s="81"/>
      <c r="I60" s="81"/>
      <c r="J60" s="11"/>
      <c r="K60" s="11"/>
      <c r="L60" s="11"/>
      <c r="M60" s="11"/>
      <c r="N60" s="11"/>
      <c r="O60" s="11"/>
      <c r="P60" s="11"/>
      <c r="Q60" s="11"/>
      <c r="R60" s="11"/>
      <c r="S60" s="11"/>
      <c r="T60" s="11"/>
      <c r="U60" s="11"/>
    </row>
    <row r="61" ht="28" customHeight="1">
      <c r="A61" t="s" s="82">
        <v>70</v>
      </c>
      <c r="B61" s="83">
        <v>5</v>
      </c>
      <c r="C61" s="84"/>
      <c r="D61" s="71"/>
      <c r="E61" s="81"/>
      <c r="F61" s="11"/>
      <c r="G61" s="11"/>
      <c r="H61" s="81"/>
      <c r="I61" s="81"/>
      <c r="J61" s="11"/>
      <c r="K61" s="11"/>
      <c r="L61" s="11"/>
      <c r="M61" s="11"/>
      <c r="N61" s="11"/>
      <c r="O61" s="11"/>
      <c r="P61" s="11"/>
      <c r="Q61" s="11"/>
      <c r="R61" s="11"/>
      <c r="S61" s="11"/>
      <c r="T61" s="11"/>
      <c r="U61" s="11"/>
    </row>
    <row r="62" ht="28" customHeight="1">
      <c r="A62" t="s" s="82">
        <v>71</v>
      </c>
      <c r="B62" s="83">
        <v>5</v>
      </c>
      <c r="C62" s="84"/>
      <c r="D62" s="71"/>
      <c r="E62" s="81"/>
      <c r="F62" s="11"/>
      <c r="G62" s="11"/>
      <c r="H62" s="81"/>
      <c r="I62" s="81"/>
      <c r="J62" s="11"/>
      <c r="K62" s="11"/>
      <c r="L62" s="11"/>
      <c r="M62" s="11"/>
      <c r="N62" s="11"/>
      <c r="O62" s="11"/>
      <c r="P62" s="11"/>
      <c r="Q62" s="11"/>
      <c r="R62" s="11"/>
      <c r="S62" s="11"/>
      <c r="T62" s="11"/>
      <c r="U62" s="11"/>
    </row>
    <row r="63" ht="14" customHeight="1">
      <c r="A63" t="s" s="82">
        <v>72</v>
      </c>
      <c r="B63" s="83">
        <v>5</v>
      </c>
      <c r="C63" s="84"/>
      <c r="D63" s="71"/>
      <c r="E63" s="81"/>
      <c r="F63" s="11"/>
      <c r="G63" s="11"/>
      <c r="H63" s="81"/>
      <c r="I63" s="81"/>
      <c r="J63" s="11"/>
      <c r="K63" s="11"/>
      <c r="L63" s="11"/>
      <c r="M63" s="11"/>
      <c r="N63" s="11"/>
      <c r="O63" s="11"/>
      <c r="P63" s="11"/>
      <c r="Q63" s="11"/>
      <c r="R63" s="11"/>
      <c r="S63" s="11"/>
      <c r="T63" s="11"/>
      <c r="U63" s="11"/>
    </row>
    <row r="64" ht="28" customHeight="1">
      <c r="A64" t="s" s="82">
        <v>73</v>
      </c>
      <c r="B64" s="83">
        <v>5</v>
      </c>
      <c r="C64" s="84"/>
      <c r="D64" s="71"/>
      <c r="E64" s="81"/>
      <c r="F64" s="11"/>
      <c r="G64" s="11"/>
      <c r="H64" s="81"/>
      <c r="I64" s="81"/>
      <c r="J64" s="11"/>
      <c r="K64" s="11"/>
      <c r="L64" s="11"/>
      <c r="M64" s="11"/>
      <c r="N64" s="11"/>
      <c r="O64" s="11"/>
      <c r="P64" s="11"/>
      <c r="Q64" s="11"/>
      <c r="R64" s="11"/>
      <c r="S64" s="11"/>
      <c r="T64" s="11"/>
      <c r="U64" s="11"/>
    </row>
    <row r="65" ht="28" customHeight="1">
      <c r="A65" t="s" s="82">
        <v>74</v>
      </c>
      <c r="B65" s="83">
        <v>5</v>
      </c>
      <c r="C65" s="84"/>
      <c r="D65" s="71"/>
      <c r="E65" s="81"/>
      <c r="F65" s="11"/>
      <c r="G65" s="11"/>
      <c r="H65" s="81"/>
      <c r="I65" s="81"/>
      <c r="J65" s="11"/>
      <c r="K65" s="11"/>
      <c r="L65" s="11"/>
      <c r="M65" s="11"/>
      <c r="N65" s="11"/>
      <c r="O65" s="11"/>
      <c r="P65" s="11"/>
      <c r="Q65" s="11"/>
      <c r="R65" s="11"/>
      <c r="S65" s="11"/>
      <c r="T65" s="11"/>
      <c r="U65" s="11"/>
    </row>
    <row r="66" ht="28" customHeight="1">
      <c r="A66" t="s" s="82">
        <v>75</v>
      </c>
      <c r="B66" s="83">
        <v>5</v>
      </c>
      <c r="C66" s="84"/>
      <c r="D66" s="71"/>
      <c r="E66" s="81"/>
      <c r="F66" s="11"/>
      <c r="G66" s="11"/>
      <c r="H66" s="81"/>
      <c r="I66" s="81"/>
      <c r="J66" s="11"/>
      <c r="K66" s="11"/>
      <c r="L66" s="11"/>
      <c r="M66" s="11"/>
      <c r="N66" s="11"/>
      <c r="O66" s="11"/>
      <c r="P66" s="11"/>
      <c r="Q66" s="11"/>
      <c r="R66" s="11"/>
      <c r="S66" s="11"/>
      <c r="T66" s="11"/>
      <c r="U66" s="11"/>
    </row>
    <row r="67" ht="14" customHeight="1">
      <c r="A67" t="s" s="82">
        <v>76</v>
      </c>
      <c r="B67" s="83">
        <v>5</v>
      </c>
      <c r="C67" s="84"/>
      <c r="D67" s="71"/>
      <c r="E67" s="81"/>
      <c r="F67" s="11"/>
      <c r="G67" s="11"/>
      <c r="H67" s="81"/>
      <c r="I67" s="81"/>
      <c r="J67" s="11"/>
      <c r="K67" s="11"/>
      <c r="L67" s="11"/>
      <c r="M67" s="11"/>
      <c r="N67" s="11"/>
      <c r="O67" s="11"/>
      <c r="P67" s="11"/>
      <c r="Q67" s="11"/>
      <c r="R67" s="11"/>
      <c r="S67" s="11"/>
      <c r="T67" s="11"/>
      <c r="U67" s="11"/>
    </row>
    <row r="68" ht="14" customHeight="1">
      <c r="A68" t="s" s="82">
        <v>77</v>
      </c>
      <c r="B68" s="83">
        <v>5</v>
      </c>
      <c r="C68" s="84"/>
      <c r="D68" s="71"/>
      <c r="E68" s="81"/>
      <c r="F68" s="11"/>
      <c r="G68" s="11"/>
      <c r="H68" s="81"/>
      <c r="I68" s="81"/>
      <c r="J68" s="11"/>
      <c r="K68" s="11"/>
      <c r="L68" s="11"/>
      <c r="M68" s="11"/>
      <c r="N68" s="11"/>
      <c r="O68" s="11"/>
      <c r="P68" s="11"/>
      <c r="Q68" s="11"/>
      <c r="R68" s="11"/>
      <c r="S68" s="11"/>
      <c r="T68" s="11"/>
      <c r="U68" s="11"/>
    </row>
    <row r="69" ht="13.65" customHeight="1">
      <c r="A69" t="s" s="72">
        <v>78</v>
      </c>
      <c r="B69" s="85">
        <f>SUM(B38:B68)</f>
        <v>155</v>
      </c>
      <c r="C69" s="86"/>
      <c r="D69" t="s" s="87">
        <v>79</v>
      </c>
      <c r="E69" s="81"/>
      <c r="F69" s="88"/>
      <c r="G69" s="81"/>
      <c r="H69" s="81"/>
      <c r="I69" s="81"/>
      <c r="J69" s="11"/>
      <c r="K69" s="11"/>
      <c r="L69" s="11"/>
      <c r="M69" s="11"/>
      <c r="N69" s="11"/>
      <c r="O69" s="11"/>
      <c r="P69" s="11"/>
      <c r="Q69" s="11"/>
      <c r="R69" s="11"/>
      <c r="S69" s="11"/>
      <c r="T69" s="11"/>
      <c r="U69" s="11"/>
    </row>
    <row r="70" ht="13.65" customHeight="1">
      <c r="A70" s="89"/>
      <c r="B70" s="90"/>
      <c r="C70" s="90"/>
      <c r="D70" s="81"/>
      <c r="E70" s="81"/>
      <c r="F70" s="88"/>
      <c r="G70" s="81"/>
      <c r="H70" s="81"/>
      <c r="I70" s="81"/>
      <c r="J70" s="11"/>
      <c r="K70" s="11"/>
      <c r="L70" s="11"/>
      <c r="M70" s="11"/>
      <c r="N70" s="11"/>
      <c r="O70" s="11"/>
      <c r="P70" s="11"/>
      <c r="Q70" s="11"/>
      <c r="R70" s="11"/>
      <c r="S70" s="11"/>
      <c r="T70" s="11"/>
      <c r="U70" s="11"/>
    </row>
    <row r="71" ht="15" customHeight="1">
      <c r="A71" t="s" s="55">
        <v>80</v>
      </c>
      <c r="B71" s="73">
        <f>B29+B69</f>
        <v>169</v>
      </c>
      <c r="C71" s="74"/>
      <c r="D71" s="10"/>
      <c r="E71" s="11"/>
      <c r="F71" s="11"/>
      <c r="G71" s="11"/>
      <c r="H71" s="11"/>
      <c r="I71" s="11"/>
      <c r="J71" s="11"/>
      <c r="K71" s="11"/>
      <c r="L71" s="11"/>
      <c r="M71" s="11"/>
      <c r="N71" s="11"/>
      <c r="O71" s="11"/>
      <c r="P71" s="11"/>
      <c r="Q71" s="11"/>
      <c r="R71" s="11"/>
      <c r="S71" s="11"/>
      <c r="T71" s="11"/>
      <c r="U71" s="11"/>
    </row>
    <row r="72" ht="13.65" customHeight="1">
      <c r="A72" s="89"/>
      <c r="B72" s="89"/>
      <c r="C72" s="89"/>
      <c r="D72" s="91"/>
      <c r="E72" s="91"/>
      <c r="F72" s="91"/>
      <c r="G72" s="91"/>
      <c r="H72" s="91"/>
      <c r="I72" s="91"/>
      <c r="J72" s="11"/>
      <c r="K72" s="92"/>
      <c r="L72" s="92"/>
      <c r="M72" s="92"/>
      <c r="N72" s="92"/>
      <c r="O72" s="92"/>
      <c r="P72" s="92"/>
      <c r="Q72" s="92"/>
      <c r="R72" s="92"/>
      <c r="S72" s="92"/>
      <c r="T72" s="92"/>
      <c r="U72" s="92"/>
    </row>
    <row r="73" ht="15" customHeight="1">
      <c r="A73" t="s" s="55">
        <v>81</v>
      </c>
      <c r="B73" s="54"/>
      <c r="C73" s="54"/>
      <c r="D73" s="54"/>
      <c r="E73" s="54"/>
      <c r="F73" s="54"/>
      <c r="G73" s="93"/>
      <c r="H73" s="93"/>
      <c r="I73" s="93"/>
      <c r="J73" s="10"/>
      <c r="K73" s="94"/>
      <c r="L73" s="92"/>
      <c r="M73" s="92"/>
      <c r="N73" s="92"/>
      <c r="O73" s="92"/>
      <c r="P73" s="92"/>
      <c r="Q73" s="92"/>
      <c r="R73" s="92"/>
      <c r="S73" s="92"/>
      <c r="T73" s="92"/>
      <c r="U73" s="92"/>
    </row>
    <row r="74" ht="13.65" customHeight="1">
      <c r="A74" t="s" s="57">
        <v>82</v>
      </c>
      <c r="B74" s="58"/>
      <c r="C74" s="58"/>
      <c r="D74" s="58"/>
      <c r="E74" s="58"/>
      <c r="F74" s="58"/>
      <c r="G74" s="58"/>
      <c r="H74" s="58"/>
      <c r="I74" s="58"/>
      <c r="J74" s="10"/>
      <c r="K74" s="94"/>
      <c r="L74" s="92"/>
      <c r="M74" s="92"/>
      <c r="N74" s="92"/>
      <c r="O74" s="92"/>
      <c r="P74" s="92"/>
      <c r="Q74" s="92"/>
      <c r="R74" s="92"/>
      <c r="S74" s="92"/>
      <c r="T74" s="92"/>
      <c r="U74" s="92"/>
    </row>
    <row r="75" ht="13.65" customHeight="1">
      <c r="A75" t="s" s="57">
        <v>83</v>
      </c>
      <c r="B75" s="58"/>
      <c r="C75" s="58"/>
      <c r="D75" s="58"/>
      <c r="E75" s="58"/>
      <c r="F75" s="58"/>
      <c r="G75" s="58"/>
      <c r="H75" s="58"/>
      <c r="I75" s="58"/>
      <c r="J75" s="10"/>
      <c r="K75" s="94"/>
      <c r="L75" s="92"/>
      <c r="M75" s="92"/>
      <c r="N75" s="92"/>
      <c r="O75" s="92"/>
      <c r="P75" s="92"/>
      <c r="Q75" s="92"/>
      <c r="R75" s="92"/>
      <c r="S75" s="92"/>
      <c r="T75" s="92"/>
      <c r="U75" s="92"/>
    </row>
    <row r="76" ht="13.65" customHeight="1">
      <c r="A76" t="s" s="57">
        <v>84</v>
      </c>
      <c r="B76" s="58"/>
      <c r="C76" s="58"/>
      <c r="D76" s="58"/>
      <c r="E76" s="58"/>
      <c r="F76" s="58"/>
      <c r="G76" s="58"/>
      <c r="H76" s="58"/>
      <c r="I76" s="58"/>
      <c r="J76" s="10"/>
      <c r="K76" s="94"/>
      <c r="L76" s="92"/>
      <c r="M76" s="92"/>
      <c r="N76" s="92"/>
      <c r="O76" s="92"/>
      <c r="P76" s="92"/>
      <c r="Q76" s="92"/>
      <c r="R76" s="92"/>
      <c r="S76" s="92"/>
      <c r="T76" s="92"/>
      <c r="U76" s="92"/>
    </row>
    <row r="77" ht="13.65" customHeight="1">
      <c r="A77" t="s" s="57">
        <v>85</v>
      </c>
      <c r="B77" s="93"/>
      <c r="C77" s="93"/>
      <c r="D77" s="93"/>
      <c r="E77" s="93"/>
      <c r="F77" s="93"/>
      <c r="G77" s="93"/>
      <c r="H77" s="93"/>
      <c r="I77" s="93"/>
      <c r="J77" s="10"/>
      <c r="K77" s="94"/>
      <c r="L77" s="92"/>
      <c r="M77" s="92"/>
      <c r="N77" s="92"/>
      <c r="O77" s="92"/>
      <c r="P77" s="92"/>
      <c r="Q77" s="92"/>
      <c r="R77" s="92"/>
      <c r="S77" s="92"/>
      <c r="T77" s="92"/>
      <c r="U77" s="92"/>
    </row>
    <row r="78" ht="15" customHeight="1">
      <c r="A78" t="s" s="55">
        <v>86</v>
      </c>
      <c r="B78" t="s" s="95">
        <v>23</v>
      </c>
      <c r="C78" s="96"/>
      <c r="D78" s="96"/>
      <c r="E78" s="96"/>
      <c r="F78" t="s" s="55">
        <v>24</v>
      </c>
      <c r="G78" t="s" s="55">
        <v>87</v>
      </c>
      <c r="H78" t="s" s="55">
        <v>88</v>
      </c>
      <c r="I78" s="54"/>
      <c r="J78" s="10"/>
      <c r="K78" s="94"/>
      <c r="L78" s="92"/>
      <c r="M78" s="92"/>
      <c r="N78" s="92"/>
      <c r="O78" s="92"/>
      <c r="P78" s="92"/>
      <c r="Q78" s="92"/>
      <c r="R78" s="92"/>
      <c r="S78" s="92"/>
      <c r="T78" s="92"/>
      <c r="U78" s="92"/>
    </row>
    <row r="79" ht="13.65" customHeight="1">
      <c r="A79" t="s" s="97">
        <v>89</v>
      </c>
      <c r="B79" t="s" s="57">
        <v>90</v>
      </c>
      <c r="C79" s="58"/>
      <c r="D79" s="58"/>
      <c r="E79" s="58"/>
      <c r="F79" s="59">
        <v>2</v>
      </c>
      <c r="G79" s="98">
        <v>5</v>
      </c>
      <c r="H79" s="99">
        <f>F79*G79</f>
        <v>10</v>
      </c>
      <c r="I79" s="100"/>
      <c r="J79" s="10"/>
      <c r="K79" s="94"/>
      <c r="L79" s="92"/>
      <c r="M79" s="92"/>
      <c r="N79" s="92"/>
      <c r="O79" s="92"/>
      <c r="P79" s="92"/>
      <c r="Q79" s="92"/>
      <c r="R79" s="92"/>
      <c r="S79" s="92"/>
      <c r="T79" s="92"/>
      <c r="U79" s="92"/>
    </row>
    <row r="80" ht="13.65" customHeight="1">
      <c r="A80" t="s" s="97">
        <v>91</v>
      </c>
      <c r="B80" t="s" s="57">
        <v>92</v>
      </c>
      <c r="C80" s="58"/>
      <c r="D80" s="58"/>
      <c r="E80" s="58"/>
      <c r="F80" s="59">
        <v>1</v>
      </c>
      <c r="G80" s="98">
        <v>5</v>
      </c>
      <c r="H80" s="99">
        <f>F80*G80</f>
        <v>5</v>
      </c>
      <c r="I80" s="100"/>
      <c r="J80" s="10"/>
      <c r="K80" s="94"/>
      <c r="L80" s="92"/>
      <c r="M80" s="92"/>
      <c r="N80" s="92"/>
      <c r="O80" s="92"/>
      <c r="P80" s="92"/>
      <c r="Q80" s="92"/>
      <c r="R80" s="92"/>
      <c r="S80" s="92"/>
      <c r="T80" s="92"/>
      <c r="U80" s="92"/>
    </row>
    <row r="81" ht="13.65" customHeight="1">
      <c r="A81" t="s" s="97">
        <v>93</v>
      </c>
      <c r="B81" t="s" s="57">
        <v>94</v>
      </c>
      <c r="C81" s="58"/>
      <c r="D81" s="58"/>
      <c r="E81" s="58"/>
      <c r="F81" s="59">
        <v>1</v>
      </c>
      <c r="G81" s="98">
        <v>2</v>
      </c>
      <c r="H81" s="99">
        <f>F81*G81</f>
        <v>2</v>
      </c>
      <c r="I81" s="100"/>
      <c r="J81" s="10"/>
      <c r="K81" s="94"/>
      <c r="L81" s="92"/>
      <c r="M81" s="92"/>
      <c r="N81" s="92"/>
      <c r="O81" s="92"/>
      <c r="P81" s="92"/>
      <c r="Q81" s="92"/>
      <c r="R81" s="92"/>
      <c r="S81" s="92"/>
      <c r="T81" s="92"/>
      <c r="U81" s="92"/>
    </row>
    <row r="82" ht="13.65" customHeight="1">
      <c r="A82" t="s" s="97">
        <v>95</v>
      </c>
      <c r="B82" t="s" s="57">
        <v>96</v>
      </c>
      <c r="C82" s="58"/>
      <c r="D82" s="58"/>
      <c r="E82" s="58"/>
      <c r="F82" s="59">
        <v>1</v>
      </c>
      <c r="G82" s="98">
        <v>4</v>
      </c>
      <c r="H82" s="99">
        <f>F82*G82</f>
        <v>4</v>
      </c>
      <c r="I82" s="100"/>
      <c r="J82" s="10"/>
      <c r="K82" s="94"/>
      <c r="L82" s="92"/>
      <c r="M82" s="92"/>
      <c r="N82" s="92"/>
      <c r="O82" s="92"/>
      <c r="P82" s="92"/>
      <c r="Q82" s="92"/>
      <c r="R82" s="92"/>
      <c r="S82" s="92"/>
      <c r="T82" s="92"/>
      <c r="U82" s="92"/>
    </row>
    <row r="83" ht="13.65" customHeight="1">
      <c r="A83" t="s" s="97">
        <v>97</v>
      </c>
      <c r="B83" t="s" s="57">
        <v>98</v>
      </c>
      <c r="C83" s="58"/>
      <c r="D83" s="58"/>
      <c r="E83" s="58"/>
      <c r="F83" s="59">
        <v>1</v>
      </c>
      <c r="G83" s="98">
        <v>0</v>
      </c>
      <c r="H83" s="99">
        <f>F83*G83</f>
        <v>0</v>
      </c>
      <c r="I83" s="100"/>
      <c r="J83" s="10"/>
      <c r="K83" s="94"/>
      <c r="L83" s="92"/>
      <c r="M83" s="101"/>
      <c r="N83" s="92"/>
      <c r="O83" s="92"/>
      <c r="P83" s="92"/>
      <c r="Q83" s="92"/>
      <c r="R83" s="92"/>
      <c r="S83" s="92"/>
      <c r="T83" s="92"/>
      <c r="U83" s="92"/>
    </row>
    <row r="84" ht="13.65" customHeight="1">
      <c r="A84" t="s" s="97">
        <v>99</v>
      </c>
      <c r="B84" t="s" s="57">
        <v>100</v>
      </c>
      <c r="C84" s="58"/>
      <c r="D84" s="58"/>
      <c r="E84" s="58"/>
      <c r="F84" s="59">
        <v>0.5</v>
      </c>
      <c r="G84" s="98">
        <v>5</v>
      </c>
      <c r="H84" s="99">
        <f>F84*G84</f>
        <v>2.5</v>
      </c>
      <c r="I84" s="100"/>
      <c r="J84" s="10"/>
      <c r="K84" s="94"/>
      <c r="L84" s="92"/>
      <c r="M84" s="92"/>
      <c r="N84" s="92"/>
      <c r="O84" s="92"/>
      <c r="P84" s="92"/>
      <c r="Q84" s="92"/>
      <c r="R84" s="92"/>
      <c r="S84" s="92"/>
      <c r="T84" s="92"/>
      <c r="U84" s="92"/>
    </row>
    <row r="85" ht="13.65" customHeight="1">
      <c r="A85" t="s" s="97">
        <v>101</v>
      </c>
      <c r="B85" t="s" s="57">
        <v>102</v>
      </c>
      <c r="C85" s="58"/>
      <c r="D85" s="58"/>
      <c r="E85" s="58"/>
      <c r="F85" s="59">
        <v>0.5</v>
      </c>
      <c r="G85" s="98">
        <v>5</v>
      </c>
      <c r="H85" s="99">
        <f>F85*G85</f>
        <v>2.5</v>
      </c>
      <c r="I85" s="100"/>
      <c r="J85" s="10"/>
      <c r="K85" s="94"/>
      <c r="L85" s="92"/>
      <c r="M85" s="92"/>
      <c r="N85" s="92"/>
      <c r="O85" s="92"/>
      <c r="P85" s="92"/>
      <c r="Q85" s="92"/>
      <c r="R85" s="92"/>
      <c r="S85" s="92"/>
      <c r="T85" s="92"/>
      <c r="U85" s="92"/>
    </row>
    <row r="86" ht="13.65" customHeight="1">
      <c r="A86" t="s" s="97">
        <v>103</v>
      </c>
      <c r="B86" t="s" s="57">
        <v>104</v>
      </c>
      <c r="C86" s="58"/>
      <c r="D86" s="58"/>
      <c r="E86" s="58"/>
      <c r="F86" s="59">
        <v>2</v>
      </c>
      <c r="G86" s="98">
        <v>5</v>
      </c>
      <c r="H86" s="99">
        <f>F86*G86</f>
        <v>10</v>
      </c>
      <c r="I86" s="100"/>
      <c r="J86" s="10"/>
      <c r="K86" s="94"/>
      <c r="L86" s="92"/>
      <c r="M86" s="92"/>
      <c r="N86" s="92"/>
      <c r="O86" s="92"/>
      <c r="P86" s="92"/>
      <c r="Q86" s="92"/>
      <c r="R86" s="92"/>
      <c r="S86" s="92"/>
      <c r="T86" s="92"/>
      <c r="U86" s="92"/>
    </row>
    <row r="87" ht="13.65" customHeight="1">
      <c r="A87" t="s" s="97">
        <v>105</v>
      </c>
      <c r="B87" t="s" s="57">
        <v>106</v>
      </c>
      <c r="C87" s="58"/>
      <c r="D87" s="58"/>
      <c r="E87" s="58"/>
      <c r="F87" s="59">
        <v>1</v>
      </c>
      <c r="G87" s="98">
        <v>3</v>
      </c>
      <c r="H87" s="99">
        <f>F87*G87</f>
        <v>3</v>
      </c>
      <c r="I87" s="100"/>
      <c r="J87" s="10"/>
      <c r="K87" s="94"/>
      <c r="L87" s="92"/>
      <c r="M87" s="92"/>
      <c r="N87" s="92"/>
      <c r="O87" s="92"/>
      <c r="P87" s="92"/>
      <c r="Q87" s="92"/>
      <c r="R87" s="92"/>
      <c r="S87" s="92"/>
      <c r="T87" s="92"/>
      <c r="U87" s="92"/>
    </row>
    <row r="88" ht="13.65" customHeight="1">
      <c r="A88" t="s" s="97">
        <v>107</v>
      </c>
      <c r="B88" t="s" s="57">
        <v>108</v>
      </c>
      <c r="C88" s="58"/>
      <c r="D88" s="58"/>
      <c r="E88" s="58"/>
      <c r="F88" s="59">
        <v>1</v>
      </c>
      <c r="G88" s="98">
        <v>4</v>
      </c>
      <c r="H88" s="99">
        <f>F88*G88</f>
        <v>4</v>
      </c>
      <c r="I88" s="100"/>
      <c r="J88" s="10"/>
      <c r="K88" s="94"/>
      <c r="L88" s="92"/>
      <c r="M88" s="92"/>
      <c r="N88" s="92"/>
      <c r="O88" s="92"/>
      <c r="P88" s="92"/>
      <c r="Q88" s="92"/>
      <c r="R88" s="92"/>
      <c r="S88" s="92"/>
      <c r="T88" s="92"/>
      <c r="U88" s="92"/>
    </row>
    <row r="89" ht="13.65" customHeight="1">
      <c r="A89" t="s" s="97">
        <v>109</v>
      </c>
      <c r="B89" t="s" s="57">
        <v>110</v>
      </c>
      <c r="C89" s="58"/>
      <c r="D89" s="58"/>
      <c r="E89" s="58"/>
      <c r="F89" s="59">
        <v>1</v>
      </c>
      <c r="G89" s="98">
        <v>5</v>
      </c>
      <c r="H89" s="99">
        <f>F89*G89</f>
        <v>5</v>
      </c>
      <c r="I89" s="100"/>
      <c r="J89" s="10"/>
      <c r="K89" s="94"/>
      <c r="L89" s="92"/>
      <c r="M89" s="92"/>
      <c r="N89" s="92"/>
      <c r="O89" s="92"/>
      <c r="P89" s="92"/>
      <c r="Q89" s="92"/>
      <c r="R89" s="92"/>
      <c r="S89" s="92"/>
      <c r="T89" s="92"/>
      <c r="U89" s="92"/>
    </row>
    <row r="90" ht="13.65" customHeight="1">
      <c r="A90" t="s" s="97">
        <v>111</v>
      </c>
      <c r="B90" t="s" s="57">
        <v>112</v>
      </c>
      <c r="C90" s="58"/>
      <c r="D90" s="58"/>
      <c r="E90" s="58"/>
      <c r="F90" s="59">
        <v>1</v>
      </c>
      <c r="G90" s="98">
        <v>2</v>
      </c>
      <c r="H90" s="99">
        <f>F90*G90</f>
        <v>2</v>
      </c>
      <c r="I90" s="100"/>
      <c r="J90" s="10"/>
      <c r="K90" s="94"/>
      <c r="L90" s="92"/>
      <c r="M90" s="92"/>
      <c r="N90" s="92"/>
      <c r="O90" s="92"/>
      <c r="P90" s="92"/>
      <c r="Q90" s="92"/>
      <c r="R90" s="92"/>
      <c r="S90" s="92"/>
      <c r="T90" s="92"/>
      <c r="U90" s="92"/>
    </row>
    <row r="91" ht="13.65" customHeight="1">
      <c r="A91" t="s" s="97">
        <v>113</v>
      </c>
      <c r="B91" t="s" s="57">
        <v>114</v>
      </c>
      <c r="C91" s="58"/>
      <c r="D91" s="58"/>
      <c r="E91" s="58"/>
      <c r="F91" s="59">
        <v>1</v>
      </c>
      <c r="G91" s="98">
        <v>2</v>
      </c>
      <c r="H91" s="99">
        <f>F91*G91</f>
        <v>2</v>
      </c>
      <c r="I91" s="100"/>
      <c r="J91" s="10"/>
      <c r="K91" s="94"/>
      <c r="L91" s="92"/>
      <c r="M91" s="92"/>
      <c r="N91" s="92"/>
      <c r="O91" s="92"/>
      <c r="P91" s="92"/>
      <c r="Q91" s="92"/>
      <c r="R91" s="92"/>
      <c r="S91" s="92"/>
      <c r="T91" s="92"/>
      <c r="U91" s="92"/>
    </row>
    <row r="92" ht="15" customHeight="1">
      <c r="A92" t="s" s="102">
        <v>115</v>
      </c>
      <c r="B92" s="103"/>
      <c r="C92" s="103"/>
      <c r="D92" s="103"/>
      <c r="E92" s="103"/>
      <c r="F92" s="103"/>
      <c r="G92" s="104"/>
      <c r="H92" s="73">
        <f>0.6+(0.01*(SUM(H79:I91)))</f>
        <v>1.12</v>
      </c>
      <c r="I92" s="74"/>
      <c r="J92" s="10"/>
      <c r="K92" s="94"/>
      <c r="L92" s="92"/>
      <c r="M92" s="92"/>
      <c r="N92" s="92"/>
      <c r="O92" s="92"/>
      <c r="P92" s="92"/>
      <c r="Q92" s="92"/>
      <c r="R92" s="92"/>
      <c r="S92" s="92"/>
      <c r="T92" s="92"/>
      <c r="U92" s="92"/>
    </row>
    <row r="93" ht="13.65" customHeight="1">
      <c r="A93" s="75"/>
      <c r="B93" s="89"/>
      <c r="C93" s="89"/>
      <c r="D93" s="89"/>
      <c r="E93" s="89"/>
      <c r="F93" s="89"/>
      <c r="G93" s="89"/>
      <c r="H93" s="89"/>
      <c r="I93" s="89"/>
      <c r="J93" s="11"/>
      <c r="K93" s="92"/>
      <c r="L93" s="92"/>
      <c r="M93" s="92"/>
      <c r="N93" s="92"/>
      <c r="O93" s="92"/>
      <c r="P93" s="92"/>
      <c r="Q93" s="92"/>
      <c r="R93" s="92"/>
      <c r="S93" s="92"/>
      <c r="T93" s="92"/>
      <c r="U93" s="92"/>
    </row>
    <row r="94" ht="15" customHeight="1">
      <c r="A94" t="s" s="55">
        <v>116</v>
      </c>
      <c r="B94" s="54"/>
      <c r="C94" s="54"/>
      <c r="D94" s="54"/>
      <c r="E94" s="93"/>
      <c r="F94" s="93"/>
      <c r="G94" s="93"/>
      <c r="H94" s="93"/>
      <c r="I94" s="93"/>
      <c r="J94" s="10"/>
      <c r="K94" s="94"/>
      <c r="L94" s="92"/>
      <c r="M94" s="92"/>
      <c r="N94" s="92"/>
      <c r="O94" s="92"/>
      <c r="P94" s="92"/>
      <c r="Q94" s="92"/>
      <c r="R94" s="92"/>
      <c r="S94" s="92"/>
      <c r="T94" s="92"/>
      <c r="U94" s="92"/>
    </row>
    <row r="95" ht="13.65" customHeight="1">
      <c r="A95" t="s" s="57">
        <v>82</v>
      </c>
      <c r="B95" s="58"/>
      <c r="C95" s="58"/>
      <c r="D95" s="58"/>
      <c r="E95" s="58"/>
      <c r="F95" s="58"/>
      <c r="G95" s="58"/>
      <c r="H95" s="58"/>
      <c r="I95" s="58"/>
      <c r="J95" s="10"/>
      <c r="K95" s="94"/>
      <c r="L95" s="92"/>
      <c r="M95" s="92"/>
      <c r="N95" s="92"/>
      <c r="O95" s="92"/>
      <c r="P95" s="92"/>
      <c r="Q95" s="92"/>
      <c r="R95" s="92"/>
      <c r="S95" s="92"/>
      <c r="T95" s="92"/>
      <c r="U95" s="92"/>
    </row>
    <row r="96" ht="13.65" customHeight="1">
      <c r="A96" t="s" s="57">
        <v>117</v>
      </c>
      <c r="B96" s="58"/>
      <c r="C96" s="58"/>
      <c r="D96" s="58"/>
      <c r="E96" s="58"/>
      <c r="F96" s="58"/>
      <c r="G96" s="58"/>
      <c r="H96" s="93"/>
      <c r="I96" s="93"/>
      <c r="J96" s="10"/>
      <c r="K96" s="94"/>
      <c r="L96" s="92"/>
      <c r="M96" s="92"/>
      <c r="N96" s="92"/>
      <c r="O96" s="92"/>
      <c r="P96" s="92"/>
      <c r="Q96" s="92"/>
      <c r="R96" s="92"/>
      <c r="S96" s="92"/>
      <c r="T96" s="92"/>
      <c r="U96" s="92"/>
    </row>
    <row r="97" ht="13.65" customHeight="1">
      <c r="A97" t="s" s="57">
        <v>118</v>
      </c>
      <c r="B97" s="58"/>
      <c r="C97" s="58"/>
      <c r="D97" s="58"/>
      <c r="E97" s="58"/>
      <c r="F97" s="58"/>
      <c r="G97" s="58"/>
      <c r="H97" s="93"/>
      <c r="I97" s="93"/>
      <c r="J97" s="10"/>
      <c r="K97" s="94"/>
      <c r="L97" s="92"/>
      <c r="M97" s="92"/>
      <c r="N97" s="92"/>
      <c r="O97" s="92"/>
      <c r="P97" s="92"/>
      <c r="Q97" s="92"/>
      <c r="R97" s="92"/>
      <c r="S97" s="92"/>
      <c r="T97" s="92"/>
      <c r="U97" s="92"/>
    </row>
    <row r="98" ht="13.65" customHeight="1">
      <c r="A98" t="s" s="57">
        <v>119</v>
      </c>
      <c r="B98" s="93"/>
      <c r="C98" s="93"/>
      <c r="D98" s="93"/>
      <c r="E98" s="93"/>
      <c r="F98" s="93"/>
      <c r="G98" s="93"/>
      <c r="H98" s="93"/>
      <c r="I98" s="93"/>
      <c r="J98" s="10"/>
      <c r="K98" s="94"/>
      <c r="L98" s="92"/>
      <c r="M98" s="92"/>
      <c r="N98" s="92"/>
      <c r="O98" s="92"/>
      <c r="P98" s="92"/>
      <c r="Q98" s="92"/>
      <c r="R98" s="92"/>
      <c r="S98" s="92"/>
      <c r="T98" s="92"/>
      <c r="U98" s="92"/>
    </row>
    <row r="99" ht="15" customHeight="1">
      <c r="A99" t="s" s="55">
        <v>120</v>
      </c>
      <c r="B99" t="s" s="95">
        <v>23</v>
      </c>
      <c r="C99" s="58"/>
      <c r="D99" s="58"/>
      <c r="E99" s="58"/>
      <c r="F99" s="58"/>
      <c r="G99" t="s" s="55">
        <v>24</v>
      </c>
      <c r="H99" t="s" s="55">
        <v>87</v>
      </c>
      <c r="I99" t="s" s="55">
        <v>88</v>
      </c>
      <c r="J99" s="10"/>
      <c r="K99" s="94"/>
      <c r="L99" s="92"/>
      <c r="M99" s="92"/>
      <c r="N99" s="92"/>
      <c r="O99" s="92"/>
      <c r="P99" s="92"/>
      <c r="Q99" s="92"/>
      <c r="R99" s="92"/>
      <c r="S99" s="92"/>
      <c r="T99" s="92"/>
      <c r="U99" s="92"/>
    </row>
    <row r="100" ht="13.65" customHeight="1">
      <c r="A100" t="s" s="97">
        <v>121</v>
      </c>
      <c r="B100" t="s" s="57">
        <v>122</v>
      </c>
      <c r="C100" s="58"/>
      <c r="D100" s="58"/>
      <c r="E100" s="58"/>
      <c r="F100" s="58"/>
      <c r="G100" s="59">
        <v>1.5</v>
      </c>
      <c r="H100" s="98">
        <v>3</v>
      </c>
      <c r="I100" s="99">
        <f>G100*H100</f>
        <v>4.5</v>
      </c>
      <c r="J100" s="60">
        <f>IF(H100&lt;3,1,0)</f>
        <v>0</v>
      </c>
      <c r="K100" s="94"/>
      <c r="L100" s="92"/>
      <c r="M100" s="92"/>
      <c r="N100" s="92"/>
      <c r="O100" s="92"/>
      <c r="P100" s="92"/>
      <c r="Q100" s="92"/>
      <c r="R100" s="92"/>
      <c r="S100" s="92"/>
      <c r="T100" s="92"/>
      <c r="U100" s="92"/>
    </row>
    <row r="101" ht="13.65" customHeight="1">
      <c r="A101" t="s" s="97">
        <v>123</v>
      </c>
      <c r="B101" t="s" s="57">
        <v>124</v>
      </c>
      <c r="C101" s="58"/>
      <c r="D101" s="58"/>
      <c r="E101" s="58"/>
      <c r="F101" s="58"/>
      <c r="G101" s="59">
        <v>0.5</v>
      </c>
      <c r="H101" s="98">
        <v>4</v>
      </c>
      <c r="I101" s="99">
        <f>G101*H101</f>
        <v>2</v>
      </c>
      <c r="J101" s="60">
        <f>IF(H101&lt;3,1,0)</f>
        <v>0</v>
      </c>
      <c r="K101" s="10"/>
      <c r="L101" s="11"/>
      <c r="M101" s="11"/>
      <c r="N101" s="11"/>
      <c r="O101" s="11"/>
      <c r="P101" s="11"/>
      <c r="Q101" s="11"/>
      <c r="R101" s="11"/>
      <c r="S101" s="11"/>
      <c r="T101" s="11"/>
      <c r="U101" s="11"/>
    </row>
    <row r="102" ht="13.65" customHeight="1">
      <c r="A102" t="s" s="97">
        <v>125</v>
      </c>
      <c r="B102" t="s" s="57">
        <v>126</v>
      </c>
      <c r="C102" s="58"/>
      <c r="D102" s="58"/>
      <c r="E102" s="58"/>
      <c r="F102" s="58"/>
      <c r="G102" s="59">
        <v>1</v>
      </c>
      <c r="H102" s="98">
        <v>5</v>
      </c>
      <c r="I102" s="99">
        <f>G102*H102</f>
        <v>5</v>
      </c>
      <c r="J102" s="60">
        <f>IF(H102&lt;3,1,0)</f>
        <v>0</v>
      </c>
      <c r="K102" s="10"/>
      <c r="L102" s="11"/>
      <c r="M102" s="11"/>
      <c r="N102" s="11"/>
      <c r="O102" s="11"/>
      <c r="P102" s="11"/>
      <c r="Q102" s="11"/>
      <c r="R102" s="11"/>
      <c r="S102" s="11"/>
      <c r="T102" s="11"/>
      <c r="U102" s="11"/>
    </row>
    <row r="103" ht="13.65" customHeight="1">
      <c r="A103" t="s" s="97">
        <v>127</v>
      </c>
      <c r="B103" t="s" s="57">
        <v>128</v>
      </c>
      <c r="C103" s="58"/>
      <c r="D103" s="58"/>
      <c r="E103" s="58"/>
      <c r="F103" s="58"/>
      <c r="G103" s="59">
        <v>0.5</v>
      </c>
      <c r="H103" s="98">
        <v>3</v>
      </c>
      <c r="I103" s="99">
        <f>G103*H103</f>
        <v>1.5</v>
      </c>
      <c r="J103" s="60">
        <f>IF(H103&lt;3,1,0)</f>
        <v>0</v>
      </c>
      <c r="K103" s="10"/>
      <c r="L103" s="11"/>
      <c r="M103" s="11"/>
      <c r="N103" s="11"/>
      <c r="O103" s="11"/>
      <c r="P103" s="11"/>
      <c r="Q103" s="11"/>
      <c r="R103" s="11"/>
      <c r="S103" s="11"/>
      <c r="T103" s="11"/>
      <c r="U103" s="11"/>
    </row>
    <row r="104" ht="13.65" customHeight="1">
      <c r="A104" t="s" s="97">
        <v>129</v>
      </c>
      <c r="B104" t="s" s="57">
        <v>130</v>
      </c>
      <c r="C104" s="58"/>
      <c r="D104" s="58"/>
      <c r="E104" s="58"/>
      <c r="F104" s="58"/>
      <c r="G104" s="59">
        <v>1</v>
      </c>
      <c r="H104" s="98">
        <v>4</v>
      </c>
      <c r="I104" s="99">
        <f>G104*H104</f>
        <v>4</v>
      </c>
      <c r="J104" s="60">
        <f>IF(H104&lt;3,1,0)</f>
        <v>0</v>
      </c>
      <c r="K104" s="10"/>
      <c r="L104" s="11"/>
      <c r="M104" s="11"/>
      <c r="N104" s="11"/>
      <c r="O104" s="11"/>
      <c r="P104" s="11"/>
      <c r="Q104" s="11"/>
      <c r="R104" s="11"/>
      <c r="S104" s="11"/>
      <c r="T104" s="11"/>
      <c r="U104" s="11"/>
    </row>
    <row r="105" ht="13.65" customHeight="1">
      <c r="A105" t="s" s="97">
        <v>131</v>
      </c>
      <c r="B105" t="s" s="57">
        <v>132</v>
      </c>
      <c r="C105" s="58"/>
      <c r="D105" s="58"/>
      <c r="E105" s="58"/>
      <c r="F105" s="58"/>
      <c r="G105" s="59">
        <v>2</v>
      </c>
      <c r="H105" s="98">
        <v>4</v>
      </c>
      <c r="I105" s="99">
        <f>G105*H105</f>
        <v>8</v>
      </c>
      <c r="J105" s="60">
        <f>IF(H105&lt;3,1,0)</f>
        <v>0</v>
      </c>
      <c r="K105" s="10"/>
      <c r="L105" s="11"/>
      <c r="M105" s="11"/>
      <c r="N105" s="11"/>
      <c r="O105" s="11"/>
      <c r="P105" s="11"/>
      <c r="Q105" s="11"/>
      <c r="R105" s="11"/>
      <c r="S105" s="11"/>
      <c r="T105" s="11"/>
      <c r="U105" s="11"/>
    </row>
    <row r="106" ht="13.65" customHeight="1">
      <c r="A106" t="s" s="97">
        <v>133</v>
      </c>
      <c r="B106" t="s" s="57">
        <v>134</v>
      </c>
      <c r="C106" s="58"/>
      <c r="D106" s="58"/>
      <c r="E106" s="58"/>
      <c r="F106" s="58"/>
      <c r="G106" s="59">
        <v>-1</v>
      </c>
      <c r="H106" s="98">
        <v>5</v>
      </c>
      <c r="I106" s="99">
        <f>G106*H106</f>
        <v>-5</v>
      </c>
      <c r="J106" s="60">
        <f>IF(H106&gt;3,1,0)</f>
        <v>1</v>
      </c>
      <c r="K106" s="10"/>
      <c r="L106" s="11"/>
      <c r="M106" s="11"/>
      <c r="N106" s="11"/>
      <c r="O106" s="11"/>
      <c r="P106" s="11"/>
      <c r="Q106" s="11"/>
      <c r="R106" s="11"/>
      <c r="S106" s="11"/>
      <c r="T106" s="11"/>
      <c r="U106" s="11"/>
    </row>
    <row r="107" ht="13.65" customHeight="1">
      <c r="A107" t="s" s="97">
        <v>135</v>
      </c>
      <c r="B107" t="s" s="57">
        <v>136</v>
      </c>
      <c r="C107" s="58"/>
      <c r="D107" s="58"/>
      <c r="E107" s="58"/>
      <c r="F107" s="58"/>
      <c r="G107" s="59">
        <v>-1</v>
      </c>
      <c r="H107" s="98">
        <v>2</v>
      </c>
      <c r="I107" s="99">
        <f>G107*H107</f>
        <v>-2</v>
      </c>
      <c r="J107" s="60">
        <f>IF(H107&gt;3,1,0)</f>
        <v>0</v>
      </c>
      <c r="K107" s="10"/>
      <c r="L107" s="11"/>
      <c r="M107" s="11"/>
      <c r="N107" s="11"/>
      <c r="O107" s="11"/>
      <c r="P107" s="11"/>
      <c r="Q107" s="11"/>
      <c r="R107" s="11"/>
      <c r="S107" s="11"/>
      <c r="T107" s="11"/>
      <c r="U107" s="11"/>
    </row>
    <row r="108" ht="15" customHeight="1">
      <c r="A108" t="s" s="102">
        <v>120</v>
      </c>
      <c r="B108" s="105"/>
      <c r="C108" s="105"/>
      <c r="D108" s="105"/>
      <c r="E108" s="105"/>
      <c r="F108" s="105"/>
      <c r="G108" s="105"/>
      <c r="H108" s="106"/>
      <c r="I108" s="107">
        <f>1.4+(-0.03*(SUM(I100:I107)))</f>
        <v>0.86</v>
      </c>
      <c r="J108" s="10"/>
      <c r="K108" s="10"/>
      <c r="L108" s="11"/>
      <c r="M108" s="11"/>
      <c r="N108" s="11"/>
      <c r="O108" s="11"/>
      <c r="P108" s="11"/>
      <c r="Q108" s="11"/>
      <c r="R108" s="11"/>
      <c r="S108" s="11"/>
      <c r="T108" s="11"/>
      <c r="U108" s="11"/>
    </row>
    <row r="109" ht="13.65" customHeight="1">
      <c r="A109" s="75"/>
      <c r="B109" s="75"/>
      <c r="C109" s="78"/>
      <c r="D109" s="78"/>
      <c r="E109" s="78"/>
      <c r="F109" s="78"/>
      <c r="G109" s="78"/>
      <c r="H109" s="78"/>
      <c r="I109" s="78"/>
      <c r="J109" s="11"/>
      <c r="K109" s="11"/>
      <c r="L109" s="11"/>
      <c r="M109" s="11"/>
      <c r="N109" s="11"/>
      <c r="O109" s="11"/>
      <c r="P109" s="11"/>
      <c r="Q109" s="11"/>
      <c r="R109" s="11"/>
      <c r="S109" s="11"/>
      <c r="T109" s="11"/>
      <c r="U109" s="11"/>
    </row>
    <row r="110" ht="15" customHeight="1">
      <c r="A110" t="s" s="55">
        <v>137</v>
      </c>
      <c r="B110" s="108">
        <f>(B71*H92*I108)</f>
        <v>162.7808</v>
      </c>
      <c r="C110" s="10"/>
      <c r="D110" s="11"/>
      <c r="E110" s="11"/>
      <c r="F110" s="11"/>
      <c r="G110" s="11"/>
      <c r="H110" s="11"/>
      <c r="I110" s="11"/>
      <c r="J110" s="11"/>
      <c r="K110" s="11"/>
      <c r="L110" s="11"/>
      <c r="M110" s="11"/>
      <c r="N110" s="11"/>
      <c r="O110" s="11"/>
      <c r="P110" s="11"/>
      <c r="Q110" s="11"/>
      <c r="R110" s="11"/>
      <c r="S110" s="11"/>
      <c r="T110" s="11"/>
      <c r="U110" s="11"/>
    </row>
    <row r="111" ht="15" customHeight="1">
      <c r="A111" s="109"/>
      <c r="B111" s="110"/>
      <c r="C111" s="111"/>
      <c r="D111" s="111"/>
      <c r="E111" s="111"/>
      <c r="F111" s="111"/>
      <c r="G111" s="111"/>
      <c r="H111" s="111"/>
      <c r="I111" s="111"/>
      <c r="J111" s="11"/>
      <c r="K111" s="11"/>
      <c r="L111" s="11"/>
      <c r="M111" s="11"/>
      <c r="N111" s="11"/>
      <c r="O111" s="11"/>
      <c r="P111" s="11"/>
      <c r="Q111" s="11"/>
      <c r="R111" s="11"/>
      <c r="S111" s="11"/>
      <c r="T111" s="11"/>
      <c r="U111" s="11"/>
    </row>
    <row r="112" ht="19" customHeight="1">
      <c r="A112" t="s" s="112">
        <v>138</v>
      </c>
      <c r="B112" s="113"/>
      <c r="C112" s="113"/>
      <c r="D112" s="113"/>
      <c r="E112" s="113"/>
      <c r="F112" s="113"/>
      <c r="G112" s="113"/>
      <c r="H112" s="113"/>
      <c r="I112" s="113"/>
      <c r="J112" s="114"/>
      <c r="K112" s="114"/>
      <c r="L112" s="11"/>
      <c r="M112" s="11"/>
      <c r="N112" s="11"/>
      <c r="O112" s="11"/>
      <c r="P112" s="11"/>
      <c r="Q112" s="11"/>
      <c r="R112" s="11"/>
      <c r="S112" s="11"/>
      <c r="T112" s="11"/>
      <c r="U112" s="11"/>
    </row>
    <row r="113" ht="13.65" customHeight="1">
      <c r="A113" s="115"/>
      <c r="B113" s="115"/>
      <c r="C113" s="115"/>
      <c r="D113" s="115"/>
      <c r="E113" s="115"/>
      <c r="F113" s="115"/>
      <c r="G113" s="115"/>
      <c r="H113" s="115"/>
      <c r="I113" s="116"/>
      <c r="J113" s="11"/>
      <c r="K113" s="11"/>
      <c r="L113" s="11"/>
      <c r="M113" s="11"/>
      <c r="N113" s="11"/>
      <c r="O113" s="11"/>
      <c r="P113" s="11"/>
      <c r="Q113" s="11"/>
      <c r="R113" s="11"/>
      <c r="S113" s="11"/>
      <c r="T113" s="11"/>
      <c r="U113" s="11"/>
    </row>
    <row r="114" ht="19" customHeight="1">
      <c r="A114" t="s" s="117">
        <v>139</v>
      </c>
      <c r="B114" s="118"/>
      <c r="C114" s="118"/>
      <c r="D114" s="118"/>
      <c r="E114" s="118"/>
      <c r="F114" s="118"/>
      <c r="G114" s="118"/>
      <c r="H114" s="118"/>
      <c r="I114" s="10"/>
      <c r="J114" s="11"/>
      <c r="K114" s="11"/>
      <c r="L114" s="11"/>
      <c r="M114" s="11"/>
      <c r="N114" s="11"/>
      <c r="O114" s="11"/>
      <c r="P114" s="11"/>
      <c r="Q114" s="11"/>
      <c r="R114" s="11"/>
      <c r="S114" s="11"/>
      <c r="T114" s="11"/>
      <c r="U114" s="11"/>
    </row>
    <row r="115" ht="15" customHeight="1">
      <c r="A115" t="s" s="55">
        <v>140</v>
      </c>
      <c r="B115" t="s" s="72">
        <v>137</v>
      </c>
      <c r="C115" t="s" s="72">
        <v>141</v>
      </c>
      <c r="D115" t="s" s="72">
        <v>142</v>
      </c>
      <c r="E115" t="s" s="72">
        <v>143</v>
      </c>
      <c r="F115" t="s" s="72">
        <v>144</v>
      </c>
      <c r="G115" t="s" s="72">
        <v>145</v>
      </c>
      <c r="H115" t="s" s="119">
        <v>146</v>
      </c>
      <c r="I115" s="10"/>
      <c r="J115" s="11"/>
      <c r="K115" s="11"/>
      <c r="L115" s="11"/>
      <c r="M115" s="11"/>
      <c r="N115" s="11"/>
      <c r="O115" s="11"/>
      <c r="P115" s="11"/>
      <c r="Q115" s="11"/>
      <c r="R115" s="11"/>
      <c r="S115" s="11"/>
      <c r="T115" s="11"/>
      <c r="U115" s="11"/>
    </row>
    <row r="116" ht="15" customHeight="1">
      <c r="A116" s="54"/>
      <c r="B116" s="108">
        <f>B110</f>
        <v>162.7808</v>
      </c>
      <c r="C116" s="120">
        <v>20</v>
      </c>
      <c r="D116" s="120">
        <f>B116*C116</f>
        <v>3255.616</v>
      </c>
      <c r="E116" s="120">
        <f>D116/8</f>
        <v>406.952</v>
      </c>
      <c r="F116" s="121">
        <f>E116/20</f>
        <v>20.3476</v>
      </c>
      <c r="G116" s="122">
        <v>15</v>
      </c>
      <c r="H116" s="123">
        <f>G116*D116</f>
        <v>48834.24</v>
      </c>
      <c r="I116" s="10"/>
      <c r="J116" s="11"/>
      <c r="K116" s="11"/>
      <c r="L116" s="11"/>
      <c r="M116" s="11"/>
      <c r="N116" s="11"/>
      <c r="O116" s="11"/>
      <c r="P116" s="11"/>
      <c r="Q116" s="11"/>
      <c r="R116" s="11"/>
      <c r="S116" s="11"/>
      <c r="T116" s="11"/>
      <c r="U116" s="11"/>
    </row>
    <row r="117" ht="15" customHeight="1">
      <c r="A117" s="124">
        <v>3</v>
      </c>
      <c r="B117" s="125"/>
      <c r="C117" s="125"/>
      <c r="D117" s="120">
        <f>D116/A117</f>
        <v>1085.205333333330</v>
      </c>
      <c r="E117" s="120">
        <f>D117/8</f>
        <v>135.650666666666</v>
      </c>
      <c r="F117" s="121">
        <f>E117/20</f>
        <v>6.7825333333333</v>
      </c>
      <c r="G117" s="126"/>
      <c r="H117" s="126"/>
      <c r="I117" s="10"/>
      <c r="J117" s="11"/>
      <c r="K117" s="11"/>
      <c r="L117" s="11"/>
      <c r="M117" s="11"/>
      <c r="N117" s="11"/>
      <c r="O117" s="11"/>
      <c r="P117" s="11"/>
      <c r="Q117" s="11"/>
      <c r="R117" s="11"/>
      <c r="S117" s="11"/>
      <c r="T117" s="11"/>
      <c r="U117" s="11"/>
    </row>
    <row r="118" ht="13.65" customHeight="1">
      <c r="A118" s="127"/>
      <c r="B118" s="127"/>
      <c r="C118" s="127"/>
      <c r="D118" s="127"/>
      <c r="E118" s="127"/>
      <c r="F118" s="128"/>
      <c r="G118" s="127"/>
      <c r="H118" s="127"/>
      <c r="I118" s="11"/>
      <c r="J118" s="11"/>
      <c r="K118" s="11"/>
      <c r="L118" s="11"/>
      <c r="M118" s="11"/>
      <c r="N118" s="11"/>
      <c r="O118" s="11"/>
      <c r="P118" s="11"/>
      <c r="Q118" s="11"/>
      <c r="R118" s="11"/>
      <c r="S118" s="11"/>
      <c r="T118" s="11"/>
      <c r="U118" s="11"/>
    </row>
    <row r="119" ht="13.65" customHeight="1">
      <c r="A119" s="11"/>
      <c r="B119" s="11"/>
      <c r="C119" s="11"/>
      <c r="D119" s="11"/>
      <c r="E119" s="11"/>
      <c r="F119" s="11"/>
      <c r="G119" s="11"/>
      <c r="H119" s="11"/>
      <c r="I119" s="11"/>
      <c r="J119" s="11"/>
      <c r="K119" s="11"/>
      <c r="L119" s="11"/>
      <c r="M119" s="11"/>
      <c r="N119" s="11"/>
      <c r="O119" s="11"/>
      <c r="P119" s="11"/>
      <c r="Q119" s="11"/>
      <c r="R119" s="11"/>
      <c r="S119" s="11"/>
      <c r="T119" s="11"/>
      <c r="U119" s="11"/>
    </row>
    <row r="120" ht="14" customHeight="1">
      <c r="A120" s="129"/>
      <c r="B120" s="129"/>
      <c r="C120" s="129"/>
      <c r="D120" s="129"/>
      <c r="E120" s="129"/>
      <c r="F120" s="129"/>
      <c r="G120" s="129"/>
      <c r="H120" s="129"/>
      <c r="I120" s="129"/>
      <c r="J120" s="11"/>
      <c r="K120" s="11"/>
      <c r="L120" s="11"/>
      <c r="M120" s="11"/>
      <c r="N120" s="11"/>
      <c r="O120" s="11"/>
      <c r="P120" s="11"/>
      <c r="Q120" s="11"/>
      <c r="R120" s="11"/>
      <c r="S120" s="11"/>
      <c r="T120" s="11"/>
      <c r="U120" s="11"/>
    </row>
    <row r="121" ht="19" customHeight="1">
      <c r="A121" t="s" s="130">
        <v>147</v>
      </c>
      <c r="B121" s="131"/>
      <c r="C121" s="131"/>
      <c r="D121" s="131"/>
      <c r="E121" s="131"/>
      <c r="F121" s="131"/>
      <c r="G121" s="131"/>
      <c r="H121" s="131"/>
      <c r="I121" s="132"/>
      <c r="J121" s="37"/>
      <c r="K121" s="37"/>
      <c r="L121" s="11"/>
      <c r="M121" s="11"/>
      <c r="N121" s="11"/>
      <c r="O121" s="11"/>
      <c r="P121" s="11"/>
      <c r="Q121" s="11"/>
      <c r="R121" s="11"/>
      <c r="S121" s="11"/>
      <c r="T121" s="11"/>
      <c r="U121" s="11"/>
    </row>
    <row r="122" ht="15" customHeight="1">
      <c r="A122" t="s" s="133">
        <v>148</v>
      </c>
      <c r="B122" s="54"/>
      <c r="C122" s="54"/>
      <c r="D122" s="54"/>
      <c r="E122" s="54"/>
      <c r="F122" s="54"/>
      <c r="G122" s="54"/>
      <c r="H122" s="54"/>
      <c r="I122" s="134"/>
      <c r="J122" s="37"/>
      <c r="K122" s="37"/>
      <c r="L122" s="11"/>
      <c r="M122" s="11"/>
      <c r="N122" s="11"/>
      <c r="O122" s="11"/>
      <c r="P122" s="11"/>
      <c r="Q122" s="11"/>
      <c r="R122" s="11"/>
      <c r="S122" s="11"/>
      <c r="T122" s="11"/>
      <c r="U122" s="11"/>
    </row>
    <row r="123" ht="13.65" customHeight="1">
      <c r="A123" t="s" s="135">
        <v>149</v>
      </c>
      <c r="B123" s="58"/>
      <c r="C123" s="58"/>
      <c r="D123" s="58"/>
      <c r="E123" s="58"/>
      <c r="F123" s="58"/>
      <c r="G123" s="58"/>
      <c r="H123" s="58"/>
      <c r="I123" s="136"/>
      <c r="J123" s="37"/>
      <c r="K123" s="37"/>
      <c r="L123" s="11"/>
      <c r="M123" s="11"/>
      <c r="N123" s="11"/>
      <c r="O123" s="11"/>
      <c r="P123" s="11"/>
      <c r="Q123" s="11"/>
      <c r="R123" s="11"/>
      <c r="S123" s="11"/>
      <c r="T123" s="11"/>
      <c r="U123" s="11"/>
    </row>
    <row r="124" ht="13.65" customHeight="1">
      <c r="A124" t="s" s="135">
        <v>150</v>
      </c>
      <c r="B124" s="58"/>
      <c r="C124" s="58"/>
      <c r="D124" s="58"/>
      <c r="E124" s="58"/>
      <c r="F124" s="58"/>
      <c r="G124" s="58"/>
      <c r="H124" s="58"/>
      <c r="I124" s="136"/>
      <c r="J124" s="37"/>
      <c r="K124" s="37"/>
      <c r="L124" s="11"/>
      <c r="M124" s="11"/>
      <c r="N124" s="11"/>
      <c r="O124" s="11"/>
      <c r="P124" s="11"/>
      <c r="Q124" s="11"/>
      <c r="R124" s="11"/>
      <c r="S124" s="11"/>
      <c r="T124" s="11"/>
      <c r="U124" s="11"/>
    </row>
    <row r="125" ht="15" customHeight="1">
      <c r="A125" s="137"/>
      <c r="B125" s="138"/>
      <c r="C125" s="138"/>
      <c r="D125" s="138"/>
      <c r="E125" s="138"/>
      <c r="F125" s="139"/>
      <c r="G125" t="s" s="140">
        <v>151</v>
      </c>
      <c r="H125" s="141"/>
      <c r="I125" s="142">
        <f>SUM(J100:J105)</f>
        <v>0</v>
      </c>
      <c r="J125" s="37"/>
      <c r="K125" s="37"/>
      <c r="L125" s="11"/>
      <c r="M125" s="11"/>
      <c r="N125" s="11"/>
      <c r="O125" s="11"/>
      <c r="P125" s="11"/>
      <c r="Q125" s="11"/>
      <c r="R125" s="11"/>
      <c r="S125" s="11"/>
      <c r="T125" s="11"/>
      <c r="U125" s="11"/>
    </row>
    <row r="126" ht="15" customHeight="1">
      <c r="A126" s="137"/>
      <c r="B126" s="138"/>
      <c r="C126" s="138"/>
      <c r="D126" s="138"/>
      <c r="E126" s="138"/>
      <c r="F126" s="139"/>
      <c r="G126" t="s" s="140">
        <v>152</v>
      </c>
      <c r="H126" s="141"/>
      <c r="I126" s="142">
        <f>SUM(J106:J107)</f>
        <v>1</v>
      </c>
      <c r="J126" s="37"/>
      <c r="K126" s="37"/>
      <c r="L126" s="11"/>
      <c r="M126" s="11"/>
      <c r="N126" s="11"/>
      <c r="O126" s="11"/>
      <c r="P126" s="11"/>
      <c r="Q126" s="11"/>
      <c r="R126" s="11"/>
      <c r="S126" s="11"/>
      <c r="T126" s="11"/>
      <c r="U126" s="11"/>
    </row>
    <row r="127" ht="15" customHeight="1">
      <c r="A127" s="137"/>
      <c r="B127" s="138"/>
      <c r="C127" s="138"/>
      <c r="D127" s="138"/>
      <c r="E127" s="138"/>
      <c r="F127" s="139"/>
      <c r="G127" t="s" s="140">
        <v>153</v>
      </c>
      <c r="H127" s="141"/>
      <c r="I127" s="142">
        <f>I125+I126</f>
        <v>1</v>
      </c>
      <c r="J127" s="37"/>
      <c r="K127" s="37"/>
      <c r="L127" s="11"/>
      <c r="M127" s="11"/>
      <c r="N127" s="11"/>
      <c r="O127" s="11"/>
      <c r="P127" s="11"/>
      <c r="Q127" s="11"/>
      <c r="R127" s="11"/>
      <c r="S127" s="11"/>
      <c r="T127" s="11"/>
      <c r="U127" s="11"/>
    </row>
    <row r="128" ht="15" customHeight="1">
      <c r="A128" t="s" s="143">
        <v>154</v>
      </c>
      <c r="B128" s="144"/>
      <c r="C128" s="144"/>
      <c r="D128" s="144"/>
      <c r="E128" s="144"/>
      <c r="F128" s="144"/>
      <c r="G128" s="144"/>
      <c r="H128" s="144"/>
      <c r="I128" s="145">
        <f>C136</f>
        <v>20</v>
      </c>
      <c r="J128" s="37"/>
      <c r="K128" s="37"/>
      <c r="L128" s="11"/>
      <c r="M128" s="11"/>
      <c r="N128" s="11"/>
      <c r="O128" s="11"/>
      <c r="P128" s="11"/>
      <c r="Q128" s="11"/>
      <c r="R128" s="11"/>
      <c r="S128" s="11"/>
      <c r="T128" s="11"/>
      <c r="U128" s="11"/>
    </row>
    <row r="129" ht="15" customHeight="1">
      <c r="A129" t="s" s="133">
        <v>155</v>
      </c>
      <c r="B129" s="54"/>
      <c r="C129" s="54"/>
      <c r="D129" s="54"/>
      <c r="E129" s="54"/>
      <c r="F129" s="54"/>
      <c r="G129" s="54"/>
      <c r="H129" s="54"/>
      <c r="I129" s="134"/>
      <c r="J129" s="37"/>
      <c r="K129" s="37"/>
      <c r="L129" s="11"/>
      <c r="M129" s="11"/>
      <c r="N129" s="11"/>
      <c r="O129" s="11"/>
      <c r="P129" s="11"/>
      <c r="Q129" s="11"/>
      <c r="R129" s="11"/>
      <c r="S129" s="11"/>
      <c r="T129" s="11"/>
      <c r="U129" s="11"/>
    </row>
    <row r="130" ht="13.65" customHeight="1">
      <c r="A130" t="s" s="146">
        <v>156</v>
      </c>
      <c r="B130" s="93"/>
      <c r="C130" s="93"/>
      <c r="D130" s="93"/>
      <c r="E130" s="93"/>
      <c r="F130" s="93"/>
      <c r="G130" s="93"/>
      <c r="H130" s="93"/>
      <c r="I130" s="147"/>
      <c r="J130" s="37"/>
      <c r="K130" s="37"/>
      <c r="L130" s="11"/>
      <c r="M130" s="11"/>
      <c r="N130" s="11"/>
      <c r="O130" s="11"/>
      <c r="P130" s="11"/>
      <c r="Q130" s="11"/>
      <c r="R130" s="11"/>
      <c r="S130" s="11"/>
      <c r="T130" s="11"/>
      <c r="U130" s="11"/>
    </row>
    <row r="131" ht="13.65" customHeight="1">
      <c r="A131" t="s" s="146">
        <v>157</v>
      </c>
      <c r="B131" s="93"/>
      <c r="C131" s="93"/>
      <c r="D131" s="93"/>
      <c r="E131" s="93"/>
      <c r="F131" s="93"/>
      <c r="G131" s="93"/>
      <c r="H131" s="93"/>
      <c r="I131" s="147"/>
      <c r="J131" s="37"/>
      <c r="K131" s="37"/>
      <c r="L131" s="11"/>
      <c r="M131" s="11"/>
      <c r="N131" s="11"/>
      <c r="O131" s="11"/>
      <c r="P131" s="11"/>
      <c r="Q131" s="11"/>
      <c r="R131" s="11"/>
      <c r="S131" s="11"/>
      <c r="T131" s="11"/>
      <c r="U131" s="11"/>
    </row>
    <row r="132" ht="14" customHeight="1">
      <c r="A132" t="s" s="148">
        <v>158</v>
      </c>
      <c r="B132" s="149"/>
      <c r="C132" s="149"/>
      <c r="D132" s="149"/>
      <c r="E132" s="149"/>
      <c r="F132" s="149"/>
      <c r="G132" s="149"/>
      <c r="H132" s="149"/>
      <c r="I132" s="150"/>
      <c r="J132" s="37"/>
      <c r="K132" s="37"/>
      <c r="L132" s="11"/>
      <c r="M132" s="11"/>
      <c r="N132" s="11"/>
      <c r="O132" s="11"/>
      <c r="P132" s="11"/>
      <c r="Q132" s="11"/>
      <c r="R132" s="11"/>
      <c r="S132" s="11"/>
      <c r="T132" s="11"/>
      <c r="U132" s="11"/>
    </row>
    <row r="133" ht="14.15" customHeight="1">
      <c r="A133" s="151"/>
      <c r="B133" s="151"/>
      <c r="C133" s="151"/>
      <c r="D133" s="151"/>
      <c r="E133" s="151"/>
      <c r="F133" s="151"/>
      <c r="G133" s="151"/>
      <c r="H133" s="151"/>
      <c r="I133" s="152"/>
      <c r="J133" s="11"/>
      <c r="K133" s="11"/>
      <c r="L133" s="11"/>
      <c r="M133" s="11"/>
      <c r="N133" s="11"/>
      <c r="O133" s="11"/>
      <c r="P133" s="11"/>
      <c r="Q133" s="11"/>
      <c r="R133" s="11"/>
      <c r="S133" s="11"/>
      <c r="T133" s="11"/>
      <c r="U133" s="11"/>
    </row>
    <row r="134" ht="19" customHeight="1">
      <c r="A134" t="s" s="117">
        <v>159</v>
      </c>
      <c r="B134" s="118"/>
      <c r="C134" s="118"/>
      <c r="D134" s="118"/>
      <c r="E134" s="118"/>
      <c r="F134" s="118"/>
      <c r="G134" s="118"/>
      <c r="H134" s="118"/>
      <c r="I134" s="10"/>
      <c r="J134" s="11"/>
      <c r="K134" s="11"/>
      <c r="L134" s="11"/>
      <c r="M134" s="11"/>
      <c r="N134" s="11"/>
      <c r="O134" s="11"/>
      <c r="P134" s="11"/>
      <c r="Q134" s="11"/>
      <c r="R134" s="11"/>
      <c r="S134" s="11"/>
      <c r="T134" s="11"/>
      <c r="U134" s="11"/>
    </row>
    <row r="135" ht="15" customHeight="1">
      <c r="A135" t="s" s="55">
        <v>140</v>
      </c>
      <c r="B135" t="s" s="72">
        <v>137</v>
      </c>
      <c r="C135" t="s" s="72">
        <v>160</v>
      </c>
      <c r="D135" t="s" s="72">
        <v>142</v>
      </c>
      <c r="E135" t="s" s="72">
        <v>143</v>
      </c>
      <c r="F135" t="s" s="72">
        <v>144</v>
      </c>
      <c r="G135" t="s" s="72">
        <v>145</v>
      </c>
      <c r="H135" t="s" s="119">
        <v>146</v>
      </c>
      <c r="I135" s="10"/>
      <c r="J135" s="11"/>
      <c r="K135" s="11"/>
      <c r="L135" s="11"/>
      <c r="M135" s="11"/>
      <c r="N135" s="11"/>
      <c r="O135" s="11"/>
      <c r="P135" s="11"/>
      <c r="Q135" s="11"/>
      <c r="R135" s="11"/>
      <c r="S135" s="11"/>
      <c r="T135" s="11"/>
      <c r="U135" s="11"/>
    </row>
    <row r="136" ht="16" customHeight="1">
      <c r="A136" s="153"/>
      <c r="B136" s="108">
        <f>B110</f>
        <v>162.7808</v>
      </c>
      <c r="C136" s="120">
        <f>IF(I127&lt;=2,20,IF(I127&lt;5,28,"Reduzir a complexidade"))</f>
        <v>20</v>
      </c>
      <c r="D136" s="120">
        <f>IF(I127&lt;=2,20*B136,IF(I127&lt;5,28*B136,"-"))</f>
        <v>3255.616</v>
      </c>
      <c r="E136" s="120">
        <f>IF(I127&lt;=2,20*B136/8,IF(I127&lt;5,28*B136/8,"-"))</f>
        <v>406.952</v>
      </c>
      <c r="F136" s="154">
        <f>IF(I127&lt;=2,20*B136/20/8,IF(I127&lt;5,28*B136/20/8,"-"))</f>
        <v>20.3476</v>
      </c>
      <c r="G136" s="123">
        <f>G116</f>
        <v>15</v>
      </c>
      <c r="H136" s="155">
        <f>IF(I127&lt;=2,20*B136*G136,IF(I127&lt;5,28*B136*G136,"-"))</f>
        <v>48834.24</v>
      </c>
      <c r="I136" s="114"/>
      <c r="J136" s="11"/>
      <c r="K136" s="11"/>
      <c r="L136" s="11"/>
      <c r="M136" s="11"/>
      <c r="N136" s="11"/>
      <c r="O136" s="11"/>
      <c r="P136" s="11"/>
      <c r="Q136" s="11"/>
      <c r="R136" s="11"/>
      <c r="S136" s="11"/>
      <c r="T136" s="11"/>
      <c r="U136" s="11"/>
    </row>
    <row r="137" ht="16" customHeight="1">
      <c r="A137" s="156">
        <f>A117</f>
        <v>3</v>
      </c>
      <c r="B137" s="125"/>
      <c r="C137" s="125"/>
      <c r="D137" s="120">
        <f>IF(I127&lt;=2,20*B136/A137,IF(I127&lt;5,28*B136/A137,"-"))</f>
        <v>1085.205333333330</v>
      </c>
      <c r="E137" s="120">
        <f>IF(I127&lt;=2,20*B136/A137/8,IF(I127&lt;5,28*B136/A137/8,"-"))</f>
        <v>135.650666666667</v>
      </c>
      <c r="F137" s="154">
        <f>IF(I127&lt;=2,20*B136/A137/20/8,IF(I127&lt;5,28*B136/A137/20/8,"-"))</f>
        <v>6.78253333333333</v>
      </c>
      <c r="G137" s="126"/>
      <c r="H137" s="126"/>
      <c r="I137" s="10"/>
      <c r="J137" s="11"/>
      <c r="K137" s="11"/>
      <c r="L137" s="11"/>
      <c r="M137" s="11"/>
      <c r="N137" s="11"/>
      <c r="O137" s="11"/>
      <c r="P137" s="11"/>
      <c r="Q137" s="11"/>
      <c r="R137" s="11"/>
      <c r="S137" s="11"/>
      <c r="T137" s="11"/>
      <c r="U137" s="11"/>
    </row>
    <row r="138" ht="14.15" customHeight="1">
      <c r="A138" s="152"/>
      <c r="B138" s="78"/>
      <c r="C138" s="78"/>
      <c r="D138" s="78"/>
      <c r="E138" s="78"/>
      <c r="F138" s="78"/>
      <c r="G138" s="78"/>
      <c r="H138" s="78"/>
      <c r="I138" s="11"/>
      <c r="J138" s="11"/>
      <c r="K138" s="11"/>
      <c r="L138" s="11"/>
      <c r="M138" s="11"/>
      <c r="N138" s="11"/>
      <c r="O138" s="11"/>
      <c r="P138" s="11"/>
      <c r="Q138" s="11"/>
      <c r="R138" s="11"/>
      <c r="S138" s="11"/>
      <c r="T138" s="11"/>
      <c r="U138" s="11"/>
    </row>
    <row r="139" ht="13.65" customHeight="1">
      <c r="A139" s="11"/>
      <c r="B139" s="11"/>
      <c r="C139" s="11"/>
      <c r="D139" s="11"/>
      <c r="E139" s="11"/>
      <c r="F139" s="11"/>
      <c r="G139" s="11"/>
      <c r="H139" s="11"/>
      <c r="I139" s="11"/>
      <c r="J139" s="11"/>
      <c r="K139" s="11"/>
      <c r="L139" s="11"/>
      <c r="M139" s="11"/>
      <c r="N139" s="11"/>
      <c r="O139" s="11"/>
      <c r="P139" s="11"/>
      <c r="Q139" s="11"/>
      <c r="R139" s="11"/>
      <c r="S139" s="11"/>
      <c r="T139" s="11"/>
      <c r="U139" s="11"/>
    </row>
    <row r="140" ht="13.65" customHeight="1">
      <c r="A140" s="11"/>
      <c r="B140" s="11"/>
      <c r="C140" s="11"/>
      <c r="D140" s="11"/>
      <c r="E140" s="11"/>
      <c r="F140" s="11"/>
      <c r="G140" s="11"/>
      <c r="H140" s="11"/>
      <c r="I140" s="11"/>
      <c r="J140" s="11"/>
      <c r="K140" s="11"/>
      <c r="L140" s="11"/>
      <c r="M140" s="11"/>
      <c r="N140" s="11"/>
      <c r="O140" s="11"/>
      <c r="P140" s="11"/>
      <c r="Q140" s="11"/>
      <c r="R140" s="11"/>
      <c r="S140" s="11"/>
      <c r="T140" s="11"/>
      <c r="U140" s="11"/>
    </row>
    <row r="141" ht="14" customHeight="1">
      <c r="A141" t="s" s="157">
        <v>161</v>
      </c>
      <c r="B141" s="11"/>
      <c r="C141" s="11"/>
      <c r="D141" s="11"/>
      <c r="E141" s="11"/>
      <c r="F141" s="11"/>
      <c r="G141" s="11"/>
      <c r="H141" s="11"/>
      <c r="I141" s="11"/>
      <c r="J141" s="11"/>
      <c r="K141" s="11"/>
      <c r="L141" s="11"/>
      <c r="M141" s="11"/>
      <c r="N141" s="11"/>
      <c r="O141" s="11"/>
      <c r="P141" s="11"/>
      <c r="Q141" s="11"/>
      <c r="R141" s="11"/>
      <c r="S141" s="11"/>
      <c r="T141" s="11"/>
      <c r="U141" s="11"/>
    </row>
    <row r="142" ht="14" customHeight="1">
      <c r="A142" s="158"/>
      <c r="B142" t="s" s="159">
        <v>162</v>
      </c>
      <c r="C142" s="11"/>
      <c r="D142" s="11"/>
      <c r="E142" s="11"/>
      <c r="F142" s="11"/>
      <c r="G142" s="11"/>
      <c r="H142" s="11"/>
      <c r="I142" s="11"/>
      <c r="J142" s="11"/>
      <c r="K142" s="11"/>
      <c r="L142" s="11"/>
      <c r="M142" s="11"/>
      <c r="N142" s="11"/>
      <c r="O142" s="11"/>
      <c r="P142" s="11"/>
      <c r="Q142" s="11"/>
      <c r="R142" s="11"/>
      <c r="S142" s="11"/>
      <c r="T142" s="11"/>
      <c r="U142" s="11"/>
    </row>
    <row r="143" ht="14" customHeight="1">
      <c r="A143" s="160"/>
      <c r="B143" t="s" s="159">
        <v>163</v>
      </c>
      <c r="C143" s="11"/>
      <c r="D143" s="11"/>
      <c r="E143" s="11"/>
      <c r="F143" s="11"/>
      <c r="G143" s="11"/>
      <c r="H143" s="11"/>
      <c r="I143" s="11"/>
      <c r="J143" s="11"/>
      <c r="K143" s="11"/>
      <c r="L143" s="11"/>
      <c r="M143" s="11"/>
      <c r="N143" s="11"/>
      <c r="O143" s="11"/>
      <c r="P143" s="11"/>
      <c r="Q143" s="11"/>
      <c r="R143" s="11"/>
      <c r="S143" s="11"/>
      <c r="T143" s="11"/>
      <c r="U143" s="11"/>
    </row>
    <row r="144" ht="14" customHeight="1">
      <c r="A144" s="161"/>
      <c r="B144" t="s" s="159">
        <v>164</v>
      </c>
      <c r="C144" s="11"/>
      <c r="D144" s="11"/>
      <c r="E144" s="11"/>
      <c r="F144" s="11"/>
      <c r="G144" s="11"/>
      <c r="H144" s="11"/>
      <c r="I144" s="11"/>
      <c r="J144" s="11"/>
      <c r="K144" s="11"/>
      <c r="L144" s="11"/>
      <c r="M144" s="11"/>
      <c r="N144" s="11"/>
      <c r="O144" s="11"/>
      <c r="P144" s="11"/>
      <c r="Q144" s="11"/>
      <c r="R144" s="11"/>
      <c r="S144" s="11"/>
      <c r="T144" s="11"/>
      <c r="U144" s="11"/>
    </row>
  </sheetData>
  <mergeCells count="122">
    <mergeCell ref="B3:D3"/>
    <mergeCell ref="A112:I112"/>
    <mergeCell ref="A31:I31"/>
    <mergeCell ref="B32:H32"/>
    <mergeCell ref="B29:C29"/>
    <mergeCell ref="B33:H33"/>
    <mergeCell ref="B105:F105"/>
    <mergeCell ref="B106:F106"/>
    <mergeCell ref="B107:F107"/>
    <mergeCell ref="A108:H108"/>
    <mergeCell ref="B101:F101"/>
    <mergeCell ref="B102:F102"/>
    <mergeCell ref="A94:I94"/>
    <mergeCell ref="A95:I95"/>
    <mergeCell ref="B87:E87"/>
    <mergeCell ref="B79:E79"/>
    <mergeCell ref="H79:I79"/>
    <mergeCell ref="A77:I77"/>
    <mergeCell ref="B71:C71"/>
    <mergeCell ref="B28:C28"/>
    <mergeCell ref="A1:I1"/>
    <mergeCell ref="H89:I89"/>
    <mergeCell ref="B84:E84"/>
    <mergeCell ref="H84:I84"/>
    <mergeCell ref="B85:E85"/>
    <mergeCell ref="H85:I85"/>
    <mergeCell ref="B86:E86"/>
    <mergeCell ref="H86:I86"/>
    <mergeCell ref="A16:I16"/>
    <mergeCell ref="B17:H17"/>
    <mergeCell ref="B18:H18"/>
    <mergeCell ref="B19:H19"/>
    <mergeCell ref="B49:C49"/>
    <mergeCell ref="B50:C50"/>
    <mergeCell ref="B51:C51"/>
    <mergeCell ref="B53:C53"/>
    <mergeCell ref="B20:H20"/>
    <mergeCell ref="B81:E81"/>
    <mergeCell ref="B22:C22"/>
    <mergeCell ref="B42:C42"/>
    <mergeCell ref="B78:E78"/>
    <mergeCell ref="A73:I73"/>
    <mergeCell ref="A74:I74"/>
    <mergeCell ref="B54:C54"/>
    <mergeCell ref="A134:H134"/>
    <mergeCell ref="A114:H114"/>
    <mergeCell ref="B69:C69"/>
    <mergeCell ref="A130:I130"/>
    <mergeCell ref="B37:C37"/>
    <mergeCell ref="H81:I81"/>
    <mergeCell ref="B82:E82"/>
    <mergeCell ref="H82:I82"/>
    <mergeCell ref="B80:E80"/>
    <mergeCell ref="H80:I80"/>
    <mergeCell ref="B104:F104"/>
    <mergeCell ref="A97:I97"/>
    <mergeCell ref="A98:I98"/>
    <mergeCell ref="B99:F99"/>
    <mergeCell ref="B100:F100"/>
    <mergeCell ref="B38:C38"/>
    <mergeCell ref="A96:I96"/>
    <mergeCell ref="B103:F103"/>
    <mergeCell ref="B60:C60"/>
    <mergeCell ref="B61:C61"/>
    <mergeCell ref="A75:I75"/>
    <mergeCell ref="H78:I78"/>
    <mergeCell ref="A76:I76"/>
    <mergeCell ref="B39:C39"/>
    <mergeCell ref="A92:G92"/>
    <mergeCell ref="H92:I92"/>
    <mergeCell ref="B25:C25"/>
    <mergeCell ref="B23:C23"/>
    <mergeCell ref="A131:I131"/>
    <mergeCell ref="A123:I123"/>
    <mergeCell ref="A124:I124"/>
    <mergeCell ref="G125:H125"/>
    <mergeCell ref="G126:H126"/>
    <mergeCell ref="B90:E90"/>
    <mergeCell ref="H90:I90"/>
    <mergeCell ref="B91:E91"/>
    <mergeCell ref="B34:H34"/>
    <mergeCell ref="B35:H35"/>
    <mergeCell ref="B83:E83"/>
    <mergeCell ref="H83:I83"/>
    <mergeCell ref="B40:C40"/>
    <mergeCell ref="B88:E88"/>
    <mergeCell ref="H88:I88"/>
    <mergeCell ref="B89:E89"/>
    <mergeCell ref="H91:I91"/>
    <mergeCell ref="H87:I87"/>
    <mergeCell ref="B46:C46"/>
    <mergeCell ref="B47:C47"/>
    <mergeCell ref="A132:I132"/>
    <mergeCell ref="G127:H127"/>
    <mergeCell ref="A129:I129"/>
    <mergeCell ref="A128:H128"/>
    <mergeCell ref="A121:I121"/>
    <mergeCell ref="A122:I122"/>
    <mergeCell ref="A125:F125"/>
    <mergeCell ref="A126:F126"/>
    <mergeCell ref="A127:F127"/>
    <mergeCell ref="B68:C68"/>
    <mergeCell ref="B63:C63"/>
    <mergeCell ref="B64:C64"/>
    <mergeCell ref="B65:C65"/>
    <mergeCell ref="B66:C66"/>
    <mergeCell ref="B67:C67"/>
    <mergeCell ref="B24:C24"/>
    <mergeCell ref="B26:C26"/>
    <mergeCell ref="B43:C43"/>
    <mergeCell ref="B44:C44"/>
    <mergeCell ref="B45:C45"/>
    <mergeCell ref="B48:C48"/>
    <mergeCell ref="B52:C52"/>
    <mergeCell ref="B55:C55"/>
    <mergeCell ref="B56:C56"/>
    <mergeCell ref="B57:C57"/>
    <mergeCell ref="B58:C58"/>
    <mergeCell ref="B59:C59"/>
    <mergeCell ref="B62:C62"/>
    <mergeCell ref="B27:C27"/>
    <mergeCell ref="B41:C41"/>
  </mergeCells>
  <dataValidations count="3">
    <dataValidation type="list" allowBlank="1" showInputMessage="1" showErrorMessage="1" sqref="B23:B28">
      <formula1>"1,2,3"</formula1>
    </dataValidation>
    <dataValidation type="list" allowBlank="1" showInputMessage="1" showErrorMessage="1" sqref="B38:C40 B41:B53 C42 C49:C51 C53 B54:C54 B55:B68 C60:C61 F69:F70">
      <formula1>"5,10,15"</formula1>
    </dataValidation>
    <dataValidation type="list" allowBlank="1" showInputMessage="1" showErrorMessage="1" sqref="G79:G91 H100:H107">
      <formula1>"0,1,2,3,4,5"</formula1>
    </dataValidation>
  </dataValidations>
  <pageMargins left="0.787402" right="0.787402" top="0.984252" bottom="0.984252" header="0.492126" footer="0.49212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U132"/>
  <sheetViews>
    <sheetView workbookViewId="0" showGridLines="0" defaultGridColor="1"/>
  </sheetViews>
  <sheetFormatPr defaultColWidth="9.16667" defaultRowHeight="13.45" customHeight="1" outlineLevelRow="0" outlineLevelCol="0"/>
  <cols>
    <col min="1" max="1" width="26.1719" style="162" customWidth="1"/>
    <col min="2" max="2" width="10.3516" style="162" customWidth="1"/>
    <col min="3" max="3" width="22.5" style="162" customWidth="1"/>
    <col min="4" max="4" width="11.5" style="162" customWidth="1"/>
    <col min="5" max="5" width="12.8516" style="162" customWidth="1"/>
    <col min="6" max="6" width="15.1719" style="162" customWidth="1"/>
    <col min="7" max="7" width="14.8516" style="162" customWidth="1"/>
    <col min="8" max="8" width="15.8516" style="162" customWidth="1"/>
    <col min="9" max="9" width="22.5" style="162" customWidth="1"/>
    <col min="10" max="10" hidden="1" width="9.16667" style="162" customWidth="1"/>
    <col min="11" max="21" width="9.17188" style="162" customWidth="1"/>
    <col min="22" max="16384" width="9.17188" style="162" customWidth="1"/>
  </cols>
  <sheetData>
    <row r="1" ht="32.25" customHeight="1">
      <c r="A1" t="s" s="7">
        <v>6</v>
      </c>
      <c r="B1" s="8"/>
      <c r="C1" s="8"/>
      <c r="D1" s="8"/>
      <c r="E1" s="8"/>
      <c r="F1" s="8"/>
      <c r="G1" s="8"/>
      <c r="H1" s="8"/>
      <c r="I1" s="9"/>
      <c r="J1" s="10"/>
      <c r="K1" s="10"/>
      <c r="L1" s="11"/>
      <c r="M1" s="11"/>
      <c r="N1" s="11"/>
      <c r="O1" s="11"/>
      <c r="P1" s="11"/>
      <c r="Q1" s="11"/>
      <c r="R1" s="11"/>
      <c r="S1" s="11"/>
      <c r="T1" s="11"/>
      <c r="U1" s="11"/>
    </row>
    <row r="2" ht="23.25" customHeight="1">
      <c r="A2" s="12"/>
      <c r="B2" s="13"/>
      <c r="C2" s="13"/>
      <c r="D2" s="13"/>
      <c r="E2" s="14"/>
      <c r="F2" s="14"/>
      <c r="G2" s="14"/>
      <c r="H2" s="14"/>
      <c r="I2" s="15"/>
      <c r="J2" s="10"/>
      <c r="K2" s="10"/>
      <c r="L2" s="11"/>
      <c r="M2" s="11"/>
      <c r="N2" s="11"/>
      <c r="O2" s="11"/>
      <c r="P2" s="11"/>
      <c r="Q2" s="11"/>
      <c r="R2" s="11"/>
      <c r="S2" s="11"/>
      <c r="T2" s="11"/>
      <c r="U2" s="11"/>
    </row>
    <row r="3" ht="28" customHeight="1">
      <c r="A3" t="s" s="16">
        <v>7</v>
      </c>
      <c r="B3" t="s" s="17">
        <v>8</v>
      </c>
      <c r="C3" s="18"/>
      <c r="D3" s="19"/>
      <c r="E3" s="20"/>
      <c r="F3" s="21"/>
      <c r="G3" s="21"/>
      <c r="H3" s="21"/>
      <c r="I3" s="22"/>
      <c r="J3" s="10"/>
      <c r="K3" s="10"/>
      <c r="L3" s="11"/>
      <c r="M3" s="11"/>
      <c r="N3" s="11"/>
      <c r="O3" s="11"/>
      <c r="P3" s="11"/>
      <c r="Q3" s="11"/>
      <c r="R3" s="11"/>
      <c r="S3" s="11"/>
      <c r="T3" s="11"/>
      <c r="U3" s="11"/>
    </row>
    <row r="4" ht="28" customHeight="1">
      <c r="A4" s="23"/>
      <c r="B4" s="24"/>
      <c r="C4" s="25"/>
      <c r="D4" s="25"/>
      <c r="E4" s="21"/>
      <c r="F4" s="21"/>
      <c r="G4" s="21"/>
      <c r="H4" s="26"/>
      <c r="I4" s="22"/>
      <c r="J4" s="10"/>
      <c r="K4" s="10"/>
      <c r="L4" s="11"/>
      <c r="M4" s="11"/>
      <c r="N4" s="11"/>
      <c r="O4" s="11"/>
      <c r="P4" s="11"/>
      <c r="Q4" s="11"/>
      <c r="R4" s="11"/>
      <c r="S4" s="11"/>
      <c r="T4" s="11"/>
      <c r="U4" s="11"/>
    </row>
    <row r="5" ht="17.25" customHeight="1">
      <c r="A5" t="s" s="27">
        <v>9</v>
      </c>
      <c r="B5" s="28">
        <v>44096</v>
      </c>
      <c r="C5" s="29"/>
      <c r="D5" s="30"/>
      <c r="E5" s="30"/>
      <c r="F5" s="30"/>
      <c r="G5" t="s" s="31">
        <v>10</v>
      </c>
      <c r="H5" s="32">
        <v>3</v>
      </c>
      <c r="I5" s="33"/>
      <c r="J5" s="10"/>
      <c r="K5" s="10"/>
      <c r="L5" s="11"/>
      <c r="M5" s="11"/>
      <c r="N5" s="11"/>
      <c r="O5" s="11"/>
      <c r="P5" s="11"/>
      <c r="Q5" s="11"/>
      <c r="R5" s="11"/>
      <c r="S5" s="11"/>
      <c r="T5" s="11"/>
      <c r="U5" s="11"/>
    </row>
    <row r="6" ht="14.15" customHeight="1">
      <c r="A6" t="s" s="34">
        <v>11</v>
      </c>
      <c r="B6" s="25"/>
      <c r="C6" s="35"/>
      <c r="D6" s="35"/>
      <c r="E6" s="35"/>
      <c r="F6" s="35"/>
      <c r="G6" s="35"/>
      <c r="H6" s="25"/>
      <c r="I6" s="36"/>
      <c r="J6" s="37"/>
      <c r="K6" s="37"/>
      <c r="L6" s="11"/>
      <c r="M6" s="11"/>
      <c r="N6" s="11"/>
      <c r="O6" s="11"/>
      <c r="P6" s="11"/>
      <c r="Q6" s="11"/>
      <c r="R6" s="11"/>
      <c r="S6" s="11"/>
      <c r="T6" s="11"/>
      <c r="U6" s="11"/>
    </row>
    <row r="7" ht="13.65" customHeight="1">
      <c r="A7" s="38"/>
      <c r="B7" t="s" s="39">
        <v>12</v>
      </c>
      <c r="C7" s="40"/>
      <c r="D7" s="40"/>
      <c r="E7" s="40"/>
      <c r="F7" s="40"/>
      <c r="G7" s="40"/>
      <c r="H7" s="40"/>
      <c r="I7" s="41"/>
      <c r="J7" s="37"/>
      <c r="K7" s="37"/>
      <c r="L7" s="11"/>
      <c r="M7" s="11"/>
      <c r="N7" s="11"/>
      <c r="O7" s="11"/>
      <c r="P7" s="11"/>
      <c r="Q7" s="11"/>
      <c r="R7" s="11"/>
      <c r="S7" s="11"/>
      <c r="T7" s="11"/>
      <c r="U7" s="11"/>
    </row>
    <row r="8" ht="13.65" customHeight="1">
      <c r="A8" s="38"/>
      <c r="B8" t="s" s="39">
        <v>13</v>
      </c>
      <c r="C8" s="40"/>
      <c r="D8" s="40"/>
      <c r="E8" s="40"/>
      <c r="F8" s="40"/>
      <c r="G8" s="40"/>
      <c r="H8" s="40"/>
      <c r="I8" s="41"/>
      <c r="J8" s="37"/>
      <c r="K8" s="37"/>
      <c r="L8" s="11"/>
      <c r="M8" s="11"/>
      <c r="N8" s="11"/>
      <c r="O8" s="11"/>
      <c r="P8" s="11"/>
      <c r="Q8" s="11"/>
      <c r="R8" s="11"/>
      <c r="S8" s="11"/>
      <c r="T8" s="11"/>
      <c r="U8" s="11"/>
    </row>
    <row r="9" ht="13.65" customHeight="1">
      <c r="A9" s="38"/>
      <c r="B9" t="s" s="39">
        <v>14</v>
      </c>
      <c r="C9" s="40"/>
      <c r="D9" s="40"/>
      <c r="E9" s="40"/>
      <c r="F9" s="40"/>
      <c r="G9" s="40"/>
      <c r="H9" s="40"/>
      <c r="I9" s="41"/>
      <c r="J9" s="37"/>
      <c r="K9" s="37"/>
      <c r="L9" s="11"/>
      <c r="M9" s="11"/>
      <c r="N9" s="11"/>
      <c r="O9" s="11"/>
      <c r="P9" s="11"/>
      <c r="Q9" s="11"/>
      <c r="R9" s="11"/>
      <c r="S9" s="11"/>
      <c r="T9" s="11"/>
      <c r="U9" s="11"/>
    </row>
    <row r="10" ht="13.65" customHeight="1">
      <c r="A10" s="38"/>
      <c r="B10" s="42"/>
      <c r="C10" s="40"/>
      <c r="D10" s="40"/>
      <c r="E10" s="40"/>
      <c r="F10" s="40"/>
      <c r="G10" s="40"/>
      <c r="H10" s="40"/>
      <c r="I10" s="41"/>
      <c r="J10" s="37"/>
      <c r="K10" s="37"/>
      <c r="L10" s="11"/>
      <c r="M10" s="11"/>
      <c r="N10" s="11"/>
      <c r="O10" s="11"/>
      <c r="P10" s="11"/>
      <c r="Q10" s="11"/>
      <c r="R10" s="11"/>
      <c r="S10" s="11"/>
      <c r="T10" s="11"/>
      <c r="U10" s="11"/>
    </row>
    <row r="11" ht="13.65" customHeight="1">
      <c r="A11" s="38"/>
      <c r="B11" t="s" s="39">
        <v>15</v>
      </c>
      <c r="C11" s="40"/>
      <c r="D11" s="40"/>
      <c r="E11" s="40"/>
      <c r="F11" s="40"/>
      <c r="G11" s="40"/>
      <c r="H11" s="40"/>
      <c r="I11" s="41"/>
      <c r="J11" s="37"/>
      <c r="K11" s="37"/>
      <c r="L11" s="11"/>
      <c r="M11" s="11"/>
      <c r="N11" s="11"/>
      <c r="O11" s="11"/>
      <c r="P11" s="11"/>
      <c r="Q11" s="11"/>
      <c r="R11" s="11"/>
      <c r="S11" s="11"/>
      <c r="T11" s="11"/>
      <c r="U11" s="11"/>
    </row>
    <row r="12" ht="13.65" customHeight="1">
      <c r="A12" s="38"/>
      <c r="B12" t="s" s="39">
        <v>16</v>
      </c>
      <c r="C12" s="40"/>
      <c r="D12" s="40"/>
      <c r="E12" s="40"/>
      <c r="F12" s="40"/>
      <c r="G12" s="40"/>
      <c r="H12" s="40"/>
      <c r="I12" s="41"/>
      <c r="J12" s="37"/>
      <c r="K12" s="37"/>
      <c r="L12" s="11"/>
      <c r="M12" s="11"/>
      <c r="N12" s="11"/>
      <c r="O12" s="11"/>
      <c r="P12" s="11"/>
      <c r="Q12" s="11"/>
      <c r="R12" s="11"/>
      <c r="S12" s="11"/>
      <c r="T12" s="11"/>
      <c r="U12" s="11"/>
    </row>
    <row r="13" ht="13.65" customHeight="1">
      <c r="A13" s="38"/>
      <c r="B13" t="s" s="39">
        <v>17</v>
      </c>
      <c r="C13" s="40"/>
      <c r="D13" s="40"/>
      <c r="E13" s="40"/>
      <c r="F13" s="40"/>
      <c r="G13" s="40"/>
      <c r="H13" s="40"/>
      <c r="I13" s="41"/>
      <c r="J13" s="37"/>
      <c r="K13" s="37"/>
      <c r="L13" s="11"/>
      <c r="M13" s="11"/>
      <c r="N13" s="11"/>
      <c r="O13" s="11"/>
      <c r="P13" s="11"/>
      <c r="Q13" s="11"/>
      <c r="R13" s="11"/>
      <c r="S13" s="11"/>
      <c r="T13" s="11"/>
      <c r="U13" s="11"/>
    </row>
    <row r="14" ht="13.65" customHeight="1">
      <c r="A14" s="38"/>
      <c r="B14" s="42"/>
      <c r="C14" s="40"/>
      <c r="D14" s="43"/>
      <c r="E14" s="43"/>
      <c r="F14" s="40"/>
      <c r="G14" s="40"/>
      <c r="H14" s="40"/>
      <c r="I14" s="41"/>
      <c r="J14" s="37"/>
      <c r="K14" s="37"/>
      <c r="L14" s="11"/>
      <c r="M14" s="11"/>
      <c r="N14" s="11"/>
      <c r="O14" s="11"/>
      <c r="P14" s="11"/>
      <c r="Q14" s="11"/>
      <c r="R14" s="11"/>
      <c r="S14" s="11"/>
      <c r="T14" s="11"/>
      <c r="U14" s="11"/>
    </row>
    <row r="15" ht="14" customHeight="1">
      <c r="A15" s="44"/>
      <c r="B15" t="s" s="45">
        <v>18</v>
      </c>
      <c r="C15" s="46"/>
      <c r="D15" t="s" s="47">
        <v>19</v>
      </c>
      <c r="E15" t="s" s="48">
        <v>20</v>
      </c>
      <c r="F15" s="49"/>
      <c r="G15" s="50"/>
      <c r="H15" s="50"/>
      <c r="I15" s="51"/>
      <c r="J15" s="37"/>
      <c r="K15" s="37"/>
      <c r="L15" s="11"/>
      <c r="M15" s="11"/>
      <c r="N15" s="11"/>
      <c r="O15" s="11"/>
      <c r="P15" s="11"/>
      <c r="Q15" s="11"/>
      <c r="R15" s="11"/>
      <c r="S15" s="11"/>
      <c r="T15" s="11"/>
      <c r="U15" s="11"/>
    </row>
    <row r="16" ht="15" customHeight="1">
      <c r="A16" t="s" s="52">
        <v>21</v>
      </c>
      <c r="B16" s="53"/>
      <c r="C16" s="54"/>
      <c r="D16" s="54"/>
      <c r="E16" s="54"/>
      <c r="F16" s="53"/>
      <c r="G16" s="53"/>
      <c r="H16" s="53"/>
      <c r="I16" s="53"/>
      <c r="J16" s="10"/>
      <c r="K16" s="10"/>
      <c r="L16" s="11"/>
      <c r="M16" s="11"/>
      <c r="N16" s="11"/>
      <c r="O16" s="11"/>
      <c r="P16" s="11"/>
      <c r="Q16" s="11"/>
      <c r="R16" s="11"/>
      <c r="S16" s="11"/>
      <c r="T16" s="11"/>
      <c r="U16" s="11"/>
    </row>
    <row r="17" ht="15" customHeight="1">
      <c r="A17" t="s" s="55">
        <v>22</v>
      </c>
      <c r="B17" t="s" s="55">
        <v>23</v>
      </c>
      <c r="C17" s="56"/>
      <c r="D17" s="56"/>
      <c r="E17" s="56"/>
      <c r="F17" s="56"/>
      <c r="G17" s="56"/>
      <c r="H17" s="56"/>
      <c r="I17" t="s" s="55">
        <v>24</v>
      </c>
      <c r="J17" s="10"/>
      <c r="K17" s="10"/>
      <c r="L17" s="11"/>
      <c r="M17" s="11"/>
      <c r="N17" s="11"/>
      <c r="O17" s="11"/>
      <c r="P17" s="11"/>
      <c r="Q17" s="11"/>
      <c r="R17" s="11"/>
      <c r="S17" s="11"/>
      <c r="T17" s="11"/>
      <c r="U17" s="11"/>
    </row>
    <row r="18" ht="13.65" customHeight="1">
      <c r="A18" t="s" s="57">
        <v>25</v>
      </c>
      <c r="B18" t="s" s="57">
        <v>26</v>
      </c>
      <c r="C18" s="58"/>
      <c r="D18" s="58"/>
      <c r="E18" s="58"/>
      <c r="F18" s="58"/>
      <c r="G18" s="58"/>
      <c r="H18" s="58"/>
      <c r="I18" s="59">
        <v>1</v>
      </c>
      <c r="J18" s="10"/>
      <c r="K18" s="10"/>
      <c r="L18" s="11"/>
      <c r="M18" s="11"/>
      <c r="N18" s="11"/>
      <c r="O18" s="11"/>
      <c r="P18" s="11"/>
      <c r="Q18" s="11"/>
      <c r="R18" s="11"/>
      <c r="S18" s="11"/>
      <c r="T18" s="11"/>
      <c r="U18" s="11"/>
    </row>
    <row r="19" ht="13.65" customHeight="1">
      <c r="A19" t="s" s="57">
        <v>27</v>
      </c>
      <c r="B19" t="s" s="57">
        <v>28</v>
      </c>
      <c r="C19" s="58"/>
      <c r="D19" s="58"/>
      <c r="E19" s="58"/>
      <c r="F19" s="58"/>
      <c r="G19" s="58"/>
      <c r="H19" s="58"/>
      <c r="I19" s="59">
        <v>2</v>
      </c>
      <c r="J19" s="60">
        <v>1</v>
      </c>
      <c r="K19" s="10"/>
      <c r="L19" s="11"/>
      <c r="M19" s="11"/>
      <c r="N19" s="11"/>
      <c r="O19" s="11"/>
      <c r="P19" s="11"/>
      <c r="Q19" s="11"/>
      <c r="R19" s="11"/>
      <c r="S19" s="11"/>
      <c r="T19" s="11"/>
      <c r="U19" s="11"/>
    </row>
    <row r="20" ht="13.65" customHeight="1">
      <c r="A20" t="s" s="57">
        <v>29</v>
      </c>
      <c r="B20" t="s" s="57">
        <v>30</v>
      </c>
      <c r="C20" s="58"/>
      <c r="D20" s="58"/>
      <c r="E20" s="58"/>
      <c r="F20" s="58"/>
      <c r="G20" s="58"/>
      <c r="H20" s="58"/>
      <c r="I20" s="59">
        <v>3</v>
      </c>
      <c r="J20" s="60">
        <v>2</v>
      </c>
      <c r="K20" s="10"/>
      <c r="L20" s="11"/>
      <c r="M20" s="11"/>
      <c r="N20" s="11"/>
      <c r="O20" s="11"/>
      <c r="P20" s="11"/>
      <c r="Q20" s="11"/>
      <c r="R20" s="11"/>
      <c r="S20" s="11"/>
      <c r="T20" s="11"/>
      <c r="U20" s="11"/>
    </row>
    <row r="21" ht="15" customHeight="1">
      <c r="A21" s="61"/>
      <c r="B21" s="61"/>
      <c r="C21" s="61"/>
      <c r="D21" s="62"/>
      <c r="E21" s="62"/>
      <c r="F21" s="62"/>
      <c r="G21" s="62"/>
      <c r="H21" s="62"/>
      <c r="I21" s="63"/>
      <c r="J21" s="64">
        <v>3</v>
      </c>
      <c r="K21" s="65"/>
      <c r="L21" s="65"/>
      <c r="M21" s="11"/>
      <c r="N21" s="11"/>
      <c r="O21" s="11"/>
      <c r="P21" s="11"/>
      <c r="Q21" s="11"/>
      <c r="R21" s="11"/>
      <c r="S21" s="11"/>
      <c r="T21" s="11"/>
      <c r="U21" s="11"/>
    </row>
    <row r="22" ht="15" customHeight="1">
      <c r="A22" t="s" s="55">
        <v>31</v>
      </c>
      <c r="B22" t="s" s="66">
        <v>32</v>
      </c>
      <c r="C22" s="67"/>
      <c r="D22" s="10"/>
      <c r="E22" s="11"/>
      <c r="F22" s="11"/>
      <c r="G22" s="11"/>
      <c r="H22" s="11"/>
      <c r="I22" s="11"/>
      <c r="J22" s="11"/>
      <c r="K22" s="11"/>
      <c r="L22" s="11"/>
      <c r="M22" s="11"/>
      <c r="N22" s="11"/>
      <c r="O22" s="11"/>
      <c r="P22" s="11"/>
      <c r="Q22" s="11"/>
      <c r="R22" s="11"/>
      <c r="S22" s="11"/>
      <c r="T22" s="11"/>
      <c r="U22" s="11"/>
    </row>
    <row r="23" ht="13.65" customHeight="1">
      <c r="A23" t="s" s="68">
        <v>33</v>
      </c>
      <c r="B23" s="69">
        <v>3</v>
      </c>
      <c r="C23" s="70"/>
      <c r="D23" s="71"/>
      <c r="E23" s="11"/>
      <c r="F23" s="11"/>
      <c r="G23" s="11"/>
      <c r="H23" s="11"/>
      <c r="I23" s="11"/>
      <c r="J23" s="11"/>
      <c r="K23" s="11"/>
      <c r="L23" s="11"/>
      <c r="M23" s="11"/>
      <c r="N23" s="11"/>
      <c r="O23" s="11"/>
      <c r="P23" s="11"/>
      <c r="Q23" s="11"/>
      <c r="R23" s="11"/>
      <c r="S23" s="11"/>
      <c r="T23" s="11"/>
      <c r="U23" s="11"/>
    </row>
    <row r="24" ht="13.65" customHeight="1">
      <c r="A24" t="s" s="68">
        <v>34</v>
      </c>
      <c r="B24" s="69">
        <v>3</v>
      </c>
      <c r="C24" s="70"/>
      <c r="D24" s="71"/>
      <c r="E24" s="11"/>
      <c r="F24" s="11"/>
      <c r="G24" s="11"/>
      <c r="H24" s="11"/>
      <c r="I24" s="11"/>
      <c r="J24" s="11"/>
      <c r="K24" s="11"/>
      <c r="L24" s="11"/>
      <c r="M24" s="11"/>
      <c r="N24" s="11"/>
      <c r="O24" s="11"/>
      <c r="P24" s="11"/>
      <c r="Q24" s="11"/>
      <c r="R24" s="11"/>
      <c r="S24" s="11"/>
      <c r="T24" s="11"/>
      <c r="U24" s="11"/>
    </row>
    <row r="25" ht="13.65" customHeight="1">
      <c r="A25" t="s" s="68">
        <v>35</v>
      </c>
      <c r="B25" s="69">
        <v>3</v>
      </c>
      <c r="C25" s="70"/>
      <c r="D25" s="10"/>
      <c r="E25" s="11"/>
      <c r="F25" s="11"/>
      <c r="G25" s="11"/>
      <c r="H25" s="11"/>
      <c r="I25" s="11"/>
      <c r="J25" s="11"/>
      <c r="K25" s="11"/>
      <c r="L25" s="11"/>
      <c r="M25" s="11"/>
      <c r="N25" s="11"/>
      <c r="O25" s="11"/>
      <c r="P25" s="11"/>
      <c r="Q25" s="11"/>
      <c r="R25" s="11"/>
      <c r="S25" s="11"/>
      <c r="T25" s="11"/>
      <c r="U25" s="11"/>
    </row>
    <row r="26" ht="13.65" customHeight="1">
      <c r="A26" t="s" s="68">
        <v>37</v>
      </c>
      <c r="B26" s="69">
        <v>2</v>
      </c>
      <c r="C26" s="70"/>
      <c r="D26" s="10"/>
      <c r="E26" s="11"/>
      <c r="F26" s="11"/>
      <c r="G26" s="11"/>
      <c r="H26" s="11"/>
      <c r="I26" s="11"/>
      <c r="J26" s="11"/>
      <c r="K26" s="11"/>
      <c r="L26" s="11"/>
      <c r="M26" s="11"/>
      <c r="N26" s="11"/>
      <c r="O26" s="11"/>
      <c r="P26" s="11"/>
      <c r="Q26" s="11"/>
      <c r="R26" s="11"/>
      <c r="S26" s="11"/>
      <c r="T26" s="11"/>
      <c r="U26" s="11"/>
    </row>
    <row r="27" ht="13.65" customHeight="1">
      <c r="A27" t="s" s="68">
        <v>38</v>
      </c>
      <c r="B27" s="69">
        <v>1</v>
      </c>
      <c r="C27" s="70"/>
      <c r="D27" s="10"/>
      <c r="E27" s="11"/>
      <c r="F27" s="11"/>
      <c r="G27" s="11"/>
      <c r="H27" s="11"/>
      <c r="I27" s="11"/>
      <c r="J27" s="11"/>
      <c r="K27" s="11"/>
      <c r="L27" s="11"/>
      <c r="M27" s="11"/>
      <c r="N27" s="11"/>
      <c r="O27" s="11"/>
      <c r="P27" s="11"/>
      <c r="Q27" s="11"/>
      <c r="R27" s="11"/>
      <c r="S27" s="11"/>
      <c r="T27" s="11"/>
      <c r="U27" s="11"/>
    </row>
    <row r="28" ht="15" customHeight="1">
      <c r="A28" t="s" s="72">
        <v>39</v>
      </c>
      <c r="B28" s="73">
        <f>SUM(B23:C27)</f>
        <v>12</v>
      </c>
      <c r="C28" s="74"/>
      <c r="D28" s="10"/>
      <c r="E28" s="11"/>
      <c r="F28" s="11"/>
      <c r="G28" s="11"/>
      <c r="H28" s="11"/>
      <c r="I28" s="11"/>
      <c r="J28" s="11"/>
      <c r="K28" s="11"/>
      <c r="L28" s="11"/>
      <c r="M28" s="11"/>
      <c r="N28" s="11"/>
      <c r="O28" s="11"/>
      <c r="P28" s="11"/>
      <c r="Q28" s="11"/>
      <c r="R28" s="11"/>
      <c r="S28" s="11"/>
      <c r="T28" s="11"/>
      <c r="U28" s="11"/>
    </row>
    <row r="29" ht="15" customHeight="1">
      <c r="A29" s="75"/>
      <c r="B29" s="76"/>
      <c r="C29" s="76"/>
      <c r="D29" s="77"/>
      <c r="E29" s="77"/>
      <c r="F29" s="77"/>
      <c r="G29" s="77"/>
      <c r="H29" s="77"/>
      <c r="I29" s="77"/>
      <c r="J29" s="11"/>
      <c r="K29" s="11"/>
      <c r="L29" s="11"/>
      <c r="M29" s="11"/>
      <c r="N29" s="11"/>
      <c r="O29" s="11"/>
      <c r="P29" s="11"/>
      <c r="Q29" s="11"/>
      <c r="R29" s="11"/>
      <c r="S29" s="11"/>
      <c r="T29" s="11"/>
      <c r="U29" s="11"/>
    </row>
    <row r="30" ht="15" customHeight="1">
      <c r="A30" t="s" s="55">
        <v>40</v>
      </c>
      <c r="B30" s="54"/>
      <c r="C30" s="54"/>
      <c r="D30" s="54"/>
      <c r="E30" s="54"/>
      <c r="F30" s="54"/>
      <c r="G30" s="54"/>
      <c r="H30" s="54"/>
      <c r="I30" s="54"/>
      <c r="J30" s="10"/>
      <c r="K30" s="10"/>
      <c r="L30" s="11"/>
      <c r="M30" s="11"/>
      <c r="N30" s="11"/>
      <c r="O30" s="11"/>
      <c r="P30" s="11"/>
      <c r="Q30" s="11"/>
      <c r="R30" s="11"/>
      <c r="S30" s="11"/>
      <c r="T30" s="11"/>
      <c r="U30" s="11"/>
    </row>
    <row r="31" ht="15" customHeight="1">
      <c r="A31" t="s" s="55">
        <v>41</v>
      </c>
      <c r="B31" t="s" s="55">
        <v>23</v>
      </c>
      <c r="C31" s="56"/>
      <c r="D31" s="56"/>
      <c r="E31" s="56"/>
      <c r="F31" s="56"/>
      <c r="G31" s="56"/>
      <c r="H31" s="56"/>
      <c r="I31" t="s" s="55">
        <v>24</v>
      </c>
      <c r="J31" s="10"/>
      <c r="K31" s="10"/>
      <c r="L31" s="11"/>
      <c r="M31" s="11"/>
      <c r="N31" s="11"/>
      <c r="O31" s="11"/>
      <c r="P31" s="11"/>
      <c r="Q31" s="11"/>
      <c r="R31" s="11"/>
      <c r="S31" s="11"/>
      <c r="T31" s="11"/>
      <c r="U31" s="11"/>
    </row>
    <row r="32" ht="13.65" customHeight="1">
      <c r="A32" t="s" s="57">
        <v>25</v>
      </c>
      <c r="B32" t="s" s="57">
        <v>42</v>
      </c>
      <c r="C32" s="58"/>
      <c r="D32" s="58"/>
      <c r="E32" s="58"/>
      <c r="F32" s="58"/>
      <c r="G32" s="58"/>
      <c r="H32" s="58"/>
      <c r="I32" s="59">
        <v>5</v>
      </c>
      <c r="J32" s="10"/>
      <c r="K32" s="10"/>
      <c r="L32" s="11"/>
      <c r="M32" s="11"/>
      <c r="N32" s="11"/>
      <c r="O32" s="11"/>
      <c r="P32" s="11"/>
      <c r="Q32" s="11"/>
      <c r="R32" s="11"/>
      <c r="S32" s="11"/>
      <c r="T32" s="11"/>
      <c r="U32" s="11"/>
    </row>
    <row r="33" ht="13.65" customHeight="1">
      <c r="A33" t="s" s="57">
        <v>27</v>
      </c>
      <c r="B33" t="s" s="57">
        <v>43</v>
      </c>
      <c r="C33" s="58"/>
      <c r="D33" s="58"/>
      <c r="E33" s="58"/>
      <c r="F33" s="58"/>
      <c r="G33" s="58"/>
      <c r="H33" s="58"/>
      <c r="I33" s="59">
        <v>10</v>
      </c>
      <c r="J33" s="60">
        <v>2.5</v>
      </c>
      <c r="K33" s="10"/>
      <c r="L33" s="11"/>
      <c r="M33" s="11"/>
      <c r="N33" s="11"/>
      <c r="O33" s="11"/>
      <c r="P33" s="11"/>
      <c r="Q33" s="11"/>
      <c r="R33" s="11"/>
      <c r="S33" s="11"/>
      <c r="T33" s="11"/>
      <c r="U33" s="11"/>
    </row>
    <row r="34" ht="13.65" customHeight="1">
      <c r="A34" t="s" s="57">
        <v>29</v>
      </c>
      <c r="B34" t="s" s="57">
        <v>44</v>
      </c>
      <c r="C34" s="58"/>
      <c r="D34" s="58"/>
      <c r="E34" s="58"/>
      <c r="F34" s="58"/>
      <c r="G34" s="58"/>
      <c r="H34" s="58"/>
      <c r="I34" s="59">
        <v>15</v>
      </c>
      <c r="J34" s="60">
        <v>5</v>
      </c>
      <c r="K34" s="10"/>
      <c r="L34" s="11"/>
      <c r="M34" s="11"/>
      <c r="N34" s="11"/>
      <c r="O34" s="11"/>
      <c r="P34" s="11"/>
      <c r="Q34" s="11"/>
      <c r="R34" s="11"/>
      <c r="S34" s="11"/>
      <c r="T34" s="11"/>
      <c r="U34" s="11"/>
    </row>
    <row r="35" ht="13.65" customHeight="1">
      <c r="A35" s="75"/>
      <c r="B35" s="75"/>
      <c r="C35" s="75"/>
      <c r="D35" s="78"/>
      <c r="E35" s="78"/>
      <c r="F35" s="78"/>
      <c r="G35" s="78"/>
      <c r="H35" s="78"/>
      <c r="I35" s="78"/>
      <c r="J35" s="64">
        <v>7.5</v>
      </c>
      <c r="K35" s="11"/>
      <c r="L35" s="11"/>
      <c r="M35" s="11"/>
      <c r="N35" s="11"/>
      <c r="O35" s="11"/>
      <c r="P35" s="11"/>
      <c r="Q35" s="11"/>
      <c r="R35" s="11"/>
      <c r="S35" s="11"/>
      <c r="T35" s="11"/>
      <c r="U35" s="11"/>
    </row>
    <row r="36" ht="15" customHeight="1">
      <c r="A36" t="s" s="55">
        <v>45</v>
      </c>
      <c r="B36" t="s" s="66">
        <v>46</v>
      </c>
      <c r="C36" s="67"/>
      <c r="D36" s="79"/>
      <c r="E36" s="80"/>
      <c r="F36" s="11"/>
      <c r="G36" s="11"/>
      <c r="H36" s="81"/>
      <c r="I36" s="81"/>
      <c r="J36" s="64">
        <v>10</v>
      </c>
      <c r="K36" s="11"/>
      <c r="L36" s="11"/>
      <c r="M36" s="11"/>
      <c r="N36" s="11"/>
      <c r="O36" s="11"/>
      <c r="P36" s="11"/>
      <c r="Q36" s="11"/>
      <c r="R36" s="11"/>
      <c r="S36" s="11"/>
      <c r="T36" s="11"/>
      <c r="U36" s="11"/>
    </row>
    <row r="37" ht="28" customHeight="1">
      <c r="A37" t="s" s="82">
        <v>52</v>
      </c>
      <c r="B37" s="83">
        <v>5</v>
      </c>
      <c r="C37" s="84"/>
      <c r="D37" s="10"/>
      <c r="E37" s="11"/>
      <c r="F37" s="81"/>
      <c r="G37" s="81"/>
      <c r="H37" s="81"/>
      <c r="I37" s="81"/>
      <c r="J37" s="11"/>
      <c r="K37" s="11"/>
      <c r="L37" s="11"/>
      <c r="M37" s="11"/>
      <c r="N37" s="11"/>
      <c r="O37" s="11"/>
      <c r="P37" s="11"/>
      <c r="Q37" s="11"/>
      <c r="R37" s="11"/>
      <c r="S37" s="11"/>
      <c r="T37" s="11"/>
      <c r="U37" s="11"/>
    </row>
    <row r="38" ht="14" customHeight="1">
      <c r="A38" t="s" s="82">
        <v>53</v>
      </c>
      <c r="B38" s="83">
        <v>5</v>
      </c>
      <c r="C38" s="84"/>
      <c r="D38" s="10"/>
      <c r="E38" s="11"/>
      <c r="F38" s="81"/>
      <c r="G38" s="81"/>
      <c r="H38" s="81"/>
      <c r="I38" s="81"/>
      <c r="J38" s="11"/>
      <c r="K38" s="11"/>
      <c r="L38" s="11"/>
      <c r="M38" s="11"/>
      <c r="N38" s="11"/>
      <c r="O38" s="11"/>
      <c r="P38" s="11"/>
      <c r="Q38" s="11"/>
      <c r="R38" s="11"/>
      <c r="S38" s="11"/>
      <c r="T38" s="11"/>
      <c r="U38" s="11"/>
    </row>
    <row r="39" ht="28" customHeight="1">
      <c r="A39" t="s" s="82">
        <v>54</v>
      </c>
      <c r="B39" s="83">
        <v>5</v>
      </c>
      <c r="C39" s="84"/>
      <c r="D39" s="10"/>
      <c r="E39" s="11"/>
      <c r="F39" s="81"/>
      <c r="G39" s="81"/>
      <c r="H39" s="81"/>
      <c r="I39" s="81"/>
      <c r="J39" s="11"/>
      <c r="K39" s="11"/>
      <c r="L39" s="11"/>
      <c r="M39" s="11"/>
      <c r="N39" s="11"/>
      <c r="O39" s="11"/>
      <c r="P39" s="11"/>
      <c r="Q39" s="11"/>
      <c r="R39" s="11"/>
      <c r="S39" s="11"/>
      <c r="T39" s="11"/>
      <c r="U39" s="11"/>
    </row>
    <row r="40" ht="14" customHeight="1">
      <c r="A40" t="s" s="82">
        <v>55</v>
      </c>
      <c r="B40" s="83">
        <v>5</v>
      </c>
      <c r="C40" s="84"/>
      <c r="D40" s="10"/>
      <c r="E40" s="11"/>
      <c r="F40" s="81"/>
      <c r="G40" s="81"/>
      <c r="H40" s="81"/>
      <c r="I40" s="81"/>
      <c r="J40" s="11"/>
      <c r="K40" s="11"/>
      <c r="L40" s="11"/>
      <c r="M40" s="11"/>
      <c r="N40" s="11"/>
      <c r="O40" s="11"/>
      <c r="P40" s="11"/>
      <c r="Q40" s="11"/>
      <c r="R40" s="11"/>
      <c r="S40" s="11"/>
      <c r="T40" s="11"/>
      <c r="U40" s="11"/>
    </row>
    <row r="41" ht="28" customHeight="1">
      <c r="A41" t="s" s="82">
        <v>56</v>
      </c>
      <c r="B41" s="83">
        <v>5</v>
      </c>
      <c r="C41" s="84"/>
      <c r="D41" s="10"/>
      <c r="E41" s="11"/>
      <c r="F41" s="81"/>
      <c r="G41" s="81"/>
      <c r="H41" s="81"/>
      <c r="I41" s="81"/>
      <c r="J41" s="11"/>
      <c r="K41" s="11"/>
      <c r="L41" s="11"/>
      <c r="M41" s="11"/>
      <c r="N41" s="11"/>
      <c r="O41" s="11"/>
      <c r="P41" s="11"/>
      <c r="Q41" s="11"/>
      <c r="R41" s="11"/>
      <c r="S41" s="11"/>
      <c r="T41" s="11"/>
      <c r="U41" s="11"/>
    </row>
    <row r="42" ht="14" customHeight="1">
      <c r="A42" t="s" s="82">
        <v>57</v>
      </c>
      <c r="B42" s="83">
        <v>5</v>
      </c>
      <c r="C42" s="84"/>
      <c r="D42" s="10"/>
      <c r="E42" s="11"/>
      <c r="F42" s="81"/>
      <c r="G42" s="81"/>
      <c r="H42" s="81"/>
      <c r="I42" s="81"/>
      <c r="J42" s="11"/>
      <c r="K42" s="11"/>
      <c r="L42" s="11"/>
      <c r="M42" s="11"/>
      <c r="N42" s="11"/>
      <c r="O42" s="11"/>
      <c r="P42" s="11"/>
      <c r="Q42" s="11"/>
      <c r="R42" s="11"/>
      <c r="S42" s="11"/>
      <c r="T42" s="11"/>
      <c r="U42" s="11"/>
    </row>
    <row r="43" ht="28" customHeight="1">
      <c r="A43" t="s" s="82">
        <v>58</v>
      </c>
      <c r="B43" s="83">
        <v>5</v>
      </c>
      <c r="C43" s="84"/>
      <c r="D43" s="10"/>
      <c r="E43" s="11"/>
      <c r="F43" s="81"/>
      <c r="G43" s="81"/>
      <c r="H43" s="81"/>
      <c r="I43" s="11"/>
      <c r="J43" s="11"/>
      <c r="K43" s="11"/>
      <c r="L43" s="11"/>
      <c r="M43" s="11"/>
      <c r="N43" s="11"/>
      <c r="O43" s="11"/>
      <c r="P43" s="11"/>
      <c r="Q43" s="11"/>
      <c r="R43" s="11"/>
      <c r="S43" s="11"/>
      <c r="T43" s="11"/>
      <c r="U43" s="11"/>
    </row>
    <row r="44" ht="42" customHeight="1">
      <c r="A44" t="s" s="82">
        <v>59</v>
      </c>
      <c r="B44" s="83">
        <v>5</v>
      </c>
      <c r="C44" s="84"/>
      <c r="D44" s="10"/>
      <c r="E44" s="11"/>
      <c r="F44" s="81"/>
      <c r="G44" s="81"/>
      <c r="H44" s="81"/>
      <c r="I44" s="11"/>
      <c r="J44" s="11"/>
      <c r="K44" s="11"/>
      <c r="L44" s="11"/>
      <c r="M44" s="11"/>
      <c r="N44" s="11"/>
      <c r="O44" s="11"/>
      <c r="P44" s="11"/>
      <c r="Q44" s="11"/>
      <c r="R44" s="11"/>
      <c r="S44" s="11"/>
      <c r="T44" s="11"/>
      <c r="U44" s="11"/>
    </row>
    <row r="45" ht="42" customHeight="1">
      <c r="A45" t="s" s="82">
        <v>60</v>
      </c>
      <c r="B45" s="83">
        <v>5</v>
      </c>
      <c r="C45" s="84"/>
      <c r="D45" s="10"/>
      <c r="E45" s="11"/>
      <c r="F45" s="81"/>
      <c r="G45" s="81"/>
      <c r="H45" s="81"/>
      <c r="I45" s="11"/>
      <c r="J45" s="11"/>
      <c r="K45" s="11"/>
      <c r="L45" s="11"/>
      <c r="M45" s="11"/>
      <c r="N45" s="11"/>
      <c r="O45" s="11"/>
      <c r="P45" s="11"/>
      <c r="Q45" s="11"/>
      <c r="R45" s="11"/>
      <c r="S45" s="11"/>
      <c r="T45" s="11"/>
      <c r="U45" s="11"/>
    </row>
    <row r="46" ht="28" customHeight="1">
      <c r="A46" t="s" s="82">
        <v>62</v>
      </c>
      <c r="B46" s="83">
        <v>5</v>
      </c>
      <c r="C46" s="84"/>
      <c r="D46" s="10"/>
      <c r="E46" s="11"/>
      <c r="F46" s="81"/>
      <c r="G46" s="81"/>
      <c r="H46" s="81"/>
      <c r="I46" s="11"/>
      <c r="J46" s="11"/>
      <c r="K46" s="11"/>
      <c r="L46" s="11"/>
      <c r="M46" s="11"/>
      <c r="N46" s="11"/>
      <c r="O46" s="11"/>
      <c r="P46" s="11"/>
      <c r="Q46" s="11"/>
      <c r="R46" s="11"/>
      <c r="S46" s="11"/>
      <c r="T46" s="11"/>
      <c r="U46" s="11"/>
    </row>
    <row r="47" ht="28" customHeight="1">
      <c r="A47" t="s" s="82">
        <v>63</v>
      </c>
      <c r="B47" s="83">
        <v>5</v>
      </c>
      <c r="C47" s="84"/>
      <c r="D47" s="10"/>
      <c r="E47" s="11"/>
      <c r="F47" s="81"/>
      <c r="G47" s="81"/>
      <c r="H47" s="81"/>
      <c r="I47" s="11"/>
      <c r="J47" s="11"/>
      <c r="K47" s="11"/>
      <c r="L47" s="11"/>
      <c r="M47" s="11"/>
      <c r="N47" s="11"/>
      <c r="O47" s="11"/>
      <c r="P47" s="11"/>
      <c r="Q47" s="11"/>
      <c r="R47" s="11"/>
      <c r="S47" s="11"/>
      <c r="T47" s="11"/>
      <c r="U47" s="11"/>
    </row>
    <row r="48" ht="28" customHeight="1">
      <c r="A48" t="s" s="82">
        <v>64</v>
      </c>
      <c r="B48" s="83">
        <v>5</v>
      </c>
      <c r="C48" s="84"/>
      <c r="D48" s="10"/>
      <c r="E48" s="11"/>
      <c r="F48" s="81"/>
      <c r="G48" s="81"/>
      <c r="H48" s="81"/>
      <c r="I48" s="11"/>
      <c r="J48" s="11"/>
      <c r="K48" s="11"/>
      <c r="L48" s="11"/>
      <c r="M48" s="11"/>
      <c r="N48" s="11"/>
      <c r="O48" s="11"/>
      <c r="P48" s="11"/>
      <c r="Q48" s="11"/>
      <c r="R48" s="11"/>
      <c r="S48" s="11"/>
      <c r="T48" s="11"/>
      <c r="U48" s="11"/>
    </row>
    <row r="49" ht="28" customHeight="1">
      <c r="A49" t="s" s="82">
        <v>65</v>
      </c>
      <c r="B49" s="83">
        <v>5</v>
      </c>
      <c r="C49" s="84"/>
      <c r="D49" s="10"/>
      <c r="E49" s="11"/>
      <c r="F49" s="81"/>
      <c r="G49" s="81"/>
      <c r="H49" s="81"/>
      <c r="I49" s="11"/>
      <c r="J49" s="11"/>
      <c r="K49" s="11"/>
      <c r="L49" s="11"/>
      <c r="M49" s="11"/>
      <c r="N49" s="11"/>
      <c r="O49" s="11"/>
      <c r="P49" s="11"/>
      <c r="Q49" s="11"/>
      <c r="R49" s="11"/>
      <c r="S49" s="11"/>
      <c r="T49" s="11"/>
      <c r="U49" s="11"/>
    </row>
    <row r="50" ht="14" customHeight="1">
      <c r="A50" t="s" s="82">
        <v>66</v>
      </c>
      <c r="B50" s="83">
        <v>5</v>
      </c>
      <c r="C50" s="84"/>
      <c r="D50" s="10"/>
      <c r="E50" s="11"/>
      <c r="F50" s="81"/>
      <c r="G50" s="81"/>
      <c r="H50" s="81"/>
      <c r="I50" s="11"/>
      <c r="J50" s="11"/>
      <c r="K50" s="11"/>
      <c r="L50" s="11"/>
      <c r="M50" s="11"/>
      <c r="N50" s="11"/>
      <c r="O50" s="11"/>
      <c r="P50" s="11"/>
      <c r="Q50" s="11"/>
      <c r="R50" s="11"/>
      <c r="S50" s="11"/>
      <c r="T50" s="11"/>
      <c r="U50" s="11"/>
    </row>
    <row r="51" ht="28" customHeight="1">
      <c r="A51" t="s" s="82">
        <v>67</v>
      </c>
      <c r="B51" s="83">
        <v>5</v>
      </c>
      <c r="C51" s="84"/>
      <c r="D51" s="10"/>
      <c r="E51" s="11"/>
      <c r="F51" s="81"/>
      <c r="G51" s="81"/>
      <c r="H51" s="81"/>
      <c r="I51" s="11"/>
      <c r="J51" s="11"/>
      <c r="K51" s="11"/>
      <c r="L51" s="11"/>
      <c r="M51" s="11"/>
      <c r="N51" s="11"/>
      <c r="O51" s="11"/>
      <c r="P51" s="11"/>
      <c r="Q51" s="11"/>
      <c r="R51" s="11"/>
      <c r="S51" s="11"/>
      <c r="T51" s="11"/>
      <c r="U51" s="11"/>
    </row>
    <row r="52" ht="28" customHeight="1">
      <c r="A52" t="s" s="82">
        <v>68</v>
      </c>
      <c r="B52" s="83">
        <v>5</v>
      </c>
      <c r="C52" s="84"/>
      <c r="D52" s="10"/>
      <c r="E52" s="11"/>
      <c r="F52" s="81"/>
      <c r="G52" s="81"/>
      <c r="H52" s="81"/>
      <c r="I52" s="11"/>
      <c r="J52" s="11"/>
      <c r="K52" s="11"/>
      <c r="L52" s="11"/>
      <c r="M52" s="11"/>
      <c r="N52" s="11"/>
      <c r="O52" s="11"/>
      <c r="P52" s="11"/>
      <c r="Q52" s="11"/>
      <c r="R52" s="11"/>
      <c r="S52" s="11"/>
      <c r="T52" s="11"/>
      <c r="U52" s="11"/>
    </row>
    <row r="53" ht="28" customHeight="1">
      <c r="A53" t="s" s="82">
        <v>69</v>
      </c>
      <c r="B53" s="83">
        <v>5</v>
      </c>
      <c r="C53" s="84"/>
      <c r="D53" s="71"/>
      <c r="E53" s="81"/>
      <c r="F53" s="11"/>
      <c r="G53" s="11"/>
      <c r="H53" s="81"/>
      <c r="I53" s="81"/>
      <c r="J53" s="11"/>
      <c r="K53" s="11"/>
      <c r="L53" s="11"/>
      <c r="M53" s="11"/>
      <c r="N53" s="11"/>
      <c r="O53" s="11"/>
      <c r="P53" s="11"/>
      <c r="Q53" s="11"/>
      <c r="R53" s="11"/>
      <c r="S53" s="11"/>
      <c r="T53" s="11"/>
      <c r="U53" s="11"/>
    </row>
    <row r="54" ht="28" customHeight="1">
      <c r="A54" t="s" s="82">
        <v>70</v>
      </c>
      <c r="B54" s="83">
        <v>5</v>
      </c>
      <c r="C54" s="84"/>
      <c r="D54" s="71"/>
      <c r="E54" s="81"/>
      <c r="F54" s="11"/>
      <c r="G54" s="11"/>
      <c r="H54" s="81"/>
      <c r="I54" s="81"/>
      <c r="J54" s="11"/>
      <c r="K54" s="11"/>
      <c r="L54" s="11"/>
      <c r="M54" s="11"/>
      <c r="N54" s="11"/>
      <c r="O54" s="11"/>
      <c r="P54" s="11"/>
      <c r="Q54" s="11"/>
      <c r="R54" s="11"/>
      <c r="S54" s="11"/>
      <c r="T54" s="11"/>
      <c r="U54" s="11"/>
    </row>
    <row r="55" ht="14" customHeight="1">
      <c r="A55" t="s" s="82">
        <v>76</v>
      </c>
      <c r="B55" s="83">
        <v>5</v>
      </c>
      <c r="C55" s="84"/>
      <c r="D55" s="71"/>
      <c r="E55" s="81"/>
      <c r="F55" s="11"/>
      <c r="G55" s="11"/>
      <c r="H55" s="81"/>
      <c r="I55" s="81"/>
      <c r="J55" s="11"/>
      <c r="K55" s="11"/>
      <c r="L55" s="11"/>
      <c r="M55" s="11"/>
      <c r="N55" s="11"/>
      <c r="O55" s="11"/>
      <c r="P55" s="11"/>
      <c r="Q55" s="11"/>
      <c r="R55" s="11"/>
      <c r="S55" s="11"/>
      <c r="T55" s="11"/>
      <c r="U55" s="11"/>
    </row>
    <row r="56" ht="14" customHeight="1">
      <c r="A56" t="s" s="82">
        <v>77</v>
      </c>
      <c r="B56" s="83">
        <v>5</v>
      </c>
      <c r="C56" s="84"/>
      <c r="D56" s="71"/>
      <c r="E56" s="81"/>
      <c r="F56" s="11"/>
      <c r="G56" s="11"/>
      <c r="H56" s="81"/>
      <c r="I56" s="81"/>
      <c r="J56" s="11"/>
      <c r="K56" s="11"/>
      <c r="L56" s="11"/>
      <c r="M56" s="11"/>
      <c r="N56" s="11"/>
      <c r="O56" s="11"/>
      <c r="P56" s="11"/>
      <c r="Q56" s="11"/>
      <c r="R56" s="11"/>
      <c r="S56" s="11"/>
      <c r="T56" s="11"/>
      <c r="U56" s="11"/>
    </row>
    <row r="57" ht="13.65" customHeight="1">
      <c r="A57" t="s" s="72">
        <v>78</v>
      </c>
      <c r="B57" s="85">
        <f>SUM(B37:B56)</f>
        <v>100</v>
      </c>
      <c r="C57" s="86"/>
      <c r="D57" t="s" s="87">
        <v>79</v>
      </c>
      <c r="E57" s="81"/>
      <c r="F57" s="88"/>
      <c r="G57" s="81"/>
      <c r="H57" s="81"/>
      <c r="I57" s="81"/>
      <c r="J57" s="11"/>
      <c r="K57" s="11"/>
      <c r="L57" s="11"/>
      <c r="M57" s="11"/>
      <c r="N57" s="11"/>
      <c r="O57" s="11"/>
      <c r="P57" s="11"/>
      <c r="Q57" s="11"/>
      <c r="R57" s="11"/>
      <c r="S57" s="11"/>
      <c r="T57" s="11"/>
      <c r="U57" s="11"/>
    </row>
    <row r="58" ht="13.65" customHeight="1">
      <c r="A58" s="89"/>
      <c r="B58" s="90"/>
      <c r="C58" s="90"/>
      <c r="D58" s="81"/>
      <c r="E58" s="81"/>
      <c r="F58" s="88"/>
      <c r="G58" s="81"/>
      <c r="H58" s="81"/>
      <c r="I58" s="81"/>
      <c r="J58" s="11"/>
      <c r="K58" s="11"/>
      <c r="L58" s="11"/>
      <c r="M58" s="11"/>
      <c r="N58" s="11"/>
      <c r="O58" s="11"/>
      <c r="P58" s="11"/>
      <c r="Q58" s="11"/>
      <c r="R58" s="11"/>
      <c r="S58" s="11"/>
      <c r="T58" s="11"/>
      <c r="U58" s="11"/>
    </row>
    <row r="59" ht="15" customHeight="1">
      <c r="A59" t="s" s="55">
        <v>80</v>
      </c>
      <c r="B59" s="73">
        <f>B28+B57</f>
        <v>112</v>
      </c>
      <c r="C59" s="74"/>
      <c r="D59" s="10"/>
      <c r="E59" s="11"/>
      <c r="F59" s="11"/>
      <c r="G59" s="11"/>
      <c r="H59" s="11"/>
      <c r="I59" s="11"/>
      <c r="J59" s="11"/>
      <c r="K59" s="11"/>
      <c r="L59" s="11"/>
      <c r="M59" s="11"/>
      <c r="N59" s="11"/>
      <c r="O59" s="11"/>
      <c r="P59" s="11"/>
      <c r="Q59" s="11"/>
      <c r="R59" s="11"/>
      <c r="S59" s="11"/>
      <c r="T59" s="11"/>
      <c r="U59" s="11"/>
    </row>
    <row r="60" ht="13.65" customHeight="1">
      <c r="A60" s="89"/>
      <c r="B60" s="89"/>
      <c r="C60" s="89"/>
      <c r="D60" s="91"/>
      <c r="E60" s="91"/>
      <c r="F60" s="91"/>
      <c r="G60" s="91"/>
      <c r="H60" s="91"/>
      <c r="I60" s="91"/>
      <c r="J60" s="11"/>
      <c r="K60" s="92"/>
      <c r="L60" s="92"/>
      <c r="M60" s="92"/>
      <c r="N60" s="92"/>
      <c r="O60" s="92"/>
      <c r="P60" s="92"/>
      <c r="Q60" s="92"/>
      <c r="R60" s="92"/>
      <c r="S60" s="92"/>
      <c r="T60" s="92"/>
      <c r="U60" s="92"/>
    </row>
    <row r="61" ht="15" customHeight="1">
      <c r="A61" t="s" s="55">
        <v>81</v>
      </c>
      <c r="B61" s="54"/>
      <c r="C61" s="54"/>
      <c r="D61" s="54"/>
      <c r="E61" s="54"/>
      <c r="F61" s="54"/>
      <c r="G61" s="93"/>
      <c r="H61" s="93"/>
      <c r="I61" s="93"/>
      <c r="J61" s="10"/>
      <c r="K61" s="94"/>
      <c r="L61" s="92"/>
      <c r="M61" s="92"/>
      <c r="N61" s="92"/>
      <c r="O61" s="92"/>
      <c r="P61" s="92"/>
      <c r="Q61" s="92"/>
      <c r="R61" s="92"/>
      <c r="S61" s="92"/>
      <c r="T61" s="92"/>
      <c r="U61" s="92"/>
    </row>
    <row r="62" ht="13.65" customHeight="1">
      <c r="A62" t="s" s="57">
        <v>82</v>
      </c>
      <c r="B62" s="58"/>
      <c r="C62" s="58"/>
      <c r="D62" s="58"/>
      <c r="E62" s="58"/>
      <c r="F62" s="58"/>
      <c r="G62" s="58"/>
      <c r="H62" s="58"/>
      <c r="I62" s="58"/>
      <c r="J62" s="10"/>
      <c r="K62" s="94"/>
      <c r="L62" s="92"/>
      <c r="M62" s="92"/>
      <c r="N62" s="92"/>
      <c r="O62" s="92"/>
      <c r="P62" s="92"/>
      <c r="Q62" s="92"/>
      <c r="R62" s="92"/>
      <c r="S62" s="92"/>
      <c r="T62" s="92"/>
      <c r="U62" s="92"/>
    </row>
    <row r="63" ht="13.65" customHeight="1">
      <c r="A63" t="s" s="57">
        <v>83</v>
      </c>
      <c r="B63" s="58"/>
      <c r="C63" s="58"/>
      <c r="D63" s="58"/>
      <c r="E63" s="58"/>
      <c r="F63" s="58"/>
      <c r="G63" s="58"/>
      <c r="H63" s="58"/>
      <c r="I63" s="58"/>
      <c r="J63" s="10"/>
      <c r="K63" s="94"/>
      <c r="L63" s="92"/>
      <c r="M63" s="92"/>
      <c r="N63" s="92"/>
      <c r="O63" s="92"/>
      <c r="P63" s="92"/>
      <c r="Q63" s="92"/>
      <c r="R63" s="92"/>
      <c r="S63" s="92"/>
      <c r="T63" s="92"/>
      <c r="U63" s="92"/>
    </row>
    <row r="64" ht="13.65" customHeight="1">
      <c r="A64" t="s" s="57">
        <v>84</v>
      </c>
      <c r="B64" s="58"/>
      <c r="C64" s="58"/>
      <c r="D64" s="58"/>
      <c r="E64" s="58"/>
      <c r="F64" s="58"/>
      <c r="G64" s="58"/>
      <c r="H64" s="58"/>
      <c r="I64" s="58"/>
      <c r="J64" s="10"/>
      <c r="K64" s="94"/>
      <c r="L64" s="92"/>
      <c r="M64" s="92"/>
      <c r="N64" s="92"/>
      <c r="O64" s="92"/>
      <c r="P64" s="92"/>
      <c r="Q64" s="92"/>
      <c r="R64" s="92"/>
      <c r="S64" s="92"/>
      <c r="T64" s="92"/>
      <c r="U64" s="92"/>
    </row>
    <row r="65" ht="13.65" customHeight="1">
      <c r="A65" t="s" s="57">
        <v>85</v>
      </c>
      <c r="B65" s="93"/>
      <c r="C65" s="93"/>
      <c r="D65" s="93"/>
      <c r="E65" s="93"/>
      <c r="F65" s="93"/>
      <c r="G65" s="93"/>
      <c r="H65" s="93"/>
      <c r="I65" s="93"/>
      <c r="J65" s="10"/>
      <c r="K65" s="94"/>
      <c r="L65" s="92"/>
      <c r="M65" s="92"/>
      <c r="N65" s="92"/>
      <c r="O65" s="92"/>
      <c r="P65" s="92"/>
      <c r="Q65" s="92"/>
      <c r="R65" s="92"/>
      <c r="S65" s="92"/>
      <c r="T65" s="92"/>
      <c r="U65" s="92"/>
    </row>
    <row r="66" ht="15" customHeight="1">
      <c r="A66" t="s" s="55">
        <v>86</v>
      </c>
      <c r="B66" t="s" s="95">
        <v>23</v>
      </c>
      <c r="C66" s="96"/>
      <c r="D66" s="96"/>
      <c r="E66" s="96"/>
      <c r="F66" t="s" s="55">
        <v>24</v>
      </c>
      <c r="G66" t="s" s="55">
        <v>87</v>
      </c>
      <c r="H66" t="s" s="55">
        <v>88</v>
      </c>
      <c r="I66" s="54"/>
      <c r="J66" s="10"/>
      <c r="K66" s="94"/>
      <c r="L66" s="92"/>
      <c r="M66" s="92"/>
      <c r="N66" s="92"/>
      <c r="O66" s="92"/>
      <c r="P66" s="92"/>
      <c r="Q66" s="92"/>
      <c r="R66" s="92"/>
      <c r="S66" s="92"/>
      <c r="T66" s="92"/>
      <c r="U66" s="92"/>
    </row>
    <row r="67" ht="13.65" customHeight="1">
      <c r="A67" t="s" s="97">
        <v>89</v>
      </c>
      <c r="B67" t="s" s="57">
        <v>90</v>
      </c>
      <c r="C67" s="58"/>
      <c r="D67" s="58"/>
      <c r="E67" s="58"/>
      <c r="F67" s="59">
        <v>2</v>
      </c>
      <c r="G67" s="98">
        <v>5</v>
      </c>
      <c r="H67" s="99">
        <f>F67*G67</f>
        <v>10</v>
      </c>
      <c r="I67" s="100"/>
      <c r="J67" s="10"/>
      <c r="K67" s="94"/>
      <c r="L67" s="92"/>
      <c r="M67" s="92"/>
      <c r="N67" s="92"/>
      <c r="O67" s="92"/>
      <c r="P67" s="92"/>
      <c r="Q67" s="92"/>
      <c r="R67" s="92"/>
      <c r="S67" s="92"/>
      <c r="T67" s="92"/>
      <c r="U67" s="92"/>
    </row>
    <row r="68" ht="13.65" customHeight="1">
      <c r="A68" t="s" s="97">
        <v>91</v>
      </c>
      <c r="B68" t="s" s="57">
        <v>92</v>
      </c>
      <c r="C68" s="58"/>
      <c r="D68" s="58"/>
      <c r="E68" s="58"/>
      <c r="F68" s="59">
        <v>1</v>
      </c>
      <c r="G68" s="98">
        <v>5</v>
      </c>
      <c r="H68" s="99">
        <f>F68*G68</f>
        <v>5</v>
      </c>
      <c r="I68" s="100"/>
      <c r="J68" s="10"/>
      <c r="K68" s="94"/>
      <c r="L68" s="92"/>
      <c r="M68" s="92"/>
      <c r="N68" s="92"/>
      <c r="O68" s="92"/>
      <c r="P68" s="92"/>
      <c r="Q68" s="92"/>
      <c r="R68" s="92"/>
      <c r="S68" s="92"/>
      <c r="T68" s="92"/>
      <c r="U68" s="92"/>
    </row>
    <row r="69" ht="13.65" customHeight="1">
      <c r="A69" t="s" s="97">
        <v>93</v>
      </c>
      <c r="B69" t="s" s="57">
        <v>94</v>
      </c>
      <c r="C69" s="58"/>
      <c r="D69" s="58"/>
      <c r="E69" s="58"/>
      <c r="F69" s="59">
        <v>1</v>
      </c>
      <c r="G69" s="98">
        <v>2</v>
      </c>
      <c r="H69" s="99">
        <f>F69*G69</f>
        <v>2</v>
      </c>
      <c r="I69" s="100"/>
      <c r="J69" s="10"/>
      <c r="K69" s="94"/>
      <c r="L69" s="92"/>
      <c r="M69" s="92"/>
      <c r="N69" s="92"/>
      <c r="O69" s="92"/>
      <c r="P69" s="92"/>
      <c r="Q69" s="92"/>
      <c r="R69" s="92"/>
      <c r="S69" s="92"/>
      <c r="T69" s="92"/>
      <c r="U69" s="92"/>
    </row>
    <row r="70" ht="13.65" customHeight="1">
      <c r="A70" t="s" s="97">
        <v>95</v>
      </c>
      <c r="B70" t="s" s="57">
        <v>96</v>
      </c>
      <c r="C70" s="58"/>
      <c r="D70" s="58"/>
      <c r="E70" s="58"/>
      <c r="F70" s="59">
        <v>1</v>
      </c>
      <c r="G70" s="98">
        <v>4</v>
      </c>
      <c r="H70" s="99">
        <f>F70*G70</f>
        <v>4</v>
      </c>
      <c r="I70" s="100"/>
      <c r="J70" s="10"/>
      <c r="K70" s="94"/>
      <c r="L70" s="92"/>
      <c r="M70" s="92"/>
      <c r="N70" s="92"/>
      <c r="O70" s="92"/>
      <c r="P70" s="92"/>
      <c r="Q70" s="92"/>
      <c r="R70" s="92"/>
      <c r="S70" s="92"/>
      <c r="T70" s="92"/>
      <c r="U70" s="92"/>
    </row>
    <row r="71" ht="13.65" customHeight="1">
      <c r="A71" t="s" s="97">
        <v>97</v>
      </c>
      <c r="B71" t="s" s="57">
        <v>98</v>
      </c>
      <c r="C71" s="58"/>
      <c r="D71" s="58"/>
      <c r="E71" s="58"/>
      <c r="F71" s="59">
        <v>1</v>
      </c>
      <c r="G71" s="98">
        <v>0</v>
      </c>
      <c r="H71" s="99">
        <f>F71*G71</f>
        <v>0</v>
      </c>
      <c r="I71" s="100"/>
      <c r="J71" s="10"/>
      <c r="K71" s="94"/>
      <c r="L71" s="92"/>
      <c r="M71" s="101"/>
      <c r="N71" s="92"/>
      <c r="O71" s="92"/>
      <c r="P71" s="92"/>
      <c r="Q71" s="92"/>
      <c r="R71" s="92"/>
      <c r="S71" s="92"/>
      <c r="T71" s="92"/>
      <c r="U71" s="92"/>
    </row>
    <row r="72" ht="13.65" customHeight="1">
      <c r="A72" t="s" s="97">
        <v>99</v>
      </c>
      <c r="B72" t="s" s="57">
        <v>100</v>
      </c>
      <c r="C72" s="58"/>
      <c r="D72" s="58"/>
      <c r="E72" s="58"/>
      <c r="F72" s="59">
        <v>0.5</v>
      </c>
      <c r="G72" s="98">
        <v>5</v>
      </c>
      <c r="H72" s="99">
        <f>F72*G72</f>
        <v>2.5</v>
      </c>
      <c r="I72" s="100"/>
      <c r="J72" s="10"/>
      <c r="K72" s="94"/>
      <c r="L72" s="92"/>
      <c r="M72" s="92"/>
      <c r="N72" s="92"/>
      <c r="O72" s="92"/>
      <c r="P72" s="92"/>
      <c r="Q72" s="92"/>
      <c r="R72" s="92"/>
      <c r="S72" s="92"/>
      <c r="T72" s="92"/>
      <c r="U72" s="92"/>
    </row>
    <row r="73" ht="13.65" customHeight="1">
      <c r="A73" t="s" s="97">
        <v>101</v>
      </c>
      <c r="B73" t="s" s="57">
        <v>102</v>
      </c>
      <c r="C73" s="58"/>
      <c r="D73" s="58"/>
      <c r="E73" s="58"/>
      <c r="F73" s="59">
        <v>0.5</v>
      </c>
      <c r="G73" s="98">
        <v>5</v>
      </c>
      <c r="H73" s="99">
        <f>F73*G73</f>
        <v>2.5</v>
      </c>
      <c r="I73" s="100"/>
      <c r="J73" s="10"/>
      <c r="K73" s="94"/>
      <c r="L73" s="92"/>
      <c r="M73" s="92"/>
      <c r="N73" s="92"/>
      <c r="O73" s="92"/>
      <c r="P73" s="92"/>
      <c r="Q73" s="92"/>
      <c r="R73" s="92"/>
      <c r="S73" s="92"/>
      <c r="T73" s="92"/>
      <c r="U73" s="92"/>
    </row>
    <row r="74" ht="13.65" customHeight="1">
      <c r="A74" t="s" s="97">
        <v>103</v>
      </c>
      <c r="B74" t="s" s="57">
        <v>104</v>
      </c>
      <c r="C74" s="58"/>
      <c r="D74" s="58"/>
      <c r="E74" s="58"/>
      <c r="F74" s="59">
        <v>2</v>
      </c>
      <c r="G74" s="98">
        <v>5</v>
      </c>
      <c r="H74" s="99">
        <f>F74*G74</f>
        <v>10</v>
      </c>
      <c r="I74" s="100"/>
      <c r="J74" s="10"/>
      <c r="K74" s="94"/>
      <c r="L74" s="92"/>
      <c r="M74" s="92"/>
      <c r="N74" s="92"/>
      <c r="O74" s="92"/>
      <c r="P74" s="92"/>
      <c r="Q74" s="92"/>
      <c r="R74" s="92"/>
      <c r="S74" s="92"/>
      <c r="T74" s="92"/>
      <c r="U74" s="92"/>
    </row>
    <row r="75" ht="13.65" customHeight="1">
      <c r="A75" t="s" s="97">
        <v>105</v>
      </c>
      <c r="B75" t="s" s="57">
        <v>106</v>
      </c>
      <c r="C75" s="58"/>
      <c r="D75" s="58"/>
      <c r="E75" s="58"/>
      <c r="F75" s="59">
        <v>1</v>
      </c>
      <c r="G75" s="98">
        <v>3</v>
      </c>
      <c r="H75" s="99">
        <f>F75*G75</f>
        <v>3</v>
      </c>
      <c r="I75" s="100"/>
      <c r="J75" s="10"/>
      <c r="K75" s="94"/>
      <c r="L75" s="92"/>
      <c r="M75" s="92"/>
      <c r="N75" s="92"/>
      <c r="O75" s="92"/>
      <c r="P75" s="92"/>
      <c r="Q75" s="92"/>
      <c r="R75" s="92"/>
      <c r="S75" s="92"/>
      <c r="T75" s="92"/>
      <c r="U75" s="92"/>
    </row>
    <row r="76" ht="13.65" customHeight="1">
      <c r="A76" t="s" s="97">
        <v>107</v>
      </c>
      <c r="B76" t="s" s="57">
        <v>108</v>
      </c>
      <c r="C76" s="58"/>
      <c r="D76" s="58"/>
      <c r="E76" s="58"/>
      <c r="F76" s="59">
        <v>1</v>
      </c>
      <c r="G76" s="98">
        <v>4</v>
      </c>
      <c r="H76" s="99">
        <f>F76*G76</f>
        <v>4</v>
      </c>
      <c r="I76" s="100"/>
      <c r="J76" s="10"/>
      <c r="K76" s="94"/>
      <c r="L76" s="92"/>
      <c r="M76" s="92"/>
      <c r="N76" s="92"/>
      <c r="O76" s="92"/>
      <c r="P76" s="92"/>
      <c r="Q76" s="92"/>
      <c r="R76" s="92"/>
      <c r="S76" s="92"/>
      <c r="T76" s="92"/>
      <c r="U76" s="92"/>
    </row>
    <row r="77" ht="13.65" customHeight="1">
      <c r="A77" t="s" s="97">
        <v>109</v>
      </c>
      <c r="B77" t="s" s="57">
        <v>110</v>
      </c>
      <c r="C77" s="58"/>
      <c r="D77" s="58"/>
      <c r="E77" s="58"/>
      <c r="F77" s="59">
        <v>1</v>
      </c>
      <c r="G77" s="98">
        <v>5</v>
      </c>
      <c r="H77" s="99">
        <f>F77*G77</f>
        <v>5</v>
      </c>
      <c r="I77" s="100"/>
      <c r="J77" s="10"/>
      <c r="K77" s="94"/>
      <c r="L77" s="92"/>
      <c r="M77" s="92"/>
      <c r="N77" s="92"/>
      <c r="O77" s="92"/>
      <c r="P77" s="92"/>
      <c r="Q77" s="92"/>
      <c r="R77" s="92"/>
      <c r="S77" s="92"/>
      <c r="T77" s="92"/>
      <c r="U77" s="92"/>
    </row>
    <row r="78" ht="13.65" customHeight="1">
      <c r="A78" t="s" s="97">
        <v>111</v>
      </c>
      <c r="B78" t="s" s="57">
        <v>112</v>
      </c>
      <c r="C78" s="58"/>
      <c r="D78" s="58"/>
      <c r="E78" s="58"/>
      <c r="F78" s="59">
        <v>1</v>
      </c>
      <c r="G78" s="98">
        <v>2</v>
      </c>
      <c r="H78" s="99">
        <f>F78*G78</f>
        <v>2</v>
      </c>
      <c r="I78" s="100"/>
      <c r="J78" s="10"/>
      <c r="K78" s="94"/>
      <c r="L78" s="92"/>
      <c r="M78" s="92"/>
      <c r="N78" s="92"/>
      <c r="O78" s="92"/>
      <c r="P78" s="92"/>
      <c r="Q78" s="92"/>
      <c r="R78" s="92"/>
      <c r="S78" s="92"/>
      <c r="T78" s="92"/>
      <c r="U78" s="92"/>
    </row>
    <row r="79" ht="13.65" customHeight="1">
      <c r="A79" t="s" s="97">
        <v>113</v>
      </c>
      <c r="B79" t="s" s="57">
        <v>114</v>
      </c>
      <c r="C79" s="58"/>
      <c r="D79" s="58"/>
      <c r="E79" s="58"/>
      <c r="F79" s="59">
        <v>1</v>
      </c>
      <c r="G79" s="98">
        <v>2</v>
      </c>
      <c r="H79" s="99">
        <f>F79*G79</f>
        <v>2</v>
      </c>
      <c r="I79" s="100"/>
      <c r="J79" s="10"/>
      <c r="K79" s="94"/>
      <c r="L79" s="92"/>
      <c r="M79" s="92"/>
      <c r="N79" s="92"/>
      <c r="O79" s="92"/>
      <c r="P79" s="92"/>
      <c r="Q79" s="92"/>
      <c r="R79" s="92"/>
      <c r="S79" s="92"/>
      <c r="T79" s="92"/>
      <c r="U79" s="92"/>
    </row>
    <row r="80" ht="15" customHeight="1">
      <c r="A80" t="s" s="102">
        <v>115</v>
      </c>
      <c r="B80" s="103"/>
      <c r="C80" s="103"/>
      <c r="D80" s="103"/>
      <c r="E80" s="103"/>
      <c r="F80" s="103"/>
      <c r="G80" s="104"/>
      <c r="H80" s="73">
        <f>0.6+(0.01*(SUM(H67:I79)))</f>
        <v>1.12</v>
      </c>
      <c r="I80" s="74"/>
      <c r="J80" s="10"/>
      <c r="K80" s="94"/>
      <c r="L80" s="92"/>
      <c r="M80" s="92"/>
      <c r="N80" s="92"/>
      <c r="O80" s="92"/>
      <c r="P80" s="92"/>
      <c r="Q80" s="92"/>
      <c r="R80" s="92"/>
      <c r="S80" s="92"/>
      <c r="T80" s="92"/>
      <c r="U80" s="92"/>
    </row>
    <row r="81" ht="13.65" customHeight="1">
      <c r="A81" s="75"/>
      <c r="B81" s="89"/>
      <c r="C81" s="89"/>
      <c r="D81" s="89"/>
      <c r="E81" s="89"/>
      <c r="F81" s="89"/>
      <c r="G81" s="89"/>
      <c r="H81" s="89"/>
      <c r="I81" s="89"/>
      <c r="J81" s="11"/>
      <c r="K81" s="92"/>
      <c r="L81" s="92"/>
      <c r="M81" s="92"/>
      <c r="N81" s="92"/>
      <c r="O81" s="92"/>
      <c r="P81" s="92"/>
      <c r="Q81" s="92"/>
      <c r="R81" s="92"/>
      <c r="S81" s="92"/>
      <c r="T81" s="92"/>
      <c r="U81" s="92"/>
    </row>
    <row r="82" ht="15" customHeight="1">
      <c r="A82" t="s" s="55">
        <v>116</v>
      </c>
      <c r="B82" s="54"/>
      <c r="C82" s="54"/>
      <c r="D82" s="54"/>
      <c r="E82" s="93"/>
      <c r="F82" s="93"/>
      <c r="G82" s="93"/>
      <c r="H82" s="93"/>
      <c r="I82" s="93"/>
      <c r="J82" s="10"/>
      <c r="K82" s="94"/>
      <c r="L82" s="92"/>
      <c r="M82" s="92"/>
      <c r="N82" s="92"/>
      <c r="O82" s="92"/>
      <c r="P82" s="92"/>
      <c r="Q82" s="92"/>
      <c r="R82" s="92"/>
      <c r="S82" s="92"/>
      <c r="T82" s="92"/>
      <c r="U82" s="92"/>
    </row>
    <row r="83" ht="13.65" customHeight="1">
      <c r="A83" t="s" s="57">
        <v>82</v>
      </c>
      <c r="B83" s="58"/>
      <c r="C83" s="58"/>
      <c r="D83" s="58"/>
      <c r="E83" s="58"/>
      <c r="F83" s="58"/>
      <c r="G83" s="58"/>
      <c r="H83" s="58"/>
      <c r="I83" s="58"/>
      <c r="J83" s="10"/>
      <c r="K83" s="94"/>
      <c r="L83" s="92"/>
      <c r="M83" s="92"/>
      <c r="N83" s="92"/>
      <c r="O83" s="92"/>
      <c r="P83" s="92"/>
      <c r="Q83" s="92"/>
      <c r="R83" s="92"/>
      <c r="S83" s="92"/>
      <c r="T83" s="92"/>
      <c r="U83" s="92"/>
    </row>
    <row r="84" ht="13.65" customHeight="1">
      <c r="A84" t="s" s="57">
        <v>117</v>
      </c>
      <c r="B84" s="58"/>
      <c r="C84" s="58"/>
      <c r="D84" s="58"/>
      <c r="E84" s="58"/>
      <c r="F84" s="58"/>
      <c r="G84" s="58"/>
      <c r="H84" s="93"/>
      <c r="I84" s="93"/>
      <c r="J84" s="10"/>
      <c r="K84" s="94"/>
      <c r="L84" s="92"/>
      <c r="M84" s="92"/>
      <c r="N84" s="92"/>
      <c r="O84" s="92"/>
      <c r="P84" s="92"/>
      <c r="Q84" s="92"/>
      <c r="R84" s="92"/>
      <c r="S84" s="92"/>
      <c r="T84" s="92"/>
      <c r="U84" s="92"/>
    </row>
    <row r="85" ht="13.65" customHeight="1">
      <c r="A85" t="s" s="57">
        <v>118</v>
      </c>
      <c r="B85" s="58"/>
      <c r="C85" s="58"/>
      <c r="D85" s="58"/>
      <c r="E85" s="58"/>
      <c r="F85" s="58"/>
      <c r="G85" s="58"/>
      <c r="H85" s="93"/>
      <c r="I85" s="93"/>
      <c r="J85" s="10"/>
      <c r="K85" s="94"/>
      <c r="L85" s="92"/>
      <c r="M85" s="92"/>
      <c r="N85" s="92"/>
      <c r="O85" s="92"/>
      <c r="P85" s="92"/>
      <c r="Q85" s="92"/>
      <c r="R85" s="92"/>
      <c r="S85" s="92"/>
      <c r="T85" s="92"/>
      <c r="U85" s="92"/>
    </row>
    <row r="86" ht="13.65" customHeight="1">
      <c r="A86" t="s" s="57">
        <v>119</v>
      </c>
      <c r="B86" s="93"/>
      <c r="C86" s="93"/>
      <c r="D86" s="93"/>
      <c r="E86" s="93"/>
      <c r="F86" s="93"/>
      <c r="G86" s="93"/>
      <c r="H86" s="93"/>
      <c r="I86" s="93"/>
      <c r="J86" s="10"/>
      <c r="K86" s="94"/>
      <c r="L86" s="92"/>
      <c r="M86" s="92"/>
      <c r="N86" s="92"/>
      <c r="O86" s="92"/>
      <c r="P86" s="92"/>
      <c r="Q86" s="92"/>
      <c r="R86" s="92"/>
      <c r="S86" s="92"/>
      <c r="T86" s="92"/>
      <c r="U86" s="92"/>
    </row>
    <row r="87" ht="15" customHeight="1">
      <c r="A87" t="s" s="55">
        <v>120</v>
      </c>
      <c r="B87" t="s" s="95">
        <v>23</v>
      </c>
      <c r="C87" s="58"/>
      <c r="D87" s="58"/>
      <c r="E87" s="58"/>
      <c r="F87" s="58"/>
      <c r="G87" t="s" s="55">
        <v>24</v>
      </c>
      <c r="H87" t="s" s="55">
        <v>87</v>
      </c>
      <c r="I87" t="s" s="55">
        <v>88</v>
      </c>
      <c r="J87" s="10"/>
      <c r="K87" s="94"/>
      <c r="L87" s="92"/>
      <c r="M87" s="92"/>
      <c r="N87" s="92"/>
      <c r="O87" s="92"/>
      <c r="P87" s="92"/>
      <c r="Q87" s="92"/>
      <c r="R87" s="92"/>
      <c r="S87" s="92"/>
      <c r="T87" s="92"/>
      <c r="U87" s="92"/>
    </row>
    <row r="88" ht="13.65" customHeight="1">
      <c r="A88" t="s" s="97">
        <v>121</v>
      </c>
      <c r="B88" t="s" s="57">
        <v>122</v>
      </c>
      <c r="C88" s="58"/>
      <c r="D88" s="58"/>
      <c r="E88" s="58"/>
      <c r="F88" s="58"/>
      <c r="G88" s="59">
        <v>1.5</v>
      </c>
      <c r="H88" s="98">
        <v>3</v>
      </c>
      <c r="I88" s="99">
        <f>G88*H88</f>
        <v>4.5</v>
      </c>
      <c r="J88" s="60">
        <f>IF(H88&lt;3,1,0)</f>
        <v>0</v>
      </c>
      <c r="K88" s="94"/>
      <c r="L88" s="92"/>
      <c r="M88" s="92"/>
      <c r="N88" s="92"/>
      <c r="O88" s="92"/>
      <c r="P88" s="92"/>
      <c r="Q88" s="92"/>
      <c r="R88" s="92"/>
      <c r="S88" s="92"/>
      <c r="T88" s="92"/>
      <c r="U88" s="92"/>
    </row>
    <row r="89" ht="13.65" customHeight="1">
      <c r="A89" t="s" s="97">
        <v>123</v>
      </c>
      <c r="B89" t="s" s="57">
        <v>124</v>
      </c>
      <c r="C89" s="58"/>
      <c r="D89" s="58"/>
      <c r="E89" s="58"/>
      <c r="F89" s="58"/>
      <c r="G89" s="59">
        <v>0.5</v>
      </c>
      <c r="H89" s="98">
        <v>4</v>
      </c>
      <c r="I89" s="99">
        <f>G89*H89</f>
        <v>2</v>
      </c>
      <c r="J89" s="60">
        <f>IF(H89&lt;3,1,0)</f>
        <v>0</v>
      </c>
      <c r="K89" s="10"/>
      <c r="L89" s="11"/>
      <c r="M89" s="11"/>
      <c r="N89" s="11"/>
      <c r="O89" s="11"/>
      <c r="P89" s="11"/>
      <c r="Q89" s="11"/>
      <c r="R89" s="11"/>
      <c r="S89" s="11"/>
      <c r="T89" s="11"/>
      <c r="U89" s="11"/>
    </row>
    <row r="90" ht="13.65" customHeight="1">
      <c r="A90" t="s" s="97">
        <v>125</v>
      </c>
      <c r="B90" t="s" s="57">
        <v>126</v>
      </c>
      <c r="C90" s="58"/>
      <c r="D90" s="58"/>
      <c r="E90" s="58"/>
      <c r="F90" s="58"/>
      <c r="G90" s="59">
        <v>1</v>
      </c>
      <c r="H90" s="98">
        <v>5</v>
      </c>
      <c r="I90" s="99">
        <f>G90*H90</f>
        <v>5</v>
      </c>
      <c r="J90" s="60">
        <f>IF(H90&lt;3,1,0)</f>
        <v>0</v>
      </c>
      <c r="K90" s="10"/>
      <c r="L90" s="11"/>
      <c r="M90" s="11"/>
      <c r="N90" s="11"/>
      <c r="O90" s="11"/>
      <c r="P90" s="11"/>
      <c r="Q90" s="11"/>
      <c r="R90" s="11"/>
      <c r="S90" s="11"/>
      <c r="T90" s="11"/>
      <c r="U90" s="11"/>
    </row>
    <row r="91" ht="13.65" customHeight="1">
      <c r="A91" t="s" s="97">
        <v>127</v>
      </c>
      <c r="B91" t="s" s="57">
        <v>128</v>
      </c>
      <c r="C91" s="58"/>
      <c r="D91" s="58"/>
      <c r="E91" s="58"/>
      <c r="F91" s="58"/>
      <c r="G91" s="59">
        <v>0.5</v>
      </c>
      <c r="H91" s="98">
        <v>3</v>
      </c>
      <c r="I91" s="99">
        <f>G91*H91</f>
        <v>1.5</v>
      </c>
      <c r="J91" s="60">
        <f>IF(H91&lt;3,1,0)</f>
        <v>0</v>
      </c>
      <c r="K91" s="10"/>
      <c r="L91" s="11"/>
      <c r="M91" s="11"/>
      <c r="N91" s="11"/>
      <c r="O91" s="11"/>
      <c r="P91" s="11"/>
      <c r="Q91" s="11"/>
      <c r="R91" s="11"/>
      <c r="S91" s="11"/>
      <c r="T91" s="11"/>
      <c r="U91" s="11"/>
    </row>
    <row r="92" ht="13.65" customHeight="1">
      <c r="A92" t="s" s="97">
        <v>129</v>
      </c>
      <c r="B92" t="s" s="57">
        <v>130</v>
      </c>
      <c r="C92" s="58"/>
      <c r="D92" s="58"/>
      <c r="E92" s="58"/>
      <c r="F92" s="58"/>
      <c r="G92" s="59">
        <v>1</v>
      </c>
      <c r="H92" s="98">
        <v>4</v>
      </c>
      <c r="I92" s="99">
        <f>G92*H92</f>
        <v>4</v>
      </c>
      <c r="J92" s="60">
        <f>IF(H92&lt;3,1,0)</f>
        <v>0</v>
      </c>
      <c r="K92" s="10"/>
      <c r="L92" s="11"/>
      <c r="M92" s="11"/>
      <c r="N92" s="11"/>
      <c r="O92" s="11"/>
      <c r="P92" s="11"/>
      <c r="Q92" s="11"/>
      <c r="R92" s="11"/>
      <c r="S92" s="11"/>
      <c r="T92" s="11"/>
      <c r="U92" s="11"/>
    </row>
    <row r="93" ht="13.65" customHeight="1">
      <c r="A93" t="s" s="97">
        <v>131</v>
      </c>
      <c r="B93" t="s" s="57">
        <v>132</v>
      </c>
      <c r="C93" s="58"/>
      <c r="D93" s="58"/>
      <c r="E93" s="58"/>
      <c r="F93" s="58"/>
      <c r="G93" s="59">
        <v>2</v>
      </c>
      <c r="H93" s="98">
        <v>4</v>
      </c>
      <c r="I93" s="99">
        <f>G93*H93</f>
        <v>8</v>
      </c>
      <c r="J93" s="60">
        <f>IF(H93&lt;3,1,0)</f>
        <v>0</v>
      </c>
      <c r="K93" s="10"/>
      <c r="L93" s="11"/>
      <c r="M93" s="11"/>
      <c r="N93" s="11"/>
      <c r="O93" s="11"/>
      <c r="P93" s="11"/>
      <c r="Q93" s="11"/>
      <c r="R93" s="11"/>
      <c r="S93" s="11"/>
      <c r="T93" s="11"/>
      <c r="U93" s="11"/>
    </row>
    <row r="94" ht="13.65" customHeight="1">
      <c r="A94" t="s" s="97">
        <v>133</v>
      </c>
      <c r="B94" t="s" s="57">
        <v>134</v>
      </c>
      <c r="C94" s="58"/>
      <c r="D94" s="58"/>
      <c r="E94" s="58"/>
      <c r="F94" s="58"/>
      <c r="G94" s="59">
        <v>-1</v>
      </c>
      <c r="H94" s="98">
        <v>5</v>
      </c>
      <c r="I94" s="99">
        <f>G94*H94</f>
        <v>-5</v>
      </c>
      <c r="J94" s="60">
        <f>IF(H94&gt;3,1,0)</f>
        <v>1</v>
      </c>
      <c r="K94" s="10"/>
      <c r="L94" s="11"/>
      <c r="M94" s="11"/>
      <c r="N94" s="11"/>
      <c r="O94" s="11"/>
      <c r="P94" s="11"/>
      <c r="Q94" s="11"/>
      <c r="R94" s="11"/>
      <c r="S94" s="11"/>
      <c r="T94" s="11"/>
      <c r="U94" s="11"/>
    </row>
    <row r="95" ht="13.65" customHeight="1">
      <c r="A95" t="s" s="97">
        <v>135</v>
      </c>
      <c r="B95" t="s" s="57">
        <v>136</v>
      </c>
      <c r="C95" s="58"/>
      <c r="D95" s="58"/>
      <c r="E95" s="58"/>
      <c r="F95" s="58"/>
      <c r="G95" s="59">
        <v>-1</v>
      </c>
      <c r="H95" s="98">
        <v>2</v>
      </c>
      <c r="I95" s="99">
        <f>G95*H95</f>
        <v>-2</v>
      </c>
      <c r="J95" s="60">
        <f>IF(H95&gt;3,1,0)</f>
        <v>0</v>
      </c>
      <c r="K95" s="10"/>
      <c r="L95" s="11"/>
      <c r="M95" s="11"/>
      <c r="N95" s="11"/>
      <c r="O95" s="11"/>
      <c r="P95" s="11"/>
      <c r="Q95" s="11"/>
      <c r="R95" s="11"/>
      <c r="S95" s="11"/>
      <c r="T95" s="11"/>
      <c r="U95" s="11"/>
    </row>
    <row r="96" ht="15" customHeight="1">
      <c r="A96" t="s" s="102">
        <v>120</v>
      </c>
      <c r="B96" s="105"/>
      <c r="C96" s="105"/>
      <c r="D96" s="105"/>
      <c r="E96" s="105"/>
      <c r="F96" s="105"/>
      <c r="G96" s="105"/>
      <c r="H96" s="106"/>
      <c r="I96" s="107">
        <f>1.4+(-0.03*(SUM(I88:I95)))</f>
        <v>0.86</v>
      </c>
      <c r="J96" s="10"/>
      <c r="K96" s="10"/>
      <c r="L96" s="11"/>
      <c r="M96" s="11"/>
      <c r="N96" s="11"/>
      <c r="O96" s="11"/>
      <c r="P96" s="11"/>
      <c r="Q96" s="11"/>
      <c r="R96" s="11"/>
      <c r="S96" s="11"/>
      <c r="T96" s="11"/>
      <c r="U96" s="11"/>
    </row>
    <row r="97" ht="13.65" customHeight="1">
      <c r="A97" s="75"/>
      <c r="B97" s="75"/>
      <c r="C97" s="78"/>
      <c r="D97" s="78"/>
      <c r="E97" s="78"/>
      <c r="F97" s="78"/>
      <c r="G97" s="78"/>
      <c r="H97" s="78"/>
      <c r="I97" s="78"/>
      <c r="J97" s="11"/>
      <c r="K97" s="11"/>
      <c r="L97" s="11"/>
      <c r="M97" s="11"/>
      <c r="N97" s="11"/>
      <c r="O97" s="11"/>
      <c r="P97" s="11"/>
      <c r="Q97" s="11"/>
      <c r="R97" s="11"/>
      <c r="S97" s="11"/>
      <c r="T97" s="11"/>
      <c r="U97" s="11"/>
    </row>
    <row r="98" ht="15" customHeight="1">
      <c r="A98" t="s" s="55">
        <v>137</v>
      </c>
      <c r="B98" s="108">
        <f>(B59*H80*I96)</f>
        <v>107.8784</v>
      </c>
      <c r="C98" s="10"/>
      <c r="D98" s="11"/>
      <c r="E98" s="11"/>
      <c r="F98" s="11"/>
      <c r="G98" s="11"/>
      <c r="H98" s="11"/>
      <c r="I98" s="11"/>
      <c r="J98" s="11"/>
      <c r="K98" s="11"/>
      <c r="L98" s="11"/>
      <c r="M98" s="11"/>
      <c r="N98" s="11"/>
      <c r="O98" s="11"/>
      <c r="P98" s="11"/>
      <c r="Q98" s="11"/>
      <c r="R98" s="11"/>
      <c r="S98" s="11"/>
      <c r="T98" s="11"/>
      <c r="U98" s="11"/>
    </row>
    <row r="99" ht="15" customHeight="1">
      <c r="A99" s="109"/>
      <c r="B99" s="110"/>
      <c r="C99" s="111"/>
      <c r="D99" s="111"/>
      <c r="E99" s="111"/>
      <c r="F99" s="111"/>
      <c r="G99" s="111"/>
      <c r="H99" s="111"/>
      <c r="I99" s="111"/>
      <c r="J99" s="11"/>
      <c r="K99" s="11"/>
      <c r="L99" s="11"/>
      <c r="M99" s="11"/>
      <c r="N99" s="11"/>
      <c r="O99" s="11"/>
      <c r="P99" s="11"/>
      <c r="Q99" s="11"/>
      <c r="R99" s="11"/>
      <c r="S99" s="11"/>
      <c r="T99" s="11"/>
      <c r="U99" s="11"/>
    </row>
    <row r="100" ht="19" customHeight="1">
      <c r="A100" t="s" s="112">
        <v>138</v>
      </c>
      <c r="B100" s="113"/>
      <c r="C100" s="113"/>
      <c r="D100" s="113"/>
      <c r="E100" s="113"/>
      <c r="F100" s="113"/>
      <c r="G100" s="113"/>
      <c r="H100" s="113"/>
      <c r="I100" s="113"/>
      <c r="J100" s="114"/>
      <c r="K100" s="114"/>
      <c r="L100" s="11"/>
      <c r="M100" s="11"/>
      <c r="N100" s="11"/>
      <c r="O100" s="11"/>
      <c r="P100" s="11"/>
      <c r="Q100" s="11"/>
      <c r="R100" s="11"/>
      <c r="S100" s="11"/>
      <c r="T100" s="11"/>
      <c r="U100" s="11"/>
    </row>
    <row r="101" ht="13.65" customHeight="1">
      <c r="A101" s="115"/>
      <c r="B101" s="115"/>
      <c r="C101" s="115"/>
      <c r="D101" s="115"/>
      <c r="E101" s="115"/>
      <c r="F101" s="115"/>
      <c r="G101" s="115"/>
      <c r="H101" s="115"/>
      <c r="I101" s="116"/>
      <c r="J101" s="11"/>
      <c r="K101" s="11"/>
      <c r="L101" s="11"/>
      <c r="M101" s="11"/>
      <c r="N101" s="11"/>
      <c r="O101" s="11"/>
      <c r="P101" s="11"/>
      <c r="Q101" s="11"/>
      <c r="R101" s="11"/>
      <c r="S101" s="11"/>
      <c r="T101" s="11"/>
      <c r="U101" s="11"/>
    </row>
    <row r="102" ht="19" customHeight="1">
      <c r="A102" t="s" s="117">
        <v>139</v>
      </c>
      <c r="B102" s="118"/>
      <c r="C102" s="118"/>
      <c r="D102" s="118"/>
      <c r="E102" s="118"/>
      <c r="F102" s="118"/>
      <c r="G102" s="118"/>
      <c r="H102" s="118"/>
      <c r="I102" s="10"/>
      <c r="J102" s="11"/>
      <c r="K102" s="11"/>
      <c r="L102" s="11"/>
      <c r="M102" s="11"/>
      <c r="N102" s="11"/>
      <c r="O102" s="11"/>
      <c r="P102" s="11"/>
      <c r="Q102" s="11"/>
      <c r="R102" s="11"/>
      <c r="S102" s="11"/>
      <c r="T102" s="11"/>
      <c r="U102" s="11"/>
    </row>
    <row r="103" ht="15" customHeight="1">
      <c r="A103" t="s" s="55">
        <v>140</v>
      </c>
      <c r="B103" t="s" s="72">
        <v>137</v>
      </c>
      <c r="C103" t="s" s="72">
        <v>141</v>
      </c>
      <c r="D103" t="s" s="72">
        <v>142</v>
      </c>
      <c r="E103" t="s" s="72">
        <v>143</v>
      </c>
      <c r="F103" t="s" s="72">
        <v>144</v>
      </c>
      <c r="G103" t="s" s="72">
        <v>145</v>
      </c>
      <c r="H103" t="s" s="119">
        <v>146</v>
      </c>
      <c r="I103" s="10"/>
      <c r="J103" s="11"/>
      <c r="K103" s="11"/>
      <c r="L103" s="11"/>
      <c r="M103" s="11"/>
      <c r="N103" s="11"/>
      <c r="O103" s="11"/>
      <c r="P103" s="11"/>
      <c r="Q103" s="11"/>
      <c r="R103" s="11"/>
      <c r="S103" s="11"/>
      <c r="T103" s="11"/>
      <c r="U103" s="11"/>
    </row>
    <row r="104" ht="15" customHeight="1">
      <c r="A104" s="54"/>
      <c r="B104" s="108">
        <f>B98</f>
        <v>107.8784</v>
      </c>
      <c r="C104" s="120">
        <v>20</v>
      </c>
      <c r="D104" s="120">
        <f>B104*C104</f>
        <v>2157.568</v>
      </c>
      <c r="E104" s="120">
        <f>D104/8</f>
        <v>269.696</v>
      </c>
      <c r="F104" s="121">
        <f>E104/20</f>
        <v>13.4848</v>
      </c>
      <c r="G104" s="122">
        <v>15</v>
      </c>
      <c r="H104" s="123">
        <f>G104*D104</f>
        <v>32363.52</v>
      </c>
      <c r="I104" s="10"/>
      <c r="J104" s="11"/>
      <c r="K104" s="11"/>
      <c r="L104" s="11"/>
      <c r="M104" s="11"/>
      <c r="N104" s="11"/>
      <c r="O104" s="11"/>
      <c r="P104" s="11"/>
      <c r="Q104" s="11"/>
      <c r="R104" s="11"/>
      <c r="S104" s="11"/>
      <c r="T104" s="11"/>
      <c r="U104" s="11"/>
    </row>
    <row r="105" ht="15" customHeight="1">
      <c r="A105" s="124">
        <v>3</v>
      </c>
      <c r="B105" s="125"/>
      <c r="C105" s="125"/>
      <c r="D105" s="120">
        <f>D104/A105</f>
        <v>719.189333333333</v>
      </c>
      <c r="E105" s="120">
        <f>D105/8</f>
        <v>89.8986666666666</v>
      </c>
      <c r="F105" s="121">
        <f>E105/20</f>
        <v>4.49493333333333</v>
      </c>
      <c r="G105" s="126"/>
      <c r="H105" s="126"/>
      <c r="I105" s="10"/>
      <c r="J105" s="11"/>
      <c r="K105" s="11"/>
      <c r="L105" s="11"/>
      <c r="M105" s="11"/>
      <c r="N105" s="11"/>
      <c r="O105" s="11"/>
      <c r="P105" s="11"/>
      <c r="Q105" s="11"/>
      <c r="R105" s="11"/>
      <c r="S105" s="11"/>
      <c r="T105" s="11"/>
      <c r="U105" s="11"/>
    </row>
    <row r="106" ht="13.65" customHeight="1">
      <c r="A106" s="127"/>
      <c r="B106" s="127"/>
      <c r="C106" s="127"/>
      <c r="D106" s="127"/>
      <c r="E106" s="127"/>
      <c r="F106" s="128"/>
      <c r="G106" s="127"/>
      <c r="H106" s="127"/>
      <c r="I106" s="11"/>
      <c r="J106" s="11"/>
      <c r="K106" s="11"/>
      <c r="L106" s="11"/>
      <c r="M106" s="11"/>
      <c r="N106" s="11"/>
      <c r="O106" s="11"/>
      <c r="P106" s="11"/>
      <c r="Q106" s="11"/>
      <c r="R106" s="11"/>
      <c r="S106" s="11"/>
      <c r="T106" s="11"/>
      <c r="U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row>
    <row r="108" ht="14" customHeight="1">
      <c r="A108" s="129"/>
      <c r="B108" s="129"/>
      <c r="C108" s="129"/>
      <c r="D108" s="129"/>
      <c r="E108" s="129"/>
      <c r="F108" s="129"/>
      <c r="G108" s="129"/>
      <c r="H108" s="129"/>
      <c r="I108" s="129"/>
      <c r="J108" s="11"/>
      <c r="K108" s="11"/>
      <c r="L108" s="11"/>
      <c r="M108" s="11"/>
      <c r="N108" s="11"/>
      <c r="O108" s="11"/>
      <c r="P108" s="11"/>
      <c r="Q108" s="11"/>
      <c r="R108" s="11"/>
      <c r="S108" s="11"/>
      <c r="T108" s="11"/>
      <c r="U108" s="11"/>
    </row>
    <row r="109" ht="19" customHeight="1">
      <c r="A109" t="s" s="130">
        <v>147</v>
      </c>
      <c r="B109" s="131"/>
      <c r="C109" s="131"/>
      <c r="D109" s="131"/>
      <c r="E109" s="131"/>
      <c r="F109" s="131"/>
      <c r="G109" s="131"/>
      <c r="H109" s="131"/>
      <c r="I109" s="132"/>
      <c r="J109" s="37"/>
      <c r="K109" s="37"/>
      <c r="L109" s="11"/>
      <c r="M109" s="11"/>
      <c r="N109" s="11"/>
      <c r="O109" s="11"/>
      <c r="P109" s="11"/>
      <c r="Q109" s="11"/>
      <c r="R109" s="11"/>
      <c r="S109" s="11"/>
      <c r="T109" s="11"/>
      <c r="U109" s="11"/>
    </row>
    <row r="110" ht="15" customHeight="1">
      <c r="A110" t="s" s="133">
        <v>148</v>
      </c>
      <c r="B110" s="54"/>
      <c r="C110" s="54"/>
      <c r="D110" s="54"/>
      <c r="E110" s="54"/>
      <c r="F110" s="54"/>
      <c r="G110" s="54"/>
      <c r="H110" s="54"/>
      <c r="I110" s="134"/>
      <c r="J110" s="37"/>
      <c r="K110" s="37"/>
      <c r="L110" s="11"/>
      <c r="M110" s="11"/>
      <c r="N110" s="11"/>
      <c r="O110" s="11"/>
      <c r="P110" s="11"/>
      <c r="Q110" s="11"/>
      <c r="R110" s="11"/>
      <c r="S110" s="11"/>
      <c r="T110" s="11"/>
      <c r="U110" s="11"/>
    </row>
    <row r="111" ht="13.65" customHeight="1">
      <c r="A111" t="s" s="135">
        <v>149</v>
      </c>
      <c r="B111" s="58"/>
      <c r="C111" s="58"/>
      <c r="D111" s="58"/>
      <c r="E111" s="58"/>
      <c r="F111" s="58"/>
      <c r="G111" s="58"/>
      <c r="H111" s="58"/>
      <c r="I111" s="136"/>
      <c r="J111" s="37"/>
      <c r="K111" s="37"/>
      <c r="L111" s="11"/>
      <c r="M111" s="11"/>
      <c r="N111" s="11"/>
      <c r="O111" s="11"/>
      <c r="P111" s="11"/>
      <c r="Q111" s="11"/>
      <c r="R111" s="11"/>
      <c r="S111" s="11"/>
      <c r="T111" s="11"/>
      <c r="U111" s="11"/>
    </row>
    <row r="112" ht="13.65" customHeight="1">
      <c r="A112" t="s" s="135">
        <v>150</v>
      </c>
      <c r="B112" s="58"/>
      <c r="C112" s="58"/>
      <c r="D112" s="58"/>
      <c r="E112" s="58"/>
      <c r="F112" s="58"/>
      <c r="G112" s="58"/>
      <c r="H112" s="58"/>
      <c r="I112" s="136"/>
      <c r="J112" s="37"/>
      <c r="K112" s="37"/>
      <c r="L112" s="11"/>
      <c r="M112" s="11"/>
      <c r="N112" s="11"/>
      <c r="O112" s="11"/>
      <c r="P112" s="11"/>
      <c r="Q112" s="11"/>
      <c r="R112" s="11"/>
      <c r="S112" s="11"/>
      <c r="T112" s="11"/>
      <c r="U112" s="11"/>
    </row>
    <row r="113" ht="15" customHeight="1">
      <c r="A113" s="137"/>
      <c r="B113" s="138"/>
      <c r="C113" s="138"/>
      <c r="D113" s="138"/>
      <c r="E113" s="138"/>
      <c r="F113" s="139"/>
      <c r="G113" t="s" s="140">
        <v>151</v>
      </c>
      <c r="H113" s="141"/>
      <c r="I113" s="142">
        <f>SUM(J88:J93)</f>
        <v>0</v>
      </c>
      <c r="J113" s="37"/>
      <c r="K113" s="37"/>
      <c r="L113" s="11"/>
      <c r="M113" s="11"/>
      <c r="N113" s="11"/>
      <c r="O113" s="11"/>
      <c r="P113" s="11"/>
      <c r="Q113" s="11"/>
      <c r="R113" s="11"/>
      <c r="S113" s="11"/>
      <c r="T113" s="11"/>
      <c r="U113" s="11"/>
    </row>
    <row r="114" ht="15" customHeight="1">
      <c r="A114" s="137"/>
      <c r="B114" s="138"/>
      <c r="C114" s="138"/>
      <c r="D114" s="138"/>
      <c r="E114" s="138"/>
      <c r="F114" s="139"/>
      <c r="G114" t="s" s="140">
        <v>152</v>
      </c>
      <c r="H114" s="141"/>
      <c r="I114" s="142">
        <f>SUM(J94:J95)</f>
        <v>1</v>
      </c>
      <c r="J114" s="37"/>
      <c r="K114" s="37"/>
      <c r="L114" s="11"/>
      <c r="M114" s="11"/>
      <c r="N114" s="11"/>
      <c r="O114" s="11"/>
      <c r="P114" s="11"/>
      <c r="Q114" s="11"/>
      <c r="R114" s="11"/>
      <c r="S114" s="11"/>
      <c r="T114" s="11"/>
      <c r="U114" s="11"/>
    </row>
    <row r="115" ht="15" customHeight="1">
      <c r="A115" s="137"/>
      <c r="B115" s="138"/>
      <c r="C115" s="138"/>
      <c r="D115" s="138"/>
      <c r="E115" s="138"/>
      <c r="F115" s="139"/>
      <c r="G115" t="s" s="140">
        <v>153</v>
      </c>
      <c r="H115" s="141"/>
      <c r="I115" s="142">
        <f>I113+I114</f>
        <v>1</v>
      </c>
      <c r="J115" s="37"/>
      <c r="K115" s="37"/>
      <c r="L115" s="11"/>
      <c r="M115" s="11"/>
      <c r="N115" s="11"/>
      <c r="O115" s="11"/>
      <c r="P115" s="11"/>
      <c r="Q115" s="11"/>
      <c r="R115" s="11"/>
      <c r="S115" s="11"/>
      <c r="T115" s="11"/>
      <c r="U115" s="11"/>
    </row>
    <row r="116" ht="15" customHeight="1">
      <c r="A116" t="s" s="143">
        <v>154</v>
      </c>
      <c r="B116" s="144"/>
      <c r="C116" s="144"/>
      <c r="D116" s="144"/>
      <c r="E116" s="144"/>
      <c r="F116" s="144"/>
      <c r="G116" s="144"/>
      <c r="H116" s="144"/>
      <c r="I116" s="145">
        <f>C124</f>
        <v>20</v>
      </c>
      <c r="J116" s="37"/>
      <c r="K116" s="37"/>
      <c r="L116" s="11"/>
      <c r="M116" s="11"/>
      <c r="N116" s="11"/>
      <c r="O116" s="11"/>
      <c r="P116" s="11"/>
      <c r="Q116" s="11"/>
      <c r="R116" s="11"/>
      <c r="S116" s="11"/>
      <c r="T116" s="11"/>
      <c r="U116" s="11"/>
    </row>
    <row r="117" ht="15" customHeight="1">
      <c r="A117" t="s" s="133">
        <v>155</v>
      </c>
      <c r="B117" s="54"/>
      <c r="C117" s="54"/>
      <c r="D117" s="54"/>
      <c r="E117" s="54"/>
      <c r="F117" s="54"/>
      <c r="G117" s="54"/>
      <c r="H117" s="54"/>
      <c r="I117" s="134"/>
      <c r="J117" s="37"/>
      <c r="K117" s="37"/>
      <c r="L117" s="11"/>
      <c r="M117" s="11"/>
      <c r="N117" s="11"/>
      <c r="O117" s="11"/>
      <c r="P117" s="11"/>
      <c r="Q117" s="11"/>
      <c r="R117" s="11"/>
      <c r="S117" s="11"/>
      <c r="T117" s="11"/>
      <c r="U117" s="11"/>
    </row>
    <row r="118" ht="13.65" customHeight="1">
      <c r="A118" t="s" s="146">
        <v>156</v>
      </c>
      <c r="B118" s="93"/>
      <c r="C118" s="93"/>
      <c r="D118" s="93"/>
      <c r="E118" s="93"/>
      <c r="F118" s="93"/>
      <c r="G118" s="93"/>
      <c r="H118" s="93"/>
      <c r="I118" s="147"/>
      <c r="J118" s="37"/>
      <c r="K118" s="37"/>
      <c r="L118" s="11"/>
      <c r="M118" s="11"/>
      <c r="N118" s="11"/>
      <c r="O118" s="11"/>
      <c r="P118" s="11"/>
      <c r="Q118" s="11"/>
      <c r="R118" s="11"/>
      <c r="S118" s="11"/>
      <c r="T118" s="11"/>
      <c r="U118" s="11"/>
    </row>
    <row r="119" ht="13.65" customHeight="1">
      <c r="A119" t="s" s="146">
        <v>157</v>
      </c>
      <c r="B119" s="93"/>
      <c r="C119" s="93"/>
      <c r="D119" s="93"/>
      <c r="E119" s="93"/>
      <c r="F119" s="93"/>
      <c r="G119" s="93"/>
      <c r="H119" s="93"/>
      <c r="I119" s="147"/>
      <c r="J119" s="37"/>
      <c r="K119" s="37"/>
      <c r="L119" s="11"/>
      <c r="M119" s="11"/>
      <c r="N119" s="11"/>
      <c r="O119" s="11"/>
      <c r="P119" s="11"/>
      <c r="Q119" s="11"/>
      <c r="R119" s="11"/>
      <c r="S119" s="11"/>
      <c r="T119" s="11"/>
      <c r="U119" s="11"/>
    </row>
    <row r="120" ht="14" customHeight="1">
      <c r="A120" t="s" s="148">
        <v>158</v>
      </c>
      <c r="B120" s="149"/>
      <c r="C120" s="149"/>
      <c r="D120" s="149"/>
      <c r="E120" s="149"/>
      <c r="F120" s="149"/>
      <c r="G120" s="149"/>
      <c r="H120" s="149"/>
      <c r="I120" s="150"/>
      <c r="J120" s="37"/>
      <c r="K120" s="37"/>
      <c r="L120" s="11"/>
      <c r="M120" s="11"/>
      <c r="N120" s="11"/>
      <c r="O120" s="11"/>
      <c r="P120" s="11"/>
      <c r="Q120" s="11"/>
      <c r="R120" s="11"/>
      <c r="S120" s="11"/>
      <c r="T120" s="11"/>
      <c r="U120" s="11"/>
    </row>
    <row r="121" ht="14.15" customHeight="1">
      <c r="A121" s="151"/>
      <c r="B121" s="151"/>
      <c r="C121" s="151"/>
      <c r="D121" s="151"/>
      <c r="E121" s="151"/>
      <c r="F121" s="151"/>
      <c r="G121" s="151"/>
      <c r="H121" s="151"/>
      <c r="I121" s="152"/>
      <c r="J121" s="11"/>
      <c r="K121" s="11"/>
      <c r="L121" s="11"/>
      <c r="M121" s="11"/>
      <c r="N121" s="11"/>
      <c r="O121" s="11"/>
      <c r="P121" s="11"/>
      <c r="Q121" s="11"/>
      <c r="R121" s="11"/>
      <c r="S121" s="11"/>
      <c r="T121" s="11"/>
      <c r="U121" s="11"/>
    </row>
    <row r="122" ht="19" customHeight="1">
      <c r="A122" t="s" s="117">
        <v>159</v>
      </c>
      <c r="B122" s="118"/>
      <c r="C122" s="118"/>
      <c r="D122" s="118"/>
      <c r="E122" s="118"/>
      <c r="F122" s="118"/>
      <c r="G122" s="118"/>
      <c r="H122" s="118"/>
      <c r="I122" s="10"/>
      <c r="J122" s="11"/>
      <c r="K122" s="11"/>
      <c r="L122" s="11"/>
      <c r="M122" s="11"/>
      <c r="N122" s="11"/>
      <c r="O122" s="11"/>
      <c r="P122" s="11"/>
      <c r="Q122" s="11"/>
      <c r="R122" s="11"/>
      <c r="S122" s="11"/>
      <c r="T122" s="11"/>
      <c r="U122" s="11"/>
    </row>
    <row r="123" ht="15" customHeight="1">
      <c r="A123" t="s" s="55">
        <v>140</v>
      </c>
      <c r="B123" t="s" s="72">
        <v>137</v>
      </c>
      <c r="C123" t="s" s="72">
        <v>160</v>
      </c>
      <c r="D123" t="s" s="72">
        <v>142</v>
      </c>
      <c r="E123" t="s" s="72">
        <v>143</v>
      </c>
      <c r="F123" t="s" s="72">
        <v>144</v>
      </c>
      <c r="G123" t="s" s="72">
        <v>145</v>
      </c>
      <c r="H123" t="s" s="119">
        <v>146</v>
      </c>
      <c r="I123" s="10"/>
      <c r="J123" s="11"/>
      <c r="K123" s="11"/>
      <c r="L123" s="11"/>
      <c r="M123" s="11"/>
      <c r="N123" s="11"/>
      <c r="O123" s="11"/>
      <c r="P123" s="11"/>
      <c r="Q123" s="11"/>
      <c r="R123" s="11"/>
      <c r="S123" s="11"/>
      <c r="T123" s="11"/>
      <c r="U123" s="11"/>
    </row>
    <row r="124" ht="16" customHeight="1">
      <c r="A124" s="153"/>
      <c r="B124" s="108">
        <f>B98</f>
        <v>107.8784</v>
      </c>
      <c r="C124" s="120">
        <f>IF(I115&lt;=2,20,IF(I115&lt;5,28,"Reduzir a complexidade"))</f>
        <v>20</v>
      </c>
      <c r="D124" s="120">
        <f>IF(I115&lt;=2,20*B124,IF(I115&lt;5,28*B124,"-"))</f>
        <v>2157.568</v>
      </c>
      <c r="E124" s="120">
        <f>IF(I115&lt;=2,20*B124/8,IF(I115&lt;5,28*B124/8,"-"))</f>
        <v>269.696</v>
      </c>
      <c r="F124" s="154">
        <f>IF(I115&lt;=2,20*B124/20/8,IF(I115&lt;5,28*B124/20/8,"-"))</f>
        <v>13.4848</v>
      </c>
      <c r="G124" s="123">
        <f>G104</f>
        <v>15</v>
      </c>
      <c r="H124" s="155">
        <f>IF(I115&lt;=2,20*B124*G124,IF(I115&lt;5,28*B124*G124,"-"))</f>
        <v>32363.52</v>
      </c>
      <c r="I124" s="114"/>
      <c r="J124" s="11"/>
      <c r="K124" s="11"/>
      <c r="L124" s="11"/>
      <c r="M124" s="11"/>
      <c r="N124" s="11"/>
      <c r="O124" s="11"/>
      <c r="P124" s="11"/>
      <c r="Q124" s="11"/>
      <c r="R124" s="11"/>
      <c r="S124" s="11"/>
      <c r="T124" s="11"/>
      <c r="U124" s="11"/>
    </row>
    <row r="125" ht="16" customHeight="1">
      <c r="A125" s="156">
        <f>A105</f>
        <v>3</v>
      </c>
      <c r="B125" s="125"/>
      <c r="C125" s="125"/>
      <c r="D125" s="120">
        <f>IF(I115&lt;=2,20*B124/A125,IF(I115&lt;5,28*B124/A125,"-"))</f>
        <v>719.189333333333</v>
      </c>
      <c r="E125" s="120">
        <f>IF(I115&lt;=2,20*B124/A125/8,IF(I115&lt;5,28*B124/A125/8,"-"))</f>
        <v>89.8986666666667</v>
      </c>
      <c r="F125" s="154">
        <f>IF(I115&lt;=2,20*B124/A125/20/8,IF(I115&lt;5,28*B124/A125/20/8,"-"))</f>
        <v>4.49493333333333</v>
      </c>
      <c r="G125" s="126"/>
      <c r="H125" s="126"/>
      <c r="I125" s="10"/>
      <c r="J125" s="11"/>
      <c r="K125" s="11"/>
      <c r="L125" s="11"/>
      <c r="M125" s="11"/>
      <c r="N125" s="11"/>
      <c r="O125" s="11"/>
      <c r="P125" s="11"/>
      <c r="Q125" s="11"/>
      <c r="R125" s="11"/>
      <c r="S125" s="11"/>
      <c r="T125" s="11"/>
      <c r="U125" s="11"/>
    </row>
    <row r="126" ht="14.15" customHeight="1">
      <c r="A126" s="152"/>
      <c r="B126" s="78"/>
      <c r="C126" s="78"/>
      <c r="D126" s="78"/>
      <c r="E126" s="78"/>
      <c r="F126" s="78"/>
      <c r="G126" s="78"/>
      <c r="H126" s="78"/>
      <c r="I126" s="11"/>
      <c r="J126" s="11"/>
      <c r="K126" s="11"/>
      <c r="L126" s="11"/>
      <c r="M126" s="11"/>
      <c r="N126" s="11"/>
      <c r="O126" s="11"/>
      <c r="P126" s="11"/>
      <c r="Q126" s="11"/>
      <c r="R126" s="11"/>
      <c r="S126" s="11"/>
      <c r="T126" s="11"/>
      <c r="U126" s="11"/>
    </row>
    <row r="127" ht="13.65" customHeight="1">
      <c r="A127" s="11"/>
      <c r="B127" s="11"/>
      <c r="C127" s="11"/>
      <c r="D127" s="11"/>
      <c r="E127" s="11"/>
      <c r="F127" s="11"/>
      <c r="G127" s="11"/>
      <c r="H127" s="11"/>
      <c r="I127" s="11"/>
      <c r="J127" s="11"/>
      <c r="K127" s="11"/>
      <c r="L127" s="11"/>
      <c r="M127" s="11"/>
      <c r="N127" s="11"/>
      <c r="O127" s="11"/>
      <c r="P127" s="11"/>
      <c r="Q127" s="11"/>
      <c r="R127" s="11"/>
      <c r="S127" s="11"/>
      <c r="T127" s="11"/>
      <c r="U127" s="11"/>
    </row>
    <row r="128" ht="13.65" customHeight="1">
      <c r="A128" s="11"/>
      <c r="B128" s="11"/>
      <c r="C128" s="11"/>
      <c r="D128" s="11"/>
      <c r="E128" s="11"/>
      <c r="F128" s="11"/>
      <c r="G128" s="11"/>
      <c r="H128" s="11"/>
      <c r="I128" s="11"/>
      <c r="J128" s="11"/>
      <c r="K128" s="11"/>
      <c r="L128" s="11"/>
      <c r="M128" s="11"/>
      <c r="N128" s="11"/>
      <c r="O128" s="11"/>
      <c r="P128" s="11"/>
      <c r="Q128" s="11"/>
      <c r="R128" s="11"/>
      <c r="S128" s="11"/>
      <c r="T128" s="11"/>
      <c r="U128" s="11"/>
    </row>
    <row r="129" ht="14" customHeight="1">
      <c r="A129" t="s" s="157">
        <v>161</v>
      </c>
      <c r="B129" s="11"/>
      <c r="C129" s="11"/>
      <c r="D129" s="11"/>
      <c r="E129" s="11"/>
      <c r="F129" s="11"/>
      <c r="G129" s="11"/>
      <c r="H129" s="11"/>
      <c r="I129" s="11"/>
      <c r="J129" s="11"/>
      <c r="K129" s="11"/>
      <c r="L129" s="11"/>
      <c r="M129" s="11"/>
      <c r="N129" s="11"/>
      <c r="O129" s="11"/>
      <c r="P129" s="11"/>
      <c r="Q129" s="11"/>
      <c r="R129" s="11"/>
      <c r="S129" s="11"/>
      <c r="T129" s="11"/>
      <c r="U129" s="11"/>
    </row>
    <row r="130" ht="14" customHeight="1">
      <c r="A130" s="158"/>
      <c r="B130" t="s" s="159">
        <v>162</v>
      </c>
      <c r="C130" s="11"/>
      <c r="D130" s="11"/>
      <c r="E130" s="11"/>
      <c r="F130" s="11"/>
      <c r="G130" s="11"/>
      <c r="H130" s="11"/>
      <c r="I130" s="11"/>
      <c r="J130" s="11"/>
      <c r="K130" s="11"/>
      <c r="L130" s="11"/>
      <c r="M130" s="11"/>
      <c r="N130" s="11"/>
      <c r="O130" s="11"/>
      <c r="P130" s="11"/>
      <c r="Q130" s="11"/>
      <c r="R130" s="11"/>
      <c r="S130" s="11"/>
      <c r="T130" s="11"/>
      <c r="U130" s="11"/>
    </row>
    <row r="131" ht="14" customHeight="1">
      <c r="A131" s="160"/>
      <c r="B131" t="s" s="159">
        <v>163</v>
      </c>
      <c r="C131" s="11"/>
      <c r="D131" s="11"/>
      <c r="E131" s="11"/>
      <c r="F131" s="11"/>
      <c r="G131" s="11"/>
      <c r="H131" s="11"/>
      <c r="I131" s="11"/>
      <c r="J131" s="11"/>
      <c r="K131" s="11"/>
      <c r="L131" s="11"/>
      <c r="M131" s="11"/>
      <c r="N131" s="11"/>
      <c r="O131" s="11"/>
      <c r="P131" s="11"/>
      <c r="Q131" s="11"/>
      <c r="R131" s="11"/>
      <c r="S131" s="11"/>
      <c r="T131" s="11"/>
      <c r="U131" s="11"/>
    </row>
    <row r="132" ht="14" customHeight="1">
      <c r="A132" s="161"/>
      <c r="B132" t="s" s="159">
        <v>164</v>
      </c>
      <c r="C132" s="11"/>
      <c r="D132" s="11"/>
      <c r="E132" s="11"/>
      <c r="F132" s="11"/>
      <c r="G132" s="11"/>
      <c r="H132" s="11"/>
      <c r="I132" s="11"/>
      <c r="J132" s="11"/>
      <c r="K132" s="11"/>
      <c r="L132" s="11"/>
      <c r="M132" s="11"/>
      <c r="N132" s="11"/>
      <c r="O132" s="11"/>
      <c r="P132" s="11"/>
      <c r="Q132" s="11"/>
      <c r="R132" s="11"/>
      <c r="S132" s="11"/>
      <c r="T132" s="11"/>
      <c r="U132" s="11"/>
    </row>
  </sheetData>
  <mergeCells count="110">
    <mergeCell ref="B3:D3"/>
    <mergeCell ref="A100:I100"/>
    <mergeCell ref="A30:I30"/>
    <mergeCell ref="B31:H31"/>
    <mergeCell ref="B28:C28"/>
    <mergeCell ref="B32:H32"/>
    <mergeCell ref="B93:F93"/>
    <mergeCell ref="B94:F94"/>
    <mergeCell ref="B95:F95"/>
    <mergeCell ref="A96:H96"/>
    <mergeCell ref="B89:F89"/>
    <mergeCell ref="B90:F90"/>
    <mergeCell ref="A82:I82"/>
    <mergeCell ref="A83:I83"/>
    <mergeCell ref="B75:E75"/>
    <mergeCell ref="B67:E67"/>
    <mergeCell ref="H67:I67"/>
    <mergeCell ref="A65:I65"/>
    <mergeCell ref="B59:C59"/>
    <mergeCell ref="B27:C27"/>
    <mergeCell ref="A1:I1"/>
    <mergeCell ref="H77:I77"/>
    <mergeCell ref="B72:E72"/>
    <mergeCell ref="H72:I72"/>
    <mergeCell ref="B73:E73"/>
    <mergeCell ref="H73:I73"/>
    <mergeCell ref="B74:E74"/>
    <mergeCell ref="H74:I74"/>
    <mergeCell ref="A16:I16"/>
    <mergeCell ref="B17:H17"/>
    <mergeCell ref="B18:H18"/>
    <mergeCell ref="B19:H19"/>
    <mergeCell ref="B43:C43"/>
    <mergeCell ref="B44:C44"/>
    <mergeCell ref="B45:C45"/>
    <mergeCell ref="B46:C46"/>
    <mergeCell ref="B20:H20"/>
    <mergeCell ref="B69:E69"/>
    <mergeCell ref="B22:C22"/>
    <mergeCell ref="B66:E66"/>
    <mergeCell ref="A61:I61"/>
    <mergeCell ref="A62:I62"/>
    <mergeCell ref="B47:C47"/>
    <mergeCell ref="A122:H122"/>
    <mergeCell ref="A102:H102"/>
    <mergeCell ref="B57:C57"/>
    <mergeCell ref="A118:I118"/>
    <mergeCell ref="B36:C36"/>
    <mergeCell ref="H69:I69"/>
    <mergeCell ref="B70:E70"/>
    <mergeCell ref="H70:I70"/>
    <mergeCell ref="B68:E68"/>
    <mergeCell ref="H68:I68"/>
    <mergeCell ref="B92:F92"/>
    <mergeCell ref="A85:I85"/>
    <mergeCell ref="A86:I86"/>
    <mergeCell ref="B87:F87"/>
    <mergeCell ref="B88:F88"/>
    <mergeCell ref="A84:I84"/>
    <mergeCell ref="B91:F91"/>
    <mergeCell ref="B53:C53"/>
    <mergeCell ref="B54:C54"/>
    <mergeCell ref="A63:I63"/>
    <mergeCell ref="H66:I66"/>
    <mergeCell ref="A64:I64"/>
    <mergeCell ref="A80:G80"/>
    <mergeCell ref="H80:I80"/>
    <mergeCell ref="B25:C25"/>
    <mergeCell ref="B23:C23"/>
    <mergeCell ref="A119:I119"/>
    <mergeCell ref="A111:I111"/>
    <mergeCell ref="A112:I112"/>
    <mergeCell ref="G113:H113"/>
    <mergeCell ref="G114:H114"/>
    <mergeCell ref="B78:E78"/>
    <mergeCell ref="H78:I78"/>
    <mergeCell ref="B79:E79"/>
    <mergeCell ref="B33:H33"/>
    <mergeCell ref="B34:H34"/>
    <mergeCell ref="B71:E71"/>
    <mergeCell ref="H71:I71"/>
    <mergeCell ref="B76:E76"/>
    <mergeCell ref="H76:I76"/>
    <mergeCell ref="B77:E77"/>
    <mergeCell ref="H79:I79"/>
    <mergeCell ref="H75:I75"/>
    <mergeCell ref="B40:C40"/>
    <mergeCell ref="B41:C41"/>
    <mergeCell ref="A120:I120"/>
    <mergeCell ref="G115:H115"/>
    <mergeCell ref="A117:I117"/>
    <mergeCell ref="A116:H116"/>
    <mergeCell ref="A109:I109"/>
    <mergeCell ref="A110:I110"/>
    <mergeCell ref="A113:F113"/>
    <mergeCell ref="A114:F114"/>
    <mergeCell ref="A115:F115"/>
    <mergeCell ref="B56:C56"/>
    <mergeCell ref="B55:C55"/>
    <mergeCell ref="B24:C24"/>
    <mergeCell ref="B37:C37"/>
    <mergeCell ref="B38:C38"/>
    <mergeCell ref="B39:C39"/>
    <mergeCell ref="B42:C42"/>
    <mergeCell ref="B48:C48"/>
    <mergeCell ref="B49:C49"/>
    <mergeCell ref="B50:C50"/>
    <mergeCell ref="B51:C51"/>
    <mergeCell ref="B52:C52"/>
    <mergeCell ref="B26:C26"/>
  </mergeCells>
  <dataValidations count="3">
    <dataValidation type="list" allowBlank="1" showInputMessage="1" showErrorMessage="1" sqref="B23:B27">
      <formula1>"1,2,3"</formula1>
    </dataValidation>
    <dataValidation type="list" allowBlank="1" showInputMessage="1" showErrorMessage="1" sqref="B37:B56 C43:C47 C53:C54 F57:F58">
      <formula1>"5,10,15"</formula1>
    </dataValidation>
    <dataValidation type="list" allowBlank="1" showInputMessage="1" showErrorMessage="1" sqref="G67:G79 H88:H95">
      <formula1>"0,1,2,3,4,5"</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