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bfe7e0d38b6c3a/Desktop/Desktop/Master/Hult International Business School/Classes/Spring Term/Business Modeling ^0 Optimization/Class 3/"/>
    </mc:Choice>
  </mc:AlternateContent>
  <xr:revisionPtr revIDLastSave="922" documentId="13_ncr:1_{AFAF01DF-CB1E-456C-8913-3CD9EA562633}" xr6:coauthVersionLast="47" xr6:coauthVersionMax="47" xr10:uidLastSave="{A1B4F1E6-1827-4A1E-92D5-EF908D251230}"/>
  <bookViews>
    <workbookView xWindow="-108" yWindow="-108" windowWidth="23256" windowHeight="12456" xr2:uid="{00000000-000D-0000-FFFF-FFFF00000000}"/>
  </bookViews>
  <sheets>
    <sheet name="Session_03_2.1 Portfo Selection" sheetId="3" r:id="rId1"/>
  </sheets>
  <definedNames>
    <definedName name="solver_adj" localSheetId="0" hidden="1">'Session_03_2.1 Portfo Selection'!$C$17:$C$21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'Session_03_2.1 Portfo Selection'!$C$21</definedName>
    <definedName name="solver_lhs1" localSheetId="0" hidden="1">'Session_03_2.1 Portfo Selection'!$B$27</definedName>
    <definedName name="solver_lhs10" localSheetId="0" hidden="1">'Session_03_2.1 Portfo Selection'!#REF!</definedName>
    <definedName name="solver_lhs2" localSheetId="0" hidden="1">'Session_03_2.1 Portfo Selection'!$B$28</definedName>
    <definedName name="solver_lhs3" localSheetId="0" hidden="1">'Session_03_2.1 Portfo Selection'!$B$29</definedName>
    <definedName name="solver_lhs4" localSheetId="0" hidden="1">'Session_03_2.1 Portfo Selection'!$B$30</definedName>
    <definedName name="solver_lhs5" localSheetId="0" hidden="1">'Session_03_2.1 Portfo Selection'!$B$31</definedName>
    <definedName name="solver_lhs6" localSheetId="0" hidden="1">'Session_03_2.1 Portfo Selection'!$B$32</definedName>
    <definedName name="solver_lhs7" localSheetId="0" hidden="1">'Session_03_2.1 Portfo Selection'!$C$21</definedName>
    <definedName name="solver_lhs8" localSheetId="0" hidden="1">'Session_03_2.1 Portfo Selection'!$C$21</definedName>
    <definedName name="solver_lhs9" localSheetId="0" hidden="1">'Session_03_2.1 Portfo Selection'!#REF!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'Session_03_2.1 Portfo Selection'!$B$23</definedName>
    <definedName name="solver_pre" localSheetId="0" hidden="1">0.000001</definedName>
    <definedName name="solver_rbv" localSheetId="0" hidden="1">2</definedName>
    <definedName name="solver_rel0" localSheetId="0" hidden="1">1</definedName>
    <definedName name="solver_rel1" localSheetId="0" hidden="1">1</definedName>
    <definedName name="solver_rel10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el5" localSheetId="0" hidden="1">2</definedName>
    <definedName name="solver_rel6" localSheetId="0" hidden="1">3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0" localSheetId="0" hidden="1">'Session_03_2.1 Portfo Selection'!$D$30</definedName>
    <definedName name="solver_rhs1" localSheetId="0" hidden="1">'Session_03_2.1 Portfo Selection'!$D$27</definedName>
    <definedName name="solver_rhs10" localSheetId="0" hidden="1">'Session_03_2.1 Portfo Selection'!$D$31</definedName>
    <definedName name="solver_rhs2" localSheetId="0" hidden="1">'Session_03_2.1 Portfo Selection'!$D$28</definedName>
    <definedName name="solver_rhs3" localSheetId="0" hidden="1">'Session_03_2.1 Portfo Selection'!$D$29</definedName>
    <definedName name="solver_rhs4" localSheetId="0" hidden="1">'Session_03_2.1 Portfo Selection'!$D$30</definedName>
    <definedName name="solver_rhs5" localSheetId="0" hidden="1">'Session_03_2.1 Portfo Selection'!$D$31</definedName>
    <definedName name="solver_rhs6" localSheetId="0" hidden="1">'Session_03_2.1 Portfo Selection'!$D$32</definedName>
    <definedName name="solver_rhs7" localSheetId="0" hidden="1">'Session_03_2.1 Portfo Selection'!$D$30</definedName>
    <definedName name="solver_rhs8" localSheetId="0" hidden="1">'Session_03_2.1 Portfo Selection'!$D$30</definedName>
    <definedName name="solver_rhs9" localSheetId="0" hidden="1">'Session_03_2.1 Portfo Selection'!$D$31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3" l="1"/>
  <c r="K26" i="3"/>
  <c r="K27" i="3"/>
  <c r="K28" i="3"/>
  <c r="K24" i="3"/>
  <c r="J25" i="3"/>
  <c r="J26" i="3"/>
  <c r="J27" i="3"/>
  <c r="J28" i="3"/>
  <c r="J24" i="3"/>
  <c r="B29" i="3"/>
  <c r="B31" i="3"/>
  <c r="B23" i="3"/>
  <c r="B30" i="3"/>
  <c r="B27" i="3"/>
  <c r="B28" i="3"/>
</calcChain>
</file>

<file path=xl/sharedStrings.xml><?xml version="1.0" encoding="utf-8"?>
<sst xmlns="http://schemas.openxmlformats.org/spreadsheetml/2006/main" count="45" uniqueCount="38">
  <si>
    <t>Data for the problem:</t>
  </si>
  <si>
    <t>Model:</t>
  </si>
  <si>
    <t xml:space="preserve">Decision Variables: </t>
  </si>
  <si>
    <t>Number and type of interviews:</t>
  </si>
  <si>
    <t>INVESTMENT</t>
  </si>
  <si>
    <t>PROJECTED RATE OF RETURN (%)</t>
  </si>
  <si>
    <t>Atlantic Oil, A</t>
  </si>
  <si>
    <t>Pacific Oil, P</t>
  </si>
  <si>
    <t>Midwest Steel, M</t>
  </si>
  <si>
    <t>Huber Steel, H</t>
  </si>
  <si>
    <t>Government bonds, G</t>
  </si>
  <si>
    <t>Available funds</t>
  </si>
  <si>
    <t>A</t>
  </si>
  <si>
    <t>P</t>
  </si>
  <si>
    <t>M</t>
  </si>
  <si>
    <t>H</t>
  </si>
  <si>
    <t>G</t>
  </si>
  <si>
    <t>Quantitative Analysis for Business Decisions: Session 3. Example 2.1 Portfolio Selection. Students.</t>
  </si>
  <si>
    <t xml:space="preserve">Obj. Function: </t>
  </si>
  <si>
    <t xml:space="preserve">Constraints: </t>
  </si>
  <si>
    <t>Amount</t>
  </si>
  <si>
    <t>Exp annual return</t>
  </si>
  <si>
    <r>
      <rPr>
        <u/>
        <sz val="10"/>
        <rFont val="Arial"/>
        <family val="2"/>
      </rPr>
      <t>After</t>
    </r>
    <r>
      <rPr>
        <sz val="10"/>
        <rFont val="Arial"/>
        <family val="2"/>
      </rPr>
      <t xml:space="preserve"> you solve the mode, answer the following questions:</t>
    </r>
  </si>
  <si>
    <t>LHS</t>
  </si>
  <si>
    <t>RHS</t>
  </si>
  <si>
    <t>The best constraint to consider relaxing is the one with the largest shadow price. We will talk about this in class 4.</t>
  </si>
  <si>
    <t>Government Bonds at least 25%</t>
  </si>
  <si>
    <t>Oil less then 50%</t>
  </si>
  <si>
    <t>Steel less then 50%</t>
  </si>
  <si>
    <t>Pacific Oil not more then 60% oil industry</t>
  </si>
  <si>
    <t>Total budget $100000</t>
  </si>
  <si>
    <t>&lt;=</t>
  </si>
  <si>
    <t>&gt;=</t>
  </si>
  <si>
    <t>=</t>
  </si>
  <si>
    <t>Investment</t>
  </si>
  <si>
    <t>Amount ($)</t>
  </si>
  <si>
    <t>Expected annual return ($)</t>
  </si>
  <si>
    <t>Total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</si>
</sst>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3"/>
      <name val="Arial"/>
      <family val="2"/>
    </font>
    <font>
      <sz val="10"/>
      <color theme="3"/>
      <name val="Arial"/>
      <family val="2"/>
    </font>
    <font>
      <sz val="10"/>
      <color theme="9" tint="-0.499984740745262"/>
      <name val="Arial"/>
      <family val="2"/>
    </font>
    <font>
      <b/>
      <sz val="10"/>
      <color theme="4"/>
      <name val="Arial"/>
      <family val="2"/>
    </font>
    <font>
      <b/>
      <sz val="12"/>
      <color rgb="FFC00000"/>
      <name val="Arial"/>
      <family val="2"/>
    </font>
    <font>
      <sz val="10"/>
      <color rgb="FF000000"/>
      <name val="Arial"/>
      <family val="2"/>
    </font>
    <font>
      <b/>
      <sz val="10"/>
      <color rgb="FFC00000"/>
      <name val="Arial"/>
      <family val="2"/>
    </font>
    <font>
      <sz val="12"/>
      <color rgb="FFFF0000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Calibri"/>
      <family val="2"/>
    </font>
    <font>
      <u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  <xf numFmtId="1" fontId="0" fillId="0" borderId="0" xfId="0" applyNumberForma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7" xfId="0" applyFont="1" applyBorder="1" applyAlignment="1">
      <alignment horizontal="center" vertical="center" wrapText="1" readingOrder="1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 applyAlignment="1">
      <alignment horizontal="center" vertical="center" wrapText="1" readingOrder="1"/>
    </xf>
    <xf numFmtId="1" fontId="6" fillId="0" borderId="0" xfId="0" applyNumberFormat="1" applyFont="1" applyAlignment="1">
      <alignment horizontal="center"/>
    </xf>
    <xf numFmtId="0" fontId="9" fillId="0" borderId="3" xfId="0" applyFont="1" applyBorder="1" applyAlignment="1">
      <alignment horizontal="center" vertical="center" wrapText="1" readingOrder="1"/>
    </xf>
    <xf numFmtId="0" fontId="9" fillId="0" borderId="4" xfId="0" applyFont="1" applyBorder="1" applyAlignment="1">
      <alignment horizontal="center" vertical="center" wrapText="1" readingOrder="1"/>
    </xf>
    <xf numFmtId="1" fontId="10" fillId="4" borderId="5" xfId="0" applyNumberFormat="1" applyFont="1" applyFill="1" applyBorder="1" applyAlignment="1">
      <alignment horizontal="center"/>
    </xf>
    <xf numFmtId="1" fontId="10" fillId="4" borderId="6" xfId="0" applyNumberFormat="1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horizontal="center" vertical="center" wrapText="1" readingOrder="1"/>
    </xf>
    <xf numFmtId="0" fontId="12" fillId="5" borderId="10" xfId="0" applyFont="1" applyFill="1" applyBorder="1" applyAlignment="1">
      <alignment horizontal="center" vertical="center" wrapText="1" readingOrder="1"/>
    </xf>
    <xf numFmtId="0" fontId="13" fillId="0" borderId="11" xfId="0" applyFont="1" applyBorder="1" applyAlignment="1">
      <alignment horizontal="center" vertical="center" wrapText="1" readingOrder="1"/>
    </xf>
    <xf numFmtId="0" fontId="13" fillId="0" borderId="12" xfId="0" applyFont="1" applyBorder="1" applyAlignment="1">
      <alignment horizontal="center" vertical="center" wrapText="1" readingOrder="1"/>
    </xf>
    <xf numFmtId="0" fontId="13" fillId="0" borderId="7" xfId="0" applyFont="1" applyBorder="1" applyAlignment="1">
      <alignment horizontal="center" vertical="center" wrapText="1" readingOrder="1"/>
    </xf>
    <xf numFmtId="0" fontId="13" fillId="0" borderId="13" xfId="0" applyFont="1" applyBorder="1" applyAlignment="1">
      <alignment horizontal="center" vertical="center" wrapText="1" readingOrder="1"/>
    </xf>
    <xf numFmtId="2" fontId="0" fillId="3" borderId="0" xfId="0" applyNumberFormat="1" applyFill="1"/>
    <xf numFmtId="1" fontId="1" fillId="0" borderId="0" xfId="0" applyNumberFormat="1" applyFont="1" applyAlignment="1">
      <alignment horizontal="center"/>
    </xf>
    <xf numFmtId="0" fontId="3" fillId="0" borderId="0" xfId="0" applyFont="1"/>
    <xf numFmtId="1" fontId="0" fillId="0" borderId="0" xfId="0" applyNumberFormat="1" applyAlignment="1">
      <alignment horizontal="center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/>
    <xf numFmtId="0" fontId="0" fillId="6" borderId="0" xfId="0" applyFill="1"/>
    <xf numFmtId="0" fontId="7" fillId="6" borderId="0" xfId="0" applyFont="1" applyFill="1"/>
    <xf numFmtId="0" fontId="9" fillId="6" borderId="0" xfId="0" applyFont="1" applyFill="1" applyAlignment="1">
      <alignment horizontal="center" vertical="center" wrapText="1" readingOrder="1"/>
    </xf>
    <xf numFmtId="0" fontId="1" fillId="6" borderId="0" xfId="0" applyFont="1" applyFill="1" applyAlignment="1">
      <alignment horizontal="center"/>
    </xf>
    <xf numFmtId="1" fontId="0" fillId="6" borderId="0" xfId="0" applyNumberFormat="1" applyFill="1"/>
    <xf numFmtId="1" fontId="1" fillId="6" borderId="0" xfId="0" applyNumberFormat="1" applyFont="1" applyFill="1" applyAlignment="1">
      <alignment horizontal="center"/>
    </xf>
    <xf numFmtId="1" fontId="6" fillId="6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4" borderId="0" xfId="0" applyFont="1" applyFill="1"/>
    <xf numFmtId="0" fontId="5" fillId="0" borderId="0" xfId="0" applyFont="1" applyAlignment="1">
      <alignment horizontal="center" vertical="center" wrapText="1" readingOrder="1"/>
    </xf>
    <xf numFmtId="1" fontId="3" fillId="7" borderId="0" xfId="0" applyNumberFormat="1" applyFont="1" applyFill="1" applyAlignment="1">
      <alignment horizontal="center"/>
    </xf>
    <xf numFmtId="1" fontId="0" fillId="7" borderId="0" xfId="0" applyNumberFormat="1" applyFill="1" applyAlignment="1">
      <alignment horizontal="center"/>
    </xf>
    <xf numFmtId="2" fontId="0" fillId="0" borderId="0" xfId="0" applyNumberFormat="1"/>
    <xf numFmtId="1" fontId="6" fillId="7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1" fontId="3" fillId="8" borderId="0" xfId="0" applyNumberFormat="1" applyFont="1" applyFill="1"/>
    <xf numFmtId="0" fontId="3" fillId="8" borderId="0" xfId="0" applyFont="1" applyFill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770659</xdr:colOff>
      <xdr:row>4</xdr:row>
      <xdr:rowOff>85355</xdr:rowOff>
    </xdr:from>
    <xdr:to>
      <xdr:col>11</xdr:col>
      <xdr:colOff>140756</xdr:colOff>
      <xdr:row>19</xdr:row>
      <xdr:rowOff>117083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4148" y="1219696"/>
          <a:ext cx="5217580" cy="2772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topLeftCell="A4" zoomScale="110" zoomScaleNormal="110" workbookViewId="0">
      <selection activeCell="L27" sqref="L27"/>
    </sheetView>
  </sheetViews>
  <sheetFormatPr defaultColWidth="11.33203125" defaultRowHeight="13.2" x14ac:dyDescent="0.25"/>
  <cols>
    <col min="1" max="1" width="34.77734375" customWidth="1"/>
    <col min="2" max="2" width="18.109375" customWidth="1"/>
    <col min="3" max="4" width="16.6640625" customWidth="1"/>
    <col min="5" max="5" width="8.109375" customWidth="1"/>
    <col min="6" max="6" width="4.109375" style="35" customWidth="1"/>
    <col min="7" max="7" width="16.6640625" customWidth="1"/>
    <col min="8" max="8" width="19.5546875" customWidth="1"/>
    <col min="10" max="10" width="22.88671875" bestFit="1" customWidth="1"/>
  </cols>
  <sheetData>
    <row r="1" spans="1:16" ht="15.6" x14ac:dyDescent="0.3">
      <c r="A1" s="4" t="s">
        <v>17</v>
      </c>
      <c r="G1" s="43" t="s">
        <v>22</v>
      </c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25">
      <c r="A2" s="2" t="s">
        <v>0</v>
      </c>
      <c r="B2" s="3"/>
      <c r="C2" s="3"/>
      <c r="D2" s="3"/>
    </row>
    <row r="3" spans="1:16" ht="16.2" thickBot="1" x14ac:dyDescent="0.35">
      <c r="A3" s="7"/>
      <c r="B3" s="7"/>
      <c r="C3" s="10"/>
      <c r="D3" s="9"/>
      <c r="E3" s="9"/>
      <c r="F3" s="36"/>
      <c r="G3" s="8"/>
    </row>
    <row r="4" spans="1:16" ht="48" thickTop="1" thickBot="1" x14ac:dyDescent="0.3">
      <c r="A4" s="21" t="s">
        <v>4</v>
      </c>
      <c r="B4" s="22" t="s">
        <v>5</v>
      </c>
      <c r="C4" s="14"/>
      <c r="G4" s="44" t="s">
        <v>20</v>
      </c>
      <c r="H4" s="44" t="s">
        <v>21</v>
      </c>
    </row>
    <row r="5" spans="1:16" ht="15.6" thickBot="1" x14ac:dyDescent="0.3">
      <c r="A5" s="23" t="s">
        <v>6</v>
      </c>
      <c r="B5" s="24">
        <v>7.2999999999999995E-2</v>
      </c>
      <c r="C5" s="14"/>
      <c r="D5" s="14"/>
      <c r="E5" s="14"/>
      <c r="F5" s="37"/>
      <c r="G5" s="14"/>
    </row>
    <row r="6" spans="1:16" ht="15.6" thickBot="1" x14ac:dyDescent="0.3">
      <c r="A6" s="23" t="s">
        <v>7</v>
      </c>
      <c r="B6" s="24">
        <v>0.10299999999999999</v>
      </c>
      <c r="C6" s="14"/>
      <c r="D6" s="14"/>
      <c r="E6" s="14"/>
      <c r="F6" s="37"/>
      <c r="G6" s="14"/>
    </row>
    <row r="7" spans="1:16" ht="15.6" thickBot="1" x14ac:dyDescent="0.3">
      <c r="A7" s="23" t="s">
        <v>8</v>
      </c>
      <c r="B7" s="24">
        <v>6.4000000000000001E-2</v>
      </c>
      <c r="C7" s="14"/>
      <c r="D7" s="14"/>
      <c r="E7" s="14"/>
      <c r="F7" s="37"/>
      <c r="G7" s="14"/>
    </row>
    <row r="8" spans="1:16" ht="15.6" thickBot="1" x14ac:dyDescent="0.3">
      <c r="A8" s="23" t="s">
        <v>9</v>
      </c>
      <c r="B8" s="24">
        <v>7.4999999999999997E-2</v>
      </c>
      <c r="C8" s="14"/>
      <c r="D8" s="14"/>
      <c r="E8" s="14"/>
      <c r="F8" s="37"/>
      <c r="G8" s="14"/>
    </row>
    <row r="9" spans="1:16" ht="15.6" thickBot="1" x14ac:dyDescent="0.3">
      <c r="A9" s="25" t="s">
        <v>10</v>
      </c>
      <c r="B9" s="26">
        <v>4.4999999999999998E-2</v>
      </c>
      <c r="C9" s="14"/>
      <c r="D9" s="14"/>
      <c r="E9" s="14"/>
      <c r="F9" s="37"/>
      <c r="G9" s="14"/>
    </row>
    <row r="10" spans="1:16" ht="14.4" thickTop="1" thickBot="1" x14ac:dyDescent="0.3">
      <c r="A10" s="11"/>
      <c r="B10" s="20"/>
      <c r="C10" s="14"/>
      <c r="D10" s="14"/>
      <c r="E10" s="14"/>
      <c r="F10" s="37"/>
      <c r="G10" s="14"/>
    </row>
    <row r="11" spans="1:16" ht="14.4" thickTop="1" thickBot="1" x14ac:dyDescent="0.3">
      <c r="A11" s="14"/>
      <c r="B11" s="14"/>
      <c r="C11" s="14"/>
      <c r="D11" s="14"/>
      <c r="E11" s="14"/>
      <c r="F11" s="37"/>
      <c r="G11" s="14"/>
    </row>
    <row r="12" spans="1:16" ht="13.8" thickBot="1" x14ac:dyDescent="0.3">
      <c r="A12" s="16" t="s">
        <v>11</v>
      </c>
      <c r="B12" s="17">
        <v>100000</v>
      </c>
      <c r="C12" s="14"/>
      <c r="D12" s="14"/>
      <c r="E12" s="14"/>
      <c r="F12" s="37"/>
      <c r="G12" s="14"/>
    </row>
    <row r="13" spans="1:16" x14ac:dyDescent="0.25">
      <c r="A13" s="14"/>
      <c r="B13" s="14"/>
      <c r="C13" s="14"/>
      <c r="D13" s="14"/>
      <c r="E13" s="14"/>
      <c r="F13" s="37"/>
      <c r="G13" s="14"/>
    </row>
    <row r="14" spans="1:16" ht="19.2" customHeight="1" x14ac:dyDescent="0.25"/>
    <row r="15" spans="1:16" x14ac:dyDescent="0.25">
      <c r="A15" s="2" t="s">
        <v>1</v>
      </c>
      <c r="B15" s="3"/>
      <c r="C15" s="3"/>
      <c r="D15" s="3"/>
    </row>
    <row r="16" spans="1:16" ht="13.8" thickBot="1" x14ac:dyDescent="0.3">
      <c r="B16" s="1" t="s">
        <v>2</v>
      </c>
      <c r="C16" s="1"/>
      <c r="D16" s="5"/>
      <c r="E16" s="5"/>
      <c r="F16" s="38"/>
    </row>
    <row r="17" spans="1:11" x14ac:dyDescent="0.25">
      <c r="A17" s="1" t="s">
        <v>3</v>
      </c>
      <c r="B17" s="12" t="s">
        <v>12</v>
      </c>
      <c r="C17" s="18">
        <v>0</v>
      </c>
      <c r="D17" s="6"/>
      <c r="E17" s="6"/>
      <c r="F17" s="39"/>
      <c r="G17" s="6"/>
      <c r="H17" s="6"/>
    </row>
    <row r="18" spans="1:11" x14ac:dyDescent="0.25">
      <c r="A18" s="1"/>
      <c r="B18" s="13" t="s">
        <v>13</v>
      </c>
      <c r="C18" s="19">
        <v>50000</v>
      </c>
      <c r="D18" s="6"/>
      <c r="E18" s="6"/>
      <c r="F18" s="39"/>
      <c r="G18" s="6"/>
      <c r="H18" s="6"/>
    </row>
    <row r="19" spans="1:11" x14ac:dyDescent="0.25">
      <c r="A19" s="1"/>
      <c r="B19" s="13" t="s">
        <v>14</v>
      </c>
      <c r="C19" s="19">
        <v>0</v>
      </c>
      <c r="D19" s="6"/>
      <c r="E19" s="6"/>
      <c r="F19" s="39"/>
      <c r="G19" s="6"/>
      <c r="H19" s="6"/>
    </row>
    <row r="20" spans="1:11" x14ac:dyDescent="0.25">
      <c r="A20" s="1"/>
      <c r="B20" s="13" t="s">
        <v>15</v>
      </c>
      <c r="C20" s="19">
        <v>40000</v>
      </c>
      <c r="D20" s="6"/>
      <c r="E20" s="6"/>
      <c r="F20" s="39"/>
      <c r="G20" s="6"/>
      <c r="H20" s="6"/>
    </row>
    <row r="21" spans="1:11" x14ac:dyDescent="0.25">
      <c r="A21" s="1"/>
      <c r="B21" s="13" t="s">
        <v>16</v>
      </c>
      <c r="C21" s="19">
        <v>10000</v>
      </c>
      <c r="D21" s="6"/>
      <c r="E21" s="6"/>
      <c r="F21" s="39"/>
      <c r="G21" s="6"/>
      <c r="H21" s="50" t="s">
        <v>25</v>
      </c>
    </row>
    <row r="22" spans="1:11" x14ac:dyDescent="0.25">
      <c r="B22" s="6"/>
      <c r="C22" s="6"/>
      <c r="D22" s="6"/>
      <c r="E22" s="6"/>
      <c r="F22" s="39"/>
      <c r="G22" s="6"/>
      <c r="H22" s="6"/>
    </row>
    <row r="23" spans="1:11" x14ac:dyDescent="0.25">
      <c r="A23" s="1" t="s">
        <v>18</v>
      </c>
      <c r="B23" s="27">
        <f>SUMPRODUCT(C17:C21,B5:B9)</f>
        <v>8600</v>
      </c>
      <c r="C23" s="6"/>
      <c r="D23" s="6"/>
      <c r="E23" s="6"/>
      <c r="F23" s="39"/>
      <c r="G23" s="6"/>
      <c r="H23" s="52" t="s">
        <v>34</v>
      </c>
      <c r="I23" s="53" t="s">
        <v>35</v>
      </c>
      <c r="J23" s="53" t="s">
        <v>36</v>
      </c>
      <c r="K23" s="53" t="s">
        <v>37</v>
      </c>
    </row>
    <row r="24" spans="1:11" x14ac:dyDescent="0.25">
      <c r="A24" s="1"/>
      <c r="B24" s="47"/>
      <c r="C24" s="6"/>
      <c r="D24" s="6"/>
      <c r="E24" s="6"/>
      <c r="F24" s="39"/>
      <c r="G24" s="6"/>
      <c r="H24" s="6" t="s">
        <v>6</v>
      </c>
      <c r="I24" s="54">
        <v>0</v>
      </c>
      <c r="J24" s="55">
        <f>I24*B5</f>
        <v>0</v>
      </c>
      <c r="K24" s="55">
        <f>I24+J24</f>
        <v>0</v>
      </c>
    </row>
    <row r="25" spans="1:11" x14ac:dyDescent="0.25">
      <c r="E25" s="6"/>
      <c r="F25" s="39"/>
      <c r="G25" s="6"/>
      <c r="H25" s="6" t="s">
        <v>7</v>
      </c>
      <c r="I25" s="54">
        <v>50000</v>
      </c>
      <c r="J25" s="55">
        <f t="shared" ref="J25:J28" si="0">I25*B6</f>
        <v>5150</v>
      </c>
      <c r="K25" s="55">
        <f t="shared" ref="K25:K28" si="1">I25+J25</f>
        <v>55150</v>
      </c>
    </row>
    <row r="26" spans="1:11" x14ac:dyDescent="0.25">
      <c r="A26" s="1" t="s">
        <v>19</v>
      </c>
      <c r="B26" s="28" t="s">
        <v>23</v>
      </c>
      <c r="C26" s="28"/>
      <c r="D26" s="28" t="s">
        <v>24</v>
      </c>
      <c r="E26" s="28"/>
      <c r="F26" s="40"/>
      <c r="G26" s="28"/>
      <c r="H26" t="s">
        <v>8</v>
      </c>
      <c r="I26" s="54">
        <v>0</v>
      </c>
      <c r="J26" s="55">
        <f t="shared" si="0"/>
        <v>0</v>
      </c>
      <c r="K26" s="55">
        <f t="shared" si="1"/>
        <v>0</v>
      </c>
    </row>
    <row r="27" spans="1:11" x14ac:dyDescent="0.25">
      <c r="A27" s="49" t="s">
        <v>27</v>
      </c>
      <c r="B27" s="45">
        <f>C17+C18</f>
        <v>50000</v>
      </c>
      <c r="C27" s="51" t="s">
        <v>31</v>
      </c>
      <c r="D27" s="48">
        <v>50000</v>
      </c>
      <c r="E27" s="15"/>
      <c r="F27" s="41"/>
      <c r="G27" s="6"/>
      <c r="H27" t="s">
        <v>9</v>
      </c>
      <c r="I27" s="54">
        <v>40000</v>
      </c>
      <c r="J27" s="55">
        <f t="shared" si="0"/>
        <v>3000</v>
      </c>
      <c r="K27" s="55">
        <f t="shared" si="1"/>
        <v>43000</v>
      </c>
    </row>
    <row r="28" spans="1:11" x14ac:dyDescent="0.25">
      <c r="A28" s="49" t="s">
        <v>28</v>
      </c>
      <c r="B28" s="46">
        <f>C19+C20</f>
        <v>40000</v>
      </c>
      <c r="C28" s="51" t="s">
        <v>31</v>
      </c>
      <c r="D28" s="48">
        <v>50000</v>
      </c>
      <c r="E28" s="15"/>
      <c r="F28" s="41"/>
      <c r="G28" s="6"/>
      <c r="H28" t="s">
        <v>10</v>
      </c>
      <c r="I28" s="54">
        <v>10000</v>
      </c>
      <c r="J28" s="55">
        <f t="shared" si="0"/>
        <v>450</v>
      </c>
      <c r="K28" s="55">
        <f t="shared" si="1"/>
        <v>10450</v>
      </c>
    </row>
    <row r="29" spans="1:11" x14ac:dyDescent="0.25">
      <c r="A29" s="49" t="s">
        <v>26</v>
      </c>
      <c r="B29" s="46">
        <f>C21-0.25*(C19)-0.25*(C20)</f>
        <v>0</v>
      </c>
      <c r="C29" s="51" t="s">
        <v>32</v>
      </c>
      <c r="D29" s="48">
        <v>0</v>
      </c>
      <c r="E29" s="15"/>
      <c r="F29" s="41"/>
      <c r="G29" s="6"/>
    </row>
    <row r="30" spans="1:11" ht="15.6" x14ac:dyDescent="0.25">
      <c r="A30" s="49" t="s">
        <v>29</v>
      </c>
      <c r="B30" s="46">
        <f>C18-0.6*(C17)-0.6*(C18)</f>
        <v>20000</v>
      </c>
      <c r="C30" s="31" t="s">
        <v>32</v>
      </c>
      <c r="D30" s="48">
        <v>0</v>
      </c>
      <c r="E30" s="15"/>
      <c r="F30" s="41"/>
      <c r="G30" s="6"/>
    </row>
    <row r="31" spans="1:11" x14ac:dyDescent="0.25">
      <c r="A31" s="49" t="s">
        <v>30</v>
      </c>
      <c r="B31" s="46">
        <f>SUM(C17:C21)</f>
        <v>100000</v>
      </c>
      <c r="C31" s="51" t="s">
        <v>33</v>
      </c>
      <c r="D31" s="48">
        <v>100000</v>
      </c>
      <c r="E31" s="15"/>
      <c r="F31" s="41"/>
      <c r="G31" s="6"/>
    </row>
    <row r="32" spans="1:11" ht="15.6" x14ac:dyDescent="0.25">
      <c r="A32" s="29"/>
      <c r="B32" s="30"/>
      <c r="C32" s="32"/>
      <c r="D32" s="15"/>
      <c r="E32" s="15"/>
      <c r="F32" s="41"/>
      <c r="G32" s="6"/>
    </row>
    <row r="33" spans="1:7" ht="15.6" x14ac:dyDescent="0.25">
      <c r="A33" s="29"/>
      <c r="B33" s="33"/>
      <c r="C33" s="32"/>
      <c r="D33" s="33"/>
      <c r="E33" s="33"/>
      <c r="F33" s="42"/>
      <c r="G33" s="6"/>
    </row>
    <row r="34" spans="1:7" x14ac:dyDescent="0.25">
      <c r="A34" s="29"/>
      <c r="B34" s="33"/>
      <c r="C34" s="30"/>
      <c r="D34" s="33"/>
      <c r="E34" s="33"/>
      <c r="F34" s="42"/>
      <c r="G34" s="6"/>
    </row>
    <row r="35" spans="1:7" ht="15.6" x14ac:dyDescent="0.25">
      <c r="A35" s="29"/>
      <c r="B35" s="30"/>
      <c r="C35" s="32"/>
      <c r="D35" s="33"/>
      <c r="E35" s="33"/>
      <c r="F35" s="42"/>
      <c r="G35" s="6"/>
    </row>
  </sheetData>
  <phoneticPr fontId="0" type="noConversion"/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Session_03_2.1 Portfo 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Godoy Becerril</dc:creator>
  <cp:lastModifiedBy>Mateus Gomes</cp:lastModifiedBy>
  <cp:lastPrinted>2025-01-16T16:37:19Z</cp:lastPrinted>
  <dcterms:created xsi:type="dcterms:W3CDTF">2002-10-07T00:29:10Z</dcterms:created>
  <dcterms:modified xsi:type="dcterms:W3CDTF">2025-01-16T17:08:58Z</dcterms:modified>
</cp:coreProperties>
</file>