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Hult\Optimization_\"/>
    </mc:Choice>
  </mc:AlternateContent>
  <xr:revisionPtr revIDLastSave="0" documentId="13_ncr:1_{6D875768-4E87-4CF7-8944-1BFEF9E74115}" xr6:coauthVersionLast="46" xr6:coauthVersionMax="46" xr10:uidLastSave="{00000000-0000-0000-0000-000000000000}"/>
  <bookViews>
    <workbookView xWindow="-98" yWindow="-98" windowWidth="22695" windowHeight="14595" activeTab="1" xr2:uid="{00000000-000D-0000-FFFF-FFFF00000000}"/>
  </bookViews>
  <sheets>
    <sheet name="Sensitivity Report 1" sheetId="5" r:id="rId1"/>
    <sheet name="Solution" sheetId="1" r:id="rId2"/>
  </sheets>
  <definedNames>
    <definedName name="anscount" hidden="1">4</definedName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encount" hidden="1">19</definedName>
    <definedName name="solver_adj" localSheetId="1" hidden="1">Solution!$B$26:$G$27,Solution!$J$26:$L$27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Solution!$B$33:$B$38</definedName>
    <definedName name="solver_lhs2" localSheetId="1" hidden="1">Solution!$B$42:$B$43</definedName>
    <definedName name="solver_lhs3" localSheetId="1" hidden="1">Solution!$G$33:$G$41</definedName>
    <definedName name="solver_lhs4" localSheetId="1" hidden="1">Solution!$K$33:$K$35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4</definedName>
    <definedName name="solver_nwt" localSheetId="1" hidden="1">1</definedName>
    <definedName name="solver_ofx" localSheetId="1" hidden="1">2</definedName>
    <definedName name="solver_opt" localSheetId="1" hidden="1">Solution!$B$30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3</definedName>
    <definedName name="solver_rel3" localSheetId="1" hidden="1">1</definedName>
    <definedName name="solver_rel4" localSheetId="1" hidden="1">2</definedName>
    <definedName name="solver_reo" localSheetId="1" hidden="1">2</definedName>
    <definedName name="solver_rep" localSheetId="1" hidden="1">2</definedName>
    <definedName name="solver_rhs1" localSheetId="1" hidden="1">Solution!$D$33:$D$38</definedName>
    <definedName name="solver_rhs2" localSheetId="1" hidden="1">Solution!$D$42:$D$43</definedName>
    <definedName name="solver_rhs3" localSheetId="1" hidden="1">Solution!$I$33:$I$41</definedName>
    <definedName name="solver_rhs4" localSheetId="1" hidden="1">Solution!$M$33:$M$35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G38" i="1" l="1"/>
  <c r="G37" i="1"/>
  <c r="G36" i="1"/>
  <c r="G35" i="1"/>
  <c r="G34" i="1"/>
  <c r="G33" i="1"/>
  <c r="M35" i="1"/>
  <c r="M34" i="1"/>
  <c r="M33" i="1"/>
  <c r="K35" i="1"/>
  <c r="K34" i="1"/>
  <c r="K33" i="1"/>
  <c r="I40" i="1"/>
  <c r="I41" i="1"/>
  <c r="I39" i="1"/>
  <c r="I37" i="1"/>
  <c r="I38" i="1"/>
  <c r="I36" i="1"/>
  <c r="I34" i="1"/>
  <c r="I35" i="1"/>
  <c r="I33" i="1"/>
  <c r="G41" i="1"/>
  <c r="G40" i="1"/>
  <c r="G39" i="1"/>
  <c r="D43" i="1"/>
  <c r="D42" i="1"/>
  <c r="D36" i="1"/>
  <c r="D34" i="1"/>
  <c r="D38" i="1"/>
  <c r="D37" i="1"/>
  <c r="D35" i="1"/>
  <c r="D33" i="1"/>
</calcChain>
</file>

<file path=xl/sharedStrings.xml><?xml version="1.0" encoding="utf-8"?>
<sst xmlns="http://schemas.openxmlformats.org/spreadsheetml/2006/main" count="219" uniqueCount="146">
  <si>
    <t xml:space="preserve">Bollinger Electronics </t>
  </si>
  <si>
    <t xml:space="preserve">Production Cost </t>
  </si>
  <si>
    <t>Inventory Cost</t>
  </si>
  <si>
    <t>Change in Production Level Cost</t>
  </si>
  <si>
    <t>April</t>
  </si>
  <si>
    <t>May</t>
  </si>
  <si>
    <t>June</t>
  </si>
  <si>
    <t>322A</t>
  </si>
  <si>
    <t>Increase</t>
  </si>
  <si>
    <t>802B</t>
  </si>
  <si>
    <t>Decrease</t>
  </si>
  <si>
    <t>Demand</t>
  </si>
  <si>
    <t>Beginning</t>
  </si>
  <si>
    <t>Ending</t>
  </si>
  <si>
    <t>Production Level-March</t>
  </si>
  <si>
    <t>Inventory</t>
  </si>
  <si>
    <t>Machine</t>
  </si>
  <si>
    <t>Labor</t>
  </si>
  <si>
    <t>Storage</t>
  </si>
  <si>
    <t>Capacity</t>
  </si>
  <si>
    <t>(hrs/unit)</t>
  </si>
  <si>
    <t>(sq. ft./unit)</t>
  </si>
  <si>
    <t>Machine Hrs.</t>
  </si>
  <si>
    <t>Labor Hrs.</t>
  </si>
  <si>
    <t>Storage (sq.ft.)</t>
  </si>
  <si>
    <t xml:space="preserve">Production </t>
  </si>
  <si>
    <t>Ending Inventory</t>
  </si>
  <si>
    <t>Change in Production Level</t>
  </si>
  <si>
    <t>Min Cost</t>
  </si>
  <si>
    <t>Capacity Constraints</t>
  </si>
  <si>
    <t>Beg. Inv. + Prod. - End. Inv.</t>
  </si>
  <si>
    <t>Used</t>
  </si>
  <si>
    <t>Available</t>
  </si>
  <si>
    <t>Cur.Mo.- Prev. Mo.</t>
  </si>
  <si>
    <t>I - D</t>
  </si>
  <si>
    <t>322A/April</t>
  </si>
  <si>
    <t>=</t>
  </si>
  <si>
    <t>Mach/Apr</t>
  </si>
  <si>
    <t>&lt;=</t>
  </si>
  <si>
    <t>802B/April</t>
  </si>
  <si>
    <t>Mach/May</t>
  </si>
  <si>
    <t>322A/May</t>
  </si>
  <si>
    <t>Mach/June</t>
  </si>
  <si>
    <t>802B/May</t>
  </si>
  <si>
    <t>Labor/Apr</t>
  </si>
  <si>
    <t>322A/June</t>
  </si>
  <si>
    <t>802B/June</t>
  </si>
  <si>
    <t>Labor/June</t>
  </si>
  <si>
    <t>End. Inv.</t>
  </si>
  <si>
    <t>Rqmt.</t>
  </si>
  <si>
    <t>&gt;=</t>
  </si>
  <si>
    <t>Constraints</t>
  </si>
  <si>
    <t>Final</t>
  </si>
  <si>
    <t>Shadow</t>
  </si>
  <si>
    <t>Constraint</t>
  </si>
  <si>
    <t>Allowable</t>
  </si>
  <si>
    <t>Cell</t>
  </si>
  <si>
    <t>Name</t>
  </si>
  <si>
    <t>Value</t>
  </si>
  <si>
    <t>Price</t>
  </si>
  <si>
    <t>R.H. Side</t>
  </si>
  <si>
    <t>$B$33</t>
  </si>
  <si>
    <t>322A/April Beg. Inv. + Prod. - End. Inv.</t>
  </si>
  <si>
    <t>$B$34</t>
  </si>
  <si>
    <t>802B/April Beg. Inv. + Prod. - End. Inv.</t>
  </si>
  <si>
    <t>$B$35</t>
  </si>
  <si>
    <t>322A/May Beg. Inv. + Prod. - End. Inv.</t>
  </si>
  <si>
    <t>$B$36</t>
  </si>
  <si>
    <t>802B/May Beg. Inv. + Prod. - End. Inv.</t>
  </si>
  <si>
    <t>$B$37</t>
  </si>
  <si>
    <t>322A/June Beg. Inv. + Prod. - End. Inv.</t>
  </si>
  <si>
    <t>$B$38</t>
  </si>
  <si>
    <t>802B/June Beg. Inv. + Prod. - End. Inv.</t>
  </si>
  <si>
    <t>$B$42</t>
  </si>
  <si>
    <t>322A End. Inv.</t>
  </si>
  <si>
    <t>$B$43</t>
  </si>
  <si>
    <t>802B End. Inv.</t>
  </si>
  <si>
    <t>$G$33</t>
  </si>
  <si>
    <t>Mach/Apr Used</t>
  </si>
  <si>
    <t>$G$34</t>
  </si>
  <si>
    <t>Mach/May Used</t>
  </si>
  <si>
    <t>$G$35</t>
  </si>
  <si>
    <t>Mach/June Used</t>
  </si>
  <si>
    <t>$G$36</t>
  </si>
  <si>
    <t>Labor/Apr Used</t>
  </si>
  <si>
    <t>$G$37</t>
  </si>
  <si>
    <t>labor/May Used</t>
  </si>
  <si>
    <t>$G$38</t>
  </si>
  <si>
    <t>Labor/June Used</t>
  </si>
  <si>
    <t>$G$39</t>
  </si>
  <si>
    <t>Stor/Apr Used</t>
  </si>
  <si>
    <t>$G$40</t>
  </si>
  <si>
    <t>Stor/May Used</t>
  </si>
  <si>
    <t>$G$41</t>
  </si>
  <si>
    <t>Stor/June Used</t>
  </si>
  <si>
    <t>$K$33</t>
  </si>
  <si>
    <t>April Cur.Mo.- Prev. Mo.</t>
  </si>
  <si>
    <t>$K$34</t>
  </si>
  <si>
    <t>May Cur.Mo.- Prev. Mo.</t>
  </si>
  <si>
    <t>$K$35</t>
  </si>
  <si>
    <t>June Cur.Mo.- Prev. Mo.</t>
  </si>
  <si>
    <t>Adjustable Cells</t>
  </si>
  <si>
    <t>Reduced</t>
  </si>
  <si>
    <t>Cost</t>
  </si>
  <si>
    <t>Objective</t>
  </si>
  <si>
    <t>Coefficient</t>
  </si>
  <si>
    <t>$B$26</t>
  </si>
  <si>
    <t>322A April</t>
  </si>
  <si>
    <t>$C$26</t>
  </si>
  <si>
    <t>322A May</t>
  </si>
  <si>
    <t>$D$26</t>
  </si>
  <si>
    <t>322A June</t>
  </si>
  <si>
    <t>$E$26</t>
  </si>
  <si>
    <t>$F$26</t>
  </si>
  <si>
    <t>$G$26</t>
  </si>
  <si>
    <t>$B$27</t>
  </si>
  <si>
    <t>802B April</t>
  </si>
  <si>
    <t>$C$27</t>
  </si>
  <si>
    <t>802B May</t>
  </si>
  <si>
    <t>$D$27</t>
  </si>
  <si>
    <t>802B June</t>
  </si>
  <si>
    <t>$E$27</t>
  </si>
  <si>
    <t>$F$27</t>
  </si>
  <si>
    <t>$G$27</t>
  </si>
  <si>
    <t>$J$26</t>
  </si>
  <si>
    <t>Increase April</t>
  </si>
  <si>
    <t>$K$26</t>
  </si>
  <si>
    <t>Increase May</t>
  </si>
  <si>
    <t>$L$26</t>
  </si>
  <si>
    <t>Increase June</t>
  </si>
  <si>
    <t>$J$27</t>
  </si>
  <si>
    <t>Decrease April</t>
  </si>
  <si>
    <t>$K$27</t>
  </si>
  <si>
    <t>Decrease May</t>
  </si>
  <si>
    <t>$L$27</t>
  </si>
  <si>
    <t>Decrease June</t>
  </si>
  <si>
    <t>Worksheet: [Bollinger.xlsx]Solution</t>
  </si>
  <si>
    <t>Report Created: 5/7/2009 2:58:28 PM</t>
  </si>
  <si>
    <t>Microsoft Excel 12.0 Sensitivity Report</t>
  </si>
  <si>
    <t>Data for the Model</t>
  </si>
  <si>
    <t>Optimization Model</t>
  </si>
  <si>
    <t>Invt./Apr</t>
  </si>
  <si>
    <t>Inct/May</t>
  </si>
  <si>
    <t>Invt/June</t>
  </si>
  <si>
    <t>Labor/May</t>
  </si>
  <si>
    <t>Obj Funct: SUMPRODUCT(B5:G6,B26:G27)+SUMPRODUCT(J5:L6,J26:L27)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</si>
</sst>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centerContinuous" wrapText="1"/>
    </xf>
    <xf numFmtId="0" fontId="3" fillId="0" borderId="0" xfId="0" applyFont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2" fillId="4" borderId="0" xfId="0" applyFont="1" applyFill="1"/>
    <xf numFmtId="0" fontId="1" fillId="4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5" borderId="7" xfId="0" applyFont="1" applyFill="1" applyBorder="1"/>
    <xf numFmtId="0" fontId="3" fillId="4" borderId="0" xfId="0" applyFont="1" applyFill="1"/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showGridLines="0" workbookViewId="0">
      <selection sqref="A1:A3"/>
    </sheetView>
  </sheetViews>
  <sheetFormatPr defaultRowHeight="12.75" x14ac:dyDescent="0.35"/>
  <cols>
    <col min="1" max="1" width="2.265625" customWidth="1"/>
    <col min="2" max="2" width="6.3984375" bestFit="1" customWidth="1"/>
    <col min="3" max="3" width="33.86328125" bestFit="1" customWidth="1"/>
    <col min="4" max="4" width="12.3984375" bestFit="1" customWidth="1"/>
    <col min="5" max="5" width="12.59765625" bestFit="1" customWidth="1"/>
    <col min="6" max="8" width="12" bestFit="1" customWidth="1"/>
  </cols>
  <sheetData>
    <row r="1" spans="1:8" ht="13.15" x14ac:dyDescent="0.4">
      <c r="A1" s="20" t="s">
        <v>138</v>
      </c>
    </row>
    <row r="2" spans="1:8" ht="13.15" x14ac:dyDescent="0.4">
      <c r="A2" s="20" t="s">
        <v>136</v>
      </c>
    </row>
    <row r="3" spans="1:8" ht="13.15" x14ac:dyDescent="0.4">
      <c r="A3" s="20" t="s">
        <v>137</v>
      </c>
    </row>
    <row r="6" spans="1:8" ht="13.15" thickBot="1" x14ac:dyDescent="0.4">
      <c r="A6" t="s">
        <v>101</v>
      </c>
    </row>
    <row r="7" spans="1:8" ht="13.15" x14ac:dyDescent="0.4">
      <c r="B7" s="25"/>
      <c r="C7" s="25"/>
      <c r="D7" s="25" t="s">
        <v>52</v>
      </c>
      <c r="E7" s="25" t="s">
        <v>102</v>
      </c>
      <c r="F7" s="25" t="s">
        <v>104</v>
      </c>
      <c r="G7" s="25" t="s">
        <v>55</v>
      </c>
      <c r="H7" s="25" t="s">
        <v>55</v>
      </c>
    </row>
    <row r="8" spans="1:8" ht="13.5" thickBot="1" x14ac:dyDescent="0.45">
      <c r="B8" s="26" t="s">
        <v>56</v>
      </c>
      <c r="C8" s="26" t="s">
        <v>57</v>
      </c>
      <c r="D8" s="26" t="s">
        <v>58</v>
      </c>
      <c r="E8" s="26" t="s">
        <v>103</v>
      </c>
      <c r="F8" s="26" t="s">
        <v>105</v>
      </c>
      <c r="G8" s="26" t="s">
        <v>8</v>
      </c>
      <c r="H8" s="26" t="s">
        <v>10</v>
      </c>
    </row>
    <row r="9" spans="1:8" x14ac:dyDescent="0.35">
      <c r="B9" s="21" t="s">
        <v>106</v>
      </c>
      <c r="C9" s="21" t="s">
        <v>107</v>
      </c>
      <c r="D9" s="23">
        <v>500.00000000000006</v>
      </c>
      <c r="E9" s="23">
        <v>0</v>
      </c>
      <c r="F9" s="21">
        <v>20</v>
      </c>
      <c r="G9" s="21">
        <v>901380115168671</v>
      </c>
      <c r="H9" s="21">
        <v>0.17222222155858535</v>
      </c>
    </row>
    <row r="10" spans="1:8" x14ac:dyDescent="0.35">
      <c r="B10" s="21" t="s">
        <v>108</v>
      </c>
      <c r="C10" s="21" t="s">
        <v>109</v>
      </c>
      <c r="D10" s="23">
        <v>3199.9999999999982</v>
      </c>
      <c r="E10" s="23">
        <v>0</v>
      </c>
      <c r="F10" s="21">
        <v>19.99999999998181</v>
      </c>
      <c r="G10" s="21">
        <v>9.285829597004884E-2</v>
      </c>
      <c r="H10" s="21">
        <v>9.9999999908947632E-2</v>
      </c>
    </row>
    <row r="11" spans="1:8" x14ac:dyDescent="0.35">
      <c r="B11" s="21" t="s">
        <v>110</v>
      </c>
      <c r="C11" s="21" t="s">
        <v>111</v>
      </c>
      <c r="D11" s="23">
        <v>5200.0000000000009</v>
      </c>
      <c r="E11" s="23">
        <v>0</v>
      </c>
      <c r="F11" s="21">
        <v>20.000000000044775</v>
      </c>
      <c r="G11" s="21">
        <v>9.9999999911254286E-2</v>
      </c>
      <c r="H11" s="21">
        <v>9.2858295972190724E-2</v>
      </c>
    </row>
    <row r="12" spans="1:8" x14ac:dyDescent="0.35">
      <c r="B12" s="21" t="s">
        <v>112</v>
      </c>
      <c r="C12" s="21" t="s">
        <v>107</v>
      </c>
      <c r="D12" s="23">
        <v>0</v>
      </c>
      <c r="E12" s="23">
        <v>0.17222222155858538</v>
      </c>
      <c r="F12" s="21">
        <v>0.29999999969732016</v>
      </c>
      <c r="G12" s="21">
        <v>1E+30</v>
      </c>
      <c r="H12" s="21">
        <v>0.17222222155858538</v>
      </c>
    </row>
    <row r="13" spans="1:8" x14ac:dyDescent="0.35">
      <c r="B13" s="21" t="s">
        <v>113</v>
      </c>
      <c r="C13" s="21" t="s">
        <v>109</v>
      </c>
      <c r="D13" s="23">
        <v>199.99999999999827</v>
      </c>
      <c r="E13" s="23">
        <v>0</v>
      </c>
      <c r="F13" s="21">
        <v>0.29999999969732061</v>
      </c>
      <c r="G13" s="21">
        <v>9.2858295969917057E-2</v>
      </c>
      <c r="H13" s="21">
        <v>9.9999999908805717E-2</v>
      </c>
    </row>
    <row r="14" spans="1:8" x14ac:dyDescent="0.35">
      <c r="B14" s="21" t="s">
        <v>114</v>
      </c>
      <c r="C14" s="21" t="s">
        <v>111</v>
      </c>
      <c r="D14" s="23">
        <v>400</v>
      </c>
      <c r="E14" s="23">
        <v>0</v>
      </c>
      <c r="F14" s="21">
        <v>0.29999999969732016</v>
      </c>
      <c r="G14" s="21">
        <v>1E+30</v>
      </c>
      <c r="H14" s="21">
        <v>20.727777777482171</v>
      </c>
    </row>
    <row r="15" spans="1:8" x14ac:dyDescent="0.35">
      <c r="B15" s="21" t="s">
        <v>115</v>
      </c>
      <c r="C15" s="21" t="s">
        <v>116</v>
      </c>
      <c r="D15" s="23">
        <v>2499.9999999999986</v>
      </c>
      <c r="E15" s="23">
        <v>0</v>
      </c>
      <c r="F15" s="21">
        <v>9.9999999999999982</v>
      </c>
      <c r="G15" s="21">
        <v>0.1300016143581206</v>
      </c>
      <c r="H15" s="21">
        <v>4.9999999954873496E-2</v>
      </c>
    </row>
    <row r="16" spans="1:8" x14ac:dyDescent="0.35">
      <c r="B16" s="21" t="s">
        <v>117</v>
      </c>
      <c r="C16" s="21" t="s">
        <v>118</v>
      </c>
      <c r="D16" s="23">
        <v>2000.0000000000009</v>
      </c>
      <c r="E16" s="23">
        <v>0</v>
      </c>
      <c r="F16" s="21">
        <v>10.000000000000004</v>
      </c>
      <c r="G16" s="21">
        <v>4.9999999954828067E-2</v>
      </c>
      <c r="H16" s="21">
        <v>0.13000161435800248</v>
      </c>
    </row>
    <row r="17" spans="1:8" x14ac:dyDescent="0.35">
      <c r="B17" s="21" t="s">
        <v>119</v>
      </c>
      <c r="C17" s="21" t="s">
        <v>120</v>
      </c>
      <c r="D17" s="23">
        <v>0</v>
      </c>
      <c r="E17" s="23">
        <v>0.1277780727477201</v>
      </c>
      <c r="F17" s="21">
        <v>10.000000474974513</v>
      </c>
      <c r="G17" s="21">
        <v>1E+30</v>
      </c>
      <c r="H17" s="21">
        <v>0.1277780727477201</v>
      </c>
    </row>
    <row r="18" spans="1:8" x14ac:dyDescent="0.35">
      <c r="B18" s="21" t="s">
        <v>121</v>
      </c>
      <c r="C18" s="21" t="s">
        <v>116</v>
      </c>
      <c r="D18" s="23">
        <v>1699.9999999999993</v>
      </c>
      <c r="E18" s="23">
        <v>0</v>
      </c>
      <c r="F18" s="21">
        <v>0.14999999993425953</v>
      </c>
      <c r="G18" s="21">
        <v>0.13000161435817628</v>
      </c>
      <c r="H18" s="21">
        <v>4.9999999954894889E-2</v>
      </c>
    </row>
    <row r="19" spans="1:8" x14ac:dyDescent="0.35">
      <c r="B19" s="21" t="s">
        <v>122</v>
      </c>
      <c r="C19" s="21" t="s">
        <v>118</v>
      </c>
      <c r="D19" s="23">
        <v>3200</v>
      </c>
      <c r="E19" s="23">
        <v>0</v>
      </c>
      <c r="F19" s="21">
        <v>0.15000000003055905</v>
      </c>
      <c r="G19" s="21">
        <v>0.12777807016505713</v>
      </c>
      <c r="H19" s="21">
        <v>10.449999999765343</v>
      </c>
    </row>
    <row r="20" spans="1:8" x14ac:dyDescent="0.35">
      <c r="B20" s="21" t="s">
        <v>123</v>
      </c>
      <c r="C20" s="21" t="s">
        <v>120</v>
      </c>
      <c r="D20" s="23">
        <v>200</v>
      </c>
      <c r="E20" s="23">
        <v>0</v>
      </c>
      <c r="F20" s="21">
        <v>0.14999999984866008</v>
      </c>
      <c r="G20" s="21">
        <v>1E+30</v>
      </c>
      <c r="H20" s="21">
        <v>10.44999999975049</v>
      </c>
    </row>
    <row r="21" spans="1:8" x14ac:dyDescent="0.35">
      <c r="B21" s="21" t="s">
        <v>124</v>
      </c>
      <c r="C21" s="21" t="s">
        <v>125</v>
      </c>
      <c r="D21" s="23">
        <v>499.99999999999875</v>
      </c>
      <c r="E21" s="23">
        <v>0</v>
      </c>
      <c r="F21" s="21">
        <v>0.49999999988358451</v>
      </c>
      <c r="G21" s="21">
        <v>0.13000161435815019</v>
      </c>
      <c r="H21" s="21">
        <v>4.9999999954884848E-2</v>
      </c>
    </row>
    <row r="22" spans="1:8" x14ac:dyDescent="0.35">
      <c r="B22" s="21" t="s">
        <v>126</v>
      </c>
      <c r="C22" s="21" t="s">
        <v>127</v>
      </c>
      <c r="D22" s="23">
        <v>2200.0000000000005</v>
      </c>
      <c r="E22" s="23">
        <v>0</v>
      </c>
      <c r="F22" s="21">
        <v>0.49999999993650113</v>
      </c>
      <c r="G22" s="21">
        <v>3.3333333303329007E-2</v>
      </c>
      <c r="H22" s="21">
        <v>0.19166710960625502</v>
      </c>
    </row>
    <row r="23" spans="1:8" x14ac:dyDescent="0.35">
      <c r="B23" s="21" t="s">
        <v>128</v>
      </c>
      <c r="C23" s="21" t="s">
        <v>129</v>
      </c>
      <c r="D23" s="23">
        <v>0</v>
      </c>
      <c r="E23" s="23">
        <v>7.2223119088944021E-2</v>
      </c>
      <c r="F23" s="21">
        <v>0.50000089686363935</v>
      </c>
      <c r="G23" s="21">
        <v>1E+30</v>
      </c>
      <c r="H23" s="21">
        <v>7.2223119088944021E-2</v>
      </c>
    </row>
    <row r="24" spans="1:8" x14ac:dyDescent="0.35">
      <c r="B24" s="21" t="s">
        <v>130</v>
      </c>
      <c r="C24" s="21" t="s">
        <v>131</v>
      </c>
      <c r="D24" s="23">
        <v>0</v>
      </c>
      <c r="E24" s="23">
        <v>0.69999861113672091</v>
      </c>
      <c r="F24" s="21">
        <v>0.19999861251562831</v>
      </c>
      <c r="G24" s="21">
        <v>1E+30</v>
      </c>
      <c r="H24" s="21">
        <v>0.69999861113672091</v>
      </c>
    </row>
    <row r="25" spans="1:8" x14ac:dyDescent="0.35">
      <c r="B25" s="21" t="s">
        <v>132</v>
      </c>
      <c r="C25" s="21" t="s">
        <v>133</v>
      </c>
      <c r="D25" s="23">
        <v>0</v>
      </c>
      <c r="E25" s="23">
        <v>0.6999986225588839</v>
      </c>
      <c r="F25" s="21">
        <v>0.19999861251562831</v>
      </c>
      <c r="G25" s="21">
        <v>1E+30</v>
      </c>
      <c r="H25" s="21">
        <v>0.6999986225588839</v>
      </c>
    </row>
    <row r="26" spans="1:8" ht="13.15" thickBot="1" x14ac:dyDescent="0.4">
      <c r="B26" s="22" t="s">
        <v>134</v>
      </c>
      <c r="C26" s="22" t="s">
        <v>135</v>
      </c>
      <c r="D26" s="24">
        <v>0</v>
      </c>
      <c r="E26" s="24">
        <v>0.62777639029032362</v>
      </c>
      <c r="F26" s="22">
        <v>0.19999861251562831</v>
      </c>
      <c r="G26" s="22">
        <v>1E+30</v>
      </c>
      <c r="H26" s="22">
        <v>0.62777639029032362</v>
      </c>
    </row>
    <row r="28" spans="1:8" ht="13.15" thickBot="1" x14ac:dyDescent="0.4">
      <c r="A28" t="s">
        <v>51</v>
      </c>
    </row>
    <row r="29" spans="1:8" ht="13.15" x14ac:dyDescent="0.4">
      <c r="B29" s="25"/>
      <c r="C29" s="25"/>
      <c r="D29" s="25" t="s">
        <v>52</v>
      </c>
      <c r="E29" s="25" t="s">
        <v>53</v>
      </c>
      <c r="F29" s="25" t="s">
        <v>54</v>
      </c>
      <c r="G29" s="25" t="s">
        <v>55</v>
      </c>
      <c r="H29" s="25" t="s">
        <v>55</v>
      </c>
    </row>
    <row r="30" spans="1:8" ht="13.5" thickBot="1" x14ac:dyDescent="0.45">
      <c r="B30" s="26" t="s">
        <v>56</v>
      </c>
      <c r="C30" s="26" t="s">
        <v>57</v>
      </c>
      <c r="D30" s="26" t="s">
        <v>58</v>
      </c>
      <c r="E30" s="26" t="s">
        <v>59</v>
      </c>
      <c r="F30" s="26" t="s">
        <v>60</v>
      </c>
      <c r="G30" s="26" t="s">
        <v>8</v>
      </c>
      <c r="H30" s="26" t="s">
        <v>10</v>
      </c>
    </row>
    <row r="31" spans="1:8" x14ac:dyDescent="0.35">
      <c r="B31" s="21" t="s">
        <v>61</v>
      </c>
      <c r="C31" s="21" t="s">
        <v>62</v>
      </c>
      <c r="D31" s="23">
        <v>1000</v>
      </c>
      <c r="E31" s="23">
        <v>19.999999999960167</v>
      </c>
      <c r="F31" s="21">
        <v>1000</v>
      </c>
      <c r="G31" s="21">
        <v>515.0936379159682</v>
      </c>
      <c r="H31" s="21">
        <v>499.99999999954531</v>
      </c>
    </row>
    <row r="32" spans="1:8" x14ac:dyDescent="0.35">
      <c r="B32" s="21" t="s">
        <v>63</v>
      </c>
      <c r="C32" s="21" t="s">
        <v>64</v>
      </c>
      <c r="D32" s="23">
        <v>999.99999999999932</v>
      </c>
      <c r="E32" s="23">
        <v>9.9999999999465157</v>
      </c>
      <c r="F32" s="21">
        <v>1000</v>
      </c>
      <c r="G32" s="21">
        <v>1428.5714285727274</v>
      </c>
      <c r="H32" s="21">
        <v>500.00000000011204</v>
      </c>
    </row>
    <row r="33" spans="2:8" x14ac:dyDescent="0.35">
      <c r="B33" s="21" t="s">
        <v>65</v>
      </c>
      <c r="C33" s="21" t="s">
        <v>66</v>
      </c>
      <c r="D33" s="23">
        <v>3000</v>
      </c>
      <c r="E33" s="23">
        <v>20.127777777641356</v>
      </c>
      <c r="F33" s="21">
        <v>3000</v>
      </c>
      <c r="G33" s="21">
        <v>600.00000000289515</v>
      </c>
      <c r="H33" s="21">
        <v>0</v>
      </c>
    </row>
    <row r="34" spans="2:8" x14ac:dyDescent="0.35">
      <c r="B34" s="21" t="s">
        <v>67</v>
      </c>
      <c r="C34" s="21" t="s">
        <v>68</v>
      </c>
      <c r="D34" s="23">
        <v>500</v>
      </c>
      <c r="E34" s="23">
        <v>10.149999999880711</v>
      </c>
      <c r="F34" s="21">
        <v>500</v>
      </c>
      <c r="G34" s="21">
        <v>1428.5714285727279</v>
      </c>
      <c r="H34" s="21">
        <v>500.00000000011215</v>
      </c>
    </row>
    <row r="35" spans="2:8" x14ac:dyDescent="0.35">
      <c r="B35" s="21" t="s">
        <v>69</v>
      </c>
      <c r="C35" s="21" t="s">
        <v>70</v>
      </c>
      <c r="D35" s="23">
        <v>4999.9999999999991</v>
      </c>
      <c r="E35" s="23">
        <v>20.427777777803428</v>
      </c>
      <c r="F35" s="21">
        <v>5000</v>
      </c>
      <c r="G35" s="21">
        <v>0</v>
      </c>
      <c r="H35" s="21">
        <v>257.1428571380232</v>
      </c>
    </row>
    <row r="36" spans="2:8" x14ac:dyDescent="0.35">
      <c r="B36" s="21" t="s">
        <v>71</v>
      </c>
      <c r="C36" s="21" t="s">
        <v>72</v>
      </c>
      <c r="D36" s="23">
        <v>3000</v>
      </c>
      <c r="E36" s="23">
        <v>10.299999999911199</v>
      </c>
      <c r="F36" s="21">
        <v>3000</v>
      </c>
      <c r="G36" s="21">
        <v>0</v>
      </c>
      <c r="H36" s="21">
        <v>500.00000000011181</v>
      </c>
    </row>
    <row r="37" spans="2:8" x14ac:dyDescent="0.35">
      <c r="B37" s="21" t="s">
        <v>73</v>
      </c>
      <c r="C37" s="21" t="s">
        <v>74</v>
      </c>
      <c r="D37" s="23">
        <v>400</v>
      </c>
      <c r="E37" s="23">
        <v>20.727777777471566</v>
      </c>
      <c r="F37" s="21">
        <v>400</v>
      </c>
      <c r="G37" s="21">
        <v>0</v>
      </c>
      <c r="H37" s="21">
        <v>257.14285713838865</v>
      </c>
    </row>
    <row r="38" spans="2:8" x14ac:dyDescent="0.35">
      <c r="B38" s="21" t="s">
        <v>75</v>
      </c>
      <c r="C38" s="21" t="s">
        <v>76</v>
      </c>
      <c r="D38" s="23">
        <v>200</v>
      </c>
      <c r="E38" s="23">
        <v>10.449999999745144</v>
      </c>
      <c r="F38" s="21">
        <v>200</v>
      </c>
      <c r="G38" s="21">
        <v>0</v>
      </c>
      <c r="H38" s="21">
        <v>200.00000000010232</v>
      </c>
    </row>
    <row r="39" spans="2:8" x14ac:dyDescent="0.35">
      <c r="B39" s="21" t="s">
        <v>77</v>
      </c>
      <c r="C39" s="21" t="s">
        <v>78</v>
      </c>
      <c r="D39" s="23">
        <v>249.99999999999989</v>
      </c>
      <c r="E39" s="23">
        <v>0</v>
      </c>
      <c r="F39" s="21">
        <v>400</v>
      </c>
      <c r="G39" s="21">
        <v>1E+30</v>
      </c>
      <c r="H39" s="21">
        <v>150.00000000000014</v>
      </c>
    </row>
    <row r="40" spans="2:8" x14ac:dyDescent="0.35">
      <c r="B40" s="21" t="s">
        <v>79</v>
      </c>
      <c r="C40" s="21" t="s">
        <v>80</v>
      </c>
      <c r="D40" s="23">
        <v>479.99999999999989</v>
      </c>
      <c r="E40" s="23">
        <v>0</v>
      </c>
      <c r="F40" s="21">
        <v>500</v>
      </c>
      <c r="G40" s="21">
        <v>1E+30</v>
      </c>
      <c r="H40" s="21">
        <v>20.000000000000078</v>
      </c>
    </row>
    <row r="41" spans="2:8" x14ac:dyDescent="0.35">
      <c r="B41" s="21" t="s">
        <v>81</v>
      </c>
      <c r="C41" s="21" t="s">
        <v>82</v>
      </c>
      <c r="D41" s="23">
        <v>520.00000000000011</v>
      </c>
      <c r="E41" s="23">
        <v>0</v>
      </c>
      <c r="F41" s="21">
        <v>600</v>
      </c>
      <c r="G41" s="21">
        <v>1E+30</v>
      </c>
      <c r="H41" s="21">
        <v>79.999999999999957</v>
      </c>
    </row>
    <row r="42" spans="2:8" x14ac:dyDescent="0.35">
      <c r="B42" s="21" t="s">
        <v>83</v>
      </c>
      <c r="C42" s="21" t="s">
        <v>84</v>
      </c>
      <c r="D42" s="23">
        <v>199.99999999999991</v>
      </c>
      <c r="E42" s="23">
        <v>0</v>
      </c>
      <c r="F42" s="21">
        <v>300</v>
      </c>
      <c r="G42" s="21">
        <v>1E+30</v>
      </c>
      <c r="H42" s="21">
        <v>100.00000000000001</v>
      </c>
    </row>
    <row r="43" spans="2:8" x14ac:dyDescent="0.35">
      <c r="B43" s="21" t="s">
        <v>85</v>
      </c>
      <c r="C43" s="21" t="s">
        <v>86</v>
      </c>
      <c r="D43" s="23">
        <v>300</v>
      </c>
      <c r="E43" s="23">
        <v>-1.1111111101111819</v>
      </c>
      <c r="F43" s="21">
        <v>300</v>
      </c>
      <c r="G43" s="21">
        <v>17.999999999783729</v>
      </c>
      <c r="H43" s="21">
        <v>0</v>
      </c>
    </row>
    <row r="44" spans="2:8" x14ac:dyDescent="0.35">
      <c r="B44" s="21" t="s">
        <v>87</v>
      </c>
      <c r="C44" s="21" t="s">
        <v>88</v>
      </c>
      <c r="D44" s="23">
        <v>260.00000000000006</v>
      </c>
      <c r="E44" s="23">
        <v>0</v>
      </c>
      <c r="F44" s="21">
        <v>300</v>
      </c>
      <c r="G44" s="21">
        <v>1E+30</v>
      </c>
      <c r="H44" s="21">
        <v>39.999999999999957</v>
      </c>
    </row>
    <row r="45" spans="2:8" x14ac:dyDescent="0.35">
      <c r="B45" s="21" t="s">
        <v>89</v>
      </c>
      <c r="C45" s="21" t="s">
        <v>90</v>
      </c>
      <c r="D45" s="23">
        <v>5099.9999999999982</v>
      </c>
      <c r="E45" s="23">
        <v>0</v>
      </c>
      <c r="F45" s="21">
        <v>10000</v>
      </c>
      <c r="G45" s="21">
        <v>1E+30</v>
      </c>
      <c r="H45" s="21">
        <v>4900.0000000000036</v>
      </c>
    </row>
    <row r="46" spans="2:8" x14ac:dyDescent="0.35">
      <c r="B46" s="21" t="s">
        <v>91</v>
      </c>
      <c r="C46" s="21" t="s">
        <v>92</v>
      </c>
      <c r="D46" s="23">
        <v>9999.9999999999964</v>
      </c>
      <c r="E46" s="23">
        <v>0</v>
      </c>
      <c r="F46" s="21">
        <v>10000</v>
      </c>
      <c r="G46" s="21">
        <v>1E+30</v>
      </c>
      <c r="H46" s="21">
        <v>0</v>
      </c>
    </row>
    <row r="47" spans="2:8" x14ac:dyDescent="0.35">
      <c r="B47" s="21" t="s">
        <v>93</v>
      </c>
      <c r="C47" s="21" t="s">
        <v>94</v>
      </c>
      <c r="D47" s="23">
        <v>1400</v>
      </c>
      <c r="E47" s="23">
        <v>0</v>
      </c>
      <c r="F47" s="21">
        <v>10000</v>
      </c>
      <c r="G47" s="21">
        <v>1E+30</v>
      </c>
      <c r="H47" s="21">
        <v>8600</v>
      </c>
    </row>
    <row r="48" spans="2:8" x14ac:dyDescent="0.35">
      <c r="B48" s="21" t="s">
        <v>95</v>
      </c>
      <c r="C48" s="21" t="s">
        <v>96</v>
      </c>
      <c r="D48" s="23">
        <v>499.99999999999864</v>
      </c>
      <c r="E48" s="23">
        <v>-0.49999999988346977</v>
      </c>
      <c r="F48" s="21">
        <v>0</v>
      </c>
      <c r="G48" s="21">
        <v>500.00000000011221</v>
      </c>
      <c r="H48" s="21">
        <v>1E+30</v>
      </c>
    </row>
    <row r="49" spans="2:8" x14ac:dyDescent="0.35">
      <c r="B49" s="21" t="s">
        <v>97</v>
      </c>
      <c r="C49" s="21" t="s">
        <v>98</v>
      </c>
      <c r="D49" s="23">
        <v>2200.0000000000005</v>
      </c>
      <c r="E49" s="23">
        <v>-0.49999999993695304</v>
      </c>
      <c r="F49" s="21">
        <v>0</v>
      </c>
      <c r="G49" s="21">
        <v>466.02284311353634</v>
      </c>
      <c r="H49" s="21">
        <v>1E+30</v>
      </c>
    </row>
    <row r="50" spans="2:8" ht="13.15" thickBot="1" x14ac:dyDescent="0.4">
      <c r="B50" s="22" t="s">
        <v>99</v>
      </c>
      <c r="C50" s="22" t="s">
        <v>100</v>
      </c>
      <c r="D50" s="24">
        <v>1.8189894035458565E-12</v>
      </c>
      <c r="E50" s="24">
        <v>-0.42777777777469533</v>
      </c>
      <c r="F50" s="22">
        <v>0</v>
      </c>
      <c r="G50" s="22">
        <v>257.14285713847295</v>
      </c>
      <c r="H50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N60"/>
  <sheetViews>
    <sheetView tabSelected="1" zoomScale="75" workbookViewId="0">
      <selection activeCell="U15" sqref="U15"/>
    </sheetView>
  </sheetViews>
  <sheetFormatPr defaultColWidth="9.1328125" defaultRowHeight="15.4" x14ac:dyDescent="0.45"/>
  <cols>
    <col min="1" max="1" width="13.73046875" style="1" customWidth="1"/>
    <col min="2" max="2" width="17.86328125" style="1" customWidth="1"/>
    <col min="3" max="3" width="11.59765625" style="1" customWidth="1"/>
    <col min="4" max="4" width="11.73046875" style="1" customWidth="1"/>
    <col min="5" max="5" width="9.1328125" style="1"/>
    <col min="6" max="6" width="11.86328125" style="1" customWidth="1"/>
    <col min="7" max="7" width="14.265625" style="1" customWidth="1"/>
    <col min="8" max="8" width="11.265625" style="1" customWidth="1"/>
    <col min="9" max="9" width="11.59765625" style="1" customWidth="1"/>
    <col min="10" max="11" width="13.1328125" style="1" customWidth="1"/>
    <col min="12" max="12" width="13.86328125" style="1" customWidth="1"/>
    <col min="13" max="13" width="10.265625" style="1" customWidth="1"/>
    <col min="14" max="16384" width="9.1328125" style="1"/>
  </cols>
  <sheetData>
    <row r="1" spans="1:13" ht="17.25" x14ac:dyDescent="0.45">
      <c r="A1" s="28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45">
      <c r="A2" s="27" t="s">
        <v>139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45">
      <c r="B3" s="2" t="s">
        <v>1</v>
      </c>
      <c r="C3" s="3"/>
      <c r="D3" s="3"/>
      <c r="E3" s="2" t="s">
        <v>2</v>
      </c>
      <c r="F3" s="3"/>
      <c r="G3" s="3"/>
      <c r="J3" s="2" t="s">
        <v>3</v>
      </c>
      <c r="K3" s="3"/>
      <c r="L3" s="3"/>
    </row>
    <row r="4" spans="1:13" ht="15.75" thickBot="1" x14ac:dyDescent="0.5">
      <c r="B4" s="4" t="s">
        <v>4</v>
      </c>
      <c r="C4" s="4" t="s">
        <v>5</v>
      </c>
      <c r="D4" s="4" t="s">
        <v>6</v>
      </c>
      <c r="E4" s="4" t="s">
        <v>4</v>
      </c>
      <c r="F4" s="4" t="s">
        <v>5</v>
      </c>
      <c r="G4" s="4" t="s">
        <v>6</v>
      </c>
      <c r="J4" s="4" t="s">
        <v>4</v>
      </c>
      <c r="K4" s="4" t="s">
        <v>5</v>
      </c>
      <c r="L4" s="4" t="s">
        <v>6</v>
      </c>
    </row>
    <row r="5" spans="1:13" x14ac:dyDescent="0.45">
      <c r="A5" s="5" t="s">
        <v>7</v>
      </c>
      <c r="B5" s="29">
        <v>20</v>
      </c>
      <c r="C5" s="30">
        <v>20</v>
      </c>
      <c r="D5" s="31">
        <v>20</v>
      </c>
      <c r="E5" s="32">
        <v>0.3</v>
      </c>
      <c r="F5" s="32">
        <v>0.3</v>
      </c>
      <c r="G5" s="33">
        <v>0.3</v>
      </c>
      <c r="I5" s="5" t="s">
        <v>8</v>
      </c>
      <c r="J5" s="29">
        <v>0.5</v>
      </c>
      <c r="K5" s="30">
        <v>0.5</v>
      </c>
      <c r="L5" s="31">
        <v>0.5</v>
      </c>
    </row>
    <row r="6" spans="1:13" ht="15.75" thickBot="1" x14ac:dyDescent="0.5">
      <c r="A6" s="5" t="s">
        <v>9</v>
      </c>
      <c r="B6" s="34">
        <v>10</v>
      </c>
      <c r="C6" s="35">
        <v>10</v>
      </c>
      <c r="D6" s="36">
        <v>10</v>
      </c>
      <c r="E6" s="35">
        <v>0.15</v>
      </c>
      <c r="F6" s="35">
        <v>0.15</v>
      </c>
      <c r="G6" s="36">
        <v>0.15</v>
      </c>
      <c r="I6" s="5" t="s">
        <v>10</v>
      </c>
      <c r="J6" s="34">
        <v>0.2</v>
      </c>
      <c r="K6" s="35">
        <v>0.2</v>
      </c>
      <c r="L6" s="36">
        <v>0.2</v>
      </c>
    </row>
    <row r="7" spans="1:13" ht="15.75" thickBot="1" x14ac:dyDescent="0.5"/>
    <row r="8" spans="1:13" ht="15.75" thickBot="1" x14ac:dyDescent="0.5">
      <c r="B8" s="2" t="s">
        <v>11</v>
      </c>
      <c r="C8" s="3"/>
      <c r="D8" s="3"/>
      <c r="E8" s="6"/>
      <c r="F8" s="7" t="s">
        <v>12</v>
      </c>
      <c r="G8" s="6"/>
      <c r="H8" s="8" t="s">
        <v>13</v>
      </c>
      <c r="K8" s="5" t="s">
        <v>14</v>
      </c>
      <c r="L8" s="9">
        <v>2500</v>
      </c>
    </row>
    <row r="9" spans="1:13" ht="15.75" thickBot="1" x14ac:dyDescent="0.5">
      <c r="B9" s="4" t="s">
        <v>4</v>
      </c>
      <c r="C9" s="4" t="s">
        <v>5</v>
      </c>
      <c r="D9" s="4" t="s">
        <v>6</v>
      </c>
      <c r="E9" s="6"/>
      <c r="F9" s="7" t="s">
        <v>15</v>
      </c>
      <c r="G9" s="6"/>
      <c r="H9" s="8" t="s">
        <v>15</v>
      </c>
    </row>
    <row r="10" spans="1:13" x14ac:dyDescent="0.45">
      <c r="A10" s="5" t="s">
        <v>7</v>
      </c>
      <c r="B10" s="29">
        <v>1000</v>
      </c>
      <c r="C10" s="30">
        <v>3000</v>
      </c>
      <c r="D10" s="31">
        <v>5000</v>
      </c>
      <c r="F10" s="46">
        <v>500</v>
      </c>
      <c r="G10" s="4"/>
      <c r="H10" s="46">
        <v>400</v>
      </c>
    </row>
    <row r="11" spans="1:13" ht="15.75" thickBot="1" x14ac:dyDescent="0.5">
      <c r="A11" s="5" t="s">
        <v>9</v>
      </c>
      <c r="B11" s="34">
        <v>1000</v>
      </c>
      <c r="C11" s="35">
        <v>500</v>
      </c>
      <c r="D11" s="36">
        <v>3000</v>
      </c>
      <c r="F11" s="47">
        <v>200</v>
      </c>
      <c r="G11" s="4"/>
      <c r="H11" s="47">
        <v>200</v>
      </c>
    </row>
    <row r="12" spans="1:13" x14ac:dyDescent="0.45">
      <c r="A12" s="5"/>
      <c r="B12" s="6"/>
      <c r="C12" s="6"/>
      <c r="D12" s="6"/>
      <c r="F12" s="41"/>
      <c r="G12" s="4"/>
      <c r="H12" s="41"/>
      <c r="J12" s="10"/>
      <c r="K12" s="10"/>
      <c r="L12" s="10"/>
    </row>
    <row r="13" spans="1:13" x14ac:dyDescent="0.45">
      <c r="A13" s="5"/>
      <c r="B13" s="6"/>
      <c r="C13" s="6"/>
      <c r="D13" s="6"/>
      <c r="F13" s="10"/>
      <c r="H13" s="10"/>
    </row>
    <row r="14" spans="1:13" x14ac:dyDescent="0.45">
      <c r="A14" s="5"/>
      <c r="B14" s="8" t="s">
        <v>16</v>
      </c>
      <c r="C14" s="8" t="s">
        <v>17</v>
      </c>
      <c r="D14" s="8" t="s">
        <v>18</v>
      </c>
      <c r="G14" s="11" t="s">
        <v>19</v>
      </c>
      <c r="H14" s="12"/>
      <c r="I14" s="12"/>
    </row>
    <row r="15" spans="1:13" ht="15.75" thickBot="1" x14ac:dyDescent="0.5">
      <c r="A15" s="5"/>
      <c r="B15" s="8" t="s">
        <v>20</v>
      </c>
      <c r="C15" s="8" t="s">
        <v>20</v>
      </c>
      <c r="D15" s="8" t="s">
        <v>21</v>
      </c>
      <c r="G15" s="10" t="s">
        <v>22</v>
      </c>
      <c r="H15" s="10" t="s">
        <v>23</v>
      </c>
      <c r="I15" s="10" t="s">
        <v>24</v>
      </c>
    </row>
    <row r="16" spans="1:13" x14ac:dyDescent="0.45">
      <c r="A16" s="5" t="s">
        <v>7</v>
      </c>
      <c r="B16" s="37">
        <v>0.1</v>
      </c>
      <c r="C16" s="38">
        <v>0.05</v>
      </c>
      <c r="D16" s="39">
        <v>2</v>
      </c>
      <c r="F16" s="5" t="s">
        <v>4</v>
      </c>
      <c r="G16" s="37">
        <v>400</v>
      </c>
      <c r="H16" s="38">
        <v>300</v>
      </c>
      <c r="I16" s="39">
        <v>10000</v>
      </c>
    </row>
    <row r="17" spans="1:14" ht="15.75" thickBot="1" x14ac:dyDescent="0.5">
      <c r="A17" s="5" t="s">
        <v>9</v>
      </c>
      <c r="B17" s="43">
        <v>0.08</v>
      </c>
      <c r="C17" s="44">
        <v>7.0000000000000007E-2</v>
      </c>
      <c r="D17" s="45">
        <v>3</v>
      </c>
      <c r="F17" s="5" t="s">
        <v>5</v>
      </c>
      <c r="G17" s="40">
        <v>500</v>
      </c>
      <c r="H17" s="41">
        <v>300</v>
      </c>
      <c r="I17" s="42">
        <v>10000</v>
      </c>
    </row>
    <row r="18" spans="1:14" ht="15.75" thickBot="1" x14ac:dyDescent="0.5">
      <c r="A18" s="5"/>
      <c r="B18" s="6"/>
      <c r="C18" s="6"/>
      <c r="D18" s="6"/>
      <c r="F18" s="5" t="s">
        <v>6</v>
      </c>
      <c r="G18" s="43">
        <v>600</v>
      </c>
      <c r="H18" s="44">
        <v>300</v>
      </c>
      <c r="I18" s="45">
        <v>10000</v>
      </c>
    </row>
    <row r="22" spans="1:14" ht="17.25" x14ac:dyDescent="0.45">
      <c r="A22" s="28" t="s">
        <v>140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4" spans="1:14" x14ac:dyDescent="0.45">
      <c r="B24" s="2" t="s">
        <v>25</v>
      </c>
      <c r="C24" s="3"/>
      <c r="D24" s="3"/>
      <c r="E24" s="2" t="s">
        <v>26</v>
      </c>
      <c r="F24" s="3"/>
      <c r="G24" s="3"/>
      <c r="J24" s="13" t="s">
        <v>27</v>
      </c>
    </row>
    <row r="25" spans="1:14" ht="15.75" thickBot="1" x14ac:dyDescent="0.5">
      <c r="B25" s="4" t="s">
        <v>4</v>
      </c>
      <c r="C25" s="4" t="s">
        <v>5</v>
      </c>
      <c r="D25" s="4" t="s">
        <v>6</v>
      </c>
      <c r="E25" s="4" t="s">
        <v>4</v>
      </c>
      <c r="F25" s="4" t="s">
        <v>5</v>
      </c>
      <c r="G25" s="4" t="s">
        <v>6</v>
      </c>
      <c r="J25" s="4" t="s">
        <v>4</v>
      </c>
      <c r="K25" s="4" t="s">
        <v>5</v>
      </c>
      <c r="L25" s="4" t="s">
        <v>6</v>
      </c>
    </row>
    <row r="26" spans="1:14" x14ac:dyDescent="0.45">
      <c r="A26" s="5" t="s">
        <v>7</v>
      </c>
      <c r="B26" s="48"/>
      <c r="C26" s="49"/>
      <c r="D26" s="50"/>
      <c r="E26" s="49"/>
      <c r="F26" s="49"/>
      <c r="G26" s="50"/>
      <c r="I26" s="5" t="s">
        <v>8</v>
      </c>
      <c r="J26" s="48"/>
      <c r="K26" s="49"/>
      <c r="L26" s="50"/>
    </row>
    <row r="27" spans="1:14" s="14" customFormat="1" ht="15.75" thickBot="1" x14ac:dyDescent="0.5">
      <c r="A27" s="5" t="s">
        <v>9</v>
      </c>
      <c r="B27" s="51"/>
      <c r="C27" s="52"/>
      <c r="D27" s="53"/>
      <c r="E27" s="52"/>
      <c r="F27" s="52"/>
      <c r="G27" s="53"/>
      <c r="H27" s="1"/>
      <c r="I27" s="5" t="s">
        <v>10</v>
      </c>
      <c r="J27" s="51"/>
      <c r="K27" s="52"/>
      <c r="L27" s="53"/>
      <c r="M27" s="1"/>
      <c r="N27" s="1"/>
    </row>
    <row r="29" spans="1:14" ht="15.75" thickBot="1" x14ac:dyDescent="0.5"/>
    <row r="30" spans="1:14" ht="25.5" customHeight="1" thickBot="1" x14ac:dyDescent="0.5">
      <c r="A30" s="56" t="s">
        <v>28</v>
      </c>
      <c r="B30" s="54"/>
    </row>
    <row r="31" spans="1:14" x14ac:dyDescent="0.45">
      <c r="E31" s="14"/>
      <c r="G31" s="15" t="s">
        <v>29</v>
      </c>
      <c r="H31" s="14"/>
      <c r="I31" s="14"/>
      <c r="J31" s="14"/>
      <c r="K31" s="16" t="s">
        <v>27</v>
      </c>
      <c r="L31" s="16"/>
      <c r="M31" s="16"/>
      <c r="N31" s="14"/>
    </row>
    <row r="32" spans="1:14" ht="30.4" x14ac:dyDescent="0.45">
      <c r="A32" s="14"/>
      <c r="B32" s="17" t="s">
        <v>30</v>
      </c>
      <c r="C32" s="14"/>
      <c r="D32" s="17" t="s">
        <v>11</v>
      </c>
      <c r="G32" s="8" t="s">
        <v>31</v>
      </c>
      <c r="H32" s="2"/>
      <c r="I32" s="2" t="s">
        <v>32</v>
      </c>
      <c r="K32" s="17" t="s">
        <v>33</v>
      </c>
      <c r="M32" s="8" t="s">
        <v>34</v>
      </c>
    </row>
    <row r="33" spans="1:13" x14ac:dyDescent="0.45">
      <c r="A33" s="13" t="s">
        <v>35</v>
      </c>
      <c r="B33" s="55">
        <f>F10+B26-E26</f>
        <v>500</v>
      </c>
      <c r="C33" s="8" t="s">
        <v>36</v>
      </c>
      <c r="D33" s="19">
        <f>B10</f>
        <v>1000</v>
      </c>
      <c r="F33" s="1" t="s">
        <v>37</v>
      </c>
      <c r="G33" s="19">
        <f>SUMPRODUCT(B16:B17,B26:B27)</f>
        <v>0</v>
      </c>
      <c r="H33" s="8" t="s">
        <v>38</v>
      </c>
      <c r="I33" s="19">
        <f>G16</f>
        <v>400</v>
      </c>
      <c r="J33" s="5" t="s">
        <v>4</v>
      </c>
      <c r="K33" s="19">
        <f>B26+B27-L8</f>
        <v>-2500</v>
      </c>
      <c r="L33" s="8" t="s">
        <v>36</v>
      </c>
      <c r="M33" s="19">
        <f>J26-J27</f>
        <v>0</v>
      </c>
    </row>
    <row r="34" spans="1:13" x14ac:dyDescent="0.45">
      <c r="A34" s="13" t="s">
        <v>39</v>
      </c>
      <c r="B34" s="27"/>
      <c r="C34" s="8" t="s">
        <v>36</v>
      </c>
      <c r="D34" s="19">
        <f>B11</f>
        <v>1000</v>
      </c>
      <c r="F34" s="1" t="s">
        <v>40</v>
      </c>
      <c r="G34" s="19">
        <f>SUMPRODUCT(B16:B17,C26:C27)</f>
        <v>0</v>
      </c>
      <c r="H34" s="8" t="s">
        <v>38</v>
      </c>
      <c r="I34" s="19">
        <f>G17</f>
        <v>500</v>
      </c>
      <c r="J34" s="5" t="s">
        <v>5</v>
      </c>
      <c r="K34" s="19">
        <f>C26+C27-B26-B27</f>
        <v>0</v>
      </c>
      <c r="L34" s="8" t="s">
        <v>36</v>
      </c>
      <c r="M34" s="19">
        <f>K26-K27</f>
        <v>0</v>
      </c>
    </row>
    <row r="35" spans="1:13" x14ac:dyDescent="0.45">
      <c r="A35" s="13" t="s">
        <v>41</v>
      </c>
      <c r="B35" s="27"/>
      <c r="C35" s="8" t="s">
        <v>36</v>
      </c>
      <c r="D35" s="19">
        <f>C10</f>
        <v>3000</v>
      </c>
      <c r="F35" s="1" t="s">
        <v>42</v>
      </c>
      <c r="G35" s="19">
        <f>SUMPRODUCT(B16:B17,D26:D27)</f>
        <v>0</v>
      </c>
      <c r="H35" s="8" t="s">
        <v>38</v>
      </c>
      <c r="I35" s="19">
        <f>G18</f>
        <v>600</v>
      </c>
      <c r="J35" s="5" t="s">
        <v>6</v>
      </c>
      <c r="K35" s="19">
        <f>D26+D27-C26-C27</f>
        <v>0</v>
      </c>
      <c r="L35" s="8" t="s">
        <v>36</v>
      </c>
      <c r="M35" s="19">
        <f>L26-L27</f>
        <v>0</v>
      </c>
    </row>
    <row r="36" spans="1:13" x14ac:dyDescent="0.45">
      <c r="A36" s="13" t="s">
        <v>43</v>
      </c>
      <c r="B36" s="27"/>
      <c r="C36" s="8" t="s">
        <v>36</v>
      </c>
      <c r="D36" s="19">
        <f>C11</f>
        <v>500</v>
      </c>
      <c r="F36" s="1" t="s">
        <v>44</v>
      </c>
      <c r="G36" s="19">
        <f>SUMPRODUCT(C16:C17,B26:B27)</f>
        <v>0</v>
      </c>
      <c r="H36" s="8" t="s">
        <v>38</v>
      </c>
      <c r="I36" s="19">
        <f>H16</f>
        <v>300</v>
      </c>
    </row>
    <row r="37" spans="1:13" x14ac:dyDescent="0.45">
      <c r="A37" s="13" t="s">
        <v>45</v>
      </c>
      <c r="B37" s="27"/>
      <c r="C37" s="8" t="s">
        <v>36</v>
      </c>
      <c r="D37" s="19">
        <f>D10</f>
        <v>5000</v>
      </c>
      <c r="F37" s="1" t="s">
        <v>144</v>
      </c>
      <c r="G37" s="19">
        <f>SUMPRODUCT(C16:C17,C26:C27)</f>
        <v>0</v>
      </c>
      <c r="H37" s="8" t="s">
        <v>38</v>
      </c>
      <c r="I37" s="19">
        <f>H17</f>
        <v>300</v>
      </c>
    </row>
    <row r="38" spans="1:13" x14ac:dyDescent="0.45">
      <c r="A38" s="13" t="s">
        <v>46</v>
      </c>
      <c r="B38" s="27"/>
      <c r="C38" s="8" t="s">
        <v>36</v>
      </c>
      <c r="D38" s="19">
        <f>D11</f>
        <v>3000</v>
      </c>
      <c r="F38" s="1" t="s">
        <v>47</v>
      </c>
      <c r="G38" s="19">
        <f>SUMPRODUCT(C16:C17,D26:D27)</f>
        <v>0</v>
      </c>
      <c r="H38" s="8" t="s">
        <v>38</v>
      </c>
      <c r="I38" s="19">
        <f>H18</f>
        <v>300</v>
      </c>
    </row>
    <row r="39" spans="1:13" x14ac:dyDescent="0.45">
      <c r="A39" s="13"/>
      <c r="B39" s="18"/>
      <c r="C39" s="8"/>
      <c r="D39" s="18"/>
      <c r="F39" s="1" t="s">
        <v>141</v>
      </c>
      <c r="G39" s="19">
        <f>SUMPRODUCT(D16:D17,E26:E27)</f>
        <v>0</v>
      </c>
      <c r="H39" s="8" t="s">
        <v>38</v>
      </c>
      <c r="I39" s="19">
        <f>I16</f>
        <v>10000</v>
      </c>
    </row>
    <row r="40" spans="1:13" x14ac:dyDescent="0.45">
      <c r="A40" s="13"/>
      <c r="B40" s="18"/>
      <c r="C40" s="8"/>
      <c r="D40" s="8" t="s">
        <v>48</v>
      </c>
      <c r="F40" s="1" t="s">
        <v>142</v>
      </c>
      <c r="G40" s="19">
        <f>SUMPRODUCT(D16:D17,F26:F27)</f>
        <v>0</v>
      </c>
      <c r="H40" s="8" t="s">
        <v>38</v>
      </c>
      <c r="I40" s="19">
        <f>I17</f>
        <v>10000</v>
      </c>
    </row>
    <row r="41" spans="1:13" x14ac:dyDescent="0.45">
      <c r="B41" s="8" t="s">
        <v>48</v>
      </c>
      <c r="D41" s="8" t="s">
        <v>49</v>
      </c>
      <c r="F41" s="1" t="s">
        <v>143</v>
      </c>
      <c r="G41" s="19">
        <f>SUMPRODUCT(D16:D17,G26:G27)</f>
        <v>0</v>
      </c>
      <c r="H41" s="8" t="s">
        <v>38</v>
      </c>
      <c r="I41" s="19">
        <f>I18</f>
        <v>10000</v>
      </c>
    </row>
    <row r="42" spans="1:13" x14ac:dyDescent="0.45">
      <c r="A42" s="5" t="s">
        <v>7</v>
      </c>
      <c r="B42" s="27"/>
      <c r="C42" s="8" t="s">
        <v>50</v>
      </c>
      <c r="D42" s="19">
        <f>H10</f>
        <v>400</v>
      </c>
    </row>
    <row r="43" spans="1:13" x14ac:dyDescent="0.45">
      <c r="A43" s="5" t="s">
        <v>9</v>
      </c>
      <c r="B43" s="27"/>
      <c r="C43" s="8" t="s">
        <v>50</v>
      </c>
      <c r="D43" s="19">
        <f>H11</f>
        <v>200</v>
      </c>
    </row>
    <row r="60" spans="2:2" x14ac:dyDescent="0.45">
      <c r="B60" s="1" t="s">
        <v>145</v>
      </c>
    </row>
  </sheetData>
  <phoneticPr fontId="0" type="noConversion"/>
  <printOptions horizontalCentered="1" headings="1" gridLines="1"/>
  <pageMargins left="0.75" right="0.75" top="1" bottom="1" header="0.5" footer="0.5"/>
  <pageSetup scale="6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Solution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OMAR ROMERO-HERNANDEZ</cp:lastModifiedBy>
  <dcterms:created xsi:type="dcterms:W3CDTF">1997-09-03T17:37:40Z</dcterms:created>
  <dcterms:modified xsi:type="dcterms:W3CDTF">2021-03-08T01:55:59Z</dcterms:modified>
</cp:coreProperties>
</file>