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CC - Mateus\Simplex\"/>
    </mc:Choice>
  </mc:AlternateContent>
  <xr:revisionPtr revIDLastSave="0" documentId="8_{A4A5EAF4-E4E0-46AB-BD1F-4A568902D168}" xr6:coauthVersionLast="45" xr6:coauthVersionMax="45" xr10:uidLastSave="{00000000-0000-0000-0000-000000000000}"/>
  <bookViews>
    <workbookView xWindow="-108" yWindow="-108" windowWidth="23256" windowHeight="12576" xr2:uid="{3DCA63C4-653C-4D86-A808-45E3ED8FF92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7" i="1" l="1"/>
  <c r="J76" i="1"/>
  <c r="D77" i="1"/>
  <c r="D76" i="1"/>
  <c r="C51" i="1"/>
  <c r="C49" i="1"/>
  <c r="G49" i="1"/>
  <c r="G50" i="1"/>
  <c r="B51" i="1"/>
  <c r="B49" i="1"/>
  <c r="D49" i="1"/>
  <c r="E49" i="1"/>
  <c r="F49" i="1"/>
  <c r="D51" i="1"/>
  <c r="E51" i="1"/>
  <c r="F51" i="1"/>
  <c r="G51" i="1"/>
  <c r="B50" i="1"/>
  <c r="D50" i="1"/>
  <c r="E50" i="1"/>
  <c r="F50" i="1"/>
  <c r="C50" i="1"/>
  <c r="E46" i="1"/>
  <c r="E45" i="1"/>
  <c r="F46" i="1"/>
  <c r="G46" i="1" s="1"/>
  <c r="F45" i="1"/>
  <c r="C37" i="1"/>
  <c r="D37" i="1"/>
  <c r="E37" i="1"/>
  <c r="F37" i="1"/>
  <c r="G37" i="1"/>
  <c r="B37" i="1"/>
  <c r="C36" i="1"/>
  <c r="D36" i="1"/>
  <c r="E36" i="1"/>
  <c r="F36" i="1"/>
  <c r="G36" i="1"/>
  <c r="B36" i="1"/>
  <c r="C35" i="1"/>
  <c r="D35" i="1"/>
  <c r="E35" i="1"/>
  <c r="F35" i="1"/>
  <c r="G35" i="1"/>
  <c r="B35" i="1"/>
  <c r="G32" i="1"/>
  <c r="G31" i="1"/>
  <c r="G45" i="1" l="1"/>
</calcChain>
</file>

<file path=xl/sharedStrings.xml><?xml version="1.0" encoding="utf-8"?>
<sst xmlns="http://schemas.openxmlformats.org/spreadsheetml/2006/main" count="195" uniqueCount="95">
  <si>
    <t>Atividade Simples (4)</t>
  </si>
  <si>
    <t>Variáveis de Decisão</t>
  </si>
  <si>
    <t>B</t>
  </si>
  <si>
    <t>X1 = Quantidade de unidades do produto A</t>
  </si>
  <si>
    <t>X2 = Quantidade de unidades do produto B</t>
  </si>
  <si>
    <t>X3 = Quantidade de unidades do produto C</t>
  </si>
  <si>
    <t>Função Objetivo</t>
  </si>
  <si>
    <t>MAXLUCRO = 4X1 + 2X2 + 3X3</t>
  </si>
  <si>
    <t>S.A</t>
  </si>
  <si>
    <t>Recursos Técnicos</t>
  </si>
  <si>
    <t>Mão-de-obra</t>
  </si>
  <si>
    <t>Materiais</t>
  </si>
  <si>
    <t>7X1+3X2+6X3&lt;=150</t>
  </si>
  <si>
    <t>4X1+4X2+5X3&lt;=200</t>
  </si>
  <si>
    <t>X1,X2,X3&gt;=0</t>
  </si>
  <si>
    <t>Não Negatividade</t>
  </si>
  <si>
    <t>Sinal</t>
  </si>
  <si>
    <t>&lt;=</t>
  </si>
  <si>
    <t>&gt;=</t>
  </si>
  <si>
    <t>Folgas</t>
  </si>
  <si>
    <t>Positiva</t>
  </si>
  <si>
    <t>Negativa</t>
  </si>
  <si>
    <t>Não tem</t>
  </si>
  <si>
    <t>Igual</t>
  </si>
  <si>
    <t>7X1+3X2+6X3+F1&lt;=150</t>
  </si>
  <si>
    <t>4X1+4X2+5X3+F2&lt;=200</t>
  </si>
  <si>
    <t>MAXLUCRO = 4X1 + 2X2 + 3X3 + 0F1 + 0F2</t>
  </si>
  <si>
    <t>Quadro</t>
  </si>
  <si>
    <t>Base</t>
  </si>
  <si>
    <t>X1</t>
  </si>
  <si>
    <t>X2</t>
  </si>
  <si>
    <t>X3</t>
  </si>
  <si>
    <t>F1</t>
  </si>
  <si>
    <t>F2</t>
  </si>
  <si>
    <t>Solução Básica Inicial</t>
  </si>
  <si>
    <t>Variáveis Básicas</t>
  </si>
  <si>
    <t>Variáveis Não Básicas</t>
  </si>
  <si>
    <t>F1=150</t>
  </si>
  <si>
    <t>F2=200</t>
  </si>
  <si>
    <t>LUCRO=0</t>
  </si>
  <si>
    <t>X1=0</t>
  </si>
  <si>
    <t>X2=0</t>
  </si>
  <si>
    <t>X3=0</t>
  </si>
  <si>
    <t>Interação 1</t>
  </si>
  <si>
    <t>Entra: X1</t>
  </si>
  <si>
    <t>Sai: F1</t>
  </si>
  <si>
    <t>LUCRO</t>
  </si>
  <si>
    <t>X1=21,42857143</t>
  </si>
  <si>
    <t>F2=114,2857143</t>
  </si>
  <si>
    <t>LUCRO=85,71428571</t>
  </si>
  <si>
    <t>F1=0</t>
  </si>
  <si>
    <t>Interação 2</t>
  </si>
  <si>
    <t>Resultado</t>
  </si>
  <si>
    <t>Entra na Base: X2</t>
  </si>
  <si>
    <t>Sai da Base: F2</t>
  </si>
  <si>
    <t>X1=-0,00000019</t>
  </si>
  <si>
    <t>X2=49,9999999</t>
  </si>
  <si>
    <t>LUCRO=100</t>
  </si>
  <si>
    <t>F2=0</t>
  </si>
  <si>
    <t>Interpretação Econômica dos Resultados</t>
  </si>
  <si>
    <t>X1 = -0,00000019 indica a produção/venda de 0 unidades do produto A</t>
  </si>
  <si>
    <t>X2 = 49,9999999 indica a produção/venda de 49,99 unidades do produto B</t>
  </si>
  <si>
    <t>X3 = 0 indica a produção/venda de 0 unidades do produto C</t>
  </si>
  <si>
    <t>LUCRO = 100 indica um lucro de R$100,00</t>
  </si>
  <si>
    <t>F1 = 0</t>
  </si>
  <si>
    <t>F2 = 0</t>
  </si>
  <si>
    <t>F1 - Mão-de-Obra (Horas)</t>
  </si>
  <si>
    <t>F2 - Materiais (Gramas)</t>
  </si>
  <si>
    <t>Indica a sobra de 0 horas e o uso de 150 horas de mão-de-obra</t>
  </si>
  <si>
    <t>Indica a sobra de 0 gramas e o uso de 200 gramas de materias</t>
  </si>
  <si>
    <t>Análise de Sensibilidade</t>
  </si>
  <si>
    <t>Variável</t>
  </si>
  <si>
    <t>Tipo de Variável</t>
  </si>
  <si>
    <t>Valor Inicial</t>
  </si>
  <si>
    <t>Valor Final</t>
  </si>
  <si>
    <t>Recurso Escasso</t>
  </si>
  <si>
    <t>Básica (Sim/Não)</t>
  </si>
  <si>
    <t>Sobra Recurso</t>
  </si>
  <si>
    <t>Uso Recurso</t>
  </si>
  <si>
    <t>Preço Sombra</t>
  </si>
  <si>
    <t>Custo Reduzido</t>
  </si>
  <si>
    <t>Aumentar o parâmetro</t>
  </si>
  <si>
    <t>Reduzir o Parâmetro</t>
  </si>
  <si>
    <t>Máximo</t>
  </si>
  <si>
    <t>Mínimo</t>
  </si>
  <si>
    <t>Decisão</t>
  </si>
  <si>
    <t>Folga</t>
  </si>
  <si>
    <t>Sim</t>
  </si>
  <si>
    <t>Não</t>
  </si>
  <si>
    <t>-</t>
  </si>
  <si>
    <t>Cálculo de Variações das Restrições</t>
  </si>
  <si>
    <t>F1 (Mão-de-obra)</t>
  </si>
  <si>
    <t>F2 (Materiais)</t>
  </si>
  <si>
    <t>Reduzir</t>
  </si>
  <si>
    <t>Aumentar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</si>
</sst>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60960</xdr:colOff>
      <xdr:row>2</xdr:row>
      <xdr:rowOff>15240</xdr:rowOff>
    </xdr:from>
    <xdr:to>
      <xdr:col>22</xdr:col>
      <xdr:colOff>31703</xdr:colOff>
      <xdr:row>9</xdr:row>
      <xdr:rowOff>77937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645EB6-551A-4082-B83E-8BAEC8E47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381000"/>
          <a:ext cx="5457143" cy="1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B788-070D-4D24-B00D-BF95E4398B90}">
  <dimension ref="A1:N116"/>
  <sheetViews>
    <sheetView tabSelected="1" topLeftCell="A60" workbookViewId="0">
      <selection activeCell="N74" sqref="N74"/>
    </sheetView>
  </sheetViews>
  <sheetFormatPr defaultRowHeight="14.4" x14ac:dyDescent="0.3"/>
  <cols>
    <col min="1" max="2" width="14.77734375" customWidth="1"/>
    <col min="3" max="3" width="15.44140625" customWidth="1"/>
    <col min="4" max="7" width="14.77734375" customWidth="1"/>
    <col min="8" max="8" width="15.21875" customWidth="1"/>
    <col min="9" max="9" width="12.33203125" bestFit="1" customWidth="1"/>
    <col min="10" max="10" width="13.6640625" bestFit="1" customWidth="1"/>
    <col min="11" max="11" width="19.88671875" bestFit="1" customWidth="1"/>
    <col min="12" max="12" width="17.88671875" bestFit="1" customWidth="1"/>
  </cols>
  <sheetData>
    <row r="1" spans="1:1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 t="s">
        <v>26</v>
      </c>
      <c r="G4" s="1"/>
      <c r="H4" s="1"/>
      <c r="I4" s="1"/>
      <c r="J4" s="1"/>
    </row>
    <row r="5" spans="1:12" x14ac:dyDescent="0.3">
      <c r="A5" s="1" t="s">
        <v>3</v>
      </c>
      <c r="B5" s="1"/>
      <c r="C5" s="1"/>
      <c r="D5" s="1"/>
      <c r="E5" s="1"/>
      <c r="F5" s="1"/>
      <c r="G5" s="1"/>
      <c r="H5" s="1"/>
      <c r="I5" s="1"/>
      <c r="J5" s="1" t="s">
        <v>16</v>
      </c>
      <c r="K5" s="1" t="s">
        <v>19</v>
      </c>
    </row>
    <row r="6" spans="1:12" x14ac:dyDescent="0.3">
      <c r="A6" s="1" t="s">
        <v>4</v>
      </c>
      <c r="B6" s="1"/>
      <c r="C6" s="1"/>
      <c r="D6" s="1"/>
      <c r="E6" s="1"/>
      <c r="F6" s="1" t="s">
        <v>24</v>
      </c>
      <c r="G6" s="1"/>
      <c r="H6" s="1" t="s">
        <v>10</v>
      </c>
      <c r="I6" s="1"/>
      <c r="J6" s="1" t="s">
        <v>17</v>
      </c>
      <c r="K6" s="1" t="s">
        <v>20</v>
      </c>
    </row>
    <row r="7" spans="1:12" x14ac:dyDescent="0.3">
      <c r="A7" s="1" t="s">
        <v>5</v>
      </c>
      <c r="B7" s="1"/>
      <c r="C7" s="1"/>
      <c r="D7" s="1"/>
      <c r="E7" s="1"/>
      <c r="F7" s="1" t="s">
        <v>25</v>
      </c>
      <c r="G7" s="1"/>
      <c r="H7" s="1" t="s">
        <v>11</v>
      </c>
      <c r="I7" s="1"/>
      <c r="J7" s="1" t="s">
        <v>18</v>
      </c>
      <c r="K7" s="1" t="s">
        <v>21</v>
      </c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 t="s">
        <v>23</v>
      </c>
      <c r="K8" s="1" t="s">
        <v>22</v>
      </c>
      <c r="L8" s="1"/>
    </row>
    <row r="9" spans="1:12" x14ac:dyDescent="0.3">
      <c r="A9" s="1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L10" s="1"/>
    </row>
    <row r="11" spans="1:12" x14ac:dyDescent="0.3">
      <c r="A11" s="1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 t="s">
        <v>8</v>
      </c>
      <c r="B13" s="1"/>
      <c r="C13" s="1" t="s">
        <v>9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 t="s">
        <v>12</v>
      </c>
      <c r="B15" s="1"/>
      <c r="C15" s="1" t="s">
        <v>10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 t="s">
        <v>13</v>
      </c>
      <c r="B16" s="1"/>
      <c r="C16" s="1" t="s">
        <v>11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 t="s">
        <v>14</v>
      </c>
      <c r="B17" s="1"/>
      <c r="C17" s="1" t="s">
        <v>15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 t="s">
        <v>27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2" t="s">
        <v>28</v>
      </c>
      <c r="B20" s="2" t="s">
        <v>29</v>
      </c>
      <c r="C20" s="2" t="s">
        <v>30</v>
      </c>
      <c r="D20" s="2" t="s">
        <v>31</v>
      </c>
      <c r="E20" s="2" t="s">
        <v>32</v>
      </c>
      <c r="F20" s="2" t="s">
        <v>33</v>
      </c>
      <c r="G20" s="2" t="s">
        <v>2</v>
      </c>
      <c r="H20" s="1"/>
      <c r="I20" s="1"/>
      <c r="J20" s="1"/>
      <c r="K20" s="1"/>
      <c r="L20" s="1"/>
    </row>
    <row r="21" spans="1:12" x14ac:dyDescent="0.3">
      <c r="A21" s="2" t="s">
        <v>32</v>
      </c>
      <c r="B21" s="2">
        <v>7</v>
      </c>
      <c r="C21" s="2">
        <v>3</v>
      </c>
      <c r="D21" s="2">
        <v>6</v>
      </c>
      <c r="E21" s="2">
        <v>1</v>
      </c>
      <c r="F21" s="2">
        <v>0</v>
      </c>
      <c r="G21" s="2">
        <v>150</v>
      </c>
      <c r="H21" s="1" t="s">
        <v>24</v>
      </c>
      <c r="J21" s="1" t="s">
        <v>10</v>
      </c>
      <c r="K21" s="1"/>
      <c r="L21" s="1"/>
    </row>
    <row r="22" spans="1:12" x14ac:dyDescent="0.3">
      <c r="A22" s="2" t="s">
        <v>33</v>
      </c>
      <c r="B22" s="2">
        <v>4</v>
      </c>
      <c r="C22" s="2">
        <v>4</v>
      </c>
      <c r="D22" s="2">
        <v>5</v>
      </c>
      <c r="E22" s="2">
        <v>0</v>
      </c>
      <c r="F22" s="2">
        <v>1</v>
      </c>
      <c r="G22" s="2">
        <v>200</v>
      </c>
      <c r="H22" s="1" t="s">
        <v>25</v>
      </c>
      <c r="J22" s="1" t="s">
        <v>11</v>
      </c>
      <c r="K22" s="1"/>
      <c r="L22" s="1"/>
    </row>
    <row r="23" spans="1:12" x14ac:dyDescent="0.3">
      <c r="A23" s="2" t="s">
        <v>46</v>
      </c>
      <c r="B23" s="2">
        <v>-4</v>
      </c>
      <c r="C23" s="2">
        <v>-2</v>
      </c>
      <c r="D23" s="2">
        <v>-3</v>
      </c>
      <c r="E23" s="2">
        <v>0</v>
      </c>
      <c r="F23" s="2">
        <v>0</v>
      </c>
      <c r="G23" s="2">
        <v>0</v>
      </c>
      <c r="H23" s="1" t="s">
        <v>26</v>
      </c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 t="s">
        <v>34</v>
      </c>
      <c r="B25" s="1"/>
      <c r="C25" s="1" t="s">
        <v>35</v>
      </c>
      <c r="D25" s="1"/>
      <c r="E25" s="1" t="s">
        <v>36</v>
      </c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 t="s">
        <v>37</v>
      </c>
      <c r="D26" s="1"/>
      <c r="E26" s="1" t="s">
        <v>40</v>
      </c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 t="s">
        <v>38</v>
      </c>
      <c r="D27" s="1"/>
      <c r="E27" s="1" t="s">
        <v>41</v>
      </c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 t="s">
        <v>39</v>
      </c>
      <c r="D28" s="1"/>
      <c r="E28" s="1" t="s">
        <v>42</v>
      </c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 t="s">
        <v>43</v>
      </c>
      <c r="B30" s="1" t="s">
        <v>44</v>
      </c>
      <c r="C30" s="1"/>
      <c r="D30" s="1" t="s">
        <v>45</v>
      </c>
      <c r="E30" s="2" t="s">
        <v>2</v>
      </c>
      <c r="F30" s="2" t="s">
        <v>29</v>
      </c>
      <c r="G30" s="2" t="s">
        <v>52</v>
      </c>
      <c r="H30" s="2" t="s">
        <v>28</v>
      </c>
      <c r="J30" s="1"/>
      <c r="K30" s="1"/>
      <c r="L30" s="1"/>
    </row>
    <row r="31" spans="1:12" x14ac:dyDescent="0.3">
      <c r="A31" s="1"/>
      <c r="B31" s="1"/>
      <c r="C31" s="1"/>
      <c r="D31" s="1"/>
      <c r="E31" s="3">
        <v>150</v>
      </c>
      <c r="F31" s="3">
        <v>7</v>
      </c>
      <c r="G31" s="3">
        <f>E31/F31</f>
        <v>21.428571428571427</v>
      </c>
      <c r="H31" s="3" t="s">
        <v>32</v>
      </c>
      <c r="J31" s="1"/>
      <c r="K31" s="1"/>
      <c r="L31" s="1"/>
    </row>
    <row r="32" spans="1:12" x14ac:dyDescent="0.3">
      <c r="A32" s="1"/>
      <c r="B32" s="1"/>
      <c r="C32" s="1"/>
      <c r="D32" s="1"/>
      <c r="E32" s="2">
        <v>200</v>
      </c>
      <c r="F32" s="2">
        <v>4</v>
      </c>
      <c r="G32" s="2">
        <f>E32/F32</f>
        <v>50</v>
      </c>
      <c r="H32" s="2" t="s">
        <v>33</v>
      </c>
      <c r="I32" s="1"/>
      <c r="J32" s="1"/>
      <c r="K32" s="1"/>
      <c r="L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2" t="s">
        <v>28</v>
      </c>
      <c r="B34" s="2" t="s">
        <v>29</v>
      </c>
      <c r="C34" s="2" t="s">
        <v>30</v>
      </c>
      <c r="D34" s="2" t="s">
        <v>31</v>
      </c>
      <c r="E34" s="2" t="s">
        <v>32</v>
      </c>
      <c r="F34" s="2" t="s">
        <v>33</v>
      </c>
      <c r="G34" s="2" t="s">
        <v>2</v>
      </c>
      <c r="H34" s="1"/>
      <c r="I34" s="1"/>
      <c r="J34" s="1"/>
      <c r="K34" s="1"/>
      <c r="L34" s="1"/>
    </row>
    <row r="35" spans="1:12" x14ac:dyDescent="0.3">
      <c r="A35" s="2" t="s">
        <v>29</v>
      </c>
      <c r="B35" s="2">
        <f>B21/7</f>
        <v>1</v>
      </c>
      <c r="C35" s="2">
        <f t="shared" ref="C35:G35" si="0">C21/7</f>
        <v>0.42857142857142855</v>
      </c>
      <c r="D35" s="2">
        <f t="shared" si="0"/>
        <v>0.8571428571428571</v>
      </c>
      <c r="E35" s="2">
        <f t="shared" si="0"/>
        <v>0.14285714285714285</v>
      </c>
      <c r="F35" s="2">
        <f t="shared" si="0"/>
        <v>0</v>
      </c>
      <c r="G35" s="2">
        <f t="shared" si="0"/>
        <v>21.428571428571427</v>
      </c>
      <c r="H35" s="1"/>
      <c r="I35" s="1"/>
      <c r="J35" s="1"/>
      <c r="K35" s="1"/>
      <c r="L35" s="1"/>
    </row>
    <row r="36" spans="1:12" x14ac:dyDescent="0.3">
      <c r="A36" s="2" t="s">
        <v>33</v>
      </c>
      <c r="B36" s="2">
        <f>B35*-4+B22</f>
        <v>0</v>
      </c>
      <c r="C36" s="2">
        <f t="shared" ref="C36:G36" si="1">C35*-4+C22</f>
        <v>2.2857142857142856</v>
      </c>
      <c r="D36" s="2">
        <f t="shared" si="1"/>
        <v>1.5714285714285716</v>
      </c>
      <c r="E36" s="2">
        <f t="shared" si="1"/>
        <v>-0.5714285714285714</v>
      </c>
      <c r="F36" s="2">
        <f t="shared" si="1"/>
        <v>1</v>
      </c>
      <c r="G36" s="2">
        <f t="shared" si="1"/>
        <v>114.28571428571429</v>
      </c>
      <c r="H36" s="1"/>
      <c r="I36" s="1"/>
      <c r="J36" s="1"/>
      <c r="K36" s="1"/>
      <c r="L36" s="1"/>
    </row>
    <row r="37" spans="1:12" x14ac:dyDescent="0.3">
      <c r="A37" s="2" t="s">
        <v>46</v>
      </c>
      <c r="B37" s="2">
        <f>B35*4+B23</f>
        <v>0</v>
      </c>
      <c r="C37" s="2">
        <f t="shared" ref="C37:G37" si="2">C35*4+C23</f>
        <v>-0.28571428571428581</v>
      </c>
      <c r="D37" s="2">
        <f t="shared" si="2"/>
        <v>0.42857142857142838</v>
      </c>
      <c r="E37" s="2">
        <f t="shared" si="2"/>
        <v>0.5714285714285714</v>
      </c>
      <c r="F37" s="2">
        <f t="shared" si="2"/>
        <v>0</v>
      </c>
      <c r="G37" s="2">
        <f t="shared" si="2"/>
        <v>85.714285714285708</v>
      </c>
      <c r="H37" s="1"/>
      <c r="I37" s="1"/>
      <c r="J37" s="1"/>
      <c r="K37" s="1"/>
      <c r="L37" s="1"/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1" t="s">
        <v>35</v>
      </c>
      <c r="B39" s="1"/>
      <c r="C39" s="1" t="s">
        <v>36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1" t="s">
        <v>47</v>
      </c>
      <c r="B40" s="1"/>
      <c r="C40" s="1" t="s">
        <v>50</v>
      </c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 t="s">
        <v>48</v>
      </c>
      <c r="B41" s="1"/>
      <c r="C41" s="1" t="s">
        <v>41</v>
      </c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 t="s">
        <v>49</v>
      </c>
      <c r="B42" s="1"/>
      <c r="C42" s="1" t="s">
        <v>42</v>
      </c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">
      <c r="A44" s="1" t="s">
        <v>51</v>
      </c>
      <c r="B44" s="1" t="s">
        <v>53</v>
      </c>
      <c r="C44" s="1"/>
      <c r="D44" s="1" t="s">
        <v>54</v>
      </c>
      <c r="E44" s="2" t="s">
        <v>2</v>
      </c>
      <c r="F44" s="2" t="s">
        <v>30</v>
      </c>
      <c r="G44" s="2" t="s">
        <v>52</v>
      </c>
      <c r="H44" s="2" t="s">
        <v>28</v>
      </c>
      <c r="I44" s="1"/>
      <c r="J44" s="1"/>
      <c r="K44" s="1"/>
      <c r="L44" s="1"/>
    </row>
    <row r="45" spans="1:12" x14ac:dyDescent="0.3">
      <c r="A45" s="1"/>
      <c r="B45" s="1"/>
      <c r="C45" s="1"/>
      <c r="D45" s="1"/>
      <c r="E45" s="4">
        <f>G35</f>
        <v>21.428571428571427</v>
      </c>
      <c r="F45" s="4">
        <f>C35</f>
        <v>0.42857142857142855</v>
      </c>
      <c r="G45" s="4">
        <f>E45/F45</f>
        <v>50</v>
      </c>
      <c r="H45" s="4" t="s">
        <v>29</v>
      </c>
      <c r="I45" s="1"/>
      <c r="J45" s="1"/>
      <c r="K45" s="1"/>
      <c r="L45" s="1"/>
    </row>
    <row r="46" spans="1:12" x14ac:dyDescent="0.3">
      <c r="A46" s="1"/>
      <c r="B46" s="1"/>
      <c r="C46" s="1"/>
      <c r="D46" s="1"/>
      <c r="E46" s="3">
        <f>G36</f>
        <v>114.28571428571429</v>
      </c>
      <c r="F46" s="3">
        <f>C36</f>
        <v>2.2857142857142856</v>
      </c>
      <c r="G46" s="3">
        <f>E46/F46</f>
        <v>50.000000000000007</v>
      </c>
      <c r="H46" s="3" t="s">
        <v>33</v>
      </c>
      <c r="I46" s="1"/>
      <c r="J46" s="1"/>
      <c r="K46" s="1"/>
      <c r="L46" s="1"/>
    </row>
    <row r="47" spans="1:1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2" t="s">
        <v>28</v>
      </c>
      <c r="B48" s="2" t="s">
        <v>29</v>
      </c>
      <c r="C48" s="2" t="s">
        <v>30</v>
      </c>
      <c r="D48" s="2" t="s">
        <v>31</v>
      </c>
      <c r="E48" s="2" t="s">
        <v>32</v>
      </c>
      <c r="F48" s="2" t="s">
        <v>33</v>
      </c>
      <c r="G48" s="2" t="s">
        <v>2</v>
      </c>
      <c r="H48" s="1"/>
      <c r="I48" s="1"/>
      <c r="J48" s="1"/>
      <c r="K48" s="1"/>
      <c r="L48" s="1"/>
    </row>
    <row r="49" spans="1:12" x14ac:dyDescent="0.3">
      <c r="A49" s="2" t="s">
        <v>29</v>
      </c>
      <c r="B49" s="2">
        <f>B50*-0.428571429+B35</f>
        <v>1</v>
      </c>
      <c r="C49" s="6">
        <f>C50*-0.428571429+C35</f>
        <v>-3.7499997551648789E-10</v>
      </c>
      <c r="D49" s="2">
        <f t="shared" ref="D49:G49" si="3">D50*-0.428571429+D35</f>
        <v>0.56249999974218745</v>
      </c>
      <c r="E49" s="2">
        <f t="shared" si="3"/>
        <v>0.25000000009375001</v>
      </c>
      <c r="F49" s="2">
        <f t="shared" si="3"/>
        <v>-0.18750000016406249</v>
      </c>
      <c r="G49" s="5">
        <f t="shared" si="3"/>
        <v>-1.8750004215917215E-8</v>
      </c>
      <c r="H49" s="1"/>
      <c r="I49" s="1"/>
      <c r="J49" s="1"/>
      <c r="K49" s="1"/>
      <c r="L49" s="1"/>
    </row>
    <row r="50" spans="1:12" x14ac:dyDescent="0.3">
      <c r="A50" s="2" t="s">
        <v>30</v>
      </c>
      <c r="B50" s="2">
        <f>B36/2.285714286</f>
        <v>0</v>
      </c>
      <c r="C50" s="2">
        <f>C36/2.285714286</f>
        <v>0.99999999987499988</v>
      </c>
      <c r="D50" s="2">
        <f t="shared" ref="D50:G50" si="4">D36/2.285714286</f>
        <v>0.68749999991406252</v>
      </c>
      <c r="E50" s="2">
        <f t="shared" si="4"/>
        <v>-0.24999999996874997</v>
      </c>
      <c r="F50" s="2">
        <f t="shared" si="4"/>
        <v>0.43749999994531247</v>
      </c>
      <c r="G50" s="2">
        <f t="shared" si="4"/>
        <v>49.999999993750002</v>
      </c>
      <c r="H50" s="1"/>
      <c r="I50" s="1"/>
      <c r="J50" s="1"/>
      <c r="K50" s="1"/>
      <c r="L50" s="1"/>
    </row>
    <row r="51" spans="1:12" x14ac:dyDescent="0.3">
      <c r="A51" s="2" t="s">
        <v>46</v>
      </c>
      <c r="B51" s="2">
        <f>B50*0.285714286+B37</f>
        <v>0</v>
      </c>
      <c r="C51" s="6">
        <f>C50*0.285714286+C37</f>
        <v>2.4999985415163906E-10</v>
      </c>
      <c r="D51" s="2">
        <f t="shared" ref="D51:G51" si="5">D50*0.285714286+D37</f>
        <v>0.62500000017187474</v>
      </c>
      <c r="E51" s="2">
        <f t="shared" si="5"/>
        <v>0.49999999993749999</v>
      </c>
      <c r="F51" s="2">
        <f t="shared" si="5"/>
        <v>0.12500000010937498</v>
      </c>
      <c r="G51" s="2">
        <f t="shared" si="5"/>
        <v>100.0000000125</v>
      </c>
      <c r="H51" s="1"/>
      <c r="I51" s="1"/>
      <c r="J51" s="1"/>
      <c r="K51" s="1"/>
      <c r="L51" s="1"/>
    </row>
    <row r="52" spans="1:1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">
      <c r="A53" s="1" t="s">
        <v>35</v>
      </c>
      <c r="B53" s="1"/>
      <c r="C53" s="1" t="s">
        <v>36</v>
      </c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">
      <c r="A54" s="1" t="s">
        <v>55</v>
      </c>
      <c r="B54" s="1"/>
      <c r="C54" s="1" t="s">
        <v>50</v>
      </c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3">
      <c r="A55" s="1" t="s">
        <v>56</v>
      </c>
      <c r="B55" s="1"/>
      <c r="C55" s="1" t="s">
        <v>58</v>
      </c>
      <c r="D55" s="1"/>
      <c r="E55" s="1"/>
      <c r="F55" s="1"/>
      <c r="G55" s="1" t="s">
        <v>66</v>
      </c>
      <c r="H55" s="1"/>
      <c r="I55" s="1"/>
      <c r="J55" s="1"/>
      <c r="K55" s="1"/>
      <c r="L55" s="1"/>
    </row>
    <row r="56" spans="1:12" x14ac:dyDescent="0.3">
      <c r="A56" s="1" t="s">
        <v>57</v>
      </c>
      <c r="B56" s="1"/>
      <c r="C56" s="1" t="s">
        <v>42</v>
      </c>
      <c r="D56" s="1"/>
      <c r="E56" s="1"/>
      <c r="F56" s="1"/>
      <c r="G56" s="1" t="s">
        <v>67</v>
      </c>
      <c r="H56" s="1"/>
      <c r="I56" s="1"/>
      <c r="J56" s="1"/>
      <c r="K56" s="1"/>
      <c r="L56" s="1"/>
    </row>
    <row r="57" spans="1:1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3">
      <c r="A58" s="1" t="s">
        <v>59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 t="s">
        <v>60</v>
      </c>
      <c r="B60" s="1"/>
      <c r="C60" s="1"/>
      <c r="D60" s="1"/>
      <c r="E60" s="1"/>
      <c r="F60" s="1" t="s">
        <v>64</v>
      </c>
      <c r="G60" s="1" t="s">
        <v>68</v>
      </c>
      <c r="H60" s="1"/>
      <c r="I60" s="1"/>
      <c r="J60" s="1"/>
      <c r="K60" s="1"/>
      <c r="L60" s="1"/>
    </row>
    <row r="61" spans="1:12" x14ac:dyDescent="0.3">
      <c r="A61" s="1" t="s">
        <v>61</v>
      </c>
      <c r="B61" s="1"/>
      <c r="C61" s="1"/>
      <c r="D61" s="1"/>
      <c r="E61" s="1"/>
      <c r="F61" s="1" t="s">
        <v>65</v>
      </c>
      <c r="G61" s="1" t="s">
        <v>69</v>
      </c>
      <c r="H61" s="1"/>
      <c r="I61" s="1"/>
      <c r="J61" s="1"/>
      <c r="K61" s="1"/>
      <c r="L61" s="1"/>
    </row>
    <row r="62" spans="1:12" x14ac:dyDescent="0.3">
      <c r="A62" s="1" t="s">
        <v>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 t="s"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4" x14ac:dyDescent="0.3">
      <c r="A66" s="1" t="s">
        <v>70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4" x14ac:dyDescent="0.3">
      <c r="A67" s="1"/>
      <c r="B67" s="1"/>
      <c r="C67" s="1"/>
      <c r="D67" s="1"/>
      <c r="E67" s="1"/>
      <c r="G67" s="1"/>
      <c r="H67" s="1"/>
      <c r="I67" s="1"/>
      <c r="J67" s="1"/>
      <c r="K67" s="7" t="s">
        <v>90</v>
      </c>
      <c r="L67" s="7"/>
      <c r="M67" s="7"/>
      <c r="N67" s="7"/>
    </row>
    <row r="68" spans="1:14" x14ac:dyDescent="0.3">
      <c r="A68" s="2" t="s">
        <v>71</v>
      </c>
      <c r="B68" s="2" t="s">
        <v>72</v>
      </c>
      <c r="C68" s="2" t="s">
        <v>73</v>
      </c>
      <c r="D68" s="2" t="s">
        <v>74</v>
      </c>
      <c r="E68" s="2" t="s">
        <v>76</v>
      </c>
      <c r="F68" s="2" t="s">
        <v>75</v>
      </c>
      <c r="G68" s="2" t="s">
        <v>77</v>
      </c>
      <c r="H68" s="2" t="s">
        <v>78</v>
      </c>
      <c r="I68" s="2" t="s">
        <v>79</v>
      </c>
      <c r="J68" s="2" t="s">
        <v>80</v>
      </c>
      <c r="K68" s="2" t="s">
        <v>81</v>
      </c>
      <c r="L68" s="2" t="s">
        <v>82</v>
      </c>
      <c r="M68" s="8" t="s">
        <v>83</v>
      </c>
      <c r="N68" s="2" t="s">
        <v>84</v>
      </c>
    </row>
    <row r="69" spans="1:14" x14ac:dyDescent="0.3">
      <c r="A69" s="2" t="s">
        <v>29</v>
      </c>
      <c r="B69" s="2" t="s">
        <v>85</v>
      </c>
      <c r="C69" s="2">
        <v>0</v>
      </c>
      <c r="D69" s="2">
        <v>-1.9000000000000001E-7</v>
      </c>
      <c r="E69" s="2" t="s">
        <v>87</v>
      </c>
      <c r="F69" s="2" t="s">
        <v>89</v>
      </c>
      <c r="G69" s="2" t="s">
        <v>89</v>
      </c>
      <c r="H69" s="2" t="s">
        <v>89</v>
      </c>
      <c r="I69" s="2" t="s">
        <v>89</v>
      </c>
      <c r="J69" s="2">
        <v>0</v>
      </c>
      <c r="K69" s="2" t="s">
        <v>89</v>
      </c>
      <c r="L69" s="2" t="s">
        <v>89</v>
      </c>
      <c r="M69" s="8" t="s">
        <v>89</v>
      </c>
      <c r="N69" s="8" t="s">
        <v>89</v>
      </c>
    </row>
    <row r="70" spans="1:14" x14ac:dyDescent="0.3">
      <c r="A70" s="2" t="s">
        <v>30</v>
      </c>
      <c r="B70" s="2" t="s">
        <v>85</v>
      </c>
      <c r="C70" s="2">
        <v>0</v>
      </c>
      <c r="D70" s="2">
        <v>49.999999899999999</v>
      </c>
      <c r="E70" s="2" t="s">
        <v>87</v>
      </c>
      <c r="F70" s="2" t="s">
        <v>89</v>
      </c>
      <c r="G70" s="2" t="s">
        <v>89</v>
      </c>
      <c r="H70" s="2" t="s">
        <v>89</v>
      </c>
      <c r="I70" s="2" t="s">
        <v>89</v>
      </c>
      <c r="J70" s="2">
        <v>0</v>
      </c>
      <c r="K70" s="2" t="s">
        <v>89</v>
      </c>
      <c r="L70" s="2" t="s">
        <v>89</v>
      </c>
      <c r="M70" s="8" t="s">
        <v>89</v>
      </c>
      <c r="N70" s="8" t="s">
        <v>89</v>
      </c>
    </row>
    <row r="71" spans="1:14" x14ac:dyDescent="0.3">
      <c r="A71" s="2" t="s">
        <v>31</v>
      </c>
      <c r="B71" s="2" t="s">
        <v>85</v>
      </c>
      <c r="C71" s="2">
        <v>0</v>
      </c>
      <c r="D71" s="2">
        <v>0</v>
      </c>
      <c r="E71" s="2" t="s">
        <v>88</v>
      </c>
      <c r="F71" s="2" t="s">
        <v>89</v>
      </c>
      <c r="G71" s="2" t="s">
        <v>89</v>
      </c>
      <c r="H71" s="2" t="s">
        <v>89</v>
      </c>
      <c r="I71" s="2" t="s">
        <v>89</v>
      </c>
      <c r="J71" s="2">
        <v>0.625</v>
      </c>
      <c r="K71" s="2" t="s">
        <v>89</v>
      </c>
      <c r="L71" s="2" t="s">
        <v>89</v>
      </c>
      <c r="M71" s="8" t="s">
        <v>89</v>
      </c>
      <c r="N71" s="8" t="s">
        <v>89</v>
      </c>
    </row>
    <row r="72" spans="1:14" x14ac:dyDescent="0.3">
      <c r="A72" s="2" t="s">
        <v>32</v>
      </c>
      <c r="B72" s="2" t="s">
        <v>86</v>
      </c>
      <c r="C72" s="2">
        <v>150</v>
      </c>
      <c r="D72" s="2">
        <v>0</v>
      </c>
      <c r="E72" s="2" t="s">
        <v>88</v>
      </c>
      <c r="F72" s="2" t="s">
        <v>87</v>
      </c>
      <c r="G72" s="2">
        <v>0</v>
      </c>
      <c r="H72" s="2">
        <v>150</v>
      </c>
      <c r="I72" s="2">
        <v>0.5</v>
      </c>
      <c r="J72" s="2" t="s">
        <v>89</v>
      </c>
      <c r="K72" s="2">
        <v>0</v>
      </c>
      <c r="L72" s="2">
        <v>200</v>
      </c>
      <c r="M72" s="8">
        <v>150</v>
      </c>
      <c r="N72" s="8">
        <v>0</v>
      </c>
    </row>
    <row r="73" spans="1:14" x14ac:dyDescent="0.3">
      <c r="A73" s="2" t="s">
        <v>33</v>
      </c>
      <c r="B73" s="2" t="s">
        <v>86</v>
      </c>
      <c r="C73" s="2">
        <v>200</v>
      </c>
      <c r="D73" s="2">
        <v>0</v>
      </c>
      <c r="E73" s="2" t="s">
        <v>88</v>
      </c>
      <c r="F73" s="2" t="s">
        <v>87</v>
      </c>
      <c r="G73" s="2">
        <v>0</v>
      </c>
      <c r="H73" s="2">
        <v>200</v>
      </c>
      <c r="I73" s="2">
        <v>0.125</v>
      </c>
      <c r="J73" s="2" t="s">
        <v>89</v>
      </c>
      <c r="K73" s="2">
        <v>114</v>
      </c>
      <c r="L73" s="2">
        <v>0</v>
      </c>
      <c r="M73" s="8">
        <v>314</v>
      </c>
      <c r="N73" s="8">
        <v>200</v>
      </c>
    </row>
    <row r="74" spans="1:14" x14ac:dyDescent="0.3">
      <c r="A74" s="2" t="s">
        <v>46</v>
      </c>
      <c r="B74" s="2" t="s">
        <v>6</v>
      </c>
      <c r="C74" s="2">
        <v>0</v>
      </c>
      <c r="D74" s="2">
        <v>100</v>
      </c>
      <c r="E74" s="2" t="s">
        <v>87</v>
      </c>
      <c r="F74" s="2" t="s">
        <v>89</v>
      </c>
      <c r="G74" s="2" t="s">
        <v>89</v>
      </c>
      <c r="H74" s="2" t="s">
        <v>89</v>
      </c>
      <c r="I74" s="2" t="s">
        <v>89</v>
      </c>
      <c r="J74" s="2" t="s">
        <v>89</v>
      </c>
      <c r="K74" s="2" t="s">
        <v>89</v>
      </c>
      <c r="L74" s="2" t="s">
        <v>89</v>
      </c>
      <c r="M74" s="8" t="s">
        <v>89</v>
      </c>
      <c r="N74" s="8" t="s">
        <v>89</v>
      </c>
    </row>
    <row r="75" spans="1:1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4" x14ac:dyDescent="0.3">
      <c r="A76" s="2" t="s">
        <v>91</v>
      </c>
      <c r="B76" s="2">
        <v>-1.9000000000000001E-7</v>
      </c>
      <c r="C76" s="2">
        <v>0.25</v>
      </c>
      <c r="D76" s="2">
        <f>B76/C76</f>
        <v>-7.6000000000000003E-7</v>
      </c>
      <c r="E76" s="1" t="s">
        <v>93</v>
      </c>
      <c r="G76" s="2" t="s">
        <v>92</v>
      </c>
      <c r="H76" s="2">
        <v>-1.9000000000000001E-7</v>
      </c>
      <c r="I76" s="2">
        <v>-0.18750000016406249</v>
      </c>
      <c r="J76" s="9">
        <f>H76/I76</f>
        <v>1.0133333324466668E-6</v>
      </c>
      <c r="K76" s="1" t="s">
        <v>94</v>
      </c>
      <c r="L76" s="1"/>
    </row>
    <row r="77" spans="1:14" x14ac:dyDescent="0.3">
      <c r="A77" s="2"/>
      <c r="B77" s="2">
        <v>49.999999989999999</v>
      </c>
      <c r="C77" s="2">
        <v>-0.25</v>
      </c>
      <c r="D77" s="2">
        <f>B77/C77</f>
        <v>-199.99999996</v>
      </c>
      <c r="E77" s="1" t="s">
        <v>93</v>
      </c>
      <c r="G77" s="2"/>
      <c r="H77" s="2">
        <v>49.999999989999999</v>
      </c>
      <c r="I77" s="2">
        <v>0.43749999994531247</v>
      </c>
      <c r="J77" s="2">
        <f>H77/I77</f>
        <v>114.28571427714286</v>
      </c>
      <c r="K77" s="1" t="s">
        <v>94</v>
      </c>
      <c r="L77" s="1"/>
    </row>
    <row r="78" spans="1:1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</sheetData>
  <mergeCells count="1">
    <mergeCell ref="K67:N6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2020-06-14T18:50:01Z</dcterms:created>
  <dcterms:modified xsi:type="dcterms:W3CDTF">2020-06-14T20:27:59Z</dcterms:modified>
</cp:coreProperties>
</file>