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urso de Excel\"/>
    </mc:Choice>
  </mc:AlternateContent>
  <xr:revisionPtr revIDLastSave="0" documentId="13_ncr:1_{51E3B8E8-21E0-4688-A4EE-E15AACEBF4C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enu" sheetId="4" r:id="rId1"/>
    <sheet name="Geral" sheetId="1" r:id="rId2"/>
    <sheet name="Clientes" sheetId="2" r:id="rId3"/>
    <sheet name="Cálculos" sheetId="3" r:id="rId4"/>
  </sheets>
  <definedNames>
    <definedName name="_xlnm._FilterDatabase" localSheetId="2" hidden="1">Clientes!$C$10:$J$10</definedName>
    <definedName name="_xlnm._FilterDatabase" localSheetId="1" hidden="1">Geral!$B$12:$M$12</definedName>
    <definedName name="SegmentaçãodeDados_Fornecedor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J12" i="2"/>
  <c r="J13" i="2"/>
  <c r="J14" i="2"/>
  <c r="J15" i="2"/>
  <c r="J16" i="2"/>
  <c r="J17" i="2"/>
  <c r="J18" i="2"/>
  <c r="J11" i="2"/>
  <c r="J13" i="1"/>
  <c r="J15" i="1"/>
  <c r="J18" i="1"/>
  <c r="M18" i="1" s="1"/>
  <c r="K18" i="1"/>
  <c r="J16" i="1"/>
  <c r="K16" i="1"/>
  <c r="J17" i="1"/>
  <c r="K17" i="1"/>
  <c r="J19" i="1"/>
  <c r="K19" i="1"/>
  <c r="J20" i="1"/>
  <c r="K20" i="1"/>
  <c r="K15" i="1"/>
  <c r="K14" i="1"/>
  <c r="K13" i="1"/>
  <c r="J14" i="1"/>
  <c r="M17" i="1" l="1"/>
  <c r="M16" i="1"/>
  <c r="M13" i="1"/>
  <c r="M19" i="1"/>
  <c r="M15" i="1"/>
  <c r="M20" i="1"/>
  <c r="M14" i="1"/>
</calcChain>
</file>

<file path=xl/sharedStrings.xml><?xml version="1.0" encoding="utf-8"?>
<sst xmlns="http://schemas.openxmlformats.org/spreadsheetml/2006/main" count="136" uniqueCount="106">
  <si>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</si>
  <si>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</si>
  <si>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</si>
  <si>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</si>
  <si>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</si>
  <si>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</si>
  <si>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</si>
  <si>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</si>
  <si>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Nome</t>
  </si>
  <si>
    <t xml:space="preserve">Fornecedor </t>
  </si>
  <si>
    <t>Preço de Compra</t>
  </si>
  <si>
    <t>Data da Compra</t>
  </si>
  <si>
    <t>Quantidade Comprada</t>
  </si>
  <si>
    <t>Preço de Venda</t>
  </si>
  <si>
    <t>Quantidade Vendida</t>
  </si>
  <si>
    <t>Estoque</t>
  </si>
  <si>
    <t>Margem de Lucro por Produto</t>
  </si>
  <si>
    <t>Estoque Real</t>
  </si>
  <si>
    <t>Defasagem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</si>
  <si>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</si>
  <si>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</si>
  <si>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</si>
  <si>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</si>
  <si>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</si>
  <si>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</si>
  <si>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</si>
  <si>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</si>
  <si>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Produtos</t>
  </si>
  <si>
    <t>Clientes</t>
  </si>
  <si>
    <t>Email</t>
  </si>
  <si>
    <t>Telefone</t>
  </si>
  <si>
    <t>Cidade</t>
  </si>
  <si>
    <t>Tipo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</si>
  <si>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</si>
  <si>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</si>
  <si>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</si>
  <si>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</si>
  <si>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</si>
  <si>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</si>
  <si>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</si>
  <si>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</si>
  <si>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91000-0000</t>
  </si>
  <si>
    <t>beltrano1@gmail.com</t>
  </si>
  <si>
    <t>beltrano2@gmail.com</t>
  </si>
  <si>
    <t>beltrano3@gmail.com</t>
  </si>
  <si>
    <t>beltrano4@gmail.com</t>
  </si>
  <si>
    <t>beltrano5@gmail.com</t>
  </si>
  <si>
    <t>beltrano6@gmail.com</t>
  </si>
  <si>
    <t>beltrano7@gmail.com</t>
  </si>
  <si>
    <t>beltrano8@gmail.com</t>
  </si>
  <si>
    <t>São Paulo</t>
  </si>
  <si>
    <t>Rio de Janeiro</t>
  </si>
  <si>
    <t>Florianópolis</t>
  </si>
  <si>
    <t>Recife</t>
  </si>
  <si>
    <t>Manaus</t>
  </si>
  <si>
    <t>Salvador</t>
  </si>
  <si>
    <t>Belo Horizonte</t>
  </si>
  <si>
    <t>Londrina</t>
  </si>
  <si>
    <t>Física</t>
  </si>
  <si>
    <t>Jurídica</t>
  </si>
  <si>
    <t>Lista de Produtos</t>
  </si>
  <si>
    <t>Lista de Fornecedores</t>
  </si>
  <si>
    <t>Lista de Funcionários</t>
  </si>
  <si>
    <t xml:space="preserve"> 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</si>
  <si>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</si>
  <si>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</si>
  <si>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</si>
  <si>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</si>
  <si>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</si>
  <si>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</si>
  <si>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</si>
  <si>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</si>
  <si>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</si>
  <si>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Preços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</si>
  <si>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</si>
  <si>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</si>
  <si>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</si>
  <si>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</si>
  <si>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</si>
  <si>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</si>
  <si>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</si>
  <si>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</si>
  <si>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</si>
  <si>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Dias de Trabalho</t>
  </si>
  <si>
    <t>Funcionário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</si>
  <si>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</si>
  <si>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</si>
  <si>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</si>
  <si>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</si>
  <si>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</si>
  <si>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</si>
  <si>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</si>
  <si>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</si>
  <si>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</si>
  <si>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</si>
  <si>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</si>
  <si>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</si>
  <si>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</si>
  <si>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</si>
  <si>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</si>
  <si>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</si>
  <si>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ver</t>
  </si>
  <si>
    <t>Estoque de Segurança</t>
  </si>
  <si>
    <t>Data da última Compra</t>
  </si>
  <si>
    <t>Fazer Contato</t>
  </si>
  <si>
    <t>Data da Penúltima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</si>
</sst>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4" borderId="4" xfId="0" applyFill="1" applyBorder="1"/>
    <xf numFmtId="0" fontId="0" fillId="4" borderId="0" xfId="0" applyFill="1" applyBorder="1"/>
    <xf numFmtId="44" fontId="0" fillId="4" borderId="0" xfId="0" applyNumberFormat="1" applyFill="1" applyBorder="1"/>
    <xf numFmtId="14" fontId="0" fillId="4" borderId="0" xfId="0" applyNumberFormat="1" applyFill="1" applyBorder="1"/>
    <xf numFmtId="44" fontId="0" fillId="4" borderId="0" xfId="1" applyFont="1" applyFill="1" applyBorder="1"/>
    <xf numFmtId="9" fontId="0" fillId="4" borderId="0" xfId="2" applyFont="1" applyFill="1" applyBorder="1"/>
    <xf numFmtId="0" fontId="0" fillId="5" borderId="4" xfId="0" applyFill="1" applyBorder="1"/>
    <xf numFmtId="0" fontId="0" fillId="5" borderId="0" xfId="0" applyFill="1" applyBorder="1"/>
    <xf numFmtId="44" fontId="0" fillId="5" borderId="0" xfId="0" applyNumberFormat="1" applyFill="1" applyBorder="1"/>
    <xf numFmtId="14" fontId="0" fillId="5" borderId="0" xfId="0" applyNumberFormat="1" applyFill="1" applyBorder="1"/>
    <xf numFmtId="44" fontId="0" fillId="5" borderId="0" xfId="1" applyFont="1" applyFill="1" applyBorder="1"/>
    <xf numFmtId="9" fontId="0" fillId="5" borderId="0" xfId="2" applyFont="1" applyFill="1" applyBorder="1"/>
    <xf numFmtId="0" fontId="0" fillId="5" borderId="6" xfId="0" applyFill="1" applyBorder="1"/>
    <xf numFmtId="0" fontId="0" fillId="5" borderId="7" xfId="0" applyFill="1" applyBorder="1"/>
    <xf numFmtId="14" fontId="0" fillId="5" borderId="7" xfId="0" applyNumberFormat="1" applyFill="1" applyBorder="1"/>
    <xf numFmtId="44" fontId="5" fillId="4" borderId="0" xfId="4" applyNumberFormat="1" applyFill="1" applyBorder="1"/>
    <xf numFmtId="44" fontId="5" fillId="5" borderId="0" xfId="4" applyNumberFormat="1" applyFill="1" applyBorder="1"/>
    <xf numFmtId="44" fontId="5" fillId="5" borderId="7" xfId="4" applyNumberFormat="1" applyFill="1" applyBorder="1"/>
    <xf numFmtId="14" fontId="0" fillId="4" borderId="5" xfId="1" applyNumberFormat="1" applyFont="1" applyFill="1" applyBorder="1"/>
    <xf numFmtId="0" fontId="0" fillId="0" borderId="0" xfId="0" applyAlignment="1"/>
    <xf numFmtId="0" fontId="0" fillId="0" borderId="8" xfId="0" applyBorder="1"/>
    <xf numFmtId="44" fontId="0" fillId="0" borderId="8" xfId="1" applyFont="1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/>
    <xf numFmtId="14" fontId="0" fillId="4" borderId="0" xfId="1" applyNumberFormat="1" applyFont="1" applyFill="1" applyBorder="1"/>
    <xf numFmtId="14" fontId="0" fillId="5" borderId="0" xfId="1" applyNumberFormat="1" applyFont="1" applyFill="1" applyBorder="1"/>
    <xf numFmtId="14" fontId="0" fillId="5" borderId="7" xfId="1" applyNumberFormat="1" applyFont="1" applyFill="1" applyBorder="1"/>
    <xf numFmtId="0" fontId="4" fillId="3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0" xfId="3" applyFont="1" applyBorder="1"/>
    <xf numFmtId="14" fontId="0" fillId="4" borderId="9" xfId="1" applyNumberFormat="1" applyFont="1" applyFill="1" applyBorder="1"/>
  </cellXfs>
  <cellStyles count="5">
    <cellStyle name="40% - Ênfase5" xfId="3" builtinId="47"/>
    <cellStyle name="Hiperlink" xfId="4" builtinId="8"/>
    <cellStyle name="Moeda" xfId="1" builtinId="4"/>
    <cellStyle name="Normal" xfId="0" builtinId="0"/>
    <cellStyle name="Porcentagem" xfId="2" builtinId="5"/>
  </cellStyles>
  <dxfs count="16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numFmt numFmtId="34" formatCode="_-&quot;R$&quot;* #,##0.00_-;\-&quot;R$&quot;* #,##0.00_-;_-&quot;R$&quot;* &quot;-&quot;??_-;_-@_-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34998626667073579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&#225;lculos!A1"/><Relationship Id="rId2" Type="http://schemas.openxmlformats.org/officeDocument/2006/relationships/hyperlink" Target="#Clientes!A1"/><Relationship Id="rId1" Type="http://schemas.openxmlformats.org/officeDocument/2006/relationships/hyperlink" Target="#Geral!A1"/><Relationship Id="rId4" Type="http://schemas.openxmlformats.org/officeDocument/2006/relationships/hyperlink" Target="Calend&#225;rio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160020</xdr:rowOff>
    </xdr:from>
    <xdr:to>
      <xdr:col>3</xdr:col>
      <xdr:colOff>266700</xdr:colOff>
      <xdr:row>26</xdr:row>
      <xdr:rowOff>121920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D3F2482-D867-4DB8-8497-4ED76C52766B}"/>
            </a:ext>
          </a:extLst>
        </xdr:cNvPr>
        <xdr:cNvGrpSpPr/>
      </xdr:nvGrpSpPr>
      <xdr:grpSpPr>
        <a:xfrm>
          <a:off x="609600" y="708660"/>
          <a:ext cx="1485900" cy="4168140"/>
          <a:chOff x="609600" y="708660"/>
          <a:chExt cx="1485900" cy="4168140"/>
        </a:xfrm>
      </xdr:grpSpPr>
      <xdr:sp macro="" textlink="">
        <xdr:nvSpPr>
          <xdr:cNvPr id="2" name="Retângulo: Cantos Arredondados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550D356-4B61-4917-A73C-5945A4219134}"/>
              </a:ext>
            </a:extLst>
          </xdr:cNvPr>
          <xdr:cNvSpPr/>
        </xdr:nvSpPr>
        <xdr:spPr>
          <a:xfrm>
            <a:off x="624840" y="70866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Geral</a:t>
            </a:r>
          </a:p>
        </xdr:txBody>
      </xdr:sp>
      <xdr:sp macro="" textlink="">
        <xdr:nvSpPr>
          <xdr:cNvPr id="3" name="Retângulo: Cantos Arredondados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113394C-28DF-4171-AF26-C530216C7FED}"/>
              </a:ext>
            </a:extLst>
          </xdr:cNvPr>
          <xdr:cNvSpPr/>
        </xdr:nvSpPr>
        <xdr:spPr>
          <a:xfrm>
            <a:off x="632460" y="185166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Clientes</a:t>
            </a:r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C96EFB6-7116-4E79-96DD-F7CD7D5BA248}"/>
              </a:ext>
            </a:extLst>
          </xdr:cNvPr>
          <xdr:cNvSpPr/>
        </xdr:nvSpPr>
        <xdr:spPr>
          <a:xfrm>
            <a:off x="624840" y="304038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Cálculos</a:t>
            </a:r>
          </a:p>
        </xdr:txBody>
      </xdr:sp>
      <xdr:sp macro="" textlink="">
        <xdr:nvSpPr>
          <xdr:cNvPr id="5" name="Retângulo: Cantos Arredondados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E0EF7DA-6124-4F0C-8F4D-68A74E58920B}"/>
              </a:ext>
            </a:extLst>
          </xdr:cNvPr>
          <xdr:cNvSpPr/>
        </xdr:nvSpPr>
        <xdr:spPr>
          <a:xfrm>
            <a:off x="609600" y="4076700"/>
            <a:ext cx="1463040" cy="80010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Calendário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2</xdr:row>
      <xdr:rowOff>45720</xdr:rowOff>
    </xdr:from>
    <xdr:to>
      <xdr:col>13</xdr:col>
      <xdr:colOff>289560</xdr:colOff>
      <xdr:row>5</xdr:row>
      <xdr:rowOff>60960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E4482-75E9-43D8-8BE8-7670C29AB600}"/>
            </a:ext>
          </a:extLst>
        </xdr:cNvPr>
        <xdr:cNvSpPr/>
      </xdr:nvSpPr>
      <xdr:spPr>
        <a:xfrm>
          <a:off x="13014960" y="403860"/>
          <a:ext cx="800100" cy="43434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19050"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  <xdr:twoCellAnchor editAs="absolute">
    <xdr:from>
      <xdr:col>7</xdr:col>
      <xdr:colOff>640080</xdr:colOff>
      <xdr:row>20</xdr:row>
      <xdr:rowOff>167641</xdr:rowOff>
    </xdr:from>
    <xdr:to>
      <xdr:col>12</xdr:col>
      <xdr:colOff>777240</xdr:colOff>
      <xdr:row>26</xdr:row>
      <xdr:rowOff>60961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ornecedor ">
              <a:extLst>
                <a:ext uri="{FF2B5EF4-FFF2-40B4-BE49-F238E27FC236}">
                  <a16:creationId xmlns:a16="http://schemas.microsoft.com/office/drawing/2014/main" id="{E2E4B848-5E43-4053-8CF6-41E83D31E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1840" y="3604261"/>
              <a:ext cx="633984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434340</xdr:colOff>
      <xdr:row>1</xdr:row>
      <xdr:rowOff>45720</xdr:rowOff>
    </xdr:from>
    <xdr:to>
      <xdr:col>17</xdr:col>
      <xdr:colOff>15240</xdr:colOff>
      <xdr:row>4</xdr:row>
      <xdr:rowOff>60960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36A49-D640-42C2-9522-519DD212E270}"/>
            </a:ext>
          </a:extLst>
        </xdr:cNvPr>
        <xdr:cNvSpPr/>
      </xdr:nvSpPr>
      <xdr:spPr>
        <a:xfrm>
          <a:off x="13174980" y="228600"/>
          <a:ext cx="800100" cy="43434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19050"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22860</xdr:rowOff>
    </xdr:from>
    <xdr:to>
      <xdr:col>11</xdr:col>
      <xdr:colOff>38100</xdr:colOff>
      <xdr:row>3</xdr:row>
      <xdr:rowOff>91440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ACDB8-1166-4954-A923-1D754D077E92}"/>
            </a:ext>
          </a:extLst>
        </xdr:cNvPr>
        <xdr:cNvSpPr/>
      </xdr:nvSpPr>
      <xdr:spPr>
        <a:xfrm>
          <a:off x="7749540" y="205740"/>
          <a:ext cx="800100" cy="43434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 w="19050">
          <a:solidFill>
            <a:schemeClr val="bg1"/>
          </a:solidFill>
        </a:ln>
        <a:effectLst>
          <a:glow rad="228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E2327D4F-3E69-4755-8E74-3ACC0CE9DAC0}" sourceName="Fornecedor 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 " xr10:uid="{F1403615-AF90-4EC7-A299-7FD5FEE07949}" cache="SegmentaçãodeDados_Fornecedor" caption="Fornecedor " columnCount="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1F0BB8-656B-48F4-B467-C3315DC05728}" name="Tabela2" displayName="Tabela2" ref="B12:M20" totalsRowShown="0" headerRowDxfId="13" dataDxfId="14" tableBorderDxfId="12" headerRowCellStyle="40% - Ênfase5">
  <autoFilter ref="B12:M20" xr:uid="{376A2CA4-81F0-4BA6-8E81-37FF04AC2C8F}"/>
  <tableColumns count="12">
    <tableColumn id="1" xr3:uid="{B21BB96F-CF6F-450F-BD17-292FDB886AC8}" name="ver" dataDxfId="11"/>
    <tableColumn id="2" xr3:uid="{532E74EC-D0D3-413F-9D8A-2FA2010A4A34}" name="Nome" dataDxfId="10"/>
    <tableColumn id="3" xr3:uid="{360D9E9F-457E-4F30-89C3-A2A2940A477A}" name="Fornecedor " dataDxfId="9"/>
    <tableColumn id="4" xr3:uid="{50E1E334-73BF-42D3-982D-8869F32D4E8B}" name="Preço de Compra" dataDxfId="8"/>
    <tableColumn id="5" xr3:uid="{4EC63C99-DC7B-46E5-B34D-41EFC0DA14C2}" name="Data da Compra" dataDxfId="7"/>
    <tableColumn id="6" xr3:uid="{51D96950-5F48-48D8-82FE-B138C740F45E}" name="Quantidade Comprada" dataDxfId="6"/>
    <tableColumn id="7" xr3:uid="{023AA11F-E5F3-4DCB-9412-89A1915B1507}" name="Preço de Venda" dataDxfId="5" dataCellStyle="Moeda"/>
    <tableColumn id="8" xr3:uid="{D9564974-0EDF-404F-937C-42BCB8E9830C}" name="Quantidade Vendida" dataDxfId="4"/>
    <tableColumn id="9" xr3:uid="{CDC4C749-A27A-4CB8-94B8-C0B6E252A1FC}" name="Estoque" dataDxfId="3">
      <calculatedColumnFormula>G13-I13</calculatedColumnFormula>
    </tableColumn>
    <tableColumn id="10" xr3:uid="{BB79B8B0-C31B-453C-B9B0-FEE4BF95E73E}" name="Margem de Lucro por Produto" dataDxfId="2" dataCellStyle="Porcentagem">
      <calculatedColumnFormula>(H13-E13)/H13</calculatedColumnFormula>
    </tableColumn>
    <tableColumn id="11" xr3:uid="{106DE5BA-B7E1-413D-92E1-1E22FFFE1FDE}" name="Estoque Real" dataDxfId="0">
      <calculatedColumnFormula>G13-I13</calculatedColumnFormula>
    </tableColumn>
    <tableColumn id="12" xr3:uid="{D3779ECA-98C9-4047-AE18-B6CFE3149259}" name="Defasagem" dataDxfId="1">
      <calculatedColumnFormula>IF(J13&lt;&gt;L13,1,0)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.com" TargetMode="External"/><Relationship Id="rId3" Type="http://schemas.openxmlformats.org/officeDocument/2006/relationships/hyperlink" Target="mailto:beltrano2@gmail.com" TargetMode="External"/><Relationship Id="rId7" Type="http://schemas.openxmlformats.org/officeDocument/2006/relationships/hyperlink" Target="mailto:beltrano7@gmail.com" TargetMode="External"/><Relationship Id="rId2" Type="http://schemas.openxmlformats.org/officeDocument/2006/relationships/hyperlink" Target="mailto:beltrano3@gmail.com" TargetMode="External"/><Relationship Id="rId1" Type="http://schemas.openxmlformats.org/officeDocument/2006/relationships/hyperlink" Target="mailto:beltrano1@gmail.com" TargetMode="External"/><Relationship Id="rId6" Type="http://schemas.openxmlformats.org/officeDocument/2006/relationships/hyperlink" Target="mailto:beltrano6@gmail.com" TargetMode="External"/><Relationship Id="rId5" Type="http://schemas.openxmlformats.org/officeDocument/2006/relationships/hyperlink" Target="mailto:beltrano5@gmail.com" TargetMode="External"/><Relationship Id="rId4" Type="http://schemas.openxmlformats.org/officeDocument/2006/relationships/hyperlink" Target="mailto:beltrano4@gmail.com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56D-9C22-4ED3-AF91-541137CC8A6A}">
  <dimension ref="A1"/>
  <sheetViews>
    <sheetView showGridLines="0"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0"/>
  <sheetViews>
    <sheetView workbookViewId="0">
      <selection activeCell="L9" sqref="L9"/>
    </sheetView>
  </sheetViews>
  <sheetFormatPr defaultRowHeight="14.4" x14ac:dyDescent="0.3"/>
  <cols>
    <col min="2" max="2" width="5.88671875" bestFit="1" customWidth="1"/>
    <col min="3" max="3" width="9" bestFit="1" customWidth="1"/>
    <col min="4" max="4" width="13.21875" bestFit="1" customWidth="1"/>
    <col min="5" max="5" width="17.77734375" bestFit="1" customWidth="1"/>
    <col min="6" max="6" width="16.88671875" bestFit="1" customWidth="1"/>
    <col min="7" max="7" width="22.5546875" bestFit="1" customWidth="1"/>
    <col min="8" max="8" width="16.5546875" bestFit="1" customWidth="1"/>
    <col min="9" max="9" width="20.77734375" bestFit="1" customWidth="1"/>
    <col min="10" max="10" width="10" bestFit="1" customWidth="1"/>
    <col min="11" max="11" width="29.109375" bestFit="1" customWidth="1"/>
    <col min="12" max="12" width="14" bestFit="1" customWidth="1"/>
    <col min="13" max="13" width="12.5546875" bestFit="1" customWidth="1"/>
    <col min="15" max="15" width="19" bestFit="1" customWidth="1"/>
  </cols>
  <sheetData>
    <row r="2" spans="1:18" ht="13.8" customHeight="1" x14ac:dyDescent="0.3"/>
    <row r="3" spans="1:18" ht="4.2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4.4" customHeight="1" x14ac:dyDescent="0.3">
      <c r="A4" s="1"/>
      <c r="B4" s="32" t="s">
        <v>27</v>
      </c>
      <c r="C4" s="32"/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32"/>
      <c r="C5" s="32"/>
      <c r="D5" s="32"/>
      <c r="E5" s="32"/>
      <c r="F5" s="3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7.8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8" spans="1:18" x14ac:dyDescent="0.3">
      <c r="O8" t="s">
        <v>102</v>
      </c>
    </row>
    <row r="9" spans="1:18" x14ac:dyDescent="0.3">
      <c r="O9">
        <v>10</v>
      </c>
    </row>
    <row r="12" spans="1:18" x14ac:dyDescent="0.3">
      <c r="B12" s="34" t="s">
        <v>101</v>
      </c>
      <c r="C12" s="34" t="s">
        <v>8</v>
      </c>
      <c r="D12" s="34" t="s">
        <v>9</v>
      </c>
      <c r="E12" s="34" t="s">
        <v>10</v>
      </c>
      <c r="F12" s="34" t="s">
        <v>11</v>
      </c>
      <c r="G12" s="34" t="s">
        <v>12</v>
      </c>
      <c r="H12" s="34" t="s">
        <v>13</v>
      </c>
      <c r="I12" s="34" t="s">
        <v>14</v>
      </c>
      <c r="J12" s="34" t="s">
        <v>15</v>
      </c>
      <c r="K12" s="34" t="s">
        <v>16</v>
      </c>
      <c r="L12" s="34" t="s">
        <v>17</v>
      </c>
      <c r="M12" s="34" t="s">
        <v>18</v>
      </c>
    </row>
    <row r="13" spans="1:18" x14ac:dyDescent="0.3">
      <c r="B13" s="6"/>
      <c r="C13" s="6" t="s">
        <v>0</v>
      </c>
      <c r="D13" s="6" t="s">
        <v>21</v>
      </c>
      <c r="E13" s="7">
        <v>4.5</v>
      </c>
      <c r="F13" s="8">
        <v>43963</v>
      </c>
      <c r="G13" s="6">
        <v>200</v>
      </c>
      <c r="H13" s="9">
        <v>5</v>
      </c>
      <c r="I13" s="6">
        <v>180</v>
      </c>
      <c r="J13" s="6">
        <f t="shared" ref="J13:J20" si="0">G13-I13</f>
        <v>20</v>
      </c>
      <c r="K13" s="10">
        <f t="shared" ref="K13:K20" si="1">(H13-E13)/H13</f>
        <v>0.1</v>
      </c>
      <c r="L13" s="6">
        <f t="shared" ref="L13:L20" si="2">G13-I13</f>
        <v>20</v>
      </c>
      <c r="M13" s="6">
        <f t="shared" ref="M13:M20" si="3">IF(J13&lt;&gt;L13,1,0)</f>
        <v>0</v>
      </c>
    </row>
    <row r="14" spans="1:18" x14ac:dyDescent="0.3">
      <c r="B14" s="6"/>
      <c r="C14" s="12" t="s">
        <v>1</v>
      </c>
      <c r="D14" s="12" t="s">
        <v>20</v>
      </c>
      <c r="E14" s="13">
        <v>12.85</v>
      </c>
      <c r="F14" s="14">
        <v>43903</v>
      </c>
      <c r="G14" s="12">
        <v>120</v>
      </c>
      <c r="H14" s="15">
        <v>14</v>
      </c>
      <c r="I14" s="12">
        <v>120</v>
      </c>
      <c r="J14" s="12">
        <f t="shared" si="0"/>
        <v>0</v>
      </c>
      <c r="K14" s="16">
        <f t="shared" si="1"/>
        <v>8.214285714285717E-2</v>
      </c>
      <c r="L14" s="12">
        <f t="shared" si="2"/>
        <v>0</v>
      </c>
      <c r="M14" s="12">
        <f t="shared" si="3"/>
        <v>0</v>
      </c>
    </row>
    <row r="15" spans="1:18" x14ac:dyDescent="0.3">
      <c r="B15" s="6"/>
      <c r="C15" s="6" t="s">
        <v>2</v>
      </c>
      <c r="D15" s="6" t="s">
        <v>22</v>
      </c>
      <c r="E15" s="7">
        <v>225</v>
      </c>
      <c r="F15" s="8">
        <v>43835</v>
      </c>
      <c r="G15" s="6">
        <v>180</v>
      </c>
      <c r="H15" s="9">
        <v>270</v>
      </c>
      <c r="I15" s="6">
        <v>100</v>
      </c>
      <c r="J15" s="6">
        <f t="shared" si="0"/>
        <v>80</v>
      </c>
      <c r="K15" s="10">
        <f t="shared" si="1"/>
        <v>0.16666666666666666</v>
      </c>
      <c r="L15" s="6">
        <f t="shared" si="2"/>
        <v>80</v>
      </c>
      <c r="M15" s="6">
        <f t="shared" si="3"/>
        <v>0</v>
      </c>
    </row>
    <row r="16" spans="1:18" x14ac:dyDescent="0.3">
      <c r="B16" s="6"/>
      <c r="C16" s="12" t="s">
        <v>3</v>
      </c>
      <c r="D16" s="12" t="s">
        <v>26</v>
      </c>
      <c r="E16" s="13">
        <v>365</v>
      </c>
      <c r="F16" s="14">
        <v>43905</v>
      </c>
      <c r="G16" s="12">
        <v>10</v>
      </c>
      <c r="H16" s="15">
        <v>600</v>
      </c>
      <c r="I16" s="12">
        <v>10</v>
      </c>
      <c r="J16" s="12">
        <f t="shared" si="0"/>
        <v>0</v>
      </c>
      <c r="K16" s="16">
        <f t="shared" si="1"/>
        <v>0.39166666666666666</v>
      </c>
      <c r="L16" s="12">
        <f t="shared" si="2"/>
        <v>0</v>
      </c>
      <c r="M16" s="12">
        <f t="shared" si="3"/>
        <v>0</v>
      </c>
    </row>
    <row r="17" spans="2:13" x14ac:dyDescent="0.3">
      <c r="B17" s="6"/>
      <c r="C17" s="6" t="s">
        <v>4</v>
      </c>
      <c r="D17" s="6" t="s">
        <v>23</v>
      </c>
      <c r="E17" s="7">
        <v>98</v>
      </c>
      <c r="F17" s="8">
        <v>44090</v>
      </c>
      <c r="G17" s="6">
        <v>50</v>
      </c>
      <c r="H17" s="9">
        <v>98</v>
      </c>
      <c r="I17" s="6">
        <v>42</v>
      </c>
      <c r="J17" s="6">
        <f t="shared" si="0"/>
        <v>8</v>
      </c>
      <c r="K17" s="10">
        <f t="shared" si="1"/>
        <v>0</v>
      </c>
      <c r="L17" s="6">
        <f t="shared" si="2"/>
        <v>8</v>
      </c>
      <c r="M17" s="6">
        <f t="shared" si="3"/>
        <v>0</v>
      </c>
    </row>
    <row r="18" spans="2:13" x14ac:dyDescent="0.3">
      <c r="B18" s="6"/>
      <c r="C18" s="12" t="s">
        <v>5</v>
      </c>
      <c r="D18" s="12" t="s">
        <v>24</v>
      </c>
      <c r="E18" s="13">
        <v>14</v>
      </c>
      <c r="F18" s="14">
        <v>44187</v>
      </c>
      <c r="G18" s="12">
        <v>220</v>
      </c>
      <c r="H18" s="15">
        <v>50</v>
      </c>
      <c r="I18" s="12">
        <v>110</v>
      </c>
      <c r="J18" s="12">
        <f t="shared" si="0"/>
        <v>110</v>
      </c>
      <c r="K18" s="16">
        <f t="shared" si="1"/>
        <v>0.72</v>
      </c>
      <c r="L18" s="12">
        <f>(G18-I18)+15</f>
        <v>125</v>
      </c>
      <c r="M18" s="12">
        <f t="shared" si="3"/>
        <v>1</v>
      </c>
    </row>
    <row r="19" spans="2:13" x14ac:dyDescent="0.3">
      <c r="B19" s="6"/>
      <c r="C19" s="6" t="s">
        <v>6</v>
      </c>
      <c r="D19" s="6" t="s">
        <v>25</v>
      </c>
      <c r="E19" s="7">
        <v>87</v>
      </c>
      <c r="F19" s="8">
        <v>43908</v>
      </c>
      <c r="G19" s="6">
        <v>100</v>
      </c>
      <c r="H19" s="9">
        <v>60</v>
      </c>
      <c r="I19" s="6">
        <v>58</v>
      </c>
      <c r="J19" s="6">
        <f t="shared" si="0"/>
        <v>42</v>
      </c>
      <c r="K19" s="10">
        <f t="shared" si="1"/>
        <v>-0.45</v>
      </c>
      <c r="L19" s="6">
        <f t="shared" si="2"/>
        <v>42</v>
      </c>
      <c r="M19" s="6">
        <f t="shared" si="3"/>
        <v>0</v>
      </c>
    </row>
    <row r="20" spans="2:13" x14ac:dyDescent="0.3">
      <c r="B20" s="6"/>
      <c r="C20" s="12" t="s">
        <v>7</v>
      </c>
      <c r="D20" s="12" t="s">
        <v>19</v>
      </c>
      <c r="E20" s="13">
        <v>58</v>
      </c>
      <c r="F20" s="14">
        <v>43909</v>
      </c>
      <c r="G20" s="12">
        <v>102</v>
      </c>
      <c r="H20" s="15">
        <v>68</v>
      </c>
      <c r="I20" s="12">
        <v>98</v>
      </c>
      <c r="J20" s="12">
        <f t="shared" si="0"/>
        <v>4</v>
      </c>
      <c r="K20" s="16">
        <f t="shared" si="1"/>
        <v>0.14705882352941177</v>
      </c>
      <c r="L20" s="12">
        <f t="shared" si="2"/>
        <v>4</v>
      </c>
      <c r="M20" s="12">
        <f t="shared" si="3"/>
        <v>0</v>
      </c>
    </row>
  </sheetData>
  <mergeCells count="1">
    <mergeCell ref="B4:F5"/>
  </mergeCells>
  <phoneticPr fontId="3" type="noConversion"/>
  <conditionalFormatting sqref="B13:B20">
    <cfRule type="expression" dxfId="15" priority="2">
      <formula>OR(AND(L13=0,L13&lt;&gt;""),M13&lt;&gt;0)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6229-2E7E-41EF-8CDB-8318DF4CE08E}">
  <dimension ref="A2:R18"/>
  <sheetViews>
    <sheetView workbookViewId="0">
      <selection activeCell="Q10" sqref="Q10"/>
    </sheetView>
  </sheetViews>
  <sheetFormatPr defaultRowHeight="14.4" x14ac:dyDescent="0.3"/>
  <cols>
    <col min="3" max="3" width="9.6640625" bestFit="1" customWidth="1"/>
    <col min="4" max="4" width="10.6640625" bestFit="1" customWidth="1"/>
    <col min="5" max="5" width="20.6640625" bestFit="1" customWidth="1"/>
    <col min="6" max="6" width="13.21875" bestFit="1" customWidth="1"/>
    <col min="7" max="7" width="7.109375" bestFit="1" customWidth="1"/>
    <col min="8" max="8" width="25.33203125" bestFit="1" customWidth="1"/>
    <col min="9" max="9" width="22.21875" bestFit="1" customWidth="1"/>
    <col min="10" max="10" width="14.6640625" bestFit="1" customWidth="1"/>
  </cols>
  <sheetData>
    <row r="2" spans="1:18" ht="4.2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4.4" customHeight="1" x14ac:dyDescent="0.3">
      <c r="A3" s="1"/>
      <c r="B3" s="32" t="s">
        <v>28</v>
      </c>
      <c r="C3" s="32"/>
      <c r="D3" s="32"/>
      <c r="E3" s="32"/>
      <c r="F3" s="3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32"/>
      <c r="C4" s="32"/>
      <c r="D4" s="32"/>
      <c r="E4" s="32"/>
      <c r="F4" s="3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7.8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9" spans="1:18" ht="15" thickBot="1" x14ac:dyDescent="0.35"/>
    <row r="10" spans="1:18" x14ac:dyDescent="0.3">
      <c r="C10" s="2" t="s">
        <v>28</v>
      </c>
      <c r="D10" s="3" t="s">
        <v>30</v>
      </c>
      <c r="E10" s="3" t="s">
        <v>29</v>
      </c>
      <c r="F10" s="3" t="s">
        <v>31</v>
      </c>
      <c r="G10" s="3" t="s">
        <v>32</v>
      </c>
      <c r="H10" s="3" t="s">
        <v>105</v>
      </c>
      <c r="I10" s="3" t="s">
        <v>103</v>
      </c>
      <c r="J10" s="4" t="s">
        <v>104</v>
      </c>
    </row>
    <row r="11" spans="1:18" x14ac:dyDescent="0.3">
      <c r="C11" s="5" t="s">
        <v>33</v>
      </c>
      <c r="D11" s="6" t="s">
        <v>41</v>
      </c>
      <c r="E11" s="20" t="s">
        <v>42</v>
      </c>
      <c r="F11" s="8" t="s">
        <v>50</v>
      </c>
      <c r="G11" s="6" t="s">
        <v>58</v>
      </c>
      <c r="H11" s="29">
        <v>43689</v>
      </c>
      <c r="I11" s="29">
        <v>43976</v>
      </c>
      <c r="J11" s="23" t="str">
        <f ca="1">IF(TODAY()-I11&gt;I11-H11,"Sim","Não")</f>
        <v>Não</v>
      </c>
    </row>
    <row r="12" spans="1:18" x14ac:dyDescent="0.3">
      <c r="C12" s="11" t="s">
        <v>34</v>
      </c>
      <c r="D12" s="12" t="s">
        <v>41</v>
      </c>
      <c r="E12" s="21" t="s">
        <v>43</v>
      </c>
      <c r="F12" s="14" t="s">
        <v>51</v>
      </c>
      <c r="G12" s="12" t="s">
        <v>59</v>
      </c>
      <c r="H12" s="30">
        <v>43956</v>
      </c>
      <c r="I12" s="30">
        <v>43989</v>
      </c>
      <c r="J12" s="23" t="str">
        <f t="shared" ref="J12:J18" ca="1" si="0">IF(TODAY()-I12&gt;I12-H12,"Sim","Não")</f>
        <v>Sim</v>
      </c>
    </row>
    <row r="13" spans="1:18" x14ac:dyDescent="0.3">
      <c r="C13" s="5" t="s">
        <v>35</v>
      </c>
      <c r="D13" s="6" t="s">
        <v>41</v>
      </c>
      <c r="E13" s="20" t="s">
        <v>44</v>
      </c>
      <c r="F13" s="8" t="s">
        <v>52</v>
      </c>
      <c r="G13" s="6" t="s">
        <v>58</v>
      </c>
      <c r="H13" s="29">
        <v>44080</v>
      </c>
      <c r="I13" s="29">
        <v>44083</v>
      </c>
      <c r="J13" s="23" t="str">
        <f t="shared" ca="1" si="0"/>
        <v>Sim</v>
      </c>
    </row>
    <row r="14" spans="1:18" x14ac:dyDescent="0.3">
      <c r="C14" s="11" t="s">
        <v>36</v>
      </c>
      <c r="D14" s="12" t="s">
        <v>41</v>
      </c>
      <c r="E14" s="21" t="s">
        <v>45</v>
      </c>
      <c r="F14" s="14" t="s">
        <v>53</v>
      </c>
      <c r="G14" s="12" t="s">
        <v>59</v>
      </c>
      <c r="H14" s="30">
        <v>43539</v>
      </c>
      <c r="I14" s="30">
        <v>44073</v>
      </c>
      <c r="J14" s="23" t="str">
        <f t="shared" ca="1" si="0"/>
        <v>Não</v>
      </c>
    </row>
    <row r="15" spans="1:18" x14ac:dyDescent="0.3">
      <c r="C15" s="5" t="s">
        <v>37</v>
      </c>
      <c r="D15" s="6" t="s">
        <v>41</v>
      </c>
      <c r="E15" s="20" t="s">
        <v>46</v>
      </c>
      <c r="F15" s="8" t="s">
        <v>54</v>
      </c>
      <c r="G15" s="6" t="s">
        <v>59</v>
      </c>
      <c r="H15" s="29">
        <v>43969</v>
      </c>
      <c r="I15" s="29">
        <v>44016</v>
      </c>
      <c r="J15" s="23" t="str">
        <f t="shared" ca="1" si="0"/>
        <v>Sim</v>
      </c>
    </row>
    <row r="16" spans="1:18" x14ac:dyDescent="0.3">
      <c r="C16" s="11" t="s">
        <v>38</v>
      </c>
      <c r="D16" s="12" t="s">
        <v>41</v>
      </c>
      <c r="E16" s="21" t="s">
        <v>47</v>
      </c>
      <c r="F16" s="14" t="s">
        <v>55</v>
      </c>
      <c r="G16" s="12" t="s">
        <v>58</v>
      </c>
      <c r="H16" s="30">
        <v>44166</v>
      </c>
      <c r="I16" s="30">
        <v>44260</v>
      </c>
      <c r="J16" s="23" t="str">
        <f t="shared" ca="1" si="0"/>
        <v>Não</v>
      </c>
    </row>
    <row r="17" spans="3:10" x14ac:dyDescent="0.3">
      <c r="C17" s="5" t="s">
        <v>39</v>
      </c>
      <c r="D17" s="6" t="s">
        <v>41</v>
      </c>
      <c r="E17" s="20" t="s">
        <v>48</v>
      </c>
      <c r="F17" s="8" t="s">
        <v>56</v>
      </c>
      <c r="G17" s="6" t="s">
        <v>58</v>
      </c>
      <c r="H17" s="29">
        <v>44228</v>
      </c>
      <c r="I17" s="29"/>
      <c r="J17" s="23" t="str">
        <f t="shared" ca="1" si="0"/>
        <v>Sim</v>
      </c>
    </row>
    <row r="18" spans="3:10" ht="15" thickBot="1" x14ac:dyDescent="0.35">
      <c r="C18" s="17" t="s">
        <v>40</v>
      </c>
      <c r="D18" s="18" t="s">
        <v>41</v>
      </c>
      <c r="E18" s="22" t="s">
        <v>49</v>
      </c>
      <c r="F18" s="19" t="s">
        <v>57</v>
      </c>
      <c r="G18" s="18" t="s">
        <v>59</v>
      </c>
      <c r="H18" s="31">
        <v>44140</v>
      </c>
      <c r="I18" s="31">
        <v>44232</v>
      </c>
      <c r="J18" s="35" t="str">
        <f t="shared" ca="1" si="0"/>
        <v>Não</v>
      </c>
    </row>
  </sheetData>
  <autoFilter ref="C10:J10" xr:uid="{C5BA53DD-EAA3-4618-A5CC-09F9440D34A2}"/>
  <mergeCells count="1">
    <mergeCell ref="B3:F4"/>
  </mergeCells>
  <phoneticPr fontId="3" type="noConversion"/>
  <hyperlinks>
    <hyperlink ref="E11" r:id="rId1" xr:uid="{D41B7962-98D7-4A07-A99F-F43BDCDF6B00}"/>
    <hyperlink ref="E13" r:id="rId2" xr:uid="{94E9B31E-6777-4B73-9B48-3DF784390787}"/>
    <hyperlink ref="E12" r:id="rId3" xr:uid="{F07E28AC-DA63-4A6F-95CF-1CD5EEE2D3B2}"/>
    <hyperlink ref="E14" r:id="rId4" xr:uid="{80A73B0B-005E-4CA3-9720-126F151AE185}"/>
    <hyperlink ref="E15" r:id="rId5" xr:uid="{45822624-E0EF-4C41-B6B8-B8CC5724816C}"/>
    <hyperlink ref="E16" r:id="rId6" xr:uid="{9BAC1AE1-87A1-42D3-87CE-B673A5B4916C}"/>
    <hyperlink ref="E17" r:id="rId7" xr:uid="{AF981783-09FA-4236-BA47-968CB3F770AE}"/>
    <hyperlink ref="E18" r:id="rId8" xr:uid="{66F570E8-1BD3-445A-B429-80766E2643CE}"/>
  </hyperlinks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CAA3-AB94-4EA5-AD82-883605DFD516}">
  <dimension ref="A6:K23"/>
  <sheetViews>
    <sheetView workbookViewId="0">
      <selection activeCell="O18" sqref="O18"/>
    </sheetView>
  </sheetViews>
  <sheetFormatPr defaultRowHeight="14.4" x14ac:dyDescent="0.3"/>
  <cols>
    <col min="2" max="2" width="10" bestFit="1" customWidth="1"/>
    <col min="5" max="5" width="19" bestFit="1" customWidth="1"/>
    <col min="7" max="7" width="18.21875" bestFit="1" customWidth="1"/>
    <col min="8" max="8" width="14.6640625" bestFit="1" customWidth="1"/>
  </cols>
  <sheetData>
    <row r="6" spans="1:11" x14ac:dyDescent="0.3">
      <c r="B6" s="33" t="s">
        <v>60</v>
      </c>
      <c r="C6" s="33"/>
      <c r="E6" s="27" t="s">
        <v>61</v>
      </c>
      <c r="F6" s="24"/>
      <c r="G6" s="33" t="s">
        <v>62</v>
      </c>
      <c r="H6" s="33"/>
      <c r="J6" s="24"/>
      <c r="K6" s="24"/>
    </row>
    <row r="7" spans="1:11" x14ac:dyDescent="0.3">
      <c r="A7" t="s">
        <v>63</v>
      </c>
      <c r="B7" s="25" t="s">
        <v>0</v>
      </c>
      <c r="C7" s="25" t="s">
        <v>73</v>
      </c>
      <c r="E7" s="28" t="s">
        <v>19</v>
      </c>
      <c r="F7" s="24"/>
      <c r="G7" s="28" t="s">
        <v>84</v>
      </c>
      <c r="H7" s="25" t="s">
        <v>83</v>
      </c>
    </row>
    <row r="8" spans="1:11" x14ac:dyDescent="0.3">
      <c r="B8" s="25" t="s">
        <v>1</v>
      </c>
      <c r="C8" s="26">
        <v>1</v>
      </c>
      <c r="E8" s="28" t="s">
        <v>20</v>
      </c>
      <c r="F8" s="24"/>
      <c r="G8" s="28" t="s">
        <v>85</v>
      </c>
      <c r="H8" s="25"/>
    </row>
    <row r="9" spans="1:11" x14ac:dyDescent="0.3">
      <c r="B9" s="25" t="s">
        <v>2</v>
      </c>
      <c r="C9" s="26">
        <v>2</v>
      </c>
      <c r="E9" s="28" t="s">
        <v>21</v>
      </c>
      <c r="F9" s="24"/>
      <c r="G9" s="28" t="s">
        <v>86</v>
      </c>
      <c r="H9" s="25"/>
    </row>
    <row r="10" spans="1:11" x14ac:dyDescent="0.3">
      <c r="B10" s="25" t="s">
        <v>3</v>
      </c>
      <c r="C10" s="26">
        <v>3</v>
      </c>
      <c r="E10" s="28" t="s">
        <v>22</v>
      </c>
      <c r="F10" s="24"/>
      <c r="G10" s="28" t="s">
        <v>87</v>
      </c>
      <c r="H10" s="25"/>
    </row>
    <row r="11" spans="1:11" x14ac:dyDescent="0.3">
      <c r="B11" s="25" t="s">
        <v>4</v>
      </c>
      <c r="C11" s="26">
        <v>4</v>
      </c>
      <c r="E11" s="28" t="s">
        <v>23</v>
      </c>
      <c r="F11" s="24"/>
      <c r="G11" s="28" t="s">
        <v>88</v>
      </c>
      <c r="H11" s="25"/>
    </row>
    <row r="12" spans="1:11" x14ac:dyDescent="0.3">
      <c r="B12" s="25" t="s">
        <v>5</v>
      </c>
      <c r="C12" s="26">
        <v>5</v>
      </c>
      <c r="E12" s="28" t="s">
        <v>24</v>
      </c>
      <c r="F12" s="24"/>
      <c r="G12" s="28" t="s">
        <v>89</v>
      </c>
      <c r="H12" s="25"/>
    </row>
    <row r="13" spans="1:11" x14ac:dyDescent="0.3">
      <c r="B13" s="25" t="s">
        <v>6</v>
      </c>
      <c r="C13" s="26">
        <v>6</v>
      </c>
      <c r="E13" s="28" t="s">
        <v>25</v>
      </c>
      <c r="F13" s="24"/>
      <c r="G13" s="28" t="s">
        <v>90</v>
      </c>
      <c r="H13" s="25"/>
    </row>
    <row r="14" spans="1:11" x14ac:dyDescent="0.3">
      <c r="B14" s="25" t="s">
        <v>7</v>
      </c>
      <c r="C14" s="26">
        <v>7</v>
      </c>
      <c r="E14" s="28" t="s">
        <v>26</v>
      </c>
      <c r="F14" s="24"/>
      <c r="G14" s="28" t="s">
        <v>91</v>
      </c>
      <c r="H14" s="25"/>
    </row>
    <row r="15" spans="1:11" x14ac:dyDescent="0.3">
      <c r="B15" s="25" t="s">
        <v>64</v>
      </c>
      <c r="C15" s="26">
        <v>8</v>
      </c>
      <c r="E15" s="28" t="s">
        <v>74</v>
      </c>
      <c r="F15" s="24"/>
      <c r="G15" s="28" t="s">
        <v>92</v>
      </c>
      <c r="H15" s="25"/>
    </row>
    <row r="16" spans="1:11" x14ac:dyDescent="0.3">
      <c r="B16" s="25" t="s">
        <v>65</v>
      </c>
      <c r="C16" s="26">
        <v>9</v>
      </c>
      <c r="E16" s="28" t="s">
        <v>75</v>
      </c>
      <c r="F16" s="24"/>
      <c r="G16" s="28" t="s">
        <v>93</v>
      </c>
      <c r="H16" s="25"/>
    </row>
    <row r="17" spans="2:8" x14ac:dyDescent="0.3">
      <c r="B17" s="25" t="s">
        <v>66</v>
      </c>
      <c r="C17" s="26">
        <v>10</v>
      </c>
      <c r="E17" s="28" t="s">
        <v>76</v>
      </c>
      <c r="F17" s="24"/>
      <c r="G17" s="28" t="s">
        <v>94</v>
      </c>
      <c r="H17" s="25"/>
    </row>
    <row r="18" spans="2:8" x14ac:dyDescent="0.3">
      <c r="B18" s="25" t="s">
        <v>67</v>
      </c>
      <c r="C18" s="26">
        <v>11</v>
      </c>
      <c r="E18" s="28" t="s">
        <v>77</v>
      </c>
      <c r="F18" s="24"/>
      <c r="G18" s="28" t="s">
        <v>95</v>
      </c>
      <c r="H18" s="25"/>
    </row>
    <row r="19" spans="2:8" x14ac:dyDescent="0.3">
      <c r="B19" s="25" t="s">
        <v>68</v>
      </c>
      <c r="C19" s="26">
        <v>12</v>
      </c>
      <c r="E19" s="28" t="s">
        <v>78</v>
      </c>
      <c r="F19" s="24"/>
      <c r="G19" s="28" t="s">
        <v>96</v>
      </c>
      <c r="H19" s="25"/>
    </row>
    <row r="20" spans="2:8" x14ac:dyDescent="0.3">
      <c r="B20" s="25" t="s">
        <v>69</v>
      </c>
      <c r="C20" s="26">
        <v>13</v>
      </c>
      <c r="E20" s="28" t="s">
        <v>79</v>
      </c>
      <c r="F20" s="24"/>
      <c r="G20" s="28" t="s">
        <v>97</v>
      </c>
      <c r="H20" s="25"/>
    </row>
    <row r="21" spans="2:8" x14ac:dyDescent="0.3">
      <c r="B21" s="25" t="s">
        <v>70</v>
      </c>
      <c r="C21" s="26">
        <v>14</v>
      </c>
      <c r="E21" s="28" t="s">
        <v>80</v>
      </c>
      <c r="F21" s="24"/>
      <c r="G21" s="28" t="s">
        <v>98</v>
      </c>
      <c r="H21" s="25"/>
    </row>
    <row r="22" spans="2:8" x14ac:dyDescent="0.3">
      <c r="B22" s="25" t="s">
        <v>71</v>
      </c>
      <c r="C22" s="26">
        <v>15</v>
      </c>
      <c r="E22" s="28" t="s">
        <v>81</v>
      </c>
      <c r="F22" s="24"/>
      <c r="G22" s="28" t="s">
        <v>99</v>
      </c>
      <c r="H22" s="25"/>
    </row>
    <row r="23" spans="2:8" x14ac:dyDescent="0.3">
      <c r="B23" s="25" t="s">
        <v>72</v>
      </c>
      <c r="C23" s="26">
        <v>16</v>
      </c>
      <c r="E23" s="28" t="s">
        <v>82</v>
      </c>
      <c r="F23" s="24"/>
      <c r="G23" s="28" t="s">
        <v>100</v>
      </c>
      <c r="H23" s="25"/>
    </row>
  </sheetData>
  <mergeCells count="2">
    <mergeCell ref="G6:H6"/>
    <mergeCell ref="B6:C6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Geral</vt:lpstr>
      <vt:lpstr>Clientes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castro</dc:creator>
  <cp:lastModifiedBy>mateus castro</cp:lastModifiedBy>
  <dcterms:created xsi:type="dcterms:W3CDTF">2015-06-05T18:19:34Z</dcterms:created>
  <dcterms:modified xsi:type="dcterms:W3CDTF">2021-02-04T19:40:59Z</dcterms:modified>
</cp:coreProperties>
</file>