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Documents\Curso de Excel\"/>
    </mc:Choice>
  </mc:AlternateContent>
  <xr:revisionPtr revIDLastSave="0" documentId="13_ncr:1_{519EE8D9-CDE5-4E73-B0E5-824B4A3BE9F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enu" sheetId="4" r:id="rId1"/>
    <sheet name="Geral" sheetId="1" r:id="rId2"/>
    <sheet name="Clientes" sheetId="2" r:id="rId3"/>
    <sheet name="Cálculos" sheetId="3" r:id="rId4"/>
  </sheets>
  <definedNames>
    <definedName name="_xlnm._FilterDatabase" localSheetId="2" hidden="1">Clientes!$C$10:$J$10</definedName>
    <definedName name="_xlnm._FilterDatabase" localSheetId="1" hidden="1">Geral!$B$12:$M$12</definedName>
    <definedName name="SegmentaçãodeDados_Fornecedor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L13" i="1"/>
  <c r="L14" i="1"/>
  <c r="L15" i="1"/>
  <c r="L16" i="1"/>
  <c r="L17" i="1"/>
  <c r="L18" i="1"/>
  <c r="L19" i="1"/>
  <c r="L20" i="1"/>
  <c r="J12" i="2"/>
  <c r="J13" i="2"/>
  <c r="J14" i="2"/>
  <c r="J15" i="2"/>
  <c r="J16" i="2"/>
  <c r="J17" i="2"/>
  <c r="J18" i="2"/>
  <c r="J11" i="2"/>
  <c r="J13" i="1"/>
  <c r="J15" i="1"/>
  <c r="J18" i="1"/>
  <c r="K18" i="1"/>
  <c r="J16" i="1"/>
  <c r="K16" i="1"/>
  <c r="J17" i="1"/>
  <c r="K17" i="1"/>
  <c r="J19" i="1"/>
  <c r="K19" i="1"/>
  <c r="J20" i="1"/>
  <c r="K20" i="1"/>
  <c r="K15" i="1"/>
  <c r="K14" i="1"/>
  <c r="K13" i="1"/>
  <c r="J14" i="1"/>
  <c r="M18" i="1" l="1"/>
  <c r="J77" i="2"/>
  <c r="M17" i="1"/>
  <c r="M16" i="1"/>
  <c r="M13" i="1"/>
  <c r="M19" i="1"/>
  <c r="M15" i="1"/>
  <c r="M20" i="1"/>
  <c r="M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castro</author>
  </authors>
  <commentList>
    <comment ref="D1" authorId="0" shapeId="0" xr:uid="{4AD2B370-1E6C-4DF7-8E54-DA43A0EDEF68}">
      <text>
        <r>
          <rPr>
            <b/>
            <sz val="9"/>
            <color indexed="81"/>
            <rFont val="Segoe UI"/>
            <charset val="1"/>
          </rPr>
          <t>mateus castro:</t>
        </r>
        <r>
          <rPr>
            <sz val="9"/>
            <color indexed="81"/>
            <rFont val="Segoe UI"/>
            <charset val="1"/>
          </rPr>
          <t xml:space="preserve">
Obs: para congelar linhas basta ir em "exibir" e utilizar a função "congelar painéis"</t>
        </r>
      </text>
    </comment>
    <comment ref="E1" authorId="0" shapeId="0" xr:uid="{DFEE5343-A912-4526-8EC4-EF79166C7BCA}">
      <text>
        <r>
          <rPr>
            <b/>
            <sz val="9"/>
            <color indexed="81"/>
            <rFont val="Segoe UI"/>
            <charset val="1"/>
          </rPr>
          <t>mateus castro:</t>
        </r>
        <r>
          <rPr>
            <sz val="9"/>
            <color indexed="81"/>
            <rFont val="Segoe UI"/>
            <charset val="1"/>
          </rPr>
          <t xml:space="preserve">
Para adicionar um comet vá em "Revisão" e clique em "Adicionar comentário"</t>
        </r>
      </text>
    </comment>
  </commentList>
</comments>
</file>

<file path=xl/sharedStrings.xml><?xml version="1.0" encoding="utf-8"?>
<sst xmlns="http://schemas.openxmlformats.org/spreadsheetml/2006/main" count="427" uniqueCount="282">
  <si>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</si>
  <si>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</si>
  <si>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</si>
  <si>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</si>
  <si>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</si>
  <si>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</si>
  <si>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</si>
  <si>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</si>
  <si>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Nome</t>
  </si>
  <si>
    <t xml:space="preserve">Fornecedor </t>
  </si>
  <si>
    <t>Preço de Compra</t>
  </si>
  <si>
    <t>Data da Compra</t>
  </si>
  <si>
    <t>Quantidade Comprada</t>
  </si>
  <si>
    <t>Preço de Venda</t>
  </si>
  <si>
    <t>Quantidade Vendida</t>
  </si>
  <si>
    <t>Estoque</t>
  </si>
  <si>
    <t>Margem de Lucro por Produto</t>
  </si>
  <si>
    <t>Estoque Real</t>
  </si>
  <si>
    <t>Defasagem</t>
  </si>
  <si>
    <t>Fornecedor 1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</si>
  <si>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</si>
  <si>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</si>
  <si>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</si>
  <si>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</si>
  <si>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</si>
  <si>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</si>
  <si>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</si>
  <si>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Produtos</t>
  </si>
  <si>
    <t>Clientes</t>
  </si>
  <si>
    <t>Email</t>
  </si>
  <si>
    <t>Telefone</t>
  </si>
  <si>
    <t>Cidade</t>
  </si>
  <si>
    <t>Tipo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</si>
  <si>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</si>
  <si>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</si>
  <si>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</si>
  <si>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</si>
  <si>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</si>
  <si>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</si>
  <si>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</si>
  <si>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</si>
  <si>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91000-0000</t>
  </si>
  <si>
    <t>beltrano1@gmail.com</t>
  </si>
  <si>
    <t>beltrano2@gmail.com</t>
  </si>
  <si>
    <t>beltrano3@gmail.com</t>
  </si>
  <si>
    <t>beltrano4@gmail.com</t>
  </si>
  <si>
    <t>beltrano5@gmail.com</t>
  </si>
  <si>
    <t>beltrano6@gmail.com</t>
  </si>
  <si>
    <t>beltrano7@gmail.com</t>
  </si>
  <si>
    <t>beltrano8@gmail.com</t>
  </si>
  <si>
    <t>São Paulo</t>
  </si>
  <si>
    <t>Rio de Janeiro</t>
  </si>
  <si>
    <t>Florianópolis</t>
  </si>
  <si>
    <t>Recife</t>
  </si>
  <si>
    <t>Manaus</t>
  </si>
  <si>
    <t>Salvador</t>
  </si>
  <si>
    <t>Belo Horizonte</t>
  </si>
  <si>
    <t>Londrina</t>
  </si>
  <si>
    <t>Física</t>
  </si>
  <si>
    <t>Jurídica</t>
  </si>
  <si>
    <t>Lista de Produtos</t>
  </si>
  <si>
    <t>Lista de Fornecedores</t>
  </si>
  <si>
    <t>Lista de Funcionários</t>
  </si>
  <si>
    <t xml:space="preserve"> 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</si>
  <si>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</si>
  <si>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</si>
  <si>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</si>
  <si>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</si>
  <si>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</si>
  <si>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</si>
  <si>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</si>
  <si>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</si>
  <si>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</si>
  <si>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Preços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</si>
  <si>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</si>
  <si>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</si>
  <si>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</si>
  <si>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</si>
  <si>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</si>
  <si>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</si>
  <si>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</si>
  <si>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</si>
  <si>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</si>
  <si>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Dias de Trabalho</t>
  </si>
  <si>
    <t>Funcionário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</si>
  <si>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</si>
  <si>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</si>
  <si>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</si>
  <si>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</si>
  <si>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</si>
  <si>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</si>
  <si>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</si>
  <si>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</si>
  <si>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</si>
  <si>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</si>
  <si>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</si>
  <si>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</si>
  <si>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</si>
  <si>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</si>
  <si>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</si>
  <si>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</si>
  <si>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ver</t>
  </si>
  <si>
    <t>Estoque de Segurança</t>
  </si>
  <si>
    <t>Data da última Compra</t>
  </si>
  <si>
    <t>Fazer Contato</t>
  </si>
  <si>
    <t>Data da Penúltima Compra</t>
  </si>
  <si>
    <t>Total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</si>
  <si>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</si>
  <si>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</si>
  <si>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</si>
  <si>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</si>
  <si>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</si>
  <si>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</si>
  <si>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</si>
  <si>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</si>
  <si>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</si>
  <si>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</si>
  <si>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</si>
  <si>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</si>
  <si>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</si>
  <si>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</si>
  <si>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</si>
  <si>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</si>
  <si>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</si>
  <si>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</si>
  <si>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</si>
  <si>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</si>
  <si>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</si>
  <si>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</si>
  <si>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</si>
  <si>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</si>
  <si>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</si>
  <si>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</si>
  <si>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</si>
  <si>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</si>
  <si>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</si>
  <si>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</si>
  <si>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</si>
  <si>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</si>
  <si>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</si>
  <si>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</si>
  <si>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</si>
  <si>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</si>
  <si>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</si>
  <si>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</si>
  <si>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</si>
  <si>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</si>
  <si>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</si>
  <si>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</si>
  <si>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</si>
  <si>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</si>
  <si>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</si>
  <si>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</si>
  <si>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</si>
  <si>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</si>
  <si>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</si>
  <si>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</si>
  <si>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</si>
  <si>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</si>
  <si>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</si>
  <si>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</si>
  <si>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</si>
  <si>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</si>
  <si>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Cliente 65</t>
  </si>
  <si>
    <t>Cliente 66</t>
  </si>
  <si>
    <t>91000-0001</t>
  </si>
  <si>
    <t>91000-0002</t>
  </si>
  <si>
    <t>91000-0003</t>
  </si>
  <si>
    <t>91000-0004</t>
  </si>
  <si>
    <t>91000-0005</t>
  </si>
  <si>
    <t>91000-0006</t>
  </si>
  <si>
    <t>91000-0007</t>
  </si>
  <si>
    <t>91000-0008</t>
  </si>
  <si>
    <t>91000-0009</t>
  </si>
  <si>
    <t>91000-0010</t>
  </si>
  <si>
    <t>91000-0011</t>
  </si>
  <si>
    <t>91000-0012</t>
  </si>
  <si>
    <t>91000-0013</t>
  </si>
  <si>
    <t>91000-0014</t>
  </si>
  <si>
    <t>91000-0015</t>
  </si>
  <si>
    <t>91000-0016</t>
  </si>
  <si>
    <t>91000-0017</t>
  </si>
  <si>
    <t>91000-0018</t>
  </si>
  <si>
    <t>91000-0019</t>
  </si>
  <si>
    <t>91000-0020</t>
  </si>
  <si>
    <t>91000-0021</t>
  </si>
  <si>
    <t>91000-0022</t>
  </si>
  <si>
    <t>91000-0023</t>
  </si>
  <si>
    <t>91000-0024</t>
  </si>
  <si>
    <t>91000-0025</t>
  </si>
  <si>
    <t>91000-0026</t>
  </si>
  <si>
    <t>91000-0027</t>
  </si>
  <si>
    <t>91000-0028</t>
  </si>
  <si>
    <t>91000-0029</t>
  </si>
  <si>
    <t>91000-0030</t>
  </si>
  <si>
    <t>91000-0031</t>
  </si>
  <si>
    <t>91000-0032</t>
  </si>
  <si>
    <t>91000-0033</t>
  </si>
  <si>
    <t>91000-0034</t>
  </si>
  <si>
    <t>91000-0035</t>
  </si>
  <si>
    <t>91000-0036</t>
  </si>
  <si>
    <t>91000-0037</t>
  </si>
  <si>
    <t>91000-0038</t>
  </si>
  <si>
    <t>91000-0039</t>
  </si>
  <si>
    <t>91000-0040</t>
  </si>
  <si>
    <t>91000-0041</t>
  </si>
  <si>
    <t>91000-0042</t>
  </si>
  <si>
    <t>91000-0043</t>
  </si>
  <si>
    <t>91000-0044</t>
  </si>
  <si>
    <t>91000-0045</t>
  </si>
  <si>
    <t>91000-0046</t>
  </si>
  <si>
    <t>91000-0047</t>
  </si>
  <si>
    <t>91000-0048</t>
  </si>
  <si>
    <t>91000-0049</t>
  </si>
  <si>
    <t>91000-0050</t>
  </si>
  <si>
    <t>91000-0051</t>
  </si>
  <si>
    <t>91000-0052</t>
  </si>
  <si>
    <t>91000-0053</t>
  </si>
  <si>
    <t>91000-0054</t>
  </si>
  <si>
    <t>91000-0055</t>
  </si>
  <si>
    <t>91000-0056</t>
  </si>
  <si>
    <t>91000-0057</t>
  </si>
  <si>
    <t>91000-0058</t>
  </si>
  <si>
    <t>beltrano9@gmail.com</t>
  </si>
  <si>
    <t>beltrano10@gmail.com</t>
  </si>
  <si>
    <t>beltrano11@gmail.com</t>
  </si>
  <si>
    <t>beltrano12@gmail.com</t>
  </si>
  <si>
    <t>beltrano13@gmail.com</t>
  </si>
  <si>
    <t>beltrano14@gmail.com</t>
  </si>
  <si>
    <t>beltrano15@gmail.com</t>
  </si>
  <si>
    <t>beltrano16@gmail.com</t>
  </si>
  <si>
    <t>beltrano17@gmail.com</t>
  </si>
  <si>
    <t>beltrano18@gmail.com</t>
  </si>
  <si>
    <t>beltrano19@gmail.com</t>
  </si>
  <si>
    <t>beltrano20@gmail.com</t>
  </si>
  <si>
    <t>beltrano21@gmail.com</t>
  </si>
  <si>
    <t>beltrano22@gmail.com</t>
  </si>
  <si>
    <t>beltrano23@gmail.com</t>
  </si>
  <si>
    <t>beltrano24@gmail.com</t>
  </si>
  <si>
    <t>beltrano25@gmail.com</t>
  </si>
  <si>
    <t>beltrano26@gmail.com</t>
  </si>
  <si>
    <t>beltrano27@gmail.com</t>
  </si>
  <si>
    <t>beltrano28@gmail.com</t>
  </si>
  <si>
    <t>beltrano29@gmail.com</t>
  </si>
  <si>
    <t>beltrano30@gmail.com</t>
  </si>
  <si>
    <t>beltrano31@gmail.com</t>
  </si>
  <si>
    <t>beltrano32@gmail.com</t>
  </si>
  <si>
    <t>beltrano33@gmail.com</t>
  </si>
  <si>
    <t>beltrano34@gmail.com</t>
  </si>
  <si>
    <t>beltrano35@gmail.com</t>
  </si>
  <si>
    <t>beltrano36@gmail.com</t>
  </si>
  <si>
    <t>beltrano37@gmail.com</t>
  </si>
  <si>
    <t>beltrano38@gmail.com</t>
  </si>
  <si>
    <t>beltrano39@gmail.com</t>
  </si>
  <si>
    <t>beltrano40@gmail.com</t>
  </si>
  <si>
    <t>beltrano41@gmail.com</t>
  </si>
  <si>
    <t>beltrano42@gmail.com</t>
  </si>
  <si>
    <t>beltrano43@gmail.com</t>
  </si>
  <si>
    <t>beltrano44@gmail.com</t>
  </si>
  <si>
    <t>beltrano45@gmail.com</t>
  </si>
  <si>
    <t>beltrano46@gmail.com</t>
  </si>
  <si>
    <t>beltrano47@gmail.com</t>
  </si>
  <si>
    <t>beltrano48@gmail.com</t>
  </si>
  <si>
    <t>beltrano49@gmail.com</t>
  </si>
  <si>
    <t>beltrano50@gmail.com</t>
  </si>
  <si>
    <t>beltrano51@gmail.com</t>
  </si>
  <si>
    <t>beltrano52@gmail.com</t>
  </si>
  <si>
    <t>beltrano53@gmail.com</t>
  </si>
  <si>
    <t>beltrano54@gmail.com</t>
  </si>
  <si>
    <t>beltrano55@gmail.com</t>
  </si>
  <si>
    <t>beltrano56@gmail.com</t>
  </si>
  <si>
    <t>beltrano57@gmail.com</t>
  </si>
  <si>
    <t>beltrano58@gmail.com</t>
  </si>
  <si>
    <t>beltrano59@gmail.com</t>
  </si>
  <si>
    <t>beltrano60@gmail.com</t>
  </si>
  <si>
    <t>beltrano61@gmail.com</t>
  </si>
  <si>
    <t>beltrano62@gmail.com</t>
  </si>
  <si>
    <t>beltrano63@gmail.com</t>
  </si>
  <si>
    <t>beltrano64@gmail.com</t>
  </si>
  <si>
    <t>beltrano65@gmail.com</t>
  </si>
  <si>
    <t>beltrano66@gmail.com</t>
  </si>
  <si>
    <t>Mogi das Cruzes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</si>
</sst>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0" fillId="4" borderId="0" xfId="0" applyFill="1" applyBorder="1"/>
    <xf numFmtId="44" fontId="0" fillId="4" borderId="0" xfId="0" applyNumberFormat="1" applyFill="1" applyBorder="1"/>
    <xf numFmtId="14" fontId="0" fillId="4" borderId="0" xfId="0" applyNumberFormat="1" applyFill="1" applyBorder="1"/>
    <xf numFmtId="44" fontId="0" fillId="4" borderId="0" xfId="1" applyFont="1" applyFill="1" applyBorder="1"/>
    <xf numFmtId="9" fontId="0" fillId="4" borderId="0" xfId="2" applyFont="1" applyFill="1" applyBorder="1"/>
    <xf numFmtId="0" fontId="0" fillId="5" borderId="0" xfId="0" applyFill="1" applyBorder="1"/>
    <xf numFmtId="44" fontId="0" fillId="5" borderId="0" xfId="0" applyNumberFormat="1" applyFill="1" applyBorder="1"/>
    <xf numFmtId="14" fontId="0" fillId="5" borderId="0" xfId="0" applyNumberFormat="1" applyFill="1" applyBorder="1"/>
    <xf numFmtId="44" fontId="0" fillId="5" borderId="0" xfId="1" applyFont="1" applyFill="1" applyBorder="1"/>
    <xf numFmtId="9" fontId="0" fillId="5" borderId="0" xfId="2" applyFont="1" applyFill="1" applyBorder="1"/>
    <xf numFmtId="44" fontId="5" fillId="4" borderId="0" xfId="4" applyNumberFormat="1" applyFill="1" applyBorder="1"/>
    <xf numFmtId="44" fontId="5" fillId="5" borderId="0" xfId="4" applyNumberFormat="1" applyFill="1" applyBorder="1"/>
    <xf numFmtId="0" fontId="0" fillId="0" borderId="0" xfId="0" applyAlignment="1"/>
    <xf numFmtId="0" fontId="0" fillId="0" borderId="1" xfId="0" applyBorder="1"/>
    <xf numFmtId="44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/>
    <xf numFmtId="14" fontId="0" fillId="4" borderId="0" xfId="1" applyNumberFormat="1" applyFont="1" applyFill="1" applyBorder="1"/>
    <xf numFmtId="14" fontId="0" fillId="5" borderId="0" xfId="1" applyNumberFormat="1" applyFont="1" applyFill="1" applyBorder="1"/>
    <xf numFmtId="0" fontId="2" fillId="2" borderId="0" xfId="3" applyFont="1" applyBorder="1"/>
    <xf numFmtId="0" fontId="1" fillId="2" borderId="0" xfId="3" applyBorder="1"/>
    <xf numFmtId="0" fontId="0" fillId="5" borderId="0" xfId="0" applyFill="1"/>
    <xf numFmtId="0" fontId="5" fillId="5" borderId="0" xfId="0" applyFont="1" applyFill="1"/>
    <xf numFmtId="0" fontId="1" fillId="5" borderId="0" xfId="0" applyNumberFormat="1" applyFont="1" applyFill="1"/>
    <xf numFmtId="0" fontId="1" fillId="4" borderId="0" xfId="0" applyNumberFormat="1" applyFont="1" applyFill="1"/>
    <xf numFmtId="44" fontId="5" fillId="5" borderId="0" xfId="4" applyNumberFormat="1" applyFill="1"/>
    <xf numFmtId="14" fontId="0" fillId="5" borderId="0" xfId="0" applyNumberFormat="1" applyFill="1"/>
    <xf numFmtId="14" fontId="0" fillId="4" borderId="0" xfId="1" applyNumberFormat="1" applyFont="1" applyFill="1"/>
    <xf numFmtId="0" fontId="4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5">
    <cellStyle name="40% - Ênfase5" xfId="3" builtinId="47"/>
    <cellStyle name="Hiperlink" xfId="4" builtinId="8"/>
    <cellStyle name="Moeda" xfId="1" builtinId="4"/>
    <cellStyle name="Normal" xfId="0" builtinId="0"/>
    <cellStyle name="Porcentagem" xfId="2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34" formatCode="_-&quot;R$&quot;* #,##0.00_-;\-&quot;R$&quot;* #,##0.00_-;_-&quot;R$&quot;* &quot;-&quot;??_-;_-@_-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numFmt numFmtId="34" formatCode="_-&quot;R$&quot;* #,##0.00_-;\-&quot;R$&quot;* #,##0.00_-;_-&quot;R$&quot;* &quot;-&quot;??_-;_-@_-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34998626667073579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Quantidade</a:t>
            </a:r>
            <a:r>
              <a:rPr lang="pt-BR" sz="1400" baseline="0"/>
              <a:t> Comprada por Fornecedor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Geral!$D$13:$D$20</c:f>
              <c:strCache>
                <c:ptCount val="8"/>
                <c:pt idx="0">
                  <c:v>Fornecedor 3</c:v>
                </c:pt>
                <c:pt idx="1">
                  <c:v>Fornecedor 2</c:v>
                </c:pt>
                <c:pt idx="2">
                  <c:v>Fornecedor 4</c:v>
                </c:pt>
                <c:pt idx="3">
                  <c:v>Fornecedor 8</c:v>
                </c:pt>
                <c:pt idx="4">
                  <c:v>Fornecedor 5</c:v>
                </c:pt>
                <c:pt idx="5">
                  <c:v>Fornecedor 6</c:v>
                </c:pt>
                <c:pt idx="6">
                  <c:v>Fornecedor 7</c:v>
                </c:pt>
                <c:pt idx="7">
                  <c:v>Fornecedor 1</c:v>
                </c:pt>
              </c:strCache>
            </c:strRef>
          </c:cat>
          <c:val>
            <c:numRef>
              <c:f>Geral!$G$13:$G$20</c:f>
              <c:numCache>
                <c:formatCode>General</c:formatCode>
                <c:ptCount val="8"/>
                <c:pt idx="0">
                  <c:v>200</c:v>
                </c:pt>
                <c:pt idx="1">
                  <c:v>120</c:v>
                </c:pt>
                <c:pt idx="2">
                  <c:v>180</c:v>
                </c:pt>
                <c:pt idx="3">
                  <c:v>10</c:v>
                </c:pt>
                <c:pt idx="4">
                  <c:v>50</c:v>
                </c:pt>
                <c:pt idx="5">
                  <c:v>220</c:v>
                </c:pt>
                <c:pt idx="6">
                  <c:v>100</c:v>
                </c:pt>
                <c:pt idx="7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9-40B6-AA81-8026001F59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81695680"/>
        <c:axId val="981697344"/>
        <c:axId val="0"/>
      </c:bar3DChart>
      <c:catAx>
        <c:axId val="981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697344"/>
        <c:crosses val="autoZero"/>
        <c:auto val="1"/>
        <c:lblAlgn val="ctr"/>
        <c:lblOffset val="100"/>
        <c:noMultiLvlLbl val="0"/>
      </c:catAx>
      <c:valAx>
        <c:axId val="9816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6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Quant. Vendida</a:t>
            </a:r>
            <a:r>
              <a:rPr lang="pt-BR" baseline="0"/>
              <a:t> por Produto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Geral!$C$13:$C$20</c:f>
              <c:strCache>
                <c:ptCount val="8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  <c:pt idx="6">
                  <c:v>Produto 7</c:v>
                </c:pt>
                <c:pt idx="7">
                  <c:v>Produto 8</c:v>
                </c:pt>
              </c:strCache>
            </c:strRef>
          </c:cat>
          <c:val>
            <c:numRef>
              <c:f>Geral!$I$13:$I$20</c:f>
              <c:numCache>
                <c:formatCode>General</c:formatCode>
                <c:ptCount val="8"/>
                <c:pt idx="0">
                  <c:v>180</c:v>
                </c:pt>
                <c:pt idx="1">
                  <c:v>120</c:v>
                </c:pt>
                <c:pt idx="2">
                  <c:v>100</c:v>
                </c:pt>
                <c:pt idx="3">
                  <c:v>10</c:v>
                </c:pt>
                <c:pt idx="4">
                  <c:v>42</c:v>
                </c:pt>
                <c:pt idx="5">
                  <c:v>110</c:v>
                </c:pt>
                <c:pt idx="6">
                  <c:v>58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8-4744-8475-2E1EF4901F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&#225;lculos!A1"/><Relationship Id="rId2" Type="http://schemas.openxmlformats.org/officeDocument/2006/relationships/hyperlink" Target="#Clientes!A1"/><Relationship Id="rId1" Type="http://schemas.openxmlformats.org/officeDocument/2006/relationships/hyperlink" Target="#Geral!A1"/><Relationship Id="rId4" Type="http://schemas.openxmlformats.org/officeDocument/2006/relationships/hyperlink" Target="Calend&#225;rio.xlsx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160020</xdr:rowOff>
    </xdr:from>
    <xdr:to>
      <xdr:col>3</xdr:col>
      <xdr:colOff>266700</xdr:colOff>
      <xdr:row>26</xdr:row>
      <xdr:rowOff>121920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D3F2482-D867-4DB8-8497-4ED76C52766B}"/>
            </a:ext>
          </a:extLst>
        </xdr:cNvPr>
        <xdr:cNvGrpSpPr/>
      </xdr:nvGrpSpPr>
      <xdr:grpSpPr>
        <a:xfrm>
          <a:off x="609600" y="708660"/>
          <a:ext cx="1485900" cy="4168140"/>
          <a:chOff x="609600" y="708660"/>
          <a:chExt cx="1485900" cy="4168140"/>
        </a:xfrm>
      </xdr:grpSpPr>
      <xdr:sp macro="" textlink="">
        <xdr:nvSpPr>
          <xdr:cNvPr id="2" name="Retângulo: Cantos Arredondados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550D356-4B61-4917-A73C-5945A4219134}"/>
              </a:ext>
            </a:extLst>
          </xdr:cNvPr>
          <xdr:cNvSpPr/>
        </xdr:nvSpPr>
        <xdr:spPr>
          <a:xfrm>
            <a:off x="624840" y="708660"/>
            <a:ext cx="1463040" cy="8001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 w="19050">
            <a:solidFill>
              <a:schemeClr val="bg1"/>
            </a:solidFill>
          </a:ln>
          <a:effectLst>
            <a:glow rad="228600">
              <a:schemeClr val="accent3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Geral</a:t>
            </a:r>
          </a:p>
        </xdr:txBody>
      </xdr:sp>
      <xdr:sp macro="" textlink="">
        <xdr:nvSpPr>
          <xdr:cNvPr id="3" name="Retângulo: Cantos Arredondados 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113394C-28DF-4171-AF26-C530216C7FED}"/>
              </a:ext>
            </a:extLst>
          </xdr:cNvPr>
          <xdr:cNvSpPr/>
        </xdr:nvSpPr>
        <xdr:spPr>
          <a:xfrm>
            <a:off x="632460" y="1851660"/>
            <a:ext cx="1463040" cy="8001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 w="19050">
            <a:solidFill>
              <a:schemeClr val="bg1"/>
            </a:solidFill>
          </a:ln>
          <a:effectLst>
            <a:glow rad="228600">
              <a:schemeClr val="accent3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Clientes</a:t>
            </a:r>
          </a:p>
        </xdr:txBody>
      </xdr:sp>
      <xdr:sp macro="" textlink="">
        <xdr:nvSpPr>
          <xdr:cNvPr id="4" name="Retângulo: Cantos Arredondados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C96EFB6-7116-4E79-96DD-F7CD7D5BA248}"/>
              </a:ext>
            </a:extLst>
          </xdr:cNvPr>
          <xdr:cNvSpPr/>
        </xdr:nvSpPr>
        <xdr:spPr>
          <a:xfrm>
            <a:off x="624840" y="3040380"/>
            <a:ext cx="1463040" cy="8001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 w="19050">
            <a:solidFill>
              <a:schemeClr val="bg1"/>
            </a:solidFill>
          </a:ln>
          <a:effectLst>
            <a:glow rad="228600">
              <a:schemeClr val="accent3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Cálculos</a:t>
            </a:r>
          </a:p>
        </xdr:txBody>
      </xdr:sp>
      <xdr:sp macro="" textlink="">
        <xdr:nvSpPr>
          <xdr:cNvPr id="5" name="Retângulo: Cantos Arredondados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E0EF7DA-6124-4F0C-8F4D-68A74E58920B}"/>
              </a:ext>
            </a:extLst>
          </xdr:cNvPr>
          <xdr:cNvSpPr/>
        </xdr:nvSpPr>
        <xdr:spPr>
          <a:xfrm>
            <a:off x="609600" y="4076700"/>
            <a:ext cx="1463040" cy="8001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 w="19050">
            <a:solidFill>
              <a:schemeClr val="bg1"/>
            </a:solidFill>
          </a:ln>
          <a:effectLst>
            <a:glow rad="228600">
              <a:schemeClr val="accent3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Calendário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2</xdr:row>
      <xdr:rowOff>45720</xdr:rowOff>
    </xdr:from>
    <xdr:to>
      <xdr:col>13</xdr:col>
      <xdr:colOff>289560</xdr:colOff>
      <xdr:row>5</xdr:row>
      <xdr:rowOff>60960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0E4482-75E9-43D8-8BE8-7670C29AB600}"/>
            </a:ext>
          </a:extLst>
        </xdr:cNvPr>
        <xdr:cNvSpPr/>
      </xdr:nvSpPr>
      <xdr:spPr>
        <a:xfrm>
          <a:off x="13014960" y="403860"/>
          <a:ext cx="800100" cy="43434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 w="19050">
          <a:solidFill>
            <a:schemeClr val="bg1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  <xdr:twoCellAnchor editAs="absolute">
    <xdr:from>
      <xdr:col>8</xdr:col>
      <xdr:colOff>190500</xdr:colOff>
      <xdr:row>20</xdr:row>
      <xdr:rowOff>91441</xdr:rowOff>
    </xdr:from>
    <xdr:to>
      <xdr:col>13</xdr:col>
      <xdr:colOff>601980</xdr:colOff>
      <xdr:row>25</xdr:row>
      <xdr:rowOff>167641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ornecedor ">
              <a:extLst>
                <a:ext uri="{FF2B5EF4-FFF2-40B4-BE49-F238E27FC236}">
                  <a16:creationId xmlns:a16="http://schemas.microsoft.com/office/drawing/2014/main" id="{E2E4B848-5E43-4053-8CF6-41E83D31E2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7640" y="3528061"/>
              <a:ext cx="633984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2</xdr:col>
      <xdr:colOff>99060</xdr:colOff>
      <xdr:row>28</xdr:row>
      <xdr:rowOff>137160</xdr:rowOff>
    </xdr:from>
    <xdr:to>
      <xdr:col>6</xdr:col>
      <xdr:colOff>769620</xdr:colOff>
      <xdr:row>43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802433-7472-4408-B817-563AD9C1C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586740</xdr:colOff>
      <xdr:row>28</xdr:row>
      <xdr:rowOff>83820</xdr:rowOff>
    </xdr:from>
    <xdr:to>
      <xdr:col>10</xdr:col>
      <xdr:colOff>1912620</xdr:colOff>
      <xdr:row>43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B5CDA3-61B4-4969-9035-53936B3D6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480060</xdr:colOff>
      <xdr:row>1</xdr:row>
      <xdr:rowOff>38100</xdr:rowOff>
    </xdr:from>
    <xdr:to>
      <xdr:col>15</xdr:col>
      <xdr:colOff>60960</xdr:colOff>
      <xdr:row>4</xdr:row>
      <xdr:rowOff>53340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36A49-D640-42C2-9522-519DD212E270}"/>
            </a:ext>
          </a:extLst>
        </xdr:cNvPr>
        <xdr:cNvSpPr/>
      </xdr:nvSpPr>
      <xdr:spPr>
        <a:xfrm>
          <a:off x="12146280" y="220980"/>
          <a:ext cx="800100" cy="43434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 w="19050">
          <a:solidFill>
            <a:schemeClr val="bg1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22860</xdr:rowOff>
    </xdr:from>
    <xdr:to>
      <xdr:col>11</xdr:col>
      <xdr:colOff>38100</xdr:colOff>
      <xdr:row>3</xdr:row>
      <xdr:rowOff>91440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0ACDB8-1166-4954-A923-1D754D077E92}"/>
            </a:ext>
          </a:extLst>
        </xdr:cNvPr>
        <xdr:cNvSpPr/>
      </xdr:nvSpPr>
      <xdr:spPr>
        <a:xfrm>
          <a:off x="7749540" y="205740"/>
          <a:ext cx="800100" cy="43434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 w="19050">
          <a:solidFill>
            <a:schemeClr val="bg1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E2327D4F-3E69-4755-8E74-3ACC0CE9DAC0}" sourceName="Fornecedor 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 " xr10:uid="{F1403615-AF90-4EC7-A299-7FD5FEE07949}" cache="SegmentaçãodeDados_Fornecedor" caption="Fornecedor " columnCount="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1F0BB8-656B-48F4-B467-C3315DC05728}" name="Tabela2" displayName="Tabela2" ref="B12:M20" totalsRowShown="0" headerRowDxfId="31" dataDxfId="30" tableBorderDxfId="29" headerRowCellStyle="40% - Ênfase5">
  <autoFilter ref="B12:M20" xr:uid="{376A2CA4-81F0-4BA6-8E81-37FF04AC2C8F}"/>
  <tableColumns count="12">
    <tableColumn id="1" xr3:uid="{B21BB96F-CF6F-450F-BD17-292FDB886AC8}" name="ver" dataDxfId="28"/>
    <tableColumn id="2" xr3:uid="{532E74EC-D0D3-413F-9D8A-2FA2010A4A34}" name="Nome" dataDxfId="27"/>
    <tableColumn id="3" xr3:uid="{360D9E9F-457E-4F30-89C3-A2A2940A477A}" name="Fornecedor " dataDxfId="26"/>
    <tableColumn id="4" xr3:uid="{50E1E334-73BF-42D3-982D-8869F32D4E8B}" name="Preço de Compra" dataDxfId="25"/>
    <tableColumn id="5" xr3:uid="{4EC63C99-DC7B-46E5-B34D-41EFC0DA14C2}" name="Data da Compra" dataDxfId="24"/>
    <tableColumn id="6" xr3:uid="{51D96950-5F48-48D8-82FE-B138C740F45E}" name="Quantidade Comprada" dataDxfId="23"/>
    <tableColumn id="7" xr3:uid="{023AA11F-E5F3-4DCB-9412-89A1915B1507}" name="Preço de Venda" dataDxfId="22" dataCellStyle="Moeda"/>
    <tableColumn id="8" xr3:uid="{D9564974-0EDF-404F-937C-42BCB8E9830C}" name="Quantidade Vendida" dataDxfId="21"/>
    <tableColumn id="9" xr3:uid="{CDC4C749-A27A-4CB8-94B8-C0B6E252A1FC}" name="Estoque" dataDxfId="20">
      <calculatedColumnFormula>G13-I13</calculatedColumnFormula>
    </tableColumn>
    <tableColumn id="10" xr3:uid="{BB79B8B0-C31B-453C-B9B0-FEE4BF95E73E}" name="Margem de Lucro por Produto" dataDxfId="19" dataCellStyle="Porcentagem">
      <calculatedColumnFormula>(H13-E13)/H13</calculatedColumnFormula>
    </tableColumn>
    <tableColumn id="11" xr3:uid="{106DE5BA-B7E1-413D-92E1-1E22FFFE1FDE}" name="Estoque Real" dataDxfId="18">
      <calculatedColumnFormula>G13-I13</calculatedColumnFormula>
    </tableColumn>
    <tableColumn id="12" xr3:uid="{D3779ECA-98C9-4047-AE18-B6CFE3149259}" name="Defasagem" dataDxfId="17">
      <calculatedColumnFormula>IF(J13&lt;&gt;L13,1,0)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1CF10-22CE-4AE8-9F90-14BE513AD4F0}" name="Tabela1" displayName="Tabela1" ref="C10:J77" totalsRowCount="1" tableBorderDxfId="16" headerRowCellStyle="40% - Ênfase5">
  <autoFilter ref="C10:J76" xr:uid="{D3200C5B-5DF2-438C-8433-F808DC4DDA34}"/>
  <tableColumns count="8">
    <tableColumn id="1" xr3:uid="{A8530913-53D3-4D77-AC93-2EDFB451D0C7}" name="Clientes" totalsRowLabel="Total" dataDxfId="15" totalsRowDxfId="14"/>
    <tableColumn id="2" xr3:uid="{6CCFEA64-A6AD-48C3-81A5-7CE7EF02A908}" name="Telefone" dataDxfId="13" totalsRowDxfId="12"/>
    <tableColumn id="3" xr3:uid="{2AC0F871-2088-4BCB-ABC1-99F9FDEBCF09}" name="Email" dataDxfId="11" totalsRowDxfId="10" dataCellStyle="Hiperlink"/>
    <tableColumn id="4" xr3:uid="{ABD4DCC9-D554-4A95-AE31-413B0768614E}" name="Cidade" dataDxfId="9" totalsRowDxfId="8"/>
    <tableColumn id="5" xr3:uid="{4C069AE9-9718-4D3E-9699-77E79EFCF148}" name="Tipo" dataDxfId="7" totalsRowDxfId="6"/>
    <tableColumn id="6" xr3:uid="{D9DD3E68-8C5C-4B33-A457-820D87CE36E9}" name="Data da Penúltima Compra" dataDxfId="5" totalsRowDxfId="4" dataCellStyle="Moeda"/>
    <tableColumn id="7" xr3:uid="{CAC16621-98B2-4A26-8285-EDF52E7C2F05}" name="Data da última Compra" dataDxfId="3" totalsRowDxfId="2" dataCellStyle="Moeda"/>
    <tableColumn id="8" xr3:uid="{E1836081-C8B2-40E3-A33E-B2ACFCB9F5E0}" name="Fazer Contato" totalsRowFunction="count" dataDxfId="1" totalsRowDxfId="0" dataCellStyle="Moeda">
      <calculatedColumnFormula>IF(TODAY()-I11&gt;I11-H11,"Sim","Não")</calculatedColumnFormula>
    </tableColumn>
  </tableColumns>
  <tableStyleInfo name="TableStyleMedium22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beltrano26@gmail.com" TargetMode="External"/><Relationship Id="rId21" Type="http://schemas.openxmlformats.org/officeDocument/2006/relationships/hyperlink" Target="mailto:beltrano21@gmail.com" TargetMode="External"/><Relationship Id="rId42" Type="http://schemas.openxmlformats.org/officeDocument/2006/relationships/hyperlink" Target="mailto:beltrano42@gmail.com" TargetMode="External"/><Relationship Id="rId47" Type="http://schemas.openxmlformats.org/officeDocument/2006/relationships/hyperlink" Target="mailto:beltrano47@gmail.com" TargetMode="External"/><Relationship Id="rId63" Type="http://schemas.openxmlformats.org/officeDocument/2006/relationships/hyperlink" Target="mailto:beltrano63@gmail.com" TargetMode="External"/><Relationship Id="rId68" Type="http://schemas.openxmlformats.org/officeDocument/2006/relationships/vmlDrawing" Target="../drawings/vmlDrawing1.vml"/><Relationship Id="rId7" Type="http://schemas.openxmlformats.org/officeDocument/2006/relationships/hyperlink" Target="mailto:beltrano7@gmail.com" TargetMode="External"/><Relationship Id="rId2" Type="http://schemas.openxmlformats.org/officeDocument/2006/relationships/hyperlink" Target="mailto:beltrano3@gmail.com" TargetMode="External"/><Relationship Id="rId16" Type="http://schemas.openxmlformats.org/officeDocument/2006/relationships/hyperlink" Target="mailto:beltrano16@gmail.com" TargetMode="External"/><Relationship Id="rId29" Type="http://schemas.openxmlformats.org/officeDocument/2006/relationships/hyperlink" Target="mailto:beltrano29@gmail.com" TargetMode="External"/><Relationship Id="rId11" Type="http://schemas.openxmlformats.org/officeDocument/2006/relationships/hyperlink" Target="mailto:beltrano11@gmail.com" TargetMode="External"/><Relationship Id="rId24" Type="http://schemas.openxmlformats.org/officeDocument/2006/relationships/hyperlink" Target="mailto:beltrano24@gmail.com" TargetMode="External"/><Relationship Id="rId32" Type="http://schemas.openxmlformats.org/officeDocument/2006/relationships/hyperlink" Target="mailto:beltrano32@gmail.com" TargetMode="External"/><Relationship Id="rId37" Type="http://schemas.openxmlformats.org/officeDocument/2006/relationships/hyperlink" Target="mailto:beltrano37@gmail.com" TargetMode="External"/><Relationship Id="rId40" Type="http://schemas.openxmlformats.org/officeDocument/2006/relationships/hyperlink" Target="mailto:beltrano40@gmail.com" TargetMode="External"/><Relationship Id="rId45" Type="http://schemas.openxmlformats.org/officeDocument/2006/relationships/hyperlink" Target="mailto:beltrano45@gmail.com" TargetMode="External"/><Relationship Id="rId53" Type="http://schemas.openxmlformats.org/officeDocument/2006/relationships/hyperlink" Target="mailto:beltrano53@gmail.com" TargetMode="External"/><Relationship Id="rId58" Type="http://schemas.openxmlformats.org/officeDocument/2006/relationships/hyperlink" Target="mailto:beltrano58@gmail.com" TargetMode="External"/><Relationship Id="rId66" Type="http://schemas.openxmlformats.org/officeDocument/2006/relationships/hyperlink" Target="mailto:beltrano66@gmail.com" TargetMode="External"/><Relationship Id="rId5" Type="http://schemas.openxmlformats.org/officeDocument/2006/relationships/hyperlink" Target="mailto:beltrano5@gmail.com" TargetMode="External"/><Relationship Id="rId61" Type="http://schemas.openxmlformats.org/officeDocument/2006/relationships/hyperlink" Target="mailto:beltrano61@gmail.com" TargetMode="External"/><Relationship Id="rId19" Type="http://schemas.openxmlformats.org/officeDocument/2006/relationships/hyperlink" Target="mailto:beltrano19@gmail.com" TargetMode="External"/><Relationship Id="rId14" Type="http://schemas.openxmlformats.org/officeDocument/2006/relationships/hyperlink" Target="mailto:beltrano14@gmail.com" TargetMode="External"/><Relationship Id="rId22" Type="http://schemas.openxmlformats.org/officeDocument/2006/relationships/hyperlink" Target="mailto:beltrano22@gmail.com" TargetMode="External"/><Relationship Id="rId27" Type="http://schemas.openxmlformats.org/officeDocument/2006/relationships/hyperlink" Target="mailto:beltrano27@gmail.com" TargetMode="External"/><Relationship Id="rId30" Type="http://schemas.openxmlformats.org/officeDocument/2006/relationships/hyperlink" Target="mailto:beltrano30@gmail.com" TargetMode="External"/><Relationship Id="rId35" Type="http://schemas.openxmlformats.org/officeDocument/2006/relationships/hyperlink" Target="mailto:beltrano35@gmail.com" TargetMode="External"/><Relationship Id="rId43" Type="http://schemas.openxmlformats.org/officeDocument/2006/relationships/hyperlink" Target="mailto:beltrano43@gmail.com" TargetMode="External"/><Relationship Id="rId48" Type="http://schemas.openxmlformats.org/officeDocument/2006/relationships/hyperlink" Target="mailto:beltrano48@gmail.com" TargetMode="External"/><Relationship Id="rId56" Type="http://schemas.openxmlformats.org/officeDocument/2006/relationships/hyperlink" Target="mailto:beltrano56@gmail.com" TargetMode="External"/><Relationship Id="rId64" Type="http://schemas.openxmlformats.org/officeDocument/2006/relationships/hyperlink" Target="mailto:beltrano64@gmail.com" TargetMode="External"/><Relationship Id="rId69" Type="http://schemas.openxmlformats.org/officeDocument/2006/relationships/table" Target="../tables/table2.xml"/><Relationship Id="rId8" Type="http://schemas.openxmlformats.org/officeDocument/2006/relationships/hyperlink" Target="mailto:beltrano8@gmail.com" TargetMode="External"/><Relationship Id="rId51" Type="http://schemas.openxmlformats.org/officeDocument/2006/relationships/hyperlink" Target="mailto:beltrano51@gmail.com" TargetMode="External"/><Relationship Id="rId3" Type="http://schemas.openxmlformats.org/officeDocument/2006/relationships/hyperlink" Target="mailto:beltrano2@gmail.com" TargetMode="External"/><Relationship Id="rId12" Type="http://schemas.openxmlformats.org/officeDocument/2006/relationships/hyperlink" Target="mailto:beltrano12@gmail.com" TargetMode="External"/><Relationship Id="rId17" Type="http://schemas.openxmlformats.org/officeDocument/2006/relationships/hyperlink" Target="mailto:beltrano17@gmail.com" TargetMode="External"/><Relationship Id="rId25" Type="http://schemas.openxmlformats.org/officeDocument/2006/relationships/hyperlink" Target="mailto:beltrano25@gmail.com" TargetMode="External"/><Relationship Id="rId33" Type="http://schemas.openxmlformats.org/officeDocument/2006/relationships/hyperlink" Target="mailto:beltrano33@gmail.com" TargetMode="External"/><Relationship Id="rId38" Type="http://schemas.openxmlformats.org/officeDocument/2006/relationships/hyperlink" Target="mailto:beltrano38@gmail.com" TargetMode="External"/><Relationship Id="rId46" Type="http://schemas.openxmlformats.org/officeDocument/2006/relationships/hyperlink" Target="mailto:beltrano46@gmail.com" TargetMode="External"/><Relationship Id="rId59" Type="http://schemas.openxmlformats.org/officeDocument/2006/relationships/hyperlink" Target="mailto:beltrano59@gmail.com" TargetMode="External"/><Relationship Id="rId67" Type="http://schemas.openxmlformats.org/officeDocument/2006/relationships/drawing" Target="../drawings/drawing3.xml"/><Relationship Id="rId20" Type="http://schemas.openxmlformats.org/officeDocument/2006/relationships/hyperlink" Target="mailto:beltrano20@gmail.com" TargetMode="External"/><Relationship Id="rId41" Type="http://schemas.openxmlformats.org/officeDocument/2006/relationships/hyperlink" Target="mailto:beltrano41@gmail.com" TargetMode="External"/><Relationship Id="rId54" Type="http://schemas.openxmlformats.org/officeDocument/2006/relationships/hyperlink" Target="mailto:beltrano54@gmail.com" TargetMode="External"/><Relationship Id="rId62" Type="http://schemas.openxmlformats.org/officeDocument/2006/relationships/hyperlink" Target="mailto:beltrano62@gmail.com" TargetMode="External"/><Relationship Id="rId70" Type="http://schemas.openxmlformats.org/officeDocument/2006/relationships/comments" Target="../comments1.xml"/><Relationship Id="rId1" Type="http://schemas.openxmlformats.org/officeDocument/2006/relationships/hyperlink" Target="mailto:beltrano1@gmail.com" TargetMode="External"/><Relationship Id="rId6" Type="http://schemas.openxmlformats.org/officeDocument/2006/relationships/hyperlink" Target="mailto:beltrano6@gmail.com" TargetMode="External"/><Relationship Id="rId15" Type="http://schemas.openxmlformats.org/officeDocument/2006/relationships/hyperlink" Target="mailto:beltrano15@gmail.com" TargetMode="External"/><Relationship Id="rId23" Type="http://schemas.openxmlformats.org/officeDocument/2006/relationships/hyperlink" Target="mailto:beltrano23@gmail.com" TargetMode="External"/><Relationship Id="rId28" Type="http://schemas.openxmlformats.org/officeDocument/2006/relationships/hyperlink" Target="mailto:beltrano28@gmail.com" TargetMode="External"/><Relationship Id="rId36" Type="http://schemas.openxmlformats.org/officeDocument/2006/relationships/hyperlink" Target="mailto:beltrano36@gmail.com" TargetMode="External"/><Relationship Id="rId49" Type="http://schemas.openxmlformats.org/officeDocument/2006/relationships/hyperlink" Target="mailto:beltrano49@gmail.com" TargetMode="External"/><Relationship Id="rId57" Type="http://schemas.openxmlformats.org/officeDocument/2006/relationships/hyperlink" Target="mailto:beltrano57@gmail.com" TargetMode="External"/><Relationship Id="rId10" Type="http://schemas.openxmlformats.org/officeDocument/2006/relationships/hyperlink" Target="mailto:beltrano10@gmail.com" TargetMode="External"/><Relationship Id="rId31" Type="http://schemas.openxmlformats.org/officeDocument/2006/relationships/hyperlink" Target="mailto:beltrano31@gmail.com" TargetMode="External"/><Relationship Id="rId44" Type="http://schemas.openxmlformats.org/officeDocument/2006/relationships/hyperlink" Target="mailto:beltrano44@gmail.com" TargetMode="External"/><Relationship Id="rId52" Type="http://schemas.openxmlformats.org/officeDocument/2006/relationships/hyperlink" Target="mailto:beltrano52@gmail.com" TargetMode="External"/><Relationship Id="rId60" Type="http://schemas.openxmlformats.org/officeDocument/2006/relationships/hyperlink" Target="mailto:beltrano60@gmail.com" TargetMode="External"/><Relationship Id="rId65" Type="http://schemas.openxmlformats.org/officeDocument/2006/relationships/hyperlink" Target="mailto:beltrano65@gmail.com" TargetMode="External"/><Relationship Id="rId4" Type="http://schemas.openxmlformats.org/officeDocument/2006/relationships/hyperlink" Target="mailto:beltrano4@gmail.com" TargetMode="External"/><Relationship Id="rId9" Type="http://schemas.openxmlformats.org/officeDocument/2006/relationships/hyperlink" Target="mailto:beltrano9@gmail.com" TargetMode="External"/><Relationship Id="rId13" Type="http://schemas.openxmlformats.org/officeDocument/2006/relationships/hyperlink" Target="mailto:beltrano13@gmail.com" TargetMode="External"/><Relationship Id="rId18" Type="http://schemas.openxmlformats.org/officeDocument/2006/relationships/hyperlink" Target="mailto:beltrano18@gmail.com" TargetMode="External"/><Relationship Id="rId39" Type="http://schemas.openxmlformats.org/officeDocument/2006/relationships/hyperlink" Target="mailto:beltrano39@gmail.com" TargetMode="External"/><Relationship Id="rId34" Type="http://schemas.openxmlformats.org/officeDocument/2006/relationships/hyperlink" Target="mailto:beltrano34@gmail.com" TargetMode="External"/><Relationship Id="rId50" Type="http://schemas.openxmlformats.org/officeDocument/2006/relationships/hyperlink" Target="mailto:beltrano50@gmail.com" TargetMode="External"/><Relationship Id="rId55" Type="http://schemas.openxmlformats.org/officeDocument/2006/relationships/hyperlink" Target="mailto:beltrano55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C56D-9C22-4ED3-AF91-541137CC8A6A}">
  <dimension ref="A1"/>
  <sheetViews>
    <sheetView showGridLines="0"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0"/>
  <sheetViews>
    <sheetView workbookViewId="0">
      <pane ySplit="6" topLeftCell="A7" activePane="bottomLeft" state="frozen"/>
      <selection pane="bottomLeft"/>
    </sheetView>
  </sheetViews>
  <sheetFormatPr defaultRowHeight="14.4" x14ac:dyDescent="0.3"/>
  <cols>
    <col min="2" max="2" width="5.88671875" bestFit="1" customWidth="1"/>
    <col min="3" max="3" width="9" bestFit="1" customWidth="1"/>
    <col min="4" max="4" width="13.21875" bestFit="1" customWidth="1"/>
    <col min="5" max="5" width="17.77734375" bestFit="1" customWidth="1"/>
    <col min="6" max="6" width="16.88671875" bestFit="1" customWidth="1"/>
    <col min="7" max="7" width="22.5546875" bestFit="1" customWidth="1"/>
    <col min="8" max="8" width="16.5546875" bestFit="1" customWidth="1"/>
    <col min="9" max="9" width="20.77734375" bestFit="1" customWidth="1"/>
    <col min="10" max="10" width="10" bestFit="1" customWidth="1"/>
    <col min="11" max="11" width="29.109375" bestFit="1" customWidth="1"/>
    <col min="12" max="12" width="14" bestFit="1" customWidth="1"/>
    <col min="13" max="13" width="12.5546875" bestFit="1" customWidth="1"/>
    <col min="15" max="15" width="19" bestFit="1" customWidth="1"/>
  </cols>
  <sheetData>
    <row r="2" spans="1:18" ht="13.8" customHeight="1" x14ac:dyDescent="0.3"/>
    <row r="3" spans="1:18" ht="4.2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4.4" customHeight="1" x14ac:dyDescent="0.3">
      <c r="A4" s="1"/>
      <c r="B4" s="30" t="s">
        <v>27</v>
      </c>
      <c r="C4" s="30"/>
      <c r="D4" s="30"/>
      <c r="E4" s="30"/>
      <c r="F4" s="3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30"/>
      <c r="C5" s="30"/>
      <c r="D5" s="30"/>
      <c r="E5" s="30"/>
      <c r="F5" s="3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7.8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8" spans="1:18" x14ac:dyDescent="0.3">
      <c r="O8" t="s">
        <v>102</v>
      </c>
    </row>
    <row r="9" spans="1:18" x14ac:dyDescent="0.3">
      <c r="O9">
        <v>10</v>
      </c>
    </row>
    <row r="12" spans="1:18" x14ac:dyDescent="0.3">
      <c r="B12" s="21" t="s">
        <v>101</v>
      </c>
      <c r="C12" s="21" t="s">
        <v>8</v>
      </c>
      <c r="D12" s="21" t="s">
        <v>9</v>
      </c>
      <c r="E12" s="21" t="s">
        <v>10</v>
      </c>
      <c r="F12" s="21" t="s">
        <v>11</v>
      </c>
      <c r="G12" s="21" t="s">
        <v>12</v>
      </c>
      <c r="H12" s="21" t="s">
        <v>13</v>
      </c>
      <c r="I12" s="21" t="s">
        <v>14</v>
      </c>
      <c r="J12" s="21" t="s">
        <v>15</v>
      </c>
      <c r="K12" s="21" t="s">
        <v>16</v>
      </c>
      <c r="L12" s="21" t="s">
        <v>17</v>
      </c>
      <c r="M12" s="21" t="s">
        <v>18</v>
      </c>
    </row>
    <row r="13" spans="1:18" x14ac:dyDescent="0.3">
      <c r="B13" s="2"/>
      <c r="C13" s="2" t="s">
        <v>0</v>
      </c>
      <c r="D13" s="2" t="s">
        <v>21</v>
      </c>
      <c r="E13" s="3">
        <v>4.5</v>
      </c>
      <c r="F13" s="4">
        <v>43963</v>
      </c>
      <c r="G13" s="2">
        <v>200</v>
      </c>
      <c r="H13" s="5">
        <v>5</v>
      </c>
      <c r="I13" s="2">
        <v>180</v>
      </c>
      <c r="J13" s="2">
        <f t="shared" ref="J13:J20" si="0">G13-I13</f>
        <v>20</v>
      </c>
      <c r="K13" s="6">
        <f t="shared" ref="K13:K20" si="1">(H13-E13)/H13</f>
        <v>0.1</v>
      </c>
      <c r="L13" s="2">
        <f t="shared" ref="L13:L20" si="2">G13-I13</f>
        <v>20</v>
      </c>
      <c r="M13" s="2">
        <f t="shared" ref="M13:M20" si="3">IF(J13&lt;&gt;L13,1,0)</f>
        <v>0</v>
      </c>
    </row>
    <row r="14" spans="1:18" x14ac:dyDescent="0.3">
      <c r="B14" s="2"/>
      <c r="C14" s="7" t="s">
        <v>1</v>
      </c>
      <c r="D14" s="7" t="s">
        <v>20</v>
      </c>
      <c r="E14" s="8">
        <v>12.85</v>
      </c>
      <c r="F14" s="9">
        <v>43903</v>
      </c>
      <c r="G14" s="7">
        <v>120</v>
      </c>
      <c r="H14" s="10">
        <v>14</v>
      </c>
      <c r="I14" s="7">
        <v>120</v>
      </c>
      <c r="J14" s="7">
        <f t="shared" si="0"/>
        <v>0</v>
      </c>
      <c r="K14" s="11">
        <f t="shared" si="1"/>
        <v>8.214285714285717E-2</v>
      </c>
      <c r="L14" s="7">
        <f t="shared" si="2"/>
        <v>0</v>
      </c>
      <c r="M14" s="7">
        <f t="shared" si="3"/>
        <v>0</v>
      </c>
    </row>
    <row r="15" spans="1:18" x14ac:dyDescent="0.3">
      <c r="B15" s="2"/>
      <c r="C15" s="2" t="s">
        <v>2</v>
      </c>
      <c r="D15" s="2" t="s">
        <v>22</v>
      </c>
      <c r="E15" s="3">
        <v>225</v>
      </c>
      <c r="F15" s="4">
        <v>43835</v>
      </c>
      <c r="G15" s="2">
        <v>180</v>
      </c>
      <c r="H15" s="5">
        <v>270</v>
      </c>
      <c r="I15" s="2">
        <v>100</v>
      </c>
      <c r="J15" s="2">
        <f t="shared" si="0"/>
        <v>80</v>
      </c>
      <c r="K15" s="6">
        <f t="shared" si="1"/>
        <v>0.16666666666666666</v>
      </c>
      <c r="L15" s="2">
        <f t="shared" si="2"/>
        <v>80</v>
      </c>
      <c r="M15" s="2">
        <f t="shared" si="3"/>
        <v>0</v>
      </c>
    </row>
    <row r="16" spans="1:18" x14ac:dyDescent="0.3">
      <c r="B16" s="2"/>
      <c r="C16" s="7" t="s">
        <v>3</v>
      </c>
      <c r="D16" s="7" t="s">
        <v>26</v>
      </c>
      <c r="E16" s="8">
        <v>365</v>
      </c>
      <c r="F16" s="9">
        <v>43905</v>
      </c>
      <c r="G16" s="7">
        <v>10</v>
      </c>
      <c r="H16" s="10">
        <v>600</v>
      </c>
      <c r="I16" s="7">
        <v>10</v>
      </c>
      <c r="J16" s="7">
        <f t="shared" si="0"/>
        <v>0</v>
      </c>
      <c r="K16" s="11">
        <f t="shared" si="1"/>
        <v>0.39166666666666666</v>
      </c>
      <c r="L16" s="7">
        <f t="shared" si="2"/>
        <v>0</v>
      </c>
      <c r="M16" s="7">
        <f t="shared" si="3"/>
        <v>0</v>
      </c>
    </row>
    <row r="17" spans="2:13" x14ac:dyDescent="0.3">
      <c r="B17" s="2"/>
      <c r="C17" s="2" t="s">
        <v>4</v>
      </c>
      <c r="D17" s="2" t="s">
        <v>23</v>
      </c>
      <c r="E17" s="3">
        <v>98</v>
      </c>
      <c r="F17" s="4">
        <v>44090</v>
      </c>
      <c r="G17" s="2">
        <v>50</v>
      </c>
      <c r="H17" s="5">
        <v>98</v>
      </c>
      <c r="I17" s="2">
        <v>42</v>
      </c>
      <c r="J17" s="2">
        <f t="shared" si="0"/>
        <v>8</v>
      </c>
      <c r="K17" s="6">
        <f t="shared" si="1"/>
        <v>0</v>
      </c>
      <c r="L17" s="2">
        <f t="shared" si="2"/>
        <v>8</v>
      </c>
      <c r="M17" s="2">
        <f t="shared" si="3"/>
        <v>0</v>
      </c>
    </row>
    <row r="18" spans="2:13" x14ac:dyDescent="0.3">
      <c r="B18" s="2"/>
      <c r="C18" s="7" t="s">
        <v>5</v>
      </c>
      <c r="D18" s="7" t="s">
        <v>24</v>
      </c>
      <c r="E18" s="8">
        <v>14</v>
      </c>
      <c r="F18" s="9">
        <v>44187</v>
      </c>
      <c r="G18" s="7">
        <v>220</v>
      </c>
      <c r="H18" s="10">
        <v>50</v>
      </c>
      <c r="I18" s="7">
        <v>110</v>
      </c>
      <c r="J18" s="7">
        <f t="shared" si="0"/>
        <v>110</v>
      </c>
      <c r="K18" s="11">
        <f t="shared" si="1"/>
        <v>0.72</v>
      </c>
      <c r="L18" s="7">
        <f>(G18-I18)+15</f>
        <v>125</v>
      </c>
      <c r="M18" s="7">
        <f t="shared" si="3"/>
        <v>1</v>
      </c>
    </row>
    <row r="19" spans="2:13" x14ac:dyDescent="0.3">
      <c r="B19" s="2"/>
      <c r="C19" s="2" t="s">
        <v>6</v>
      </c>
      <c r="D19" s="2" t="s">
        <v>25</v>
      </c>
      <c r="E19" s="3">
        <v>87</v>
      </c>
      <c r="F19" s="4">
        <v>43908</v>
      </c>
      <c r="G19" s="2">
        <v>100</v>
      </c>
      <c r="H19" s="5">
        <v>60</v>
      </c>
      <c r="I19" s="2">
        <v>58</v>
      </c>
      <c r="J19" s="2">
        <f t="shared" si="0"/>
        <v>42</v>
      </c>
      <c r="K19" s="6">
        <f t="shared" si="1"/>
        <v>-0.45</v>
      </c>
      <c r="L19" s="2">
        <f t="shared" si="2"/>
        <v>42</v>
      </c>
      <c r="M19" s="2">
        <f t="shared" si="3"/>
        <v>0</v>
      </c>
    </row>
    <row r="20" spans="2:13" x14ac:dyDescent="0.3">
      <c r="B20" s="2"/>
      <c r="C20" s="7" t="s">
        <v>7</v>
      </c>
      <c r="D20" s="7" t="s">
        <v>19</v>
      </c>
      <c r="E20" s="8">
        <v>58</v>
      </c>
      <c r="F20" s="9">
        <v>43909</v>
      </c>
      <c r="G20" s="7">
        <v>102</v>
      </c>
      <c r="H20" s="10">
        <v>68</v>
      </c>
      <c r="I20" s="7">
        <v>98</v>
      </c>
      <c r="J20" s="7">
        <f t="shared" si="0"/>
        <v>4</v>
      </c>
      <c r="K20" s="11">
        <f t="shared" si="1"/>
        <v>0.14705882352941177</v>
      </c>
      <c r="L20" s="7">
        <f t="shared" si="2"/>
        <v>4</v>
      </c>
      <c r="M20" s="7">
        <f t="shared" si="3"/>
        <v>0</v>
      </c>
    </row>
  </sheetData>
  <mergeCells count="1">
    <mergeCell ref="B4:F5"/>
  </mergeCells>
  <phoneticPr fontId="3" type="noConversion"/>
  <conditionalFormatting sqref="B13:B20">
    <cfRule type="expression" dxfId="32" priority="2">
      <formula>OR(AND(L13=0,L13&lt;&gt;""),M13&lt;&gt;0)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6229-2E7E-41EF-8CDB-8318DF4CE08E}">
  <dimension ref="A1:R77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3" max="3" width="9.6640625" bestFit="1" customWidth="1"/>
    <col min="4" max="4" width="10.6640625" bestFit="1" customWidth="1"/>
    <col min="5" max="5" width="21.77734375" bestFit="1" customWidth="1"/>
    <col min="6" max="6" width="14.21875" bestFit="1" customWidth="1"/>
    <col min="7" max="7" width="7.109375" bestFit="1" customWidth="1"/>
    <col min="8" max="8" width="25.33203125" bestFit="1" customWidth="1"/>
    <col min="9" max="9" width="22.21875" bestFit="1" customWidth="1"/>
    <col min="10" max="10" width="14.6640625" bestFit="1" customWidth="1"/>
  </cols>
  <sheetData>
    <row r="1" spans="1:18" x14ac:dyDescent="0.3">
      <c r="B1" s="14"/>
      <c r="C1" s="14"/>
      <c r="D1" s="14"/>
      <c r="E1" s="14"/>
      <c r="F1" s="14"/>
      <c r="G1" s="14"/>
      <c r="H1" s="14"/>
    </row>
    <row r="2" spans="1:18" ht="4.2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4.4" customHeight="1" x14ac:dyDescent="0.3">
      <c r="A3" s="1"/>
      <c r="B3" s="30" t="s">
        <v>28</v>
      </c>
      <c r="C3" s="30"/>
      <c r="D3" s="30"/>
      <c r="E3" s="30"/>
      <c r="F3" s="3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30"/>
      <c r="C4" s="30"/>
      <c r="D4" s="30"/>
      <c r="E4" s="30"/>
      <c r="F4" s="3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7.8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10" spans="1:18" x14ac:dyDescent="0.3">
      <c r="C10" s="22" t="s">
        <v>28</v>
      </c>
      <c r="D10" s="22" t="s">
        <v>30</v>
      </c>
      <c r="E10" s="22" t="s">
        <v>29</v>
      </c>
      <c r="F10" s="22" t="s">
        <v>31</v>
      </c>
      <c r="G10" s="22" t="s">
        <v>32</v>
      </c>
      <c r="H10" s="22" t="s">
        <v>105</v>
      </c>
      <c r="I10" s="22" t="s">
        <v>103</v>
      </c>
      <c r="J10" s="22" t="s">
        <v>104</v>
      </c>
    </row>
    <row r="11" spans="1:18" x14ac:dyDescent="0.3">
      <c r="C11" s="2" t="s">
        <v>33</v>
      </c>
      <c r="D11" s="2" t="s">
        <v>41</v>
      </c>
      <c r="E11" s="12" t="s">
        <v>42</v>
      </c>
      <c r="F11" s="4" t="s">
        <v>50</v>
      </c>
      <c r="G11" s="2" t="s">
        <v>58</v>
      </c>
      <c r="H11" s="19">
        <v>43689</v>
      </c>
      <c r="I11" s="19">
        <v>43976</v>
      </c>
      <c r="J11" s="19" t="str">
        <f ca="1">IF(TODAY()-I11&gt;I11-H11,"Sim","Não")</f>
        <v>Não</v>
      </c>
    </row>
    <row r="12" spans="1:18" x14ac:dyDescent="0.3">
      <c r="C12" s="7" t="s">
        <v>34</v>
      </c>
      <c r="D12" s="7" t="s">
        <v>41</v>
      </c>
      <c r="E12" s="13" t="s">
        <v>43</v>
      </c>
      <c r="F12" s="9" t="s">
        <v>51</v>
      </c>
      <c r="G12" s="7" t="s">
        <v>59</v>
      </c>
      <c r="H12" s="20">
        <v>43956</v>
      </c>
      <c r="I12" s="20">
        <v>43989</v>
      </c>
      <c r="J12" s="19" t="str">
        <f t="shared" ref="J12:J18" ca="1" si="0">IF(TODAY()-I12&gt;I12-H12,"Sim","Não")</f>
        <v>Sim</v>
      </c>
    </row>
    <row r="13" spans="1:18" x14ac:dyDescent="0.3">
      <c r="C13" s="2" t="s">
        <v>35</v>
      </c>
      <c r="D13" s="2" t="s">
        <v>41</v>
      </c>
      <c r="E13" s="12" t="s">
        <v>44</v>
      </c>
      <c r="F13" s="4" t="s">
        <v>52</v>
      </c>
      <c r="G13" s="2" t="s">
        <v>58</v>
      </c>
      <c r="H13" s="19">
        <v>44080</v>
      </c>
      <c r="I13" s="19">
        <v>44083</v>
      </c>
      <c r="J13" s="19" t="str">
        <f t="shared" ca="1" si="0"/>
        <v>Sim</v>
      </c>
    </row>
    <row r="14" spans="1:18" x14ac:dyDescent="0.3">
      <c r="C14" s="7" t="s">
        <v>36</v>
      </c>
      <c r="D14" s="7" t="s">
        <v>41</v>
      </c>
      <c r="E14" s="13" t="s">
        <v>45</v>
      </c>
      <c r="F14" s="9" t="s">
        <v>53</v>
      </c>
      <c r="G14" s="7" t="s">
        <v>59</v>
      </c>
      <c r="H14" s="20">
        <v>43539</v>
      </c>
      <c r="I14" s="20">
        <v>44073</v>
      </c>
      <c r="J14" s="19" t="str">
        <f t="shared" ca="1" si="0"/>
        <v>Não</v>
      </c>
    </row>
    <row r="15" spans="1:18" x14ac:dyDescent="0.3">
      <c r="C15" s="2" t="s">
        <v>37</v>
      </c>
      <c r="D15" s="2" t="s">
        <v>41</v>
      </c>
      <c r="E15" s="12" t="s">
        <v>46</v>
      </c>
      <c r="F15" s="4" t="s">
        <v>54</v>
      </c>
      <c r="G15" s="2" t="s">
        <v>59</v>
      </c>
      <c r="H15" s="19">
        <v>43969</v>
      </c>
      <c r="I15" s="19">
        <v>44016</v>
      </c>
      <c r="J15" s="19" t="str">
        <f t="shared" ca="1" si="0"/>
        <v>Sim</v>
      </c>
    </row>
    <row r="16" spans="1:18" x14ac:dyDescent="0.3">
      <c r="C16" s="7" t="s">
        <v>38</v>
      </c>
      <c r="D16" s="7" t="s">
        <v>41</v>
      </c>
      <c r="E16" s="13" t="s">
        <v>47</v>
      </c>
      <c r="F16" s="9" t="s">
        <v>55</v>
      </c>
      <c r="G16" s="7" t="s">
        <v>58</v>
      </c>
      <c r="H16" s="20">
        <v>44166</v>
      </c>
      <c r="I16" s="20">
        <v>44260</v>
      </c>
      <c r="J16" s="19" t="str">
        <f t="shared" ca="1" si="0"/>
        <v>Não</v>
      </c>
    </row>
    <row r="17" spans="3:10" x14ac:dyDescent="0.3">
      <c r="C17" s="2" t="s">
        <v>39</v>
      </c>
      <c r="D17" s="2" t="s">
        <v>41</v>
      </c>
      <c r="E17" s="12" t="s">
        <v>48</v>
      </c>
      <c r="F17" s="4" t="s">
        <v>56</v>
      </c>
      <c r="G17" s="2" t="s">
        <v>58</v>
      </c>
      <c r="H17" s="19">
        <v>44228</v>
      </c>
      <c r="I17" s="19"/>
      <c r="J17" s="19" t="str">
        <f t="shared" ca="1" si="0"/>
        <v>Sim</v>
      </c>
    </row>
    <row r="18" spans="3:10" x14ac:dyDescent="0.3">
      <c r="C18" s="7" t="s">
        <v>40</v>
      </c>
      <c r="D18" s="7" t="s">
        <v>41</v>
      </c>
      <c r="E18" s="13" t="s">
        <v>49</v>
      </c>
      <c r="F18" s="9" t="s">
        <v>57</v>
      </c>
      <c r="G18" s="7" t="s">
        <v>59</v>
      </c>
      <c r="H18" s="20">
        <v>44140</v>
      </c>
      <c r="I18" s="20">
        <v>44232</v>
      </c>
      <c r="J18" s="19" t="str">
        <f t="shared" ca="1" si="0"/>
        <v>Não</v>
      </c>
    </row>
    <row r="19" spans="3:10" x14ac:dyDescent="0.3">
      <c r="C19" s="7" t="s">
        <v>107</v>
      </c>
      <c r="D19" s="7" t="s">
        <v>165</v>
      </c>
      <c r="E19" s="27" t="s">
        <v>223</v>
      </c>
      <c r="F19" s="28" t="s">
        <v>50</v>
      </c>
      <c r="G19" s="23" t="s">
        <v>58</v>
      </c>
      <c r="H19" s="20">
        <v>44141</v>
      </c>
      <c r="I19" s="20">
        <v>44233</v>
      </c>
      <c r="J19" s="29" t="str">
        <f t="shared" ref="J19:J24" ca="1" si="1">IF(TODAY()-I19&gt;I19-H19,"Sim","Não")</f>
        <v>Não</v>
      </c>
    </row>
    <row r="20" spans="3:10" x14ac:dyDescent="0.3">
      <c r="C20" s="7" t="s">
        <v>108</v>
      </c>
      <c r="D20" s="7" t="s">
        <v>166</v>
      </c>
      <c r="E20" s="27" t="s">
        <v>224</v>
      </c>
      <c r="F20" s="28" t="s">
        <v>51</v>
      </c>
      <c r="G20" s="23" t="s">
        <v>59</v>
      </c>
      <c r="H20" s="20">
        <v>44142</v>
      </c>
      <c r="I20" s="20">
        <v>44234</v>
      </c>
      <c r="J20" s="29" t="str">
        <f t="shared" ca="1" si="1"/>
        <v>Não</v>
      </c>
    </row>
    <row r="21" spans="3:10" x14ac:dyDescent="0.3">
      <c r="C21" s="7" t="s">
        <v>109</v>
      </c>
      <c r="D21" s="7" t="s">
        <v>167</v>
      </c>
      <c r="E21" s="27" t="s">
        <v>225</v>
      </c>
      <c r="F21" s="28" t="s">
        <v>52</v>
      </c>
      <c r="G21" s="23" t="s">
        <v>58</v>
      </c>
      <c r="H21" s="20">
        <v>44143</v>
      </c>
      <c r="I21" s="20">
        <v>44235</v>
      </c>
      <c r="J21" s="29" t="str">
        <f t="shared" ca="1" si="1"/>
        <v>Não</v>
      </c>
    </row>
    <row r="22" spans="3:10" x14ac:dyDescent="0.3">
      <c r="C22" s="7" t="s">
        <v>110</v>
      </c>
      <c r="D22" s="7" t="s">
        <v>168</v>
      </c>
      <c r="E22" s="27" t="s">
        <v>226</v>
      </c>
      <c r="F22" s="28" t="s">
        <v>53</v>
      </c>
      <c r="G22" s="23" t="s">
        <v>59</v>
      </c>
      <c r="H22" s="20">
        <v>44144</v>
      </c>
      <c r="I22" s="20">
        <v>44236</v>
      </c>
      <c r="J22" s="29" t="str">
        <f t="shared" ca="1" si="1"/>
        <v>Não</v>
      </c>
    </row>
    <row r="23" spans="3:10" x14ac:dyDescent="0.3">
      <c r="C23" s="7" t="s">
        <v>111</v>
      </c>
      <c r="D23" s="7" t="s">
        <v>169</v>
      </c>
      <c r="E23" s="27" t="s">
        <v>227</v>
      </c>
      <c r="F23" s="28" t="s">
        <v>54</v>
      </c>
      <c r="G23" s="23" t="s">
        <v>59</v>
      </c>
      <c r="H23" s="20">
        <v>44145</v>
      </c>
      <c r="I23" s="20">
        <v>44237</v>
      </c>
      <c r="J23" s="29" t="str">
        <f t="shared" ca="1" si="1"/>
        <v>Não</v>
      </c>
    </row>
    <row r="24" spans="3:10" x14ac:dyDescent="0.3">
      <c r="C24" s="7" t="s">
        <v>112</v>
      </c>
      <c r="D24" s="7" t="s">
        <v>170</v>
      </c>
      <c r="E24" s="27" t="s">
        <v>228</v>
      </c>
      <c r="F24" s="28" t="s">
        <v>55</v>
      </c>
      <c r="G24" s="23" t="s">
        <v>58</v>
      </c>
      <c r="H24" s="20">
        <v>44146</v>
      </c>
      <c r="I24" s="20">
        <v>44238</v>
      </c>
      <c r="J24" s="29" t="str">
        <f t="shared" ca="1" si="1"/>
        <v>Não</v>
      </c>
    </row>
    <row r="25" spans="3:10" x14ac:dyDescent="0.3">
      <c r="C25" s="7" t="s">
        <v>113</v>
      </c>
      <c r="D25" s="7" t="s">
        <v>171</v>
      </c>
      <c r="E25" s="27" t="s">
        <v>229</v>
      </c>
      <c r="F25" s="28" t="s">
        <v>56</v>
      </c>
      <c r="G25" s="23" t="s">
        <v>58</v>
      </c>
      <c r="H25" s="20">
        <v>44147</v>
      </c>
      <c r="I25" s="20">
        <v>44239</v>
      </c>
      <c r="J25" s="29" t="str">
        <f t="shared" ref="J25:J56" ca="1" si="2">IF(TODAY()-I25&gt;I25-H25,"Sim","Não")</f>
        <v>Não</v>
      </c>
    </row>
    <row r="26" spans="3:10" x14ac:dyDescent="0.3">
      <c r="C26" s="7" t="s">
        <v>114</v>
      </c>
      <c r="D26" s="7" t="s">
        <v>172</v>
      </c>
      <c r="E26" s="27" t="s">
        <v>230</v>
      </c>
      <c r="F26" s="28" t="s">
        <v>57</v>
      </c>
      <c r="G26" s="23" t="s">
        <v>59</v>
      </c>
      <c r="H26" s="20">
        <v>44148</v>
      </c>
      <c r="I26" s="20">
        <v>44240</v>
      </c>
      <c r="J26" s="29" t="str">
        <f t="shared" ca="1" si="2"/>
        <v>Não</v>
      </c>
    </row>
    <row r="27" spans="3:10" x14ac:dyDescent="0.3">
      <c r="C27" s="7" t="s">
        <v>115</v>
      </c>
      <c r="D27" s="7" t="s">
        <v>173</v>
      </c>
      <c r="E27" s="27" t="s">
        <v>231</v>
      </c>
      <c r="F27" s="28" t="s">
        <v>50</v>
      </c>
      <c r="G27" s="23" t="s">
        <v>58</v>
      </c>
      <c r="H27" s="20">
        <v>44149</v>
      </c>
      <c r="I27" s="20">
        <v>44241</v>
      </c>
      <c r="J27" s="29" t="str">
        <f t="shared" ca="1" si="2"/>
        <v>Não</v>
      </c>
    </row>
    <row r="28" spans="3:10" x14ac:dyDescent="0.3">
      <c r="C28" s="7" t="s">
        <v>116</v>
      </c>
      <c r="D28" s="7" t="s">
        <v>174</v>
      </c>
      <c r="E28" s="27" t="s">
        <v>232</v>
      </c>
      <c r="F28" s="28" t="s">
        <v>51</v>
      </c>
      <c r="G28" s="23" t="s">
        <v>59</v>
      </c>
      <c r="H28" s="20">
        <v>44150</v>
      </c>
      <c r="I28" s="20">
        <v>44242</v>
      </c>
      <c r="J28" s="29" t="str">
        <f t="shared" ca="1" si="2"/>
        <v>Não</v>
      </c>
    </row>
    <row r="29" spans="3:10" x14ac:dyDescent="0.3">
      <c r="C29" s="7" t="s">
        <v>117</v>
      </c>
      <c r="D29" s="7" t="s">
        <v>175</v>
      </c>
      <c r="E29" s="27" t="s">
        <v>233</v>
      </c>
      <c r="F29" s="28" t="s">
        <v>52</v>
      </c>
      <c r="G29" s="23" t="s">
        <v>58</v>
      </c>
      <c r="H29" s="20">
        <v>44151</v>
      </c>
      <c r="I29" s="20">
        <v>44243</v>
      </c>
      <c r="J29" s="29" t="str">
        <f t="shared" ca="1" si="2"/>
        <v>Não</v>
      </c>
    </row>
    <row r="30" spans="3:10" x14ac:dyDescent="0.3">
      <c r="C30" s="7" t="s">
        <v>118</v>
      </c>
      <c r="D30" s="7" t="s">
        <v>176</v>
      </c>
      <c r="E30" s="27" t="s">
        <v>234</v>
      </c>
      <c r="F30" s="28" t="s">
        <v>53</v>
      </c>
      <c r="G30" s="23" t="s">
        <v>59</v>
      </c>
      <c r="H30" s="20">
        <v>44152</v>
      </c>
      <c r="I30" s="20">
        <v>44244</v>
      </c>
      <c r="J30" s="29" t="str">
        <f t="shared" ca="1" si="2"/>
        <v>Não</v>
      </c>
    </row>
    <row r="31" spans="3:10" x14ac:dyDescent="0.3">
      <c r="C31" s="7" t="s">
        <v>119</v>
      </c>
      <c r="D31" s="7" t="s">
        <v>177</v>
      </c>
      <c r="E31" s="27" t="s">
        <v>235</v>
      </c>
      <c r="F31" s="28" t="s">
        <v>54</v>
      </c>
      <c r="G31" s="23" t="s">
        <v>59</v>
      </c>
      <c r="H31" s="20">
        <v>44153</v>
      </c>
      <c r="I31" s="20">
        <v>44245</v>
      </c>
      <c r="J31" s="29" t="str">
        <f t="shared" ca="1" si="2"/>
        <v>Não</v>
      </c>
    </row>
    <row r="32" spans="3:10" x14ac:dyDescent="0.3">
      <c r="C32" s="7" t="s">
        <v>120</v>
      </c>
      <c r="D32" s="7" t="s">
        <v>178</v>
      </c>
      <c r="E32" s="27" t="s">
        <v>236</v>
      </c>
      <c r="F32" s="28" t="s">
        <v>55</v>
      </c>
      <c r="G32" s="23" t="s">
        <v>58</v>
      </c>
      <c r="H32" s="20">
        <v>44154</v>
      </c>
      <c r="I32" s="20">
        <v>44246</v>
      </c>
      <c r="J32" s="29" t="str">
        <f t="shared" ca="1" si="2"/>
        <v>Não</v>
      </c>
    </row>
    <row r="33" spans="3:10" x14ac:dyDescent="0.3">
      <c r="C33" s="7" t="s">
        <v>121</v>
      </c>
      <c r="D33" s="7" t="s">
        <v>179</v>
      </c>
      <c r="E33" s="27" t="s">
        <v>237</v>
      </c>
      <c r="F33" s="28" t="s">
        <v>56</v>
      </c>
      <c r="G33" s="23" t="s">
        <v>58</v>
      </c>
      <c r="H33" s="20">
        <v>44155</v>
      </c>
      <c r="I33" s="20">
        <v>44247</v>
      </c>
      <c r="J33" s="29" t="str">
        <f t="shared" ca="1" si="2"/>
        <v>Não</v>
      </c>
    </row>
    <row r="34" spans="3:10" x14ac:dyDescent="0.3">
      <c r="C34" s="7" t="s">
        <v>122</v>
      </c>
      <c r="D34" s="7" t="s">
        <v>180</v>
      </c>
      <c r="E34" s="27" t="s">
        <v>238</v>
      </c>
      <c r="F34" s="28" t="s">
        <v>57</v>
      </c>
      <c r="G34" s="23" t="s">
        <v>59</v>
      </c>
      <c r="H34" s="20">
        <v>44156</v>
      </c>
      <c r="I34" s="20">
        <v>44248</v>
      </c>
      <c r="J34" s="29" t="str">
        <f t="shared" ca="1" si="2"/>
        <v>Não</v>
      </c>
    </row>
    <row r="35" spans="3:10" x14ac:dyDescent="0.3">
      <c r="C35" s="7" t="s">
        <v>123</v>
      </c>
      <c r="D35" s="7" t="s">
        <v>181</v>
      </c>
      <c r="E35" s="27" t="s">
        <v>239</v>
      </c>
      <c r="F35" s="28" t="s">
        <v>50</v>
      </c>
      <c r="G35" s="23" t="s">
        <v>58</v>
      </c>
      <c r="H35" s="20">
        <v>44157</v>
      </c>
      <c r="I35" s="20">
        <v>44249</v>
      </c>
      <c r="J35" s="29" t="str">
        <f t="shared" ca="1" si="2"/>
        <v>Não</v>
      </c>
    </row>
    <row r="36" spans="3:10" x14ac:dyDescent="0.3">
      <c r="C36" s="7" t="s">
        <v>124</v>
      </c>
      <c r="D36" s="7" t="s">
        <v>182</v>
      </c>
      <c r="E36" s="27" t="s">
        <v>240</v>
      </c>
      <c r="F36" s="28" t="s">
        <v>51</v>
      </c>
      <c r="G36" s="23" t="s">
        <v>59</v>
      </c>
      <c r="H36" s="20">
        <v>44158</v>
      </c>
      <c r="I36" s="20">
        <v>44250</v>
      </c>
      <c r="J36" s="29" t="str">
        <f t="shared" ca="1" si="2"/>
        <v>Não</v>
      </c>
    </row>
    <row r="37" spans="3:10" x14ac:dyDescent="0.3">
      <c r="C37" s="7" t="s">
        <v>125</v>
      </c>
      <c r="D37" s="7" t="s">
        <v>183</v>
      </c>
      <c r="E37" s="27" t="s">
        <v>241</v>
      </c>
      <c r="F37" s="28" t="s">
        <v>52</v>
      </c>
      <c r="G37" s="23" t="s">
        <v>58</v>
      </c>
      <c r="H37" s="20">
        <v>44159</v>
      </c>
      <c r="I37" s="20">
        <v>44251</v>
      </c>
      <c r="J37" s="29" t="str">
        <f t="shared" ca="1" si="2"/>
        <v>Não</v>
      </c>
    </row>
    <row r="38" spans="3:10" x14ac:dyDescent="0.3">
      <c r="C38" s="7" t="s">
        <v>126</v>
      </c>
      <c r="D38" s="7" t="s">
        <v>184</v>
      </c>
      <c r="E38" s="27" t="s">
        <v>242</v>
      </c>
      <c r="F38" s="28" t="s">
        <v>53</v>
      </c>
      <c r="G38" s="23" t="s">
        <v>59</v>
      </c>
      <c r="H38" s="20">
        <v>44160</v>
      </c>
      <c r="I38" s="20">
        <v>44252</v>
      </c>
      <c r="J38" s="29" t="str">
        <f t="shared" ca="1" si="2"/>
        <v>Não</v>
      </c>
    </row>
    <row r="39" spans="3:10" x14ac:dyDescent="0.3">
      <c r="C39" s="7" t="s">
        <v>127</v>
      </c>
      <c r="D39" s="7" t="s">
        <v>185</v>
      </c>
      <c r="E39" s="27" t="s">
        <v>243</v>
      </c>
      <c r="F39" s="28" t="s">
        <v>54</v>
      </c>
      <c r="G39" s="23" t="s">
        <v>59</v>
      </c>
      <c r="H39" s="20">
        <v>44161</v>
      </c>
      <c r="I39" s="20">
        <v>44253</v>
      </c>
      <c r="J39" s="29" t="str">
        <f t="shared" ca="1" si="2"/>
        <v>Não</v>
      </c>
    </row>
    <row r="40" spans="3:10" x14ac:dyDescent="0.3">
      <c r="C40" s="7" t="s">
        <v>128</v>
      </c>
      <c r="D40" s="7" t="s">
        <v>186</v>
      </c>
      <c r="E40" s="27" t="s">
        <v>244</v>
      </c>
      <c r="F40" s="28" t="s">
        <v>55</v>
      </c>
      <c r="G40" s="23" t="s">
        <v>58</v>
      </c>
      <c r="H40" s="20">
        <v>44162</v>
      </c>
      <c r="I40" s="20">
        <v>44254</v>
      </c>
      <c r="J40" s="29" t="str">
        <f t="shared" ca="1" si="2"/>
        <v>Não</v>
      </c>
    </row>
    <row r="41" spans="3:10" x14ac:dyDescent="0.3">
      <c r="C41" s="7" t="s">
        <v>129</v>
      </c>
      <c r="D41" s="7" t="s">
        <v>187</v>
      </c>
      <c r="E41" s="27" t="s">
        <v>245</v>
      </c>
      <c r="F41" s="28" t="s">
        <v>56</v>
      </c>
      <c r="G41" s="23" t="s">
        <v>58</v>
      </c>
      <c r="H41" s="20">
        <v>44163</v>
      </c>
      <c r="I41" s="20">
        <v>44255</v>
      </c>
      <c r="J41" s="29" t="str">
        <f t="shared" ca="1" si="2"/>
        <v>Não</v>
      </c>
    </row>
    <row r="42" spans="3:10" x14ac:dyDescent="0.3">
      <c r="C42" s="7" t="s">
        <v>130</v>
      </c>
      <c r="D42" s="7" t="s">
        <v>188</v>
      </c>
      <c r="E42" s="27" t="s">
        <v>246</v>
      </c>
      <c r="F42" s="28" t="s">
        <v>57</v>
      </c>
      <c r="G42" s="23" t="s">
        <v>59</v>
      </c>
      <c r="H42" s="20">
        <v>44164</v>
      </c>
      <c r="I42" s="20">
        <v>44256</v>
      </c>
      <c r="J42" s="29" t="str">
        <f t="shared" ca="1" si="2"/>
        <v>Não</v>
      </c>
    </row>
    <row r="43" spans="3:10" x14ac:dyDescent="0.3">
      <c r="C43" s="7" t="s">
        <v>131</v>
      </c>
      <c r="D43" s="7" t="s">
        <v>189</v>
      </c>
      <c r="E43" s="27" t="s">
        <v>247</v>
      </c>
      <c r="F43" s="28" t="s">
        <v>50</v>
      </c>
      <c r="G43" s="23" t="s">
        <v>58</v>
      </c>
      <c r="H43" s="20">
        <v>44165</v>
      </c>
      <c r="I43" s="20">
        <v>44257</v>
      </c>
      <c r="J43" s="29" t="str">
        <f t="shared" ca="1" si="2"/>
        <v>Não</v>
      </c>
    </row>
    <row r="44" spans="3:10" x14ac:dyDescent="0.3">
      <c r="C44" s="7" t="s">
        <v>132</v>
      </c>
      <c r="D44" s="7" t="s">
        <v>190</v>
      </c>
      <c r="E44" s="27" t="s">
        <v>248</v>
      </c>
      <c r="F44" s="28" t="s">
        <v>51</v>
      </c>
      <c r="G44" s="23" t="s">
        <v>59</v>
      </c>
      <c r="H44" s="20">
        <v>44166</v>
      </c>
      <c r="I44" s="20">
        <v>44258</v>
      </c>
      <c r="J44" s="29" t="str">
        <f t="shared" ca="1" si="2"/>
        <v>Não</v>
      </c>
    </row>
    <row r="45" spans="3:10" x14ac:dyDescent="0.3">
      <c r="C45" s="7" t="s">
        <v>133</v>
      </c>
      <c r="D45" s="7" t="s">
        <v>191</v>
      </c>
      <c r="E45" s="27" t="s">
        <v>249</v>
      </c>
      <c r="F45" s="28" t="s">
        <v>52</v>
      </c>
      <c r="G45" s="23" t="s">
        <v>58</v>
      </c>
      <c r="H45" s="20">
        <v>44167</v>
      </c>
      <c r="I45" s="20">
        <v>44259</v>
      </c>
      <c r="J45" s="29" t="str">
        <f t="shared" ca="1" si="2"/>
        <v>Não</v>
      </c>
    </row>
    <row r="46" spans="3:10" x14ac:dyDescent="0.3">
      <c r="C46" s="7" t="s">
        <v>134</v>
      </c>
      <c r="D46" s="7" t="s">
        <v>192</v>
      </c>
      <c r="E46" s="27" t="s">
        <v>250</v>
      </c>
      <c r="F46" s="28" t="s">
        <v>53</v>
      </c>
      <c r="G46" s="23" t="s">
        <v>59</v>
      </c>
      <c r="H46" s="20">
        <v>44168</v>
      </c>
      <c r="I46" s="20">
        <v>44260</v>
      </c>
      <c r="J46" s="29" t="str">
        <f t="shared" ca="1" si="2"/>
        <v>Não</v>
      </c>
    </row>
    <row r="47" spans="3:10" x14ac:dyDescent="0.3">
      <c r="C47" s="7" t="s">
        <v>135</v>
      </c>
      <c r="D47" s="7" t="s">
        <v>193</v>
      </c>
      <c r="E47" s="27" t="s">
        <v>251</v>
      </c>
      <c r="F47" s="28" t="s">
        <v>54</v>
      </c>
      <c r="G47" s="23" t="s">
        <v>59</v>
      </c>
      <c r="H47" s="20">
        <v>44169</v>
      </c>
      <c r="I47" s="20">
        <v>44261</v>
      </c>
      <c r="J47" s="29" t="str">
        <f t="shared" ca="1" si="2"/>
        <v>Não</v>
      </c>
    </row>
    <row r="48" spans="3:10" x14ac:dyDescent="0.3">
      <c r="C48" s="7" t="s">
        <v>136</v>
      </c>
      <c r="D48" s="7" t="s">
        <v>194</v>
      </c>
      <c r="E48" s="27" t="s">
        <v>252</v>
      </c>
      <c r="F48" s="28" t="s">
        <v>55</v>
      </c>
      <c r="G48" s="23" t="s">
        <v>58</v>
      </c>
      <c r="H48" s="20">
        <v>44170</v>
      </c>
      <c r="I48" s="20">
        <v>44262</v>
      </c>
      <c r="J48" s="29" t="str">
        <f t="shared" ca="1" si="2"/>
        <v>Não</v>
      </c>
    </row>
    <row r="49" spans="3:10" x14ac:dyDescent="0.3">
      <c r="C49" s="7" t="s">
        <v>137</v>
      </c>
      <c r="D49" s="7" t="s">
        <v>195</v>
      </c>
      <c r="E49" s="27" t="s">
        <v>253</v>
      </c>
      <c r="F49" s="28" t="s">
        <v>56</v>
      </c>
      <c r="G49" s="23" t="s">
        <v>58</v>
      </c>
      <c r="H49" s="20">
        <v>44171</v>
      </c>
      <c r="I49" s="20">
        <v>44263</v>
      </c>
      <c r="J49" s="29" t="str">
        <f t="shared" ca="1" si="2"/>
        <v>Não</v>
      </c>
    </row>
    <row r="50" spans="3:10" x14ac:dyDescent="0.3">
      <c r="C50" s="7" t="s">
        <v>138</v>
      </c>
      <c r="D50" s="7" t="s">
        <v>196</v>
      </c>
      <c r="E50" s="27" t="s">
        <v>254</v>
      </c>
      <c r="F50" s="28" t="s">
        <v>57</v>
      </c>
      <c r="G50" s="23" t="s">
        <v>59</v>
      </c>
      <c r="H50" s="20">
        <v>44172</v>
      </c>
      <c r="I50" s="20">
        <v>44264</v>
      </c>
      <c r="J50" s="29" t="str">
        <f t="shared" ca="1" si="2"/>
        <v>Não</v>
      </c>
    </row>
    <row r="51" spans="3:10" x14ac:dyDescent="0.3">
      <c r="C51" s="7" t="s">
        <v>139</v>
      </c>
      <c r="D51" s="7" t="s">
        <v>197</v>
      </c>
      <c r="E51" s="27" t="s">
        <v>255</v>
      </c>
      <c r="F51" s="28" t="s">
        <v>50</v>
      </c>
      <c r="G51" s="23" t="s">
        <v>58</v>
      </c>
      <c r="H51" s="20">
        <v>44173</v>
      </c>
      <c r="I51" s="20">
        <v>44265</v>
      </c>
      <c r="J51" s="29" t="str">
        <f t="shared" ca="1" si="2"/>
        <v>Não</v>
      </c>
    </row>
    <row r="52" spans="3:10" x14ac:dyDescent="0.3">
      <c r="C52" s="7" t="s">
        <v>140</v>
      </c>
      <c r="D52" s="7" t="s">
        <v>198</v>
      </c>
      <c r="E52" s="27" t="s">
        <v>256</v>
      </c>
      <c r="F52" s="28" t="s">
        <v>51</v>
      </c>
      <c r="G52" s="23" t="s">
        <v>59</v>
      </c>
      <c r="H52" s="20">
        <v>44174</v>
      </c>
      <c r="I52" s="20">
        <v>44266</v>
      </c>
      <c r="J52" s="29" t="str">
        <f t="shared" ca="1" si="2"/>
        <v>Não</v>
      </c>
    </row>
    <row r="53" spans="3:10" x14ac:dyDescent="0.3">
      <c r="C53" s="7" t="s">
        <v>141</v>
      </c>
      <c r="D53" s="7" t="s">
        <v>199</v>
      </c>
      <c r="E53" s="27" t="s">
        <v>257</v>
      </c>
      <c r="F53" s="28" t="s">
        <v>52</v>
      </c>
      <c r="G53" s="23" t="s">
        <v>58</v>
      </c>
      <c r="H53" s="20">
        <v>44175</v>
      </c>
      <c r="I53" s="20">
        <v>44267</v>
      </c>
      <c r="J53" s="29" t="str">
        <f t="shared" ca="1" si="2"/>
        <v>Não</v>
      </c>
    </row>
    <row r="54" spans="3:10" x14ac:dyDescent="0.3">
      <c r="C54" s="7" t="s">
        <v>142</v>
      </c>
      <c r="D54" s="7" t="s">
        <v>200</v>
      </c>
      <c r="E54" s="27" t="s">
        <v>258</v>
      </c>
      <c r="F54" s="28" t="s">
        <v>53</v>
      </c>
      <c r="G54" s="23" t="s">
        <v>59</v>
      </c>
      <c r="H54" s="20">
        <v>44176</v>
      </c>
      <c r="I54" s="20">
        <v>44268</v>
      </c>
      <c r="J54" s="29" t="str">
        <f t="shared" ca="1" si="2"/>
        <v>Não</v>
      </c>
    </row>
    <row r="55" spans="3:10" x14ac:dyDescent="0.3">
      <c r="C55" s="7" t="s">
        <v>143</v>
      </c>
      <c r="D55" s="7" t="s">
        <v>201</v>
      </c>
      <c r="E55" s="27" t="s">
        <v>259</v>
      </c>
      <c r="F55" s="28" t="s">
        <v>54</v>
      </c>
      <c r="G55" s="23" t="s">
        <v>59</v>
      </c>
      <c r="H55" s="20">
        <v>44177</v>
      </c>
      <c r="I55" s="20">
        <v>44269</v>
      </c>
      <c r="J55" s="29" t="str">
        <f t="shared" ca="1" si="2"/>
        <v>Não</v>
      </c>
    </row>
    <row r="56" spans="3:10" x14ac:dyDescent="0.3">
      <c r="C56" s="7" t="s">
        <v>144</v>
      </c>
      <c r="D56" s="7" t="s">
        <v>202</v>
      </c>
      <c r="E56" s="27" t="s">
        <v>260</v>
      </c>
      <c r="F56" s="28" t="s">
        <v>55</v>
      </c>
      <c r="G56" s="23" t="s">
        <v>58</v>
      </c>
      <c r="H56" s="20">
        <v>44178</v>
      </c>
      <c r="I56" s="20">
        <v>44270</v>
      </c>
      <c r="J56" s="29" t="str">
        <f t="shared" ca="1" si="2"/>
        <v>Não</v>
      </c>
    </row>
    <row r="57" spans="3:10" x14ac:dyDescent="0.3">
      <c r="C57" s="7" t="s">
        <v>145</v>
      </c>
      <c r="D57" s="7" t="s">
        <v>203</v>
      </c>
      <c r="E57" s="27" t="s">
        <v>261</v>
      </c>
      <c r="F57" s="28" t="s">
        <v>56</v>
      </c>
      <c r="G57" s="23" t="s">
        <v>58</v>
      </c>
      <c r="H57" s="20">
        <v>44179</v>
      </c>
      <c r="I57" s="20">
        <v>44271</v>
      </c>
      <c r="J57" s="29" t="str">
        <f t="shared" ref="J57:J76" ca="1" si="3">IF(TODAY()-I57&gt;I57-H57,"Sim","Não")</f>
        <v>Não</v>
      </c>
    </row>
    <row r="58" spans="3:10" x14ac:dyDescent="0.3">
      <c r="C58" s="7" t="s">
        <v>146</v>
      </c>
      <c r="D58" s="7" t="s">
        <v>204</v>
      </c>
      <c r="E58" s="27" t="s">
        <v>262</v>
      </c>
      <c r="F58" s="28" t="s">
        <v>57</v>
      </c>
      <c r="G58" s="23" t="s">
        <v>59</v>
      </c>
      <c r="H58" s="20">
        <v>44180</v>
      </c>
      <c r="I58" s="20">
        <v>44272</v>
      </c>
      <c r="J58" s="29" t="str">
        <f t="shared" ca="1" si="3"/>
        <v>Não</v>
      </c>
    </row>
    <row r="59" spans="3:10" x14ac:dyDescent="0.3">
      <c r="C59" s="7" t="s">
        <v>147</v>
      </c>
      <c r="D59" s="7" t="s">
        <v>205</v>
      </c>
      <c r="E59" s="27" t="s">
        <v>263</v>
      </c>
      <c r="F59" s="28" t="s">
        <v>57</v>
      </c>
      <c r="G59" s="23" t="s">
        <v>58</v>
      </c>
      <c r="H59" s="20">
        <v>44181</v>
      </c>
      <c r="I59" s="20">
        <v>44273</v>
      </c>
      <c r="J59" s="29" t="str">
        <f t="shared" ca="1" si="3"/>
        <v>Não</v>
      </c>
    </row>
    <row r="60" spans="3:10" x14ac:dyDescent="0.3">
      <c r="C60" s="7" t="s">
        <v>148</v>
      </c>
      <c r="D60" s="7" t="s">
        <v>206</v>
      </c>
      <c r="E60" s="27" t="s">
        <v>264</v>
      </c>
      <c r="F60" s="28" t="s">
        <v>50</v>
      </c>
      <c r="G60" s="23" t="s">
        <v>59</v>
      </c>
      <c r="H60" s="20">
        <v>44182</v>
      </c>
      <c r="I60" s="20">
        <v>44274</v>
      </c>
      <c r="J60" s="29" t="str">
        <f t="shared" ca="1" si="3"/>
        <v>Não</v>
      </c>
    </row>
    <row r="61" spans="3:10" x14ac:dyDescent="0.3">
      <c r="C61" s="7" t="s">
        <v>149</v>
      </c>
      <c r="D61" s="7" t="s">
        <v>207</v>
      </c>
      <c r="E61" s="27" t="s">
        <v>265</v>
      </c>
      <c r="F61" s="28" t="s">
        <v>51</v>
      </c>
      <c r="G61" s="23" t="s">
        <v>58</v>
      </c>
      <c r="H61" s="20">
        <v>44183</v>
      </c>
      <c r="I61" s="20">
        <v>44275</v>
      </c>
      <c r="J61" s="29" t="str">
        <f t="shared" ca="1" si="3"/>
        <v>Não</v>
      </c>
    </row>
    <row r="62" spans="3:10" x14ac:dyDescent="0.3">
      <c r="C62" s="7" t="s">
        <v>150</v>
      </c>
      <c r="D62" s="7" t="s">
        <v>208</v>
      </c>
      <c r="E62" s="27" t="s">
        <v>266</v>
      </c>
      <c r="F62" s="28" t="s">
        <v>52</v>
      </c>
      <c r="G62" s="23" t="s">
        <v>59</v>
      </c>
      <c r="H62" s="20">
        <v>44184</v>
      </c>
      <c r="I62" s="20">
        <v>44276</v>
      </c>
      <c r="J62" s="29" t="str">
        <f t="shared" ca="1" si="3"/>
        <v>Não</v>
      </c>
    </row>
    <row r="63" spans="3:10" x14ac:dyDescent="0.3">
      <c r="C63" s="7" t="s">
        <v>151</v>
      </c>
      <c r="D63" s="7" t="s">
        <v>209</v>
      </c>
      <c r="E63" s="27" t="s">
        <v>267</v>
      </c>
      <c r="F63" s="28" t="s">
        <v>53</v>
      </c>
      <c r="G63" s="23" t="s">
        <v>59</v>
      </c>
      <c r="H63" s="20">
        <v>44185</v>
      </c>
      <c r="I63" s="20">
        <v>44277</v>
      </c>
      <c r="J63" s="29" t="str">
        <f t="shared" ca="1" si="3"/>
        <v>Não</v>
      </c>
    </row>
    <row r="64" spans="3:10" x14ac:dyDescent="0.3">
      <c r="C64" s="7" t="s">
        <v>152</v>
      </c>
      <c r="D64" s="7" t="s">
        <v>210</v>
      </c>
      <c r="E64" s="27" t="s">
        <v>268</v>
      </c>
      <c r="F64" s="28" t="s">
        <v>54</v>
      </c>
      <c r="G64" s="23" t="s">
        <v>58</v>
      </c>
      <c r="H64" s="20">
        <v>44186</v>
      </c>
      <c r="I64" s="20">
        <v>44278</v>
      </c>
      <c r="J64" s="29" t="str">
        <f t="shared" ca="1" si="3"/>
        <v>Não</v>
      </c>
    </row>
    <row r="65" spans="3:10" x14ac:dyDescent="0.3">
      <c r="C65" s="7" t="s">
        <v>153</v>
      </c>
      <c r="D65" s="7" t="s">
        <v>211</v>
      </c>
      <c r="E65" s="27" t="s">
        <v>269</v>
      </c>
      <c r="F65" s="28" t="s">
        <v>55</v>
      </c>
      <c r="G65" s="23" t="s">
        <v>58</v>
      </c>
      <c r="H65" s="20">
        <v>44187</v>
      </c>
      <c r="I65" s="20">
        <v>44279</v>
      </c>
      <c r="J65" s="29" t="str">
        <f t="shared" ca="1" si="3"/>
        <v>Não</v>
      </c>
    </row>
    <row r="66" spans="3:10" x14ac:dyDescent="0.3">
      <c r="C66" s="7" t="s">
        <v>154</v>
      </c>
      <c r="D66" s="7" t="s">
        <v>212</v>
      </c>
      <c r="E66" s="27" t="s">
        <v>270</v>
      </c>
      <c r="F66" s="28" t="s">
        <v>56</v>
      </c>
      <c r="G66" s="23" t="s">
        <v>59</v>
      </c>
      <c r="H66" s="20">
        <v>44188</v>
      </c>
      <c r="I66" s="20">
        <v>44280</v>
      </c>
      <c r="J66" s="29" t="str">
        <f t="shared" ca="1" si="3"/>
        <v>Não</v>
      </c>
    </row>
    <row r="67" spans="3:10" x14ac:dyDescent="0.3">
      <c r="C67" s="7" t="s">
        <v>155</v>
      </c>
      <c r="D67" s="7" t="s">
        <v>213</v>
      </c>
      <c r="E67" s="27" t="s">
        <v>271</v>
      </c>
      <c r="F67" s="28" t="s">
        <v>57</v>
      </c>
      <c r="G67" s="23" t="s">
        <v>58</v>
      </c>
      <c r="H67" s="20">
        <v>44189</v>
      </c>
      <c r="I67" s="20">
        <v>44281</v>
      </c>
      <c r="J67" s="29" t="str">
        <f t="shared" ca="1" si="3"/>
        <v>Não</v>
      </c>
    </row>
    <row r="68" spans="3:10" x14ac:dyDescent="0.3">
      <c r="C68" s="7" t="s">
        <v>156</v>
      </c>
      <c r="D68" s="7" t="s">
        <v>214</v>
      </c>
      <c r="E68" s="27" t="s">
        <v>272</v>
      </c>
      <c r="F68" s="28" t="s">
        <v>50</v>
      </c>
      <c r="G68" s="23" t="s">
        <v>59</v>
      </c>
      <c r="H68" s="20">
        <v>44190</v>
      </c>
      <c r="I68" s="20">
        <v>44282</v>
      </c>
      <c r="J68" s="29" t="str">
        <f t="shared" ca="1" si="3"/>
        <v>Não</v>
      </c>
    </row>
    <row r="69" spans="3:10" x14ac:dyDescent="0.3">
      <c r="C69" s="7" t="s">
        <v>157</v>
      </c>
      <c r="D69" s="7" t="s">
        <v>215</v>
      </c>
      <c r="E69" s="27" t="s">
        <v>273</v>
      </c>
      <c r="F69" s="28" t="s">
        <v>51</v>
      </c>
      <c r="G69" s="23" t="s">
        <v>58</v>
      </c>
      <c r="H69" s="20">
        <v>44191</v>
      </c>
      <c r="I69" s="20">
        <v>44283</v>
      </c>
      <c r="J69" s="29" t="str">
        <f t="shared" ca="1" si="3"/>
        <v>Não</v>
      </c>
    </row>
    <row r="70" spans="3:10" x14ac:dyDescent="0.3">
      <c r="C70" s="7" t="s">
        <v>158</v>
      </c>
      <c r="D70" s="7" t="s">
        <v>216</v>
      </c>
      <c r="E70" s="27" t="s">
        <v>274</v>
      </c>
      <c r="F70" s="28" t="s">
        <v>52</v>
      </c>
      <c r="G70" s="23" t="s">
        <v>59</v>
      </c>
      <c r="H70" s="20">
        <v>44192</v>
      </c>
      <c r="I70" s="20">
        <v>44284</v>
      </c>
      <c r="J70" s="29" t="str">
        <f t="shared" ca="1" si="3"/>
        <v>Não</v>
      </c>
    </row>
    <row r="71" spans="3:10" x14ac:dyDescent="0.3">
      <c r="C71" s="7" t="s">
        <v>159</v>
      </c>
      <c r="D71" s="7" t="s">
        <v>217</v>
      </c>
      <c r="E71" s="27" t="s">
        <v>275</v>
      </c>
      <c r="F71" s="28" t="s">
        <v>53</v>
      </c>
      <c r="G71" s="23" t="s">
        <v>59</v>
      </c>
      <c r="H71" s="20">
        <v>44193</v>
      </c>
      <c r="I71" s="20">
        <v>44285</v>
      </c>
      <c r="J71" s="29" t="str">
        <f t="shared" ca="1" si="3"/>
        <v>Não</v>
      </c>
    </row>
    <row r="72" spans="3:10" x14ac:dyDescent="0.3">
      <c r="C72" s="7" t="s">
        <v>160</v>
      </c>
      <c r="D72" s="7" t="s">
        <v>218</v>
      </c>
      <c r="E72" s="27" t="s">
        <v>276</v>
      </c>
      <c r="F72" s="28" t="s">
        <v>54</v>
      </c>
      <c r="G72" s="23" t="s">
        <v>58</v>
      </c>
      <c r="H72" s="20">
        <v>44194</v>
      </c>
      <c r="I72" s="20">
        <v>44286</v>
      </c>
      <c r="J72" s="29" t="str">
        <f t="shared" ca="1" si="3"/>
        <v>Não</v>
      </c>
    </row>
    <row r="73" spans="3:10" x14ac:dyDescent="0.3">
      <c r="C73" s="7" t="s">
        <v>161</v>
      </c>
      <c r="D73" s="7" t="s">
        <v>219</v>
      </c>
      <c r="E73" s="27" t="s">
        <v>277</v>
      </c>
      <c r="F73" s="28" t="s">
        <v>55</v>
      </c>
      <c r="G73" s="23" t="s">
        <v>59</v>
      </c>
      <c r="H73" s="20">
        <v>44195</v>
      </c>
      <c r="I73" s="20">
        <v>44287</v>
      </c>
      <c r="J73" s="29" t="str">
        <f t="shared" ca="1" si="3"/>
        <v>Não</v>
      </c>
    </row>
    <row r="74" spans="3:10" x14ac:dyDescent="0.3">
      <c r="C74" s="7" t="s">
        <v>162</v>
      </c>
      <c r="D74" s="7" t="s">
        <v>220</v>
      </c>
      <c r="E74" s="27" t="s">
        <v>278</v>
      </c>
      <c r="F74" s="28" t="s">
        <v>56</v>
      </c>
      <c r="G74" s="23" t="s">
        <v>58</v>
      </c>
      <c r="H74" s="20">
        <v>44196</v>
      </c>
      <c r="I74" s="20">
        <v>44288</v>
      </c>
      <c r="J74" s="29" t="str">
        <f t="shared" ca="1" si="3"/>
        <v>Não</v>
      </c>
    </row>
    <row r="75" spans="3:10" x14ac:dyDescent="0.3">
      <c r="C75" s="7" t="s">
        <v>163</v>
      </c>
      <c r="D75" s="7" t="s">
        <v>221</v>
      </c>
      <c r="E75" s="27" t="s">
        <v>279</v>
      </c>
      <c r="F75" s="28" t="s">
        <v>57</v>
      </c>
      <c r="G75" s="23" t="s">
        <v>59</v>
      </c>
      <c r="H75" s="20">
        <v>44197</v>
      </c>
      <c r="I75" s="20">
        <v>44289</v>
      </c>
      <c r="J75" s="29" t="str">
        <f t="shared" ca="1" si="3"/>
        <v>Não</v>
      </c>
    </row>
    <row r="76" spans="3:10" x14ac:dyDescent="0.3">
      <c r="C76" s="7" t="s">
        <v>164</v>
      </c>
      <c r="D76" s="7" t="s">
        <v>222</v>
      </c>
      <c r="E76" s="27" t="s">
        <v>280</v>
      </c>
      <c r="F76" s="28" t="s">
        <v>281</v>
      </c>
      <c r="G76" s="23" t="s">
        <v>59</v>
      </c>
      <c r="H76" s="20">
        <v>44198</v>
      </c>
      <c r="I76" s="20">
        <v>44290</v>
      </c>
      <c r="J76" s="29" t="str">
        <f t="shared" ca="1" si="3"/>
        <v>Não</v>
      </c>
    </row>
    <row r="77" spans="3:10" x14ac:dyDescent="0.3">
      <c r="C77" s="23" t="s">
        <v>106</v>
      </c>
      <c r="D77" s="23"/>
      <c r="E77" s="24"/>
      <c r="F77" s="23"/>
      <c r="G77" s="23"/>
      <c r="H77" s="25"/>
      <c r="I77" s="25"/>
      <c r="J77" s="26">
        <f ca="1">SUBTOTAL(103,Tabela1[Fazer Contato])</f>
        <v>66</v>
      </c>
    </row>
  </sheetData>
  <mergeCells count="1">
    <mergeCell ref="B3:F4"/>
  </mergeCells>
  <phoneticPr fontId="3" type="noConversion"/>
  <hyperlinks>
    <hyperlink ref="E11" r:id="rId1" xr:uid="{D41B7962-98D7-4A07-A99F-F43BDCDF6B00}"/>
    <hyperlink ref="E13" r:id="rId2" xr:uid="{94E9B31E-6777-4B73-9B48-3DF784390787}"/>
    <hyperlink ref="E12" r:id="rId3" xr:uid="{F07E28AC-DA63-4A6F-95CF-1CD5EEE2D3B2}"/>
    <hyperlink ref="E14" r:id="rId4" xr:uid="{80A73B0B-005E-4CA3-9720-126F151AE185}"/>
    <hyperlink ref="E15" r:id="rId5" xr:uid="{45822624-E0EF-4C41-B6B8-B8CC5724816C}"/>
    <hyperlink ref="E16" r:id="rId6" xr:uid="{9BAC1AE1-87A1-42D3-87CE-B673A5B4916C}"/>
    <hyperlink ref="E17" r:id="rId7" xr:uid="{AF981783-09FA-4236-BA47-968CB3F770AE}"/>
    <hyperlink ref="E18" r:id="rId8" xr:uid="{66F570E8-1BD3-445A-B429-80766E2643CE}"/>
    <hyperlink ref="E19" r:id="rId9" xr:uid="{D76639C4-1612-409D-9AF3-E63FBA7003A3}"/>
    <hyperlink ref="E20" r:id="rId10" xr:uid="{E9C302E9-C07F-4589-93E2-F1DCF9DB3F7F}"/>
    <hyperlink ref="E21" r:id="rId11" xr:uid="{2196A1E7-7F06-4850-978D-5EA383B94679}"/>
    <hyperlink ref="E22" r:id="rId12" xr:uid="{0A5F94D3-3D57-414E-9868-5B1C546F1817}"/>
    <hyperlink ref="E23" r:id="rId13" xr:uid="{A35BB1FA-52D3-4B6D-9999-9229ECF0634D}"/>
    <hyperlink ref="E24" r:id="rId14" xr:uid="{66329FBD-FF13-4644-92E0-CBB84815BCD8}"/>
    <hyperlink ref="E25" r:id="rId15" xr:uid="{CE573030-17E2-41D7-BB08-D84932236D05}"/>
    <hyperlink ref="E26" r:id="rId16" xr:uid="{734EBAB9-A2A4-42E0-A328-BDBEA3C92F63}"/>
    <hyperlink ref="E27" r:id="rId17" xr:uid="{74D3166D-567E-4D1E-AFC2-EBAC634CC8F8}"/>
    <hyperlink ref="E28" r:id="rId18" xr:uid="{B372E853-14B2-4377-9AE7-2652E9257B06}"/>
    <hyperlink ref="E29" r:id="rId19" xr:uid="{940AA8C3-9074-406E-AA0A-07069A290975}"/>
    <hyperlink ref="E30" r:id="rId20" xr:uid="{349F74D4-6F67-41C4-8A27-4DD48F5679A3}"/>
    <hyperlink ref="E31" r:id="rId21" xr:uid="{4B4A550E-9148-4450-80F6-800ACCAFD813}"/>
    <hyperlink ref="E32" r:id="rId22" xr:uid="{88BE815E-4E18-47A5-918D-CC30B1BD0E1D}"/>
    <hyperlink ref="E33" r:id="rId23" xr:uid="{626BC392-1F69-49C9-9666-2B0299224982}"/>
    <hyperlink ref="E34" r:id="rId24" xr:uid="{0B03F011-5EA2-4455-8838-F499CC2C9FBE}"/>
    <hyperlink ref="E35" r:id="rId25" xr:uid="{6864BB5E-9CCF-4E63-A016-746B2444ED6F}"/>
    <hyperlink ref="E36" r:id="rId26" xr:uid="{097425C8-29D4-465A-A95C-49AD6FCC7C87}"/>
    <hyperlink ref="E37" r:id="rId27" xr:uid="{C1EE46A7-C290-49A7-AAB4-3D7E06B0D7D0}"/>
    <hyperlink ref="E38" r:id="rId28" xr:uid="{6CC055A2-BAE6-4121-B67A-3B14C631C550}"/>
    <hyperlink ref="E39" r:id="rId29" xr:uid="{FE5B8F35-013A-48B0-AB38-065232DCA8D2}"/>
    <hyperlink ref="E40" r:id="rId30" xr:uid="{D389797A-C436-407B-8BF1-3CA0D4799BA7}"/>
    <hyperlink ref="E41" r:id="rId31" xr:uid="{ACDB16E7-F7E0-42EA-AFB3-01270E993301}"/>
    <hyperlink ref="E42" r:id="rId32" xr:uid="{5A87A320-C553-4CB5-B616-8EE5EE93CCB1}"/>
    <hyperlink ref="E43" r:id="rId33" xr:uid="{F9705D79-0E8F-404F-BFFB-9F4A4B35FD00}"/>
    <hyperlink ref="E44" r:id="rId34" xr:uid="{7A7593CA-E2D3-4074-AB1D-E93B9AB192E9}"/>
    <hyperlink ref="E45" r:id="rId35" xr:uid="{8382355B-74C8-4319-8B7F-61B3D6394B4E}"/>
    <hyperlink ref="E46" r:id="rId36" xr:uid="{05319A2D-364D-4F02-B2B9-CE5A3081547A}"/>
    <hyperlink ref="E47" r:id="rId37" xr:uid="{BFE64D6E-E7E5-4AC1-8B31-12BD6A2EFC76}"/>
    <hyperlink ref="E48" r:id="rId38" xr:uid="{80EA0121-A2A4-451E-914C-825840377CE1}"/>
    <hyperlink ref="E49" r:id="rId39" xr:uid="{E8065F5F-BC42-4B48-867F-81BF3CEA0488}"/>
    <hyperlink ref="E50" r:id="rId40" xr:uid="{CF874FA8-F527-4839-9411-181791ECCD7F}"/>
    <hyperlink ref="E51" r:id="rId41" xr:uid="{E44250B0-1198-4997-8592-C507C60979CE}"/>
    <hyperlink ref="E52" r:id="rId42" xr:uid="{8A0F3AFE-90B8-49C0-B41A-D39AD7168DD3}"/>
    <hyperlink ref="E53" r:id="rId43" xr:uid="{3F9CD6C7-EA36-49A8-B772-91BB83345283}"/>
    <hyperlink ref="E54" r:id="rId44" xr:uid="{3B0BA741-37BD-40F0-8C22-30C615B23B30}"/>
    <hyperlink ref="E55" r:id="rId45" xr:uid="{27C7B64F-360F-493C-89FF-7A3B84643977}"/>
    <hyperlink ref="E56" r:id="rId46" xr:uid="{F1C345C6-F085-4C0D-98F0-DE0522179BAE}"/>
    <hyperlink ref="E57" r:id="rId47" xr:uid="{A23A1C63-F184-4323-A4EA-1121C8A2E61A}"/>
    <hyperlink ref="E58" r:id="rId48" xr:uid="{A8C1D69C-C727-4884-B09F-938191A071CA}"/>
    <hyperlink ref="E59" r:id="rId49" xr:uid="{ABB9AEA0-2585-4CCF-8F82-FB3FBED2E120}"/>
    <hyperlink ref="E60" r:id="rId50" xr:uid="{7B277070-49B2-45A5-8624-0783E70AD33F}"/>
    <hyperlink ref="E61" r:id="rId51" xr:uid="{5350A893-D828-4C7B-B65B-7AB5C4FDF0B0}"/>
    <hyperlink ref="E62" r:id="rId52" xr:uid="{86DC6DCC-FD0C-44A0-BF7B-C2D5EF367B28}"/>
    <hyperlink ref="E63" r:id="rId53" xr:uid="{F5539638-FE0F-4A8F-8105-FAED5FAA0AAF}"/>
    <hyperlink ref="E64" r:id="rId54" xr:uid="{1B8CE0C1-62E7-4007-967E-D42418CDE36B}"/>
    <hyperlink ref="E65" r:id="rId55" xr:uid="{66BB0EE9-C7C2-41FE-9EC0-ABBDF1DFB4B6}"/>
    <hyperlink ref="E66" r:id="rId56" xr:uid="{3BDD27E1-D26C-40C9-A77D-8B69D6DFBB35}"/>
    <hyperlink ref="E67" r:id="rId57" xr:uid="{6D475521-D201-419F-8B70-13A86E1FF4B6}"/>
    <hyperlink ref="E68" r:id="rId58" xr:uid="{9C59D703-891C-4A06-B3A0-536F160BF0FF}"/>
    <hyperlink ref="E69" r:id="rId59" xr:uid="{595E53B9-A7F5-4789-9EF8-30073D51153D}"/>
    <hyperlink ref="E70" r:id="rId60" xr:uid="{F0E8BF71-540B-47B0-BE2D-1545F7B3B7B3}"/>
    <hyperlink ref="E71" r:id="rId61" xr:uid="{81D77CD1-737A-4277-929D-C7FBBC703218}"/>
    <hyperlink ref="E72" r:id="rId62" xr:uid="{90AEFD7F-7F1F-406B-B93A-992D01629D0B}"/>
    <hyperlink ref="E73" r:id="rId63" xr:uid="{3033A310-537D-4562-BD2F-A0C7062D7316}"/>
    <hyperlink ref="E74" r:id="rId64" xr:uid="{762A41F3-6732-4208-8B08-E1EC677CD133}"/>
    <hyperlink ref="E75" r:id="rId65" xr:uid="{2862D0B3-3ABA-4E18-8594-1F6B0011B482}"/>
    <hyperlink ref="E76" r:id="rId66" xr:uid="{31EC9EC4-92C6-4ED0-A3ED-27EAEA40F810}"/>
  </hyperlinks>
  <pageMargins left="0.511811024" right="0.511811024" top="0.78740157499999996" bottom="0.78740157499999996" header="0.31496062000000002" footer="0.31496062000000002"/>
  <drawing r:id="rId67"/>
  <legacyDrawing r:id="rId68"/>
  <tableParts count="1">
    <tablePart r:id="rId6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CAA3-AB94-4EA5-AD82-883605DFD516}">
  <dimension ref="A6:K23"/>
  <sheetViews>
    <sheetView workbookViewId="0"/>
  </sheetViews>
  <sheetFormatPr defaultRowHeight="14.4" x14ac:dyDescent="0.3"/>
  <cols>
    <col min="2" max="2" width="10" bestFit="1" customWidth="1"/>
    <col min="5" max="5" width="19" bestFit="1" customWidth="1"/>
    <col min="7" max="7" width="18.21875" bestFit="1" customWidth="1"/>
    <col min="8" max="8" width="14.6640625" bestFit="1" customWidth="1"/>
  </cols>
  <sheetData>
    <row r="6" spans="1:11" x14ac:dyDescent="0.3">
      <c r="B6" s="31" t="s">
        <v>60</v>
      </c>
      <c r="C6" s="31"/>
      <c r="E6" s="17" t="s">
        <v>61</v>
      </c>
      <c r="F6" s="14"/>
      <c r="G6" s="31" t="s">
        <v>62</v>
      </c>
      <c r="H6" s="31"/>
      <c r="J6" s="14"/>
      <c r="K6" s="14"/>
    </row>
    <row r="7" spans="1:11" x14ac:dyDescent="0.3">
      <c r="A7" t="s">
        <v>63</v>
      </c>
      <c r="B7" s="15" t="s">
        <v>0</v>
      </c>
      <c r="C7" s="15" t="s">
        <v>73</v>
      </c>
      <c r="E7" s="18" t="s">
        <v>19</v>
      </c>
      <c r="F7" s="14"/>
      <c r="G7" s="18" t="s">
        <v>84</v>
      </c>
      <c r="H7" s="15" t="s">
        <v>83</v>
      </c>
    </row>
    <row r="8" spans="1:11" x14ac:dyDescent="0.3">
      <c r="B8" s="15" t="s">
        <v>1</v>
      </c>
      <c r="C8" s="16">
        <v>1</v>
      </c>
      <c r="E8" s="18" t="s">
        <v>20</v>
      </c>
      <c r="F8" s="14"/>
      <c r="G8" s="18" t="s">
        <v>85</v>
      </c>
      <c r="H8" s="15"/>
    </row>
    <row r="9" spans="1:11" x14ac:dyDescent="0.3">
      <c r="B9" s="15" t="s">
        <v>2</v>
      </c>
      <c r="C9" s="16">
        <v>2</v>
      </c>
      <c r="E9" s="18" t="s">
        <v>21</v>
      </c>
      <c r="F9" s="14"/>
      <c r="G9" s="18" t="s">
        <v>86</v>
      </c>
      <c r="H9" s="15"/>
    </row>
    <row r="10" spans="1:11" x14ac:dyDescent="0.3">
      <c r="B10" s="15" t="s">
        <v>3</v>
      </c>
      <c r="C10" s="16">
        <v>3</v>
      </c>
      <c r="E10" s="18" t="s">
        <v>22</v>
      </c>
      <c r="F10" s="14"/>
      <c r="G10" s="18" t="s">
        <v>87</v>
      </c>
      <c r="H10" s="15"/>
    </row>
    <row r="11" spans="1:11" x14ac:dyDescent="0.3">
      <c r="B11" s="15" t="s">
        <v>4</v>
      </c>
      <c r="C11" s="16">
        <v>4</v>
      </c>
      <c r="E11" s="18" t="s">
        <v>23</v>
      </c>
      <c r="F11" s="14"/>
      <c r="G11" s="18" t="s">
        <v>88</v>
      </c>
      <c r="H11" s="15"/>
    </row>
    <row r="12" spans="1:11" x14ac:dyDescent="0.3">
      <c r="B12" s="15" t="s">
        <v>5</v>
      </c>
      <c r="C12" s="16">
        <v>5</v>
      </c>
      <c r="E12" s="18" t="s">
        <v>24</v>
      </c>
      <c r="F12" s="14"/>
      <c r="G12" s="18" t="s">
        <v>89</v>
      </c>
      <c r="H12" s="15"/>
    </row>
    <row r="13" spans="1:11" x14ac:dyDescent="0.3">
      <c r="B13" s="15" t="s">
        <v>6</v>
      </c>
      <c r="C13" s="16">
        <v>6</v>
      </c>
      <c r="E13" s="18" t="s">
        <v>25</v>
      </c>
      <c r="F13" s="14"/>
      <c r="G13" s="18" t="s">
        <v>90</v>
      </c>
      <c r="H13" s="15"/>
    </row>
    <row r="14" spans="1:11" x14ac:dyDescent="0.3">
      <c r="B14" s="15" t="s">
        <v>7</v>
      </c>
      <c r="C14" s="16">
        <v>7</v>
      </c>
      <c r="E14" s="18" t="s">
        <v>26</v>
      </c>
      <c r="F14" s="14"/>
      <c r="G14" s="18" t="s">
        <v>91</v>
      </c>
      <c r="H14" s="15"/>
    </row>
    <row r="15" spans="1:11" x14ac:dyDescent="0.3">
      <c r="B15" s="15" t="s">
        <v>64</v>
      </c>
      <c r="C15" s="16">
        <v>8</v>
      </c>
      <c r="E15" s="18" t="s">
        <v>74</v>
      </c>
      <c r="F15" s="14"/>
      <c r="G15" s="18" t="s">
        <v>92</v>
      </c>
      <c r="H15" s="15"/>
    </row>
    <row r="16" spans="1:11" x14ac:dyDescent="0.3">
      <c r="B16" s="15" t="s">
        <v>65</v>
      </c>
      <c r="C16" s="16">
        <v>9</v>
      </c>
      <c r="E16" s="18" t="s">
        <v>75</v>
      </c>
      <c r="F16" s="14"/>
      <c r="G16" s="18" t="s">
        <v>93</v>
      </c>
      <c r="H16" s="15"/>
    </row>
    <row r="17" spans="2:8" x14ac:dyDescent="0.3">
      <c r="B17" s="15" t="s">
        <v>66</v>
      </c>
      <c r="C17" s="16">
        <v>10</v>
      </c>
      <c r="E17" s="18" t="s">
        <v>76</v>
      </c>
      <c r="F17" s="14"/>
      <c r="G17" s="18" t="s">
        <v>94</v>
      </c>
      <c r="H17" s="15"/>
    </row>
    <row r="18" spans="2:8" x14ac:dyDescent="0.3">
      <c r="B18" s="15" t="s">
        <v>67</v>
      </c>
      <c r="C18" s="16">
        <v>11</v>
      </c>
      <c r="E18" s="18" t="s">
        <v>77</v>
      </c>
      <c r="F18" s="14"/>
      <c r="G18" s="18" t="s">
        <v>95</v>
      </c>
      <c r="H18" s="15"/>
    </row>
    <row r="19" spans="2:8" x14ac:dyDescent="0.3">
      <c r="B19" s="15" t="s">
        <v>68</v>
      </c>
      <c r="C19" s="16">
        <v>12</v>
      </c>
      <c r="E19" s="18" t="s">
        <v>78</v>
      </c>
      <c r="F19" s="14"/>
      <c r="G19" s="18" t="s">
        <v>96</v>
      </c>
      <c r="H19" s="15"/>
    </row>
    <row r="20" spans="2:8" x14ac:dyDescent="0.3">
      <c r="B20" s="15" t="s">
        <v>69</v>
      </c>
      <c r="C20" s="16">
        <v>13</v>
      </c>
      <c r="E20" s="18" t="s">
        <v>79</v>
      </c>
      <c r="F20" s="14"/>
      <c r="G20" s="18" t="s">
        <v>97</v>
      </c>
      <c r="H20" s="15"/>
    </row>
    <row r="21" spans="2:8" x14ac:dyDescent="0.3">
      <c r="B21" s="15" t="s">
        <v>70</v>
      </c>
      <c r="C21" s="16">
        <v>14</v>
      </c>
      <c r="E21" s="18" t="s">
        <v>80</v>
      </c>
      <c r="F21" s="14"/>
      <c r="G21" s="18" t="s">
        <v>98</v>
      </c>
      <c r="H21" s="15"/>
    </row>
    <row r="22" spans="2:8" x14ac:dyDescent="0.3">
      <c r="B22" s="15" t="s">
        <v>71</v>
      </c>
      <c r="C22" s="16">
        <v>15</v>
      </c>
      <c r="E22" s="18" t="s">
        <v>81</v>
      </c>
      <c r="F22" s="14"/>
      <c r="G22" s="18" t="s">
        <v>99</v>
      </c>
      <c r="H22" s="15"/>
    </row>
    <row r="23" spans="2:8" x14ac:dyDescent="0.3">
      <c r="B23" s="15" t="s">
        <v>72</v>
      </c>
      <c r="C23" s="16">
        <v>16</v>
      </c>
      <c r="E23" s="18" t="s">
        <v>82</v>
      </c>
      <c r="F23" s="14"/>
      <c r="G23" s="18" t="s">
        <v>100</v>
      </c>
      <c r="H23" s="15"/>
    </row>
  </sheetData>
  <mergeCells count="2">
    <mergeCell ref="G6:H6"/>
    <mergeCell ref="B6:C6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Menu</vt:lpstr>
      <vt:lpstr>Geral</vt:lpstr>
      <vt:lpstr>Clientes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castro</dc:creator>
  <cp:lastModifiedBy>mateus castro</cp:lastModifiedBy>
  <dcterms:created xsi:type="dcterms:W3CDTF">2015-06-05T18:19:34Z</dcterms:created>
  <dcterms:modified xsi:type="dcterms:W3CDTF">2021-02-05T00:26:45Z</dcterms:modified>
</cp:coreProperties>
</file>