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flow">Arkusz1!$K$1</definedName>
    <definedName name="ratio">Arkusz1!$J$1</definedName>
    <definedName name="ticks">Arkusz1!$L$1</definedName>
  </definedNames>
  <calcPr calcId="152511"/>
</workbook>
</file>

<file path=xl/calcChain.xml><?xml version="1.0" encoding="utf-8"?>
<calcChain xmlns="http://schemas.openxmlformats.org/spreadsheetml/2006/main">
  <c r="I2" i="1" l="1"/>
  <c r="H2" i="1"/>
  <c r="M2" i="1" l="1"/>
  <c r="K7" i="1"/>
  <c r="E18" i="1" l="1"/>
  <c r="H7" i="1" l="1"/>
  <c r="H8" i="1" s="1"/>
  <c r="H9" i="1" s="1"/>
  <c r="F5" i="1"/>
  <c r="F4" i="1"/>
  <c r="F2" i="1"/>
  <c r="F1" i="1"/>
  <c r="A2" i="1"/>
</calcChain>
</file>

<file path=xl/sharedStrings.xml><?xml version="1.0" encoding="utf-8"?>
<sst xmlns="http://schemas.openxmlformats.org/spreadsheetml/2006/main" count="15" uniqueCount="12">
  <si>
    <t>ml/min</t>
  </si>
  <si>
    <t>ml/s</t>
  </si>
  <si>
    <t>ml/ms</t>
  </si>
  <si>
    <t>tick</t>
  </si>
  <si>
    <t>s</t>
  </si>
  <si>
    <t>ml</t>
  </si>
  <si>
    <t>l/h</t>
  </si>
  <si>
    <t>l</t>
  </si>
  <si>
    <t>1tick</t>
  </si>
  <si>
    <t>teor.</t>
  </si>
  <si>
    <t>real.</t>
  </si>
  <si>
    <t>(((250*8,48)/25504839)/1/32768)*60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</si>
</sst>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I3" sqref="I3"/>
    </sheetView>
  </sheetViews>
  <sheetFormatPr defaultRowHeight="15" x14ac:dyDescent="0.25"/>
  <cols>
    <col min="1" max="1" width="10" bestFit="1" customWidth="1"/>
    <col min="5" max="5" width="10" bestFit="1" customWidth="1"/>
    <col min="6" max="6" width="12" bestFit="1" customWidth="1"/>
    <col min="8" max="8" width="12" bestFit="1" customWidth="1"/>
    <col min="9" max="9" width="16.7109375" bestFit="1" customWidth="1"/>
    <col min="13" max="13" width="12" bestFit="1" customWidth="1"/>
  </cols>
  <sheetData>
    <row r="1" spans="1:13" x14ac:dyDescent="0.25">
      <c r="A1">
        <v>132</v>
      </c>
      <c r="B1" t="s">
        <v>0</v>
      </c>
      <c r="E1" t="s">
        <v>3</v>
      </c>
      <c r="F1" s="1">
        <f>1/32768</f>
        <v>3.0517578125E-5</v>
      </c>
      <c r="G1" t="s">
        <v>4</v>
      </c>
      <c r="J1">
        <v>2</v>
      </c>
      <c r="K1">
        <v>163</v>
      </c>
      <c r="L1">
        <v>31569814</v>
      </c>
    </row>
    <row r="2" spans="1:13" x14ac:dyDescent="0.25">
      <c r="A2">
        <f>A1/60</f>
        <v>2.2000000000000002</v>
      </c>
      <c r="B2" t="s">
        <v>1</v>
      </c>
      <c r="E2" t="s">
        <v>3</v>
      </c>
      <c r="F2" s="1">
        <f>A2*F1</f>
        <v>6.7138671875000005E-5</v>
      </c>
      <c r="G2" t="s">
        <v>5</v>
      </c>
      <c r="H2" s="1">
        <f>F2*18446744073709500000</f>
        <v>1238489897526883</v>
      </c>
      <c r="I2" s="2">
        <f>H2/1000</f>
        <v>1238489897526.8831</v>
      </c>
      <c r="M2">
        <f>((flow*ratio)/30)*(ticks/32768)</f>
        <v>10469.319014485678</v>
      </c>
    </row>
    <row r="3" spans="1:13" x14ac:dyDescent="0.25">
      <c r="I3">
        <v>1238489897526.8799</v>
      </c>
    </row>
    <row r="4" spans="1:13" x14ac:dyDescent="0.25">
      <c r="E4">
        <v>850</v>
      </c>
      <c r="F4" s="2">
        <f>F2*E4*60*60*4/1000</f>
        <v>0.82177734375000011</v>
      </c>
      <c r="G4" t="s">
        <v>6</v>
      </c>
    </row>
    <row r="5" spans="1:13" x14ac:dyDescent="0.25">
      <c r="D5" t="s">
        <v>9</v>
      </c>
      <c r="E5">
        <v>25504839</v>
      </c>
      <c r="F5" s="2">
        <f>E5*F2*4/1000</f>
        <v>6.8494440673828132</v>
      </c>
      <c r="G5" t="s">
        <v>7</v>
      </c>
    </row>
    <row r="7" spans="1:13" x14ac:dyDescent="0.25">
      <c r="D7" t="s">
        <v>10</v>
      </c>
      <c r="E7">
        <v>25504839</v>
      </c>
      <c r="F7">
        <v>8.48</v>
      </c>
      <c r="G7" t="s">
        <v>7</v>
      </c>
      <c r="H7">
        <f>(250*F7)/E7</f>
        <v>8.3121481378494485E-5</v>
      </c>
      <c r="I7" t="s">
        <v>8</v>
      </c>
      <c r="K7">
        <f>H7*31569814*4/1000</f>
        <v>10.496518826094137</v>
      </c>
    </row>
    <row r="8" spans="1:13" x14ac:dyDescent="0.25">
      <c r="H8" s="2">
        <f>H7/F1</f>
        <v>2.7237247018105073</v>
      </c>
      <c r="I8" t="s">
        <v>2</v>
      </c>
    </row>
    <row r="9" spans="1:13" x14ac:dyDescent="0.25">
      <c r="H9" s="3">
        <f>H8*60</f>
        <v>163.42348210863042</v>
      </c>
      <c r="I9" t="s">
        <v>0</v>
      </c>
    </row>
    <row r="17" spans="5:5" x14ac:dyDescent="0.25">
      <c r="E17" t="s">
        <v>11</v>
      </c>
    </row>
    <row r="18" spans="5:5" x14ac:dyDescent="0.25">
      <c r="E18">
        <f>(((250*8.48)/25504839)/(1/32768))*60</f>
        <v>163.42348210863042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Arkusz1</vt:lpstr>
      <vt:lpstr>flow</vt:lpstr>
      <vt:lpstr>ratio</vt:lpstr>
      <vt:lpstr>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2015-02-23T09:12:09Z</dcterms:modified>
</cp:coreProperties>
</file>