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d8db0327e8e8ef7d/Pulpit/Data Analysis/PORTFOLIO/EXCEL/"/>
    </mc:Choice>
  </mc:AlternateContent>
  <xr:revisionPtr revIDLastSave="43" documentId="8_{C26E5431-D9B6-4ED8-B741-130A3259986C}" xr6:coauthVersionLast="47" xr6:coauthVersionMax="47" xr10:uidLastSave="{5E27C07C-9398-4DA3-B664-A7AA252C4F5F}"/>
  <bookViews>
    <workbookView xWindow="-120" yWindow="-120" windowWidth="29040" windowHeight="16440" activeTab="7" xr2:uid="{00000000-000D-0000-FFFF-FFFF00000000}"/>
  </bookViews>
  <sheets>
    <sheet name="total_sales" sheetId="20" r:id="rId1"/>
    <sheet name="country_worksheet" sheetId="21" r:id="rId2"/>
    <sheet name="top_customers" sheetId="23" r:id="rId3"/>
    <sheet name="Sheet2" sheetId="22" r:id="rId4"/>
    <sheet name="orders" sheetId="17" r:id="rId5"/>
    <sheet name="customers" sheetId="13" r:id="rId6"/>
    <sheet name="products" sheetId="2" r:id="rId7"/>
    <sheet name="Dashboard" sheetId="24" r:id="rId8"/>
  </sheets>
  <externalReferences>
    <externalReference r:id="rId9"/>
  </externalReference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105"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L1001" i="17"/>
  <c r="M1001" i="17" s="1"/>
  <c r="K1001" i="17"/>
  <c r="J1001" i="17"/>
  <c r="O1001" i="17" s="1"/>
  <c r="I1001" i="17"/>
  <c r="N1001" i="17" s="1"/>
  <c r="H1001" i="17"/>
  <c r="G1001" i="17"/>
  <c r="F1001" i="17"/>
  <c r="P1000" i="17"/>
  <c r="L1000" i="17"/>
  <c r="M1000" i="17" s="1"/>
  <c r="K1000" i="17"/>
  <c r="J1000" i="17"/>
  <c r="O1000" i="17" s="1"/>
  <c r="I1000" i="17"/>
  <c r="N1000" i="17" s="1"/>
  <c r="H1000" i="17"/>
  <c r="G1000" i="17"/>
  <c r="F1000" i="17"/>
  <c r="P999" i="17"/>
  <c r="L999" i="17"/>
  <c r="M999" i="17" s="1"/>
  <c r="K999" i="17"/>
  <c r="J999" i="17"/>
  <c r="O999" i="17" s="1"/>
  <c r="I999" i="17"/>
  <c r="N999" i="17" s="1"/>
  <c r="H999" i="17"/>
  <c r="G999" i="17"/>
  <c r="F999" i="17"/>
  <c r="P998" i="17"/>
  <c r="L998" i="17"/>
  <c r="M998" i="17" s="1"/>
  <c r="K998" i="17"/>
  <c r="J998" i="17"/>
  <c r="O998" i="17" s="1"/>
  <c r="I998" i="17"/>
  <c r="N998" i="17" s="1"/>
  <c r="H998" i="17"/>
  <c r="G998" i="17"/>
  <c r="F998" i="17"/>
  <c r="P997" i="17"/>
  <c r="L997" i="17"/>
  <c r="M997" i="17" s="1"/>
  <c r="K997" i="17"/>
  <c r="J997" i="17"/>
  <c r="O997" i="17" s="1"/>
  <c r="I997" i="17"/>
  <c r="N997" i="17" s="1"/>
  <c r="H997" i="17"/>
  <c r="G997" i="17"/>
  <c r="F997" i="17"/>
  <c r="P996" i="17"/>
  <c r="L996" i="17"/>
  <c r="M996" i="17" s="1"/>
  <c r="K996" i="17"/>
  <c r="J996" i="17"/>
  <c r="O996" i="17" s="1"/>
  <c r="I996" i="17"/>
  <c r="N996" i="17" s="1"/>
  <c r="H996" i="17"/>
  <c r="G996" i="17"/>
  <c r="F996" i="17"/>
  <c r="P995" i="17"/>
  <c r="L995" i="17"/>
  <c r="M995" i="17" s="1"/>
  <c r="K995" i="17"/>
  <c r="J995" i="17"/>
  <c r="O995" i="17" s="1"/>
  <c r="I995" i="17"/>
  <c r="N995" i="17" s="1"/>
  <c r="H995" i="17"/>
  <c r="G995" i="17"/>
  <c r="F995" i="17"/>
  <c r="P994" i="17"/>
  <c r="L994" i="17"/>
  <c r="M994" i="17" s="1"/>
  <c r="K994" i="17"/>
  <c r="J994" i="17"/>
  <c r="O994" i="17" s="1"/>
  <c r="I994" i="17"/>
  <c r="N994" i="17" s="1"/>
  <c r="H994" i="17"/>
  <c r="G994" i="17"/>
  <c r="F994" i="17"/>
  <c r="P993" i="17"/>
  <c r="L993" i="17"/>
  <c r="M993" i="17" s="1"/>
  <c r="K993" i="17"/>
  <c r="J993" i="17"/>
  <c r="O993" i="17" s="1"/>
  <c r="I993" i="17"/>
  <c r="N993" i="17" s="1"/>
  <c r="H993" i="17"/>
  <c r="G993" i="17"/>
  <c r="F993" i="17"/>
  <c r="P992" i="17"/>
  <c r="L992" i="17"/>
  <c r="M992" i="17" s="1"/>
  <c r="K992" i="17"/>
  <c r="J992" i="17"/>
  <c r="O992" i="17" s="1"/>
  <c r="I992" i="17"/>
  <c r="N992" i="17" s="1"/>
  <c r="H992" i="17"/>
  <c r="G992" i="17"/>
  <c r="F992" i="17"/>
  <c r="P991" i="17"/>
  <c r="L991" i="17"/>
  <c r="M991" i="17" s="1"/>
  <c r="K991" i="17"/>
  <c r="J991" i="17"/>
  <c r="O991" i="17" s="1"/>
  <c r="I991" i="17"/>
  <c r="N991" i="17" s="1"/>
  <c r="H991" i="17"/>
  <c r="G991" i="17"/>
  <c r="F991" i="17"/>
  <c r="P990" i="17"/>
  <c r="L990" i="17"/>
  <c r="M990" i="17" s="1"/>
  <c r="K990" i="17"/>
  <c r="J990" i="17"/>
  <c r="O990" i="17" s="1"/>
  <c r="I990" i="17"/>
  <c r="N990" i="17" s="1"/>
  <c r="H990" i="17"/>
  <c r="G990" i="17"/>
  <c r="F990" i="17"/>
  <c r="P989" i="17"/>
  <c r="M989" i="17"/>
  <c r="L989" i="17"/>
  <c r="K989" i="17"/>
  <c r="J989" i="17"/>
  <c r="O989" i="17" s="1"/>
  <c r="I989" i="17"/>
  <c r="N989" i="17" s="1"/>
  <c r="H989" i="17"/>
  <c r="G989" i="17"/>
  <c r="F989" i="17"/>
  <c r="P988" i="17"/>
  <c r="L988" i="17"/>
  <c r="M988" i="17" s="1"/>
  <c r="K988" i="17"/>
  <c r="J988" i="17"/>
  <c r="O988" i="17" s="1"/>
  <c r="I988" i="17"/>
  <c r="N988" i="17" s="1"/>
  <c r="H988" i="17"/>
  <c r="G988" i="17"/>
  <c r="F988" i="17"/>
  <c r="P987" i="17"/>
  <c r="L987" i="17"/>
  <c r="M987" i="17" s="1"/>
  <c r="K987" i="17"/>
  <c r="J987" i="17"/>
  <c r="O987" i="17" s="1"/>
  <c r="I987" i="17"/>
  <c r="N987" i="17" s="1"/>
  <c r="H987" i="17"/>
  <c r="G987" i="17"/>
  <c r="F987" i="17"/>
  <c r="P986" i="17"/>
  <c r="L986" i="17"/>
  <c r="M986" i="17" s="1"/>
  <c r="K986" i="17"/>
  <c r="J986" i="17"/>
  <c r="O986" i="17" s="1"/>
  <c r="I986" i="17"/>
  <c r="N986" i="17" s="1"/>
  <c r="H986" i="17"/>
  <c r="G986" i="17"/>
  <c r="F986" i="17"/>
  <c r="P985" i="17"/>
  <c r="L985" i="17"/>
  <c r="M985" i="17" s="1"/>
  <c r="K985" i="17"/>
  <c r="J985" i="17"/>
  <c r="O985" i="17" s="1"/>
  <c r="I985" i="17"/>
  <c r="N985" i="17" s="1"/>
  <c r="H985" i="17"/>
  <c r="G985" i="17"/>
  <c r="F985" i="17"/>
  <c r="P984" i="17"/>
  <c r="L984" i="17"/>
  <c r="M984" i="17" s="1"/>
  <c r="K984" i="17"/>
  <c r="J984" i="17"/>
  <c r="O984" i="17" s="1"/>
  <c r="I984" i="17"/>
  <c r="N984" i="17" s="1"/>
  <c r="H984" i="17"/>
  <c r="G984" i="17"/>
  <c r="F984" i="17"/>
  <c r="P983" i="17"/>
  <c r="M983" i="17"/>
  <c r="L983" i="17"/>
  <c r="K983" i="17"/>
  <c r="J983" i="17"/>
  <c r="O983" i="17" s="1"/>
  <c r="I983" i="17"/>
  <c r="N983" i="17" s="1"/>
  <c r="H983" i="17"/>
  <c r="G983" i="17"/>
  <c r="F983" i="17"/>
  <c r="P982" i="17"/>
  <c r="L982" i="17"/>
  <c r="M982" i="17" s="1"/>
  <c r="K982" i="17"/>
  <c r="J982" i="17"/>
  <c r="O982" i="17" s="1"/>
  <c r="I982" i="17"/>
  <c r="N982" i="17" s="1"/>
  <c r="H982" i="17"/>
  <c r="G982" i="17"/>
  <c r="F982" i="17"/>
  <c r="P981" i="17"/>
  <c r="M981" i="17"/>
  <c r="L981" i="17"/>
  <c r="K981" i="17"/>
  <c r="J981" i="17"/>
  <c r="O981" i="17" s="1"/>
  <c r="I981" i="17"/>
  <c r="N981" i="17" s="1"/>
  <c r="H981" i="17"/>
  <c r="G981" i="17"/>
  <c r="F981" i="17"/>
  <c r="P980" i="17"/>
  <c r="L980" i="17"/>
  <c r="M980" i="17" s="1"/>
  <c r="K980" i="17"/>
  <c r="J980" i="17"/>
  <c r="O980" i="17" s="1"/>
  <c r="I980" i="17"/>
  <c r="N980" i="17" s="1"/>
  <c r="H980" i="17"/>
  <c r="G980" i="17"/>
  <c r="F980" i="17"/>
  <c r="P979" i="17"/>
  <c r="L979" i="17"/>
  <c r="M979" i="17" s="1"/>
  <c r="K979" i="17"/>
  <c r="J979" i="17"/>
  <c r="O979" i="17" s="1"/>
  <c r="I979" i="17"/>
  <c r="N979" i="17" s="1"/>
  <c r="H979" i="17"/>
  <c r="G979" i="17"/>
  <c r="F979" i="17"/>
  <c r="P978" i="17"/>
  <c r="L978" i="17"/>
  <c r="M978" i="17" s="1"/>
  <c r="K978" i="17"/>
  <c r="J978" i="17"/>
  <c r="O978" i="17" s="1"/>
  <c r="I978" i="17"/>
  <c r="N978" i="17" s="1"/>
  <c r="H978" i="17"/>
  <c r="G978" i="17"/>
  <c r="F978" i="17"/>
  <c r="P977" i="17"/>
  <c r="L977" i="17"/>
  <c r="M977" i="17" s="1"/>
  <c r="K977" i="17"/>
  <c r="J977" i="17"/>
  <c r="O977" i="17" s="1"/>
  <c r="I977" i="17"/>
  <c r="N977" i="17" s="1"/>
  <c r="H977" i="17"/>
  <c r="G977" i="17"/>
  <c r="F977" i="17"/>
  <c r="P976" i="17"/>
  <c r="L976" i="17"/>
  <c r="M976" i="17" s="1"/>
  <c r="K976" i="17"/>
  <c r="J976" i="17"/>
  <c r="O976" i="17" s="1"/>
  <c r="I976" i="17"/>
  <c r="N976" i="17" s="1"/>
  <c r="H976" i="17"/>
  <c r="G976" i="17"/>
  <c r="F976" i="17"/>
  <c r="P975" i="17"/>
  <c r="M975" i="17"/>
  <c r="L975" i="17"/>
  <c r="K975" i="17"/>
  <c r="J975" i="17"/>
  <c r="O975" i="17" s="1"/>
  <c r="I975" i="17"/>
  <c r="N975" i="17" s="1"/>
  <c r="H975" i="17"/>
  <c r="G975" i="17"/>
  <c r="F975" i="17"/>
  <c r="P974" i="17"/>
  <c r="L974" i="17"/>
  <c r="M974" i="17" s="1"/>
  <c r="K974" i="17"/>
  <c r="J974" i="17"/>
  <c r="O974" i="17" s="1"/>
  <c r="I974" i="17"/>
  <c r="N974" i="17" s="1"/>
  <c r="H974" i="17"/>
  <c r="G974" i="17"/>
  <c r="F974" i="17"/>
  <c r="P973" i="17"/>
  <c r="M973" i="17"/>
  <c r="L973" i="17"/>
  <c r="K973" i="17"/>
  <c r="J973" i="17"/>
  <c r="O973" i="17" s="1"/>
  <c r="I973" i="17"/>
  <c r="N973" i="17" s="1"/>
  <c r="H973" i="17"/>
  <c r="G973" i="17"/>
  <c r="F973" i="17"/>
  <c r="P972" i="17"/>
  <c r="L972" i="17"/>
  <c r="M972" i="17" s="1"/>
  <c r="K972" i="17"/>
  <c r="J972" i="17"/>
  <c r="O972" i="17" s="1"/>
  <c r="I972" i="17"/>
  <c r="N972" i="17" s="1"/>
  <c r="H972" i="17"/>
  <c r="G972" i="17"/>
  <c r="F972" i="17"/>
  <c r="P971" i="17"/>
  <c r="M971" i="17"/>
  <c r="L971" i="17"/>
  <c r="K971" i="17"/>
  <c r="J971" i="17"/>
  <c r="O971" i="17" s="1"/>
  <c r="I971" i="17"/>
  <c r="N971" i="17" s="1"/>
  <c r="H971" i="17"/>
  <c r="G971" i="17"/>
  <c r="F971" i="17"/>
  <c r="P970" i="17"/>
  <c r="L970" i="17"/>
  <c r="M970" i="17" s="1"/>
  <c r="K970" i="17"/>
  <c r="J970" i="17"/>
  <c r="O970" i="17" s="1"/>
  <c r="I970" i="17"/>
  <c r="N970" i="17" s="1"/>
  <c r="H970" i="17"/>
  <c r="G970" i="17"/>
  <c r="F970" i="17"/>
  <c r="P969" i="17"/>
  <c r="L969" i="17"/>
  <c r="M969" i="17" s="1"/>
  <c r="K969" i="17"/>
  <c r="J969" i="17"/>
  <c r="O969" i="17" s="1"/>
  <c r="I969" i="17"/>
  <c r="N969" i="17" s="1"/>
  <c r="H969" i="17"/>
  <c r="G969" i="17"/>
  <c r="F969" i="17"/>
  <c r="P968" i="17"/>
  <c r="L968" i="17"/>
  <c r="M968" i="17" s="1"/>
  <c r="K968" i="17"/>
  <c r="J968" i="17"/>
  <c r="O968" i="17" s="1"/>
  <c r="I968" i="17"/>
  <c r="N968" i="17" s="1"/>
  <c r="H968" i="17"/>
  <c r="G968" i="17"/>
  <c r="F968" i="17"/>
  <c r="P967" i="17"/>
  <c r="L967" i="17"/>
  <c r="M967" i="17" s="1"/>
  <c r="K967" i="17"/>
  <c r="J967" i="17"/>
  <c r="O967" i="17" s="1"/>
  <c r="I967" i="17"/>
  <c r="N967" i="17" s="1"/>
  <c r="H967" i="17"/>
  <c r="G967" i="17"/>
  <c r="F967" i="17"/>
  <c r="P966" i="17"/>
  <c r="L966" i="17"/>
  <c r="M966" i="17" s="1"/>
  <c r="K966" i="17"/>
  <c r="J966" i="17"/>
  <c r="O966" i="17" s="1"/>
  <c r="I966" i="17"/>
  <c r="N966" i="17" s="1"/>
  <c r="H966" i="17"/>
  <c r="G966" i="17"/>
  <c r="F966" i="17"/>
  <c r="P965" i="17"/>
  <c r="M965" i="17"/>
  <c r="L965" i="17"/>
  <c r="K965" i="17"/>
  <c r="J965" i="17"/>
  <c r="O965" i="17" s="1"/>
  <c r="I965" i="17"/>
  <c r="N965" i="17" s="1"/>
  <c r="H965" i="17"/>
  <c r="G965" i="17"/>
  <c r="F965" i="17"/>
  <c r="P964" i="17"/>
  <c r="L964" i="17"/>
  <c r="M964" i="17" s="1"/>
  <c r="K964" i="17"/>
  <c r="J964" i="17"/>
  <c r="O964" i="17" s="1"/>
  <c r="I964" i="17"/>
  <c r="N964" i="17" s="1"/>
  <c r="H964" i="17"/>
  <c r="G964" i="17"/>
  <c r="F964" i="17"/>
  <c r="P963" i="17"/>
  <c r="M963" i="17"/>
  <c r="L963" i="17"/>
  <c r="K963" i="17"/>
  <c r="J963" i="17"/>
  <c r="O963" i="17" s="1"/>
  <c r="I963" i="17"/>
  <c r="N963" i="17" s="1"/>
  <c r="H963" i="17"/>
  <c r="G963" i="17"/>
  <c r="F963" i="17"/>
  <c r="P962" i="17"/>
  <c r="L962" i="17"/>
  <c r="M962" i="17" s="1"/>
  <c r="K962" i="17"/>
  <c r="J962" i="17"/>
  <c r="O962" i="17" s="1"/>
  <c r="I962" i="17"/>
  <c r="N962" i="17" s="1"/>
  <c r="H962" i="17"/>
  <c r="G962" i="17"/>
  <c r="F962" i="17"/>
  <c r="P961" i="17"/>
  <c r="L961" i="17"/>
  <c r="M961" i="17" s="1"/>
  <c r="K961" i="17"/>
  <c r="J961" i="17"/>
  <c r="O961" i="17" s="1"/>
  <c r="I961" i="17"/>
  <c r="N961" i="17" s="1"/>
  <c r="H961" i="17"/>
  <c r="G961" i="17"/>
  <c r="F961" i="17"/>
  <c r="P960" i="17"/>
  <c r="L960" i="17"/>
  <c r="M960" i="17" s="1"/>
  <c r="K960" i="17"/>
  <c r="J960" i="17"/>
  <c r="O960" i="17" s="1"/>
  <c r="I960" i="17"/>
  <c r="N960" i="17" s="1"/>
  <c r="H960" i="17"/>
  <c r="G960" i="17"/>
  <c r="F960" i="17"/>
  <c r="P959" i="17"/>
  <c r="M959" i="17"/>
  <c r="L959" i="17"/>
  <c r="K959" i="17"/>
  <c r="J959" i="17"/>
  <c r="O959" i="17" s="1"/>
  <c r="I959" i="17"/>
  <c r="N959" i="17" s="1"/>
  <c r="H959" i="17"/>
  <c r="G959" i="17"/>
  <c r="F959" i="17"/>
  <c r="P958" i="17"/>
  <c r="L958" i="17"/>
  <c r="M958" i="17" s="1"/>
  <c r="K958" i="17"/>
  <c r="J958" i="17"/>
  <c r="O958" i="17" s="1"/>
  <c r="I958" i="17"/>
  <c r="N958" i="17" s="1"/>
  <c r="H958" i="17"/>
  <c r="G958" i="17"/>
  <c r="F958" i="17"/>
  <c r="P957" i="17"/>
  <c r="L957" i="17"/>
  <c r="M957" i="17" s="1"/>
  <c r="K957" i="17"/>
  <c r="J957" i="17"/>
  <c r="O957" i="17" s="1"/>
  <c r="I957" i="17"/>
  <c r="N957" i="17" s="1"/>
  <c r="H957" i="17"/>
  <c r="G957" i="17"/>
  <c r="F957" i="17"/>
  <c r="P956" i="17"/>
  <c r="L956" i="17"/>
  <c r="M956" i="17" s="1"/>
  <c r="K956" i="17"/>
  <c r="J956" i="17"/>
  <c r="O956" i="17" s="1"/>
  <c r="I956" i="17"/>
  <c r="N956" i="17" s="1"/>
  <c r="H956" i="17"/>
  <c r="G956" i="17"/>
  <c r="F956" i="17"/>
  <c r="P955" i="17"/>
  <c r="M955" i="17"/>
  <c r="L955" i="17"/>
  <c r="K955" i="17"/>
  <c r="J955" i="17"/>
  <c r="O955" i="17" s="1"/>
  <c r="I955" i="17"/>
  <c r="N955" i="17" s="1"/>
  <c r="H955" i="17"/>
  <c r="G955" i="17"/>
  <c r="F955" i="17"/>
  <c r="P954" i="17"/>
  <c r="L954" i="17"/>
  <c r="M954" i="17" s="1"/>
  <c r="K954" i="17"/>
  <c r="J954" i="17"/>
  <c r="O954" i="17" s="1"/>
  <c r="I954" i="17"/>
  <c r="N954" i="17" s="1"/>
  <c r="H954" i="17"/>
  <c r="G954" i="17"/>
  <c r="F954" i="17"/>
  <c r="P953" i="17"/>
  <c r="L953" i="17"/>
  <c r="M953" i="17" s="1"/>
  <c r="K953" i="17"/>
  <c r="J953" i="17"/>
  <c r="O953" i="17" s="1"/>
  <c r="I953" i="17"/>
  <c r="N953" i="17" s="1"/>
  <c r="H953" i="17"/>
  <c r="G953" i="17"/>
  <c r="F953" i="17"/>
  <c r="P952" i="17"/>
  <c r="L952" i="17"/>
  <c r="M952" i="17" s="1"/>
  <c r="K952" i="17"/>
  <c r="J952" i="17"/>
  <c r="O952" i="17" s="1"/>
  <c r="I952" i="17"/>
  <c r="N952" i="17" s="1"/>
  <c r="H952" i="17"/>
  <c r="G952" i="17"/>
  <c r="F952" i="17"/>
  <c r="P951" i="17"/>
  <c r="L951" i="17"/>
  <c r="M951" i="17" s="1"/>
  <c r="K951" i="17"/>
  <c r="J951" i="17"/>
  <c r="O951" i="17" s="1"/>
  <c r="I951" i="17"/>
  <c r="N951" i="17" s="1"/>
  <c r="H951" i="17"/>
  <c r="G951" i="17"/>
  <c r="F951" i="17"/>
  <c r="P950" i="17"/>
  <c r="L950" i="17"/>
  <c r="M950" i="17" s="1"/>
  <c r="K950" i="17"/>
  <c r="J950" i="17"/>
  <c r="O950" i="17" s="1"/>
  <c r="I950" i="17"/>
  <c r="N950" i="17" s="1"/>
  <c r="H950" i="17"/>
  <c r="G950" i="17"/>
  <c r="F950" i="17"/>
  <c r="P949" i="17"/>
  <c r="M949" i="17"/>
  <c r="L949" i="17"/>
  <c r="K949" i="17"/>
  <c r="J949" i="17"/>
  <c r="O949" i="17" s="1"/>
  <c r="I949" i="17"/>
  <c r="N949" i="17" s="1"/>
  <c r="H949" i="17"/>
  <c r="G949" i="17"/>
  <c r="F949" i="17"/>
  <c r="P948" i="17"/>
  <c r="L948" i="17"/>
  <c r="M948" i="17" s="1"/>
  <c r="K948" i="17"/>
  <c r="J948" i="17"/>
  <c r="O948" i="17" s="1"/>
  <c r="I948" i="17"/>
  <c r="N948" i="17" s="1"/>
  <c r="H948" i="17"/>
  <c r="G948" i="17"/>
  <c r="F948" i="17"/>
  <c r="P947" i="17"/>
  <c r="M947" i="17"/>
  <c r="L947" i="17"/>
  <c r="K947" i="17"/>
  <c r="J947" i="17"/>
  <c r="O947" i="17" s="1"/>
  <c r="I947" i="17"/>
  <c r="N947" i="17" s="1"/>
  <c r="H947" i="17"/>
  <c r="G947" i="17"/>
  <c r="F947" i="17"/>
  <c r="P946" i="17"/>
  <c r="L946" i="17"/>
  <c r="M946" i="17" s="1"/>
  <c r="K946" i="17"/>
  <c r="J946" i="17"/>
  <c r="O946" i="17" s="1"/>
  <c r="I946" i="17"/>
  <c r="N946" i="17" s="1"/>
  <c r="H946" i="17"/>
  <c r="G946" i="17"/>
  <c r="F946" i="17"/>
  <c r="P945" i="17"/>
  <c r="L945" i="17"/>
  <c r="M945" i="17" s="1"/>
  <c r="K945" i="17"/>
  <c r="J945" i="17"/>
  <c r="O945" i="17" s="1"/>
  <c r="I945" i="17"/>
  <c r="N945" i="17" s="1"/>
  <c r="H945" i="17"/>
  <c r="G945" i="17"/>
  <c r="F945" i="17"/>
  <c r="P944" i="17"/>
  <c r="L944" i="17"/>
  <c r="M944" i="17" s="1"/>
  <c r="K944" i="17"/>
  <c r="J944" i="17"/>
  <c r="O944" i="17" s="1"/>
  <c r="I944" i="17"/>
  <c r="N944" i="17" s="1"/>
  <c r="H944" i="17"/>
  <c r="G944" i="17"/>
  <c r="F944" i="17"/>
  <c r="P943" i="17"/>
  <c r="L943" i="17"/>
  <c r="M943" i="17" s="1"/>
  <c r="K943" i="17"/>
  <c r="J943" i="17"/>
  <c r="O943" i="17" s="1"/>
  <c r="I943" i="17"/>
  <c r="N943" i="17" s="1"/>
  <c r="H943" i="17"/>
  <c r="G943" i="17"/>
  <c r="F943" i="17"/>
  <c r="P942" i="17"/>
  <c r="L942" i="17"/>
  <c r="M942" i="17" s="1"/>
  <c r="K942" i="17"/>
  <c r="J942" i="17"/>
  <c r="O942" i="17" s="1"/>
  <c r="I942" i="17"/>
  <c r="N942" i="17" s="1"/>
  <c r="H942" i="17"/>
  <c r="G942" i="17"/>
  <c r="F942" i="17"/>
  <c r="P941" i="17"/>
  <c r="L941" i="17"/>
  <c r="M941" i="17" s="1"/>
  <c r="K941" i="17"/>
  <c r="J941" i="17"/>
  <c r="O941" i="17" s="1"/>
  <c r="I941" i="17"/>
  <c r="N941" i="17" s="1"/>
  <c r="H941" i="17"/>
  <c r="G941" i="17"/>
  <c r="F941" i="17"/>
  <c r="P940" i="17"/>
  <c r="L940" i="17"/>
  <c r="M940" i="17" s="1"/>
  <c r="K940" i="17"/>
  <c r="J940" i="17"/>
  <c r="O940" i="17" s="1"/>
  <c r="I940" i="17"/>
  <c r="N940" i="17" s="1"/>
  <c r="H940" i="17"/>
  <c r="G940" i="17"/>
  <c r="F940" i="17"/>
  <c r="P939" i="17"/>
  <c r="M939" i="17"/>
  <c r="L939" i="17"/>
  <c r="K939" i="17"/>
  <c r="J939" i="17"/>
  <c r="O939" i="17" s="1"/>
  <c r="I939" i="17"/>
  <c r="N939" i="17" s="1"/>
  <c r="H939" i="17"/>
  <c r="G939" i="17"/>
  <c r="F939" i="17"/>
  <c r="P938" i="17"/>
  <c r="L938" i="17"/>
  <c r="M938" i="17" s="1"/>
  <c r="K938" i="17"/>
  <c r="J938" i="17"/>
  <c r="O938" i="17" s="1"/>
  <c r="I938" i="17"/>
  <c r="N938" i="17" s="1"/>
  <c r="H938" i="17"/>
  <c r="G938" i="17"/>
  <c r="F938" i="17"/>
  <c r="P937" i="17"/>
  <c r="L937" i="17"/>
  <c r="M937" i="17" s="1"/>
  <c r="K937" i="17"/>
  <c r="J937" i="17"/>
  <c r="O937" i="17" s="1"/>
  <c r="I937" i="17"/>
  <c r="N937" i="17" s="1"/>
  <c r="H937" i="17"/>
  <c r="G937" i="17"/>
  <c r="F937" i="17"/>
  <c r="P936" i="17"/>
  <c r="L936" i="17"/>
  <c r="M936" i="17" s="1"/>
  <c r="K936" i="17"/>
  <c r="J936" i="17"/>
  <c r="O936" i="17" s="1"/>
  <c r="I936" i="17"/>
  <c r="N936" i="17" s="1"/>
  <c r="H936" i="17"/>
  <c r="G936" i="17"/>
  <c r="F936" i="17"/>
  <c r="P935" i="17"/>
  <c r="L935" i="17"/>
  <c r="M935" i="17" s="1"/>
  <c r="K935" i="17"/>
  <c r="J935" i="17"/>
  <c r="O935" i="17" s="1"/>
  <c r="I935" i="17"/>
  <c r="N935" i="17" s="1"/>
  <c r="H935" i="17"/>
  <c r="G935" i="17"/>
  <c r="F935" i="17"/>
  <c r="P934" i="17"/>
  <c r="L934" i="17"/>
  <c r="M934" i="17" s="1"/>
  <c r="K934" i="17"/>
  <c r="J934" i="17"/>
  <c r="O934" i="17" s="1"/>
  <c r="I934" i="17"/>
  <c r="N934" i="17" s="1"/>
  <c r="H934" i="17"/>
  <c r="G934" i="17"/>
  <c r="F934" i="17"/>
  <c r="P933" i="17"/>
  <c r="L933" i="17"/>
  <c r="M933" i="17" s="1"/>
  <c r="K933" i="17"/>
  <c r="J933" i="17"/>
  <c r="O933" i="17" s="1"/>
  <c r="I933" i="17"/>
  <c r="N933" i="17" s="1"/>
  <c r="H933" i="17"/>
  <c r="G933" i="17"/>
  <c r="F933" i="17"/>
  <c r="P932" i="17"/>
  <c r="L932" i="17"/>
  <c r="M932" i="17" s="1"/>
  <c r="K932" i="17"/>
  <c r="J932" i="17"/>
  <c r="O932" i="17" s="1"/>
  <c r="I932" i="17"/>
  <c r="N932" i="17" s="1"/>
  <c r="H932" i="17"/>
  <c r="G932" i="17"/>
  <c r="F932" i="17"/>
  <c r="P931" i="17"/>
  <c r="M931" i="17"/>
  <c r="L931" i="17"/>
  <c r="K931" i="17"/>
  <c r="J931" i="17"/>
  <c r="O931" i="17" s="1"/>
  <c r="I931" i="17"/>
  <c r="N931" i="17" s="1"/>
  <c r="H931" i="17"/>
  <c r="G931" i="17"/>
  <c r="F931" i="17"/>
  <c r="P930" i="17"/>
  <c r="L930" i="17"/>
  <c r="M930" i="17" s="1"/>
  <c r="K930" i="17"/>
  <c r="J930" i="17"/>
  <c r="O930" i="17" s="1"/>
  <c r="I930" i="17"/>
  <c r="N930" i="17" s="1"/>
  <c r="H930" i="17"/>
  <c r="G930" i="17"/>
  <c r="F930" i="17"/>
  <c r="P929" i="17"/>
  <c r="L929" i="17"/>
  <c r="M929" i="17" s="1"/>
  <c r="K929" i="17"/>
  <c r="J929" i="17"/>
  <c r="O929" i="17" s="1"/>
  <c r="I929" i="17"/>
  <c r="N929" i="17" s="1"/>
  <c r="H929" i="17"/>
  <c r="G929" i="17"/>
  <c r="F929" i="17"/>
  <c r="P928" i="17"/>
  <c r="L928" i="17"/>
  <c r="M928" i="17" s="1"/>
  <c r="K928" i="17"/>
  <c r="J928" i="17"/>
  <c r="O928" i="17" s="1"/>
  <c r="I928" i="17"/>
  <c r="N928" i="17" s="1"/>
  <c r="H928" i="17"/>
  <c r="G928" i="17"/>
  <c r="F928" i="17"/>
  <c r="P927" i="17"/>
  <c r="L927" i="17"/>
  <c r="M927" i="17" s="1"/>
  <c r="K927" i="17"/>
  <c r="J927" i="17"/>
  <c r="O927" i="17" s="1"/>
  <c r="I927" i="17"/>
  <c r="N927" i="17" s="1"/>
  <c r="H927" i="17"/>
  <c r="G927" i="17"/>
  <c r="F927" i="17"/>
  <c r="P926" i="17"/>
  <c r="L926" i="17"/>
  <c r="M926" i="17" s="1"/>
  <c r="K926" i="17"/>
  <c r="J926" i="17"/>
  <c r="O926" i="17" s="1"/>
  <c r="I926" i="17"/>
  <c r="N926" i="17" s="1"/>
  <c r="H926" i="17"/>
  <c r="G926" i="17"/>
  <c r="F926" i="17"/>
  <c r="P925" i="17"/>
  <c r="L925" i="17"/>
  <c r="M925" i="17" s="1"/>
  <c r="K925" i="17"/>
  <c r="J925" i="17"/>
  <c r="O925" i="17" s="1"/>
  <c r="I925" i="17"/>
  <c r="N925" i="17" s="1"/>
  <c r="H925" i="17"/>
  <c r="G925" i="17"/>
  <c r="F925" i="17"/>
  <c r="P924" i="17"/>
  <c r="L924" i="17"/>
  <c r="M924" i="17" s="1"/>
  <c r="K924" i="17"/>
  <c r="J924" i="17"/>
  <c r="O924" i="17" s="1"/>
  <c r="I924" i="17"/>
  <c r="N924" i="17" s="1"/>
  <c r="H924" i="17"/>
  <c r="G924" i="17"/>
  <c r="F924" i="17"/>
  <c r="P923" i="17"/>
  <c r="M923" i="17"/>
  <c r="L923" i="17"/>
  <c r="K923" i="17"/>
  <c r="J923" i="17"/>
  <c r="O923" i="17" s="1"/>
  <c r="I923" i="17"/>
  <c r="N923" i="17" s="1"/>
  <c r="H923" i="17"/>
  <c r="G923" i="17"/>
  <c r="F923" i="17"/>
  <c r="P922" i="17"/>
  <c r="L922" i="17"/>
  <c r="M922" i="17" s="1"/>
  <c r="K922" i="17"/>
  <c r="J922" i="17"/>
  <c r="O922" i="17" s="1"/>
  <c r="I922" i="17"/>
  <c r="N922" i="17" s="1"/>
  <c r="H922" i="17"/>
  <c r="G922" i="17"/>
  <c r="F922" i="17"/>
  <c r="P921" i="17"/>
  <c r="L921" i="17"/>
  <c r="M921" i="17" s="1"/>
  <c r="K921" i="17"/>
  <c r="J921" i="17"/>
  <c r="O921" i="17" s="1"/>
  <c r="I921" i="17"/>
  <c r="N921" i="17" s="1"/>
  <c r="H921" i="17"/>
  <c r="G921" i="17"/>
  <c r="F921" i="17"/>
  <c r="P920" i="17"/>
  <c r="L920" i="17"/>
  <c r="M920" i="17" s="1"/>
  <c r="K920" i="17"/>
  <c r="J920" i="17"/>
  <c r="O920" i="17" s="1"/>
  <c r="I920" i="17"/>
  <c r="N920" i="17" s="1"/>
  <c r="H920" i="17"/>
  <c r="G920" i="17"/>
  <c r="F920" i="17"/>
  <c r="P919" i="17"/>
  <c r="L919" i="17"/>
  <c r="M919" i="17" s="1"/>
  <c r="K919" i="17"/>
  <c r="J919" i="17"/>
  <c r="O919" i="17" s="1"/>
  <c r="I919" i="17"/>
  <c r="N919" i="17" s="1"/>
  <c r="H919" i="17"/>
  <c r="G919" i="17"/>
  <c r="F919" i="17"/>
  <c r="P918" i="17"/>
  <c r="L918" i="17"/>
  <c r="M918" i="17" s="1"/>
  <c r="K918" i="17"/>
  <c r="J918" i="17"/>
  <c r="O918" i="17" s="1"/>
  <c r="I918" i="17"/>
  <c r="N918" i="17" s="1"/>
  <c r="H918" i="17"/>
  <c r="G918" i="17"/>
  <c r="F918" i="17"/>
  <c r="P917" i="17"/>
  <c r="L917" i="17"/>
  <c r="M917" i="17" s="1"/>
  <c r="K917" i="17"/>
  <c r="J917" i="17"/>
  <c r="O917" i="17" s="1"/>
  <c r="I917" i="17"/>
  <c r="N917" i="17" s="1"/>
  <c r="H917" i="17"/>
  <c r="G917" i="17"/>
  <c r="F917" i="17"/>
  <c r="P916" i="17"/>
  <c r="L916" i="17"/>
  <c r="M916" i="17" s="1"/>
  <c r="K916" i="17"/>
  <c r="J916" i="17"/>
  <c r="O916" i="17" s="1"/>
  <c r="I916" i="17"/>
  <c r="N916" i="17" s="1"/>
  <c r="H916" i="17"/>
  <c r="G916" i="17"/>
  <c r="F916" i="17"/>
  <c r="P915" i="17"/>
  <c r="M915" i="17"/>
  <c r="L915" i="17"/>
  <c r="K915" i="17"/>
  <c r="J915" i="17"/>
  <c r="O915" i="17" s="1"/>
  <c r="I915" i="17"/>
  <c r="N915" i="17" s="1"/>
  <c r="H915" i="17"/>
  <c r="G915" i="17"/>
  <c r="F915" i="17"/>
  <c r="P914" i="17"/>
  <c r="L914" i="17"/>
  <c r="M914" i="17" s="1"/>
  <c r="K914" i="17"/>
  <c r="J914" i="17"/>
  <c r="O914" i="17" s="1"/>
  <c r="I914" i="17"/>
  <c r="N914" i="17" s="1"/>
  <c r="H914" i="17"/>
  <c r="G914" i="17"/>
  <c r="F914" i="17"/>
  <c r="P913" i="17"/>
  <c r="L913" i="17"/>
  <c r="M913" i="17" s="1"/>
  <c r="K913" i="17"/>
  <c r="J913" i="17"/>
  <c r="O913" i="17" s="1"/>
  <c r="I913" i="17"/>
  <c r="N913" i="17" s="1"/>
  <c r="H913" i="17"/>
  <c r="G913" i="17"/>
  <c r="F913" i="17"/>
  <c r="P912" i="17"/>
  <c r="L912" i="17"/>
  <c r="M912" i="17" s="1"/>
  <c r="K912" i="17"/>
  <c r="J912" i="17"/>
  <c r="O912" i="17" s="1"/>
  <c r="I912" i="17"/>
  <c r="N912" i="17" s="1"/>
  <c r="H912" i="17"/>
  <c r="G912" i="17"/>
  <c r="F912" i="17"/>
  <c r="P911" i="17"/>
  <c r="L911" i="17"/>
  <c r="M911" i="17" s="1"/>
  <c r="K911" i="17"/>
  <c r="J911" i="17"/>
  <c r="O911" i="17" s="1"/>
  <c r="I911" i="17"/>
  <c r="N911" i="17" s="1"/>
  <c r="H911" i="17"/>
  <c r="G911" i="17"/>
  <c r="F911" i="17"/>
  <c r="P910" i="17"/>
  <c r="L910" i="17"/>
  <c r="M910" i="17" s="1"/>
  <c r="K910" i="17"/>
  <c r="J910" i="17"/>
  <c r="O910" i="17" s="1"/>
  <c r="I910" i="17"/>
  <c r="N910" i="17" s="1"/>
  <c r="H910" i="17"/>
  <c r="G910" i="17"/>
  <c r="F910" i="17"/>
  <c r="P909" i="17"/>
  <c r="L909" i="17"/>
  <c r="M909" i="17" s="1"/>
  <c r="K909" i="17"/>
  <c r="J909" i="17"/>
  <c r="O909" i="17" s="1"/>
  <c r="I909" i="17"/>
  <c r="N909" i="17" s="1"/>
  <c r="H909" i="17"/>
  <c r="G909" i="17"/>
  <c r="F909" i="17"/>
  <c r="P908" i="17"/>
  <c r="L908" i="17"/>
  <c r="M908" i="17" s="1"/>
  <c r="K908" i="17"/>
  <c r="J908" i="17"/>
  <c r="O908" i="17" s="1"/>
  <c r="I908" i="17"/>
  <c r="N908" i="17" s="1"/>
  <c r="H908" i="17"/>
  <c r="G908" i="17"/>
  <c r="F908" i="17"/>
  <c r="P907" i="17"/>
  <c r="M907" i="17"/>
  <c r="L907" i="17"/>
  <c r="K907" i="17"/>
  <c r="J907" i="17"/>
  <c r="O907" i="17" s="1"/>
  <c r="I907" i="17"/>
  <c r="N907" i="17" s="1"/>
  <c r="H907" i="17"/>
  <c r="G907" i="17"/>
  <c r="F907" i="17"/>
  <c r="P906" i="17"/>
  <c r="L906" i="17"/>
  <c r="M906" i="17" s="1"/>
  <c r="K906" i="17"/>
  <c r="J906" i="17"/>
  <c r="O906" i="17" s="1"/>
  <c r="I906" i="17"/>
  <c r="N906" i="17" s="1"/>
  <c r="H906" i="17"/>
  <c r="G906" i="17"/>
  <c r="F906" i="17"/>
  <c r="P905" i="17"/>
  <c r="L905" i="17"/>
  <c r="M905" i="17" s="1"/>
  <c r="K905" i="17"/>
  <c r="J905" i="17"/>
  <c r="O905" i="17" s="1"/>
  <c r="I905" i="17"/>
  <c r="N905" i="17" s="1"/>
  <c r="H905" i="17"/>
  <c r="G905" i="17"/>
  <c r="F905" i="17"/>
  <c r="P904" i="17"/>
  <c r="L904" i="17"/>
  <c r="M904" i="17" s="1"/>
  <c r="K904" i="17"/>
  <c r="J904" i="17"/>
  <c r="O904" i="17" s="1"/>
  <c r="I904" i="17"/>
  <c r="N904" i="17" s="1"/>
  <c r="H904" i="17"/>
  <c r="G904" i="17"/>
  <c r="F904" i="17"/>
  <c r="P903" i="17"/>
  <c r="L903" i="17"/>
  <c r="M903" i="17" s="1"/>
  <c r="K903" i="17"/>
  <c r="J903" i="17"/>
  <c r="O903" i="17" s="1"/>
  <c r="I903" i="17"/>
  <c r="N903" i="17" s="1"/>
  <c r="H903" i="17"/>
  <c r="G903" i="17"/>
  <c r="F903" i="17"/>
  <c r="P902" i="17"/>
  <c r="L902" i="17"/>
  <c r="M902" i="17" s="1"/>
  <c r="K902" i="17"/>
  <c r="J902" i="17"/>
  <c r="O902" i="17" s="1"/>
  <c r="I902" i="17"/>
  <c r="N902" i="17" s="1"/>
  <c r="H902" i="17"/>
  <c r="G902" i="17"/>
  <c r="F902" i="17"/>
  <c r="P901" i="17"/>
  <c r="L901" i="17"/>
  <c r="M901" i="17" s="1"/>
  <c r="K901" i="17"/>
  <c r="J901" i="17"/>
  <c r="O901" i="17" s="1"/>
  <c r="I901" i="17"/>
  <c r="N901" i="17" s="1"/>
  <c r="H901" i="17"/>
  <c r="G901" i="17"/>
  <c r="F901" i="17"/>
  <c r="P900" i="17"/>
  <c r="L900" i="17"/>
  <c r="M900" i="17" s="1"/>
  <c r="K900" i="17"/>
  <c r="J900" i="17"/>
  <c r="O900" i="17" s="1"/>
  <c r="I900" i="17"/>
  <c r="N900" i="17" s="1"/>
  <c r="H900" i="17"/>
  <c r="G900" i="17"/>
  <c r="F900" i="17"/>
  <c r="P899" i="17"/>
  <c r="M899" i="17"/>
  <c r="L899" i="17"/>
  <c r="K899" i="17"/>
  <c r="J899" i="17"/>
  <c r="O899" i="17" s="1"/>
  <c r="I899" i="17"/>
  <c r="N899" i="17" s="1"/>
  <c r="H899" i="17"/>
  <c r="G899" i="17"/>
  <c r="F899" i="17"/>
  <c r="P898" i="17"/>
  <c r="L898" i="17"/>
  <c r="M898" i="17" s="1"/>
  <c r="K898" i="17"/>
  <c r="J898" i="17"/>
  <c r="O898" i="17" s="1"/>
  <c r="I898" i="17"/>
  <c r="N898" i="17" s="1"/>
  <c r="H898" i="17"/>
  <c r="G898" i="17"/>
  <c r="F898" i="17"/>
  <c r="P897" i="17"/>
  <c r="L897" i="17"/>
  <c r="M897" i="17" s="1"/>
  <c r="K897" i="17"/>
  <c r="J897" i="17"/>
  <c r="O897" i="17" s="1"/>
  <c r="I897" i="17"/>
  <c r="N897" i="17" s="1"/>
  <c r="H897" i="17"/>
  <c r="G897" i="17"/>
  <c r="F897" i="17"/>
  <c r="P896" i="17"/>
  <c r="L896" i="17"/>
  <c r="M896" i="17" s="1"/>
  <c r="K896" i="17"/>
  <c r="J896" i="17"/>
  <c r="O896" i="17" s="1"/>
  <c r="I896" i="17"/>
  <c r="N896" i="17" s="1"/>
  <c r="H896" i="17"/>
  <c r="G896" i="17"/>
  <c r="F896" i="17"/>
  <c r="P895" i="17"/>
  <c r="L895" i="17"/>
  <c r="M895" i="17" s="1"/>
  <c r="K895" i="17"/>
  <c r="J895" i="17"/>
  <c r="O895" i="17" s="1"/>
  <c r="I895" i="17"/>
  <c r="N895" i="17" s="1"/>
  <c r="H895" i="17"/>
  <c r="G895" i="17"/>
  <c r="F895" i="17"/>
  <c r="P894" i="17"/>
  <c r="L894" i="17"/>
  <c r="M894" i="17" s="1"/>
  <c r="K894" i="17"/>
  <c r="J894" i="17"/>
  <c r="O894" i="17" s="1"/>
  <c r="I894" i="17"/>
  <c r="N894" i="17" s="1"/>
  <c r="H894" i="17"/>
  <c r="G894" i="17"/>
  <c r="F894" i="17"/>
  <c r="P893" i="17"/>
  <c r="L893" i="17"/>
  <c r="M893" i="17" s="1"/>
  <c r="K893" i="17"/>
  <c r="J893" i="17"/>
  <c r="O893" i="17" s="1"/>
  <c r="I893" i="17"/>
  <c r="N893" i="17" s="1"/>
  <c r="H893" i="17"/>
  <c r="G893" i="17"/>
  <c r="F893" i="17"/>
  <c r="P892" i="17"/>
  <c r="L892" i="17"/>
  <c r="M892" i="17" s="1"/>
  <c r="K892" i="17"/>
  <c r="J892" i="17"/>
  <c r="O892" i="17" s="1"/>
  <c r="I892" i="17"/>
  <c r="N892" i="17" s="1"/>
  <c r="H892" i="17"/>
  <c r="G892" i="17"/>
  <c r="F892" i="17"/>
  <c r="P891" i="17"/>
  <c r="M891" i="17"/>
  <c r="L891" i="17"/>
  <c r="K891" i="17"/>
  <c r="J891" i="17"/>
  <c r="O891" i="17" s="1"/>
  <c r="I891" i="17"/>
  <c r="N891" i="17" s="1"/>
  <c r="H891" i="17"/>
  <c r="G891" i="17"/>
  <c r="F891" i="17"/>
  <c r="P890" i="17"/>
  <c r="L890" i="17"/>
  <c r="M890" i="17" s="1"/>
  <c r="K890" i="17"/>
  <c r="J890" i="17"/>
  <c r="O890" i="17" s="1"/>
  <c r="I890" i="17"/>
  <c r="N890" i="17" s="1"/>
  <c r="H890" i="17"/>
  <c r="G890" i="17"/>
  <c r="F890" i="17"/>
  <c r="P889" i="17"/>
  <c r="L889" i="17"/>
  <c r="M889" i="17" s="1"/>
  <c r="K889" i="17"/>
  <c r="J889" i="17"/>
  <c r="O889" i="17" s="1"/>
  <c r="I889" i="17"/>
  <c r="N889" i="17" s="1"/>
  <c r="H889" i="17"/>
  <c r="G889" i="17"/>
  <c r="F889" i="17"/>
  <c r="P888" i="17"/>
  <c r="L888" i="17"/>
  <c r="M888" i="17" s="1"/>
  <c r="K888" i="17"/>
  <c r="J888" i="17"/>
  <c r="O888" i="17" s="1"/>
  <c r="I888" i="17"/>
  <c r="N888" i="17" s="1"/>
  <c r="H888" i="17"/>
  <c r="G888" i="17"/>
  <c r="F888" i="17"/>
  <c r="P887" i="17"/>
  <c r="L887" i="17"/>
  <c r="M887" i="17" s="1"/>
  <c r="K887" i="17"/>
  <c r="J887" i="17"/>
  <c r="O887" i="17" s="1"/>
  <c r="I887" i="17"/>
  <c r="N887" i="17" s="1"/>
  <c r="H887" i="17"/>
  <c r="G887" i="17"/>
  <c r="F887" i="17"/>
  <c r="P886" i="17"/>
  <c r="L886" i="17"/>
  <c r="M886" i="17" s="1"/>
  <c r="K886" i="17"/>
  <c r="J886" i="17"/>
  <c r="O886" i="17" s="1"/>
  <c r="I886" i="17"/>
  <c r="N886" i="17" s="1"/>
  <c r="H886" i="17"/>
  <c r="G886" i="17"/>
  <c r="F886" i="17"/>
  <c r="P885" i="17"/>
  <c r="O885" i="17"/>
  <c r="L885" i="17"/>
  <c r="M885" i="17" s="1"/>
  <c r="K885" i="17"/>
  <c r="J885" i="17"/>
  <c r="I885" i="17"/>
  <c r="N885" i="17" s="1"/>
  <c r="H885" i="17"/>
  <c r="G885" i="17"/>
  <c r="F885" i="17"/>
  <c r="P884" i="17"/>
  <c r="M884" i="17"/>
  <c r="L884" i="17"/>
  <c r="K884" i="17"/>
  <c r="J884" i="17"/>
  <c r="O884" i="17" s="1"/>
  <c r="I884" i="17"/>
  <c r="N884" i="17" s="1"/>
  <c r="H884" i="17"/>
  <c r="G884" i="17"/>
  <c r="F884" i="17"/>
  <c r="P883" i="17"/>
  <c r="L883" i="17"/>
  <c r="M883" i="17" s="1"/>
  <c r="K883" i="17"/>
  <c r="J883" i="17"/>
  <c r="O883" i="17" s="1"/>
  <c r="I883" i="17"/>
  <c r="N883" i="17" s="1"/>
  <c r="H883" i="17"/>
  <c r="G883" i="17"/>
  <c r="F883" i="17"/>
  <c r="P882" i="17"/>
  <c r="L882" i="17"/>
  <c r="M882" i="17" s="1"/>
  <c r="K882" i="17"/>
  <c r="J882" i="17"/>
  <c r="O882" i="17" s="1"/>
  <c r="I882" i="17"/>
  <c r="N882" i="17" s="1"/>
  <c r="H882" i="17"/>
  <c r="G882" i="17"/>
  <c r="F882" i="17"/>
  <c r="P881" i="17"/>
  <c r="L881" i="17"/>
  <c r="M881" i="17" s="1"/>
  <c r="K881" i="17"/>
  <c r="J881" i="17"/>
  <c r="O881" i="17" s="1"/>
  <c r="I881" i="17"/>
  <c r="N881" i="17" s="1"/>
  <c r="H881" i="17"/>
  <c r="G881" i="17"/>
  <c r="F881" i="17"/>
  <c r="P880" i="17"/>
  <c r="L880" i="17"/>
  <c r="M880" i="17" s="1"/>
  <c r="K880" i="17"/>
  <c r="J880" i="17"/>
  <c r="O880" i="17" s="1"/>
  <c r="I880" i="17"/>
  <c r="N880" i="17" s="1"/>
  <c r="H880" i="17"/>
  <c r="G880" i="17"/>
  <c r="F880" i="17"/>
  <c r="P879" i="17"/>
  <c r="L879" i="17"/>
  <c r="M879" i="17" s="1"/>
  <c r="K879" i="17"/>
  <c r="J879" i="17"/>
  <c r="O879" i="17" s="1"/>
  <c r="I879" i="17"/>
  <c r="N879" i="17" s="1"/>
  <c r="H879" i="17"/>
  <c r="G879" i="17"/>
  <c r="F879" i="17"/>
  <c r="P878" i="17"/>
  <c r="L878" i="17"/>
  <c r="M878" i="17" s="1"/>
  <c r="K878" i="17"/>
  <c r="J878" i="17"/>
  <c r="O878" i="17" s="1"/>
  <c r="I878" i="17"/>
  <c r="N878" i="17" s="1"/>
  <c r="H878" i="17"/>
  <c r="G878" i="17"/>
  <c r="F878" i="17"/>
  <c r="P877" i="17"/>
  <c r="N877" i="17"/>
  <c r="L877" i="17"/>
  <c r="M877" i="17" s="1"/>
  <c r="K877" i="17"/>
  <c r="J877" i="17"/>
  <c r="O877" i="17" s="1"/>
  <c r="I877" i="17"/>
  <c r="H877" i="17"/>
  <c r="G877" i="17"/>
  <c r="F877" i="17"/>
  <c r="P876" i="17"/>
  <c r="L876" i="17"/>
  <c r="M876" i="17" s="1"/>
  <c r="K876" i="17"/>
  <c r="J876" i="17"/>
  <c r="O876" i="17" s="1"/>
  <c r="I876" i="17"/>
  <c r="N876" i="17" s="1"/>
  <c r="H876" i="17"/>
  <c r="G876" i="17"/>
  <c r="F876" i="17"/>
  <c r="P875" i="17"/>
  <c r="M875" i="17"/>
  <c r="L875" i="17"/>
  <c r="K875" i="17"/>
  <c r="J875" i="17"/>
  <c r="O875" i="17" s="1"/>
  <c r="I875" i="17"/>
  <c r="N875" i="17" s="1"/>
  <c r="H875" i="17"/>
  <c r="G875" i="17"/>
  <c r="F875" i="17"/>
  <c r="P874" i="17"/>
  <c r="L874" i="17"/>
  <c r="M874" i="17" s="1"/>
  <c r="K874" i="17"/>
  <c r="J874" i="17"/>
  <c r="O874" i="17" s="1"/>
  <c r="I874" i="17"/>
  <c r="N874" i="17" s="1"/>
  <c r="H874" i="17"/>
  <c r="G874" i="17"/>
  <c r="F874" i="17"/>
  <c r="P873" i="17"/>
  <c r="L873" i="17"/>
  <c r="M873" i="17" s="1"/>
  <c r="K873" i="17"/>
  <c r="J873" i="17"/>
  <c r="O873" i="17" s="1"/>
  <c r="I873" i="17"/>
  <c r="N873" i="17" s="1"/>
  <c r="H873" i="17"/>
  <c r="G873" i="17"/>
  <c r="F873" i="17"/>
  <c r="P872" i="17"/>
  <c r="L872" i="17"/>
  <c r="M872" i="17" s="1"/>
  <c r="K872" i="17"/>
  <c r="J872" i="17"/>
  <c r="O872" i="17" s="1"/>
  <c r="I872" i="17"/>
  <c r="N872" i="17" s="1"/>
  <c r="H872" i="17"/>
  <c r="G872" i="17"/>
  <c r="F872" i="17"/>
  <c r="P871" i="17"/>
  <c r="L871" i="17"/>
  <c r="M871" i="17" s="1"/>
  <c r="K871" i="17"/>
  <c r="J871" i="17"/>
  <c r="O871" i="17" s="1"/>
  <c r="I871" i="17"/>
  <c r="N871" i="17" s="1"/>
  <c r="H871" i="17"/>
  <c r="G871" i="17"/>
  <c r="F871" i="17"/>
  <c r="P870" i="17"/>
  <c r="L870" i="17"/>
  <c r="M870" i="17" s="1"/>
  <c r="K870" i="17"/>
  <c r="J870" i="17"/>
  <c r="O870" i="17" s="1"/>
  <c r="I870" i="17"/>
  <c r="N870" i="17" s="1"/>
  <c r="H870" i="17"/>
  <c r="G870" i="17"/>
  <c r="F870" i="17"/>
  <c r="P869" i="17"/>
  <c r="O869" i="17"/>
  <c r="L869" i="17"/>
  <c r="M869" i="17" s="1"/>
  <c r="K869" i="17"/>
  <c r="J869" i="17"/>
  <c r="I869" i="17"/>
  <c r="N869" i="17" s="1"/>
  <c r="H869" i="17"/>
  <c r="G869" i="17"/>
  <c r="F869" i="17"/>
  <c r="P868" i="17"/>
  <c r="M868" i="17"/>
  <c r="L868" i="17"/>
  <c r="K868" i="17"/>
  <c r="J868" i="17"/>
  <c r="O868" i="17" s="1"/>
  <c r="I868" i="17"/>
  <c r="N868" i="17" s="1"/>
  <c r="H868" i="17"/>
  <c r="G868" i="17"/>
  <c r="F868" i="17"/>
  <c r="P867" i="17"/>
  <c r="L867" i="17"/>
  <c r="M867" i="17" s="1"/>
  <c r="K867" i="17"/>
  <c r="J867" i="17"/>
  <c r="O867" i="17" s="1"/>
  <c r="I867" i="17"/>
  <c r="N867" i="17" s="1"/>
  <c r="H867" i="17"/>
  <c r="G867" i="17"/>
  <c r="F867" i="17"/>
  <c r="P866" i="17"/>
  <c r="L866" i="17"/>
  <c r="M866" i="17" s="1"/>
  <c r="K866" i="17"/>
  <c r="J866" i="17"/>
  <c r="O866" i="17" s="1"/>
  <c r="I866" i="17"/>
  <c r="N866" i="17" s="1"/>
  <c r="H866" i="17"/>
  <c r="G866" i="17"/>
  <c r="F866" i="17"/>
  <c r="P865" i="17"/>
  <c r="L865" i="17"/>
  <c r="M865" i="17" s="1"/>
  <c r="K865" i="17"/>
  <c r="J865" i="17"/>
  <c r="O865" i="17" s="1"/>
  <c r="I865" i="17"/>
  <c r="N865" i="17" s="1"/>
  <c r="H865" i="17"/>
  <c r="G865" i="17"/>
  <c r="F865" i="17"/>
  <c r="P864" i="17"/>
  <c r="L864" i="17"/>
  <c r="M864" i="17" s="1"/>
  <c r="K864" i="17"/>
  <c r="J864" i="17"/>
  <c r="O864" i="17" s="1"/>
  <c r="I864" i="17"/>
  <c r="N864" i="17" s="1"/>
  <c r="H864" i="17"/>
  <c r="G864" i="17"/>
  <c r="F864" i="17"/>
  <c r="P863" i="17"/>
  <c r="L863" i="17"/>
  <c r="M863" i="17" s="1"/>
  <c r="K863" i="17"/>
  <c r="J863" i="17"/>
  <c r="O863" i="17" s="1"/>
  <c r="I863" i="17"/>
  <c r="N863" i="17" s="1"/>
  <c r="H863" i="17"/>
  <c r="G863" i="17"/>
  <c r="F863" i="17"/>
  <c r="P862" i="17"/>
  <c r="L862" i="17"/>
  <c r="M862" i="17" s="1"/>
  <c r="K862" i="17"/>
  <c r="J862" i="17"/>
  <c r="O862" i="17" s="1"/>
  <c r="I862" i="17"/>
  <c r="N862" i="17" s="1"/>
  <c r="H862" i="17"/>
  <c r="G862" i="17"/>
  <c r="F862" i="17"/>
  <c r="P861" i="17"/>
  <c r="N861" i="17"/>
  <c r="L861" i="17"/>
  <c r="M861" i="17" s="1"/>
  <c r="K861" i="17"/>
  <c r="J861" i="17"/>
  <c r="O861" i="17" s="1"/>
  <c r="I861" i="17"/>
  <c r="H861" i="17"/>
  <c r="G861" i="17"/>
  <c r="F861" i="17"/>
  <c r="P860" i="17"/>
  <c r="L860" i="17"/>
  <c r="M860" i="17" s="1"/>
  <c r="K860" i="17"/>
  <c r="J860" i="17"/>
  <c r="O860" i="17" s="1"/>
  <c r="I860" i="17"/>
  <c r="N860" i="17" s="1"/>
  <c r="H860" i="17"/>
  <c r="G860" i="17"/>
  <c r="F860" i="17"/>
  <c r="P859" i="17"/>
  <c r="M859" i="17"/>
  <c r="L859" i="17"/>
  <c r="K859" i="17"/>
  <c r="J859" i="17"/>
  <c r="O859" i="17" s="1"/>
  <c r="I859" i="17"/>
  <c r="N859" i="17" s="1"/>
  <c r="H859" i="17"/>
  <c r="G859" i="17"/>
  <c r="F859" i="17"/>
  <c r="P858" i="17"/>
  <c r="L858" i="17"/>
  <c r="M858" i="17" s="1"/>
  <c r="K858" i="17"/>
  <c r="J858" i="17"/>
  <c r="O858" i="17" s="1"/>
  <c r="I858" i="17"/>
  <c r="N858" i="17" s="1"/>
  <c r="H858" i="17"/>
  <c r="G858" i="17"/>
  <c r="F858" i="17"/>
  <c r="P857" i="17"/>
  <c r="L857" i="17"/>
  <c r="M857" i="17" s="1"/>
  <c r="K857" i="17"/>
  <c r="J857" i="17"/>
  <c r="O857" i="17" s="1"/>
  <c r="I857" i="17"/>
  <c r="N857" i="17" s="1"/>
  <c r="H857" i="17"/>
  <c r="G857" i="17"/>
  <c r="F857" i="17"/>
  <c r="P856" i="17"/>
  <c r="L856" i="17"/>
  <c r="M856" i="17" s="1"/>
  <c r="K856" i="17"/>
  <c r="J856" i="17"/>
  <c r="O856" i="17" s="1"/>
  <c r="I856" i="17"/>
  <c r="N856" i="17" s="1"/>
  <c r="H856" i="17"/>
  <c r="G856" i="17"/>
  <c r="F856" i="17"/>
  <c r="P855" i="17"/>
  <c r="L855" i="17"/>
  <c r="M855" i="17" s="1"/>
  <c r="K855" i="17"/>
  <c r="J855" i="17"/>
  <c r="O855" i="17" s="1"/>
  <c r="I855" i="17"/>
  <c r="N855" i="17" s="1"/>
  <c r="H855" i="17"/>
  <c r="G855" i="17"/>
  <c r="F855" i="17"/>
  <c r="P854" i="17"/>
  <c r="L854" i="17"/>
  <c r="M854" i="17" s="1"/>
  <c r="K854" i="17"/>
  <c r="J854" i="17"/>
  <c r="O854" i="17" s="1"/>
  <c r="I854" i="17"/>
  <c r="N854" i="17" s="1"/>
  <c r="H854" i="17"/>
  <c r="G854" i="17"/>
  <c r="F854" i="17"/>
  <c r="P853" i="17"/>
  <c r="O853" i="17"/>
  <c r="L853" i="17"/>
  <c r="M853" i="17" s="1"/>
  <c r="K853" i="17"/>
  <c r="J853" i="17"/>
  <c r="I853" i="17"/>
  <c r="N853" i="17" s="1"/>
  <c r="H853" i="17"/>
  <c r="G853" i="17"/>
  <c r="F853" i="17"/>
  <c r="P852" i="17"/>
  <c r="M852" i="17"/>
  <c r="L852" i="17"/>
  <c r="K852" i="17"/>
  <c r="J852" i="17"/>
  <c r="O852" i="17" s="1"/>
  <c r="I852" i="17"/>
  <c r="N852" i="17" s="1"/>
  <c r="H852" i="17"/>
  <c r="G852" i="17"/>
  <c r="F852" i="17"/>
  <c r="P851" i="17"/>
  <c r="L851" i="17"/>
  <c r="M851" i="17" s="1"/>
  <c r="K851" i="17"/>
  <c r="J851" i="17"/>
  <c r="O851" i="17" s="1"/>
  <c r="I851" i="17"/>
  <c r="N851" i="17" s="1"/>
  <c r="H851" i="17"/>
  <c r="G851" i="17"/>
  <c r="F851" i="17"/>
  <c r="P850" i="17"/>
  <c r="L850" i="17"/>
  <c r="M850" i="17" s="1"/>
  <c r="K850" i="17"/>
  <c r="J850" i="17"/>
  <c r="O850" i="17" s="1"/>
  <c r="I850" i="17"/>
  <c r="N850" i="17" s="1"/>
  <c r="H850" i="17"/>
  <c r="G850" i="17"/>
  <c r="F850" i="17"/>
  <c r="P849" i="17"/>
  <c r="L849" i="17"/>
  <c r="M849" i="17" s="1"/>
  <c r="K849" i="17"/>
  <c r="J849" i="17"/>
  <c r="O849" i="17" s="1"/>
  <c r="I849" i="17"/>
  <c r="N849" i="17" s="1"/>
  <c r="H849" i="17"/>
  <c r="G849" i="17"/>
  <c r="F849" i="17"/>
  <c r="P848" i="17"/>
  <c r="L848" i="17"/>
  <c r="M848" i="17" s="1"/>
  <c r="K848" i="17"/>
  <c r="J848" i="17"/>
  <c r="O848" i="17" s="1"/>
  <c r="I848" i="17"/>
  <c r="N848" i="17" s="1"/>
  <c r="H848" i="17"/>
  <c r="G848" i="17"/>
  <c r="F848" i="17"/>
  <c r="P847" i="17"/>
  <c r="L847" i="17"/>
  <c r="M847" i="17" s="1"/>
  <c r="K847" i="17"/>
  <c r="J847" i="17"/>
  <c r="O847" i="17" s="1"/>
  <c r="I847" i="17"/>
  <c r="N847" i="17" s="1"/>
  <c r="H847" i="17"/>
  <c r="G847" i="17"/>
  <c r="F847" i="17"/>
  <c r="P846" i="17"/>
  <c r="L846" i="17"/>
  <c r="M846" i="17" s="1"/>
  <c r="K846" i="17"/>
  <c r="J846" i="17"/>
  <c r="O846" i="17" s="1"/>
  <c r="I846" i="17"/>
  <c r="N846" i="17" s="1"/>
  <c r="H846" i="17"/>
  <c r="G846" i="17"/>
  <c r="F846" i="17"/>
  <c r="P845" i="17"/>
  <c r="N845" i="17"/>
  <c r="L845" i="17"/>
  <c r="M845" i="17" s="1"/>
  <c r="K845" i="17"/>
  <c r="J845" i="17"/>
  <c r="O845" i="17" s="1"/>
  <c r="I845" i="17"/>
  <c r="H845" i="17"/>
  <c r="G845" i="17"/>
  <c r="F845" i="17"/>
  <c r="P844" i="17"/>
  <c r="L844" i="17"/>
  <c r="M844" i="17" s="1"/>
  <c r="K844" i="17"/>
  <c r="J844" i="17"/>
  <c r="O844" i="17" s="1"/>
  <c r="I844" i="17"/>
  <c r="N844" i="17" s="1"/>
  <c r="H844" i="17"/>
  <c r="G844" i="17"/>
  <c r="F844" i="17"/>
  <c r="P843" i="17"/>
  <c r="M843" i="17"/>
  <c r="L843" i="17"/>
  <c r="K843" i="17"/>
  <c r="J843" i="17"/>
  <c r="O843" i="17" s="1"/>
  <c r="I843" i="17"/>
  <c r="N843" i="17" s="1"/>
  <c r="H843" i="17"/>
  <c r="G843" i="17"/>
  <c r="F843" i="17"/>
  <c r="P842" i="17"/>
  <c r="L842" i="17"/>
  <c r="M842" i="17" s="1"/>
  <c r="K842" i="17"/>
  <c r="J842" i="17"/>
  <c r="O842" i="17" s="1"/>
  <c r="I842" i="17"/>
  <c r="N842" i="17" s="1"/>
  <c r="H842" i="17"/>
  <c r="G842" i="17"/>
  <c r="F842" i="17"/>
  <c r="P841" i="17"/>
  <c r="L841" i="17"/>
  <c r="M841" i="17" s="1"/>
  <c r="K841" i="17"/>
  <c r="J841" i="17"/>
  <c r="O841" i="17" s="1"/>
  <c r="I841" i="17"/>
  <c r="N841" i="17" s="1"/>
  <c r="H841" i="17"/>
  <c r="G841" i="17"/>
  <c r="F841" i="17"/>
  <c r="P840" i="17"/>
  <c r="L840" i="17"/>
  <c r="M840" i="17" s="1"/>
  <c r="K840" i="17"/>
  <c r="J840" i="17"/>
  <c r="O840" i="17" s="1"/>
  <c r="I840" i="17"/>
  <c r="N840" i="17" s="1"/>
  <c r="H840" i="17"/>
  <c r="G840" i="17"/>
  <c r="F840" i="17"/>
  <c r="P839" i="17"/>
  <c r="L839" i="17"/>
  <c r="M839" i="17" s="1"/>
  <c r="K839" i="17"/>
  <c r="J839" i="17"/>
  <c r="O839" i="17" s="1"/>
  <c r="I839" i="17"/>
  <c r="N839" i="17" s="1"/>
  <c r="H839" i="17"/>
  <c r="G839" i="17"/>
  <c r="F839" i="17"/>
  <c r="P838" i="17"/>
  <c r="L838" i="17"/>
  <c r="M838" i="17" s="1"/>
  <c r="K838" i="17"/>
  <c r="J838" i="17"/>
  <c r="O838" i="17" s="1"/>
  <c r="I838" i="17"/>
  <c r="N838" i="17" s="1"/>
  <c r="H838" i="17"/>
  <c r="G838" i="17"/>
  <c r="F838" i="17"/>
  <c r="P837" i="17"/>
  <c r="O837" i="17"/>
  <c r="L837" i="17"/>
  <c r="M837" i="17" s="1"/>
  <c r="K837" i="17"/>
  <c r="J837" i="17"/>
  <c r="I837" i="17"/>
  <c r="N837" i="17" s="1"/>
  <c r="H837" i="17"/>
  <c r="G837" i="17"/>
  <c r="F837" i="17"/>
  <c r="P836" i="17"/>
  <c r="M836" i="17"/>
  <c r="L836" i="17"/>
  <c r="K836" i="17"/>
  <c r="J836" i="17"/>
  <c r="O836" i="17" s="1"/>
  <c r="I836" i="17"/>
  <c r="N836" i="17" s="1"/>
  <c r="H836" i="17"/>
  <c r="G836" i="17"/>
  <c r="F836" i="17"/>
  <c r="P835" i="17"/>
  <c r="L835" i="17"/>
  <c r="M835" i="17" s="1"/>
  <c r="K835" i="17"/>
  <c r="J835" i="17"/>
  <c r="O835" i="17" s="1"/>
  <c r="I835" i="17"/>
  <c r="N835" i="17" s="1"/>
  <c r="H835" i="17"/>
  <c r="G835" i="17"/>
  <c r="F835" i="17"/>
  <c r="P834" i="17"/>
  <c r="L834" i="17"/>
  <c r="M834" i="17" s="1"/>
  <c r="K834" i="17"/>
  <c r="J834" i="17"/>
  <c r="O834" i="17" s="1"/>
  <c r="I834" i="17"/>
  <c r="N834" i="17" s="1"/>
  <c r="H834" i="17"/>
  <c r="G834" i="17"/>
  <c r="F834" i="17"/>
  <c r="P833" i="17"/>
  <c r="L833" i="17"/>
  <c r="M833" i="17" s="1"/>
  <c r="K833" i="17"/>
  <c r="J833" i="17"/>
  <c r="O833" i="17" s="1"/>
  <c r="I833" i="17"/>
  <c r="N833" i="17" s="1"/>
  <c r="H833" i="17"/>
  <c r="G833" i="17"/>
  <c r="F833" i="17"/>
  <c r="P832" i="17"/>
  <c r="L832" i="17"/>
  <c r="M832" i="17" s="1"/>
  <c r="K832" i="17"/>
  <c r="J832" i="17"/>
  <c r="O832" i="17" s="1"/>
  <c r="I832" i="17"/>
  <c r="N832" i="17" s="1"/>
  <c r="H832" i="17"/>
  <c r="G832" i="17"/>
  <c r="F832" i="17"/>
  <c r="P831" i="17"/>
  <c r="L831" i="17"/>
  <c r="M831" i="17" s="1"/>
  <c r="K831" i="17"/>
  <c r="J831" i="17"/>
  <c r="O831" i="17" s="1"/>
  <c r="I831" i="17"/>
  <c r="N831" i="17" s="1"/>
  <c r="H831" i="17"/>
  <c r="G831" i="17"/>
  <c r="F831" i="17"/>
  <c r="P830" i="17"/>
  <c r="L830" i="17"/>
  <c r="M830" i="17" s="1"/>
  <c r="K830" i="17"/>
  <c r="J830" i="17"/>
  <c r="O830" i="17" s="1"/>
  <c r="I830" i="17"/>
  <c r="N830" i="17" s="1"/>
  <c r="H830" i="17"/>
  <c r="G830" i="17"/>
  <c r="F830" i="17"/>
  <c r="P829" i="17"/>
  <c r="N829" i="17"/>
  <c r="L829" i="17"/>
  <c r="M829" i="17" s="1"/>
  <c r="K829" i="17"/>
  <c r="J829" i="17"/>
  <c r="O829" i="17" s="1"/>
  <c r="I829" i="17"/>
  <c r="H829" i="17"/>
  <c r="G829" i="17"/>
  <c r="F829" i="17"/>
  <c r="P828" i="17"/>
  <c r="L828" i="17"/>
  <c r="M828" i="17" s="1"/>
  <c r="K828" i="17"/>
  <c r="J828" i="17"/>
  <c r="O828" i="17" s="1"/>
  <c r="I828" i="17"/>
  <c r="N828" i="17" s="1"/>
  <c r="H828" i="17"/>
  <c r="G828" i="17"/>
  <c r="F828" i="17"/>
  <c r="P827" i="17"/>
  <c r="M827" i="17"/>
  <c r="L827" i="17"/>
  <c r="K827" i="17"/>
  <c r="J827" i="17"/>
  <c r="O827" i="17" s="1"/>
  <c r="I827" i="17"/>
  <c r="N827" i="17" s="1"/>
  <c r="H827" i="17"/>
  <c r="G827" i="17"/>
  <c r="F827" i="17"/>
  <c r="P826" i="17"/>
  <c r="L826" i="17"/>
  <c r="M826" i="17" s="1"/>
  <c r="K826" i="17"/>
  <c r="J826" i="17"/>
  <c r="O826" i="17" s="1"/>
  <c r="I826" i="17"/>
  <c r="N826" i="17" s="1"/>
  <c r="H826" i="17"/>
  <c r="G826" i="17"/>
  <c r="F826" i="17"/>
  <c r="P825" i="17"/>
  <c r="L825" i="17"/>
  <c r="M825" i="17" s="1"/>
  <c r="K825" i="17"/>
  <c r="J825" i="17"/>
  <c r="O825" i="17" s="1"/>
  <c r="I825" i="17"/>
  <c r="N825" i="17" s="1"/>
  <c r="H825" i="17"/>
  <c r="G825" i="17"/>
  <c r="F825" i="17"/>
  <c r="P824" i="17"/>
  <c r="L824" i="17"/>
  <c r="M824" i="17" s="1"/>
  <c r="K824" i="17"/>
  <c r="J824" i="17"/>
  <c r="O824" i="17" s="1"/>
  <c r="I824" i="17"/>
  <c r="N824" i="17" s="1"/>
  <c r="H824" i="17"/>
  <c r="G824" i="17"/>
  <c r="F824" i="17"/>
  <c r="P823" i="17"/>
  <c r="L823" i="17"/>
  <c r="M823" i="17" s="1"/>
  <c r="K823" i="17"/>
  <c r="J823" i="17"/>
  <c r="O823" i="17" s="1"/>
  <c r="I823" i="17"/>
  <c r="N823" i="17" s="1"/>
  <c r="H823" i="17"/>
  <c r="G823" i="17"/>
  <c r="F823" i="17"/>
  <c r="P822" i="17"/>
  <c r="L822" i="17"/>
  <c r="M822" i="17" s="1"/>
  <c r="K822" i="17"/>
  <c r="J822" i="17"/>
  <c r="O822" i="17" s="1"/>
  <c r="I822" i="17"/>
  <c r="N822" i="17" s="1"/>
  <c r="H822" i="17"/>
  <c r="G822" i="17"/>
  <c r="F822" i="17"/>
  <c r="P821" i="17"/>
  <c r="L821" i="17"/>
  <c r="M821" i="17" s="1"/>
  <c r="K821" i="17"/>
  <c r="J821" i="17"/>
  <c r="O821" i="17" s="1"/>
  <c r="I821" i="17"/>
  <c r="N821" i="17" s="1"/>
  <c r="H821" i="17"/>
  <c r="G821" i="17"/>
  <c r="F821" i="17"/>
  <c r="P820" i="17"/>
  <c r="M820" i="17"/>
  <c r="L820" i="17"/>
  <c r="K820" i="17"/>
  <c r="J820" i="17"/>
  <c r="O820" i="17" s="1"/>
  <c r="I820" i="17"/>
  <c r="N820" i="17" s="1"/>
  <c r="H820" i="17"/>
  <c r="G820" i="17"/>
  <c r="F820" i="17"/>
  <c r="P819" i="17"/>
  <c r="L819" i="17"/>
  <c r="M819" i="17" s="1"/>
  <c r="K819" i="17"/>
  <c r="J819" i="17"/>
  <c r="O819" i="17" s="1"/>
  <c r="I819" i="17"/>
  <c r="N819" i="17" s="1"/>
  <c r="H819" i="17"/>
  <c r="G819" i="17"/>
  <c r="F819" i="17"/>
  <c r="P818" i="17"/>
  <c r="L818" i="17"/>
  <c r="M818" i="17" s="1"/>
  <c r="K818" i="17"/>
  <c r="J818" i="17"/>
  <c r="O818" i="17" s="1"/>
  <c r="I818" i="17"/>
  <c r="N818" i="17" s="1"/>
  <c r="H818" i="17"/>
  <c r="G818" i="17"/>
  <c r="F818" i="17"/>
  <c r="P817" i="17"/>
  <c r="L817" i="17"/>
  <c r="M817" i="17" s="1"/>
  <c r="K817" i="17"/>
  <c r="J817" i="17"/>
  <c r="O817" i="17" s="1"/>
  <c r="I817" i="17"/>
  <c r="N817" i="17" s="1"/>
  <c r="H817" i="17"/>
  <c r="G817" i="17"/>
  <c r="F817" i="17"/>
  <c r="P816" i="17"/>
  <c r="L816" i="17"/>
  <c r="M816" i="17" s="1"/>
  <c r="K816" i="17"/>
  <c r="J816" i="17"/>
  <c r="O816" i="17" s="1"/>
  <c r="I816" i="17"/>
  <c r="N816" i="17" s="1"/>
  <c r="H816" i="17"/>
  <c r="G816" i="17"/>
  <c r="F816" i="17"/>
  <c r="P815" i="17"/>
  <c r="M815" i="17"/>
  <c r="L815" i="17"/>
  <c r="K815" i="17"/>
  <c r="J815" i="17"/>
  <c r="O815" i="17" s="1"/>
  <c r="I815" i="17"/>
  <c r="N815" i="17" s="1"/>
  <c r="H815" i="17"/>
  <c r="G815" i="17"/>
  <c r="F815" i="17"/>
  <c r="P814" i="17"/>
  <c r="L814" i="17"/>
  <c r="M814" i="17" s="1"/>
  <c r="K814" i="17"/>
  <c r="J814" i="17"/>
  <c r="O814" i="17" s="1"/>
  <c r="I814" i="17"/>
  <c r="N814" i="17" s="1"/>
  <c r="H814" i="17"/>
  <c r="G814" i="17"/>
  <c r="F814" i="17"/>
  <c r="P813" i="17"/>
  <c r="L813" i="17"/>
  <c r="M813" i="17" s="1"/>
  <c r="K813" i="17"/>
  <c r="J813" i="17"/>
  <c r="O813" i="17" s="1"/>
  <c r="I813" i="17"/>
  <c r="N813" i="17" s="1"/>
  <c r="H813" i="17"/>
  <c r="G813" i="17"/>
  <c r="F813" i="17"/>
  <c r="P812" i="17"/>
  <c r="L812" i="17"/>
  <c r="M812" i="17" s="1"/>
  <c r="K812" i="17"/>
  <c r="J812" i="17"/>
  <c r="O812" i="17" s="1"/>
  <c r="I812" i="17"/>
  <c r="N812" i="17" s="1"/>
  <c r="H812" i="17"/>
  <c r="G812" i="17"/>
  <c r="F812" i="17"/>
  <c r="P811" i="17"/>
  <c r="L811" i="17"/>
  <c r="M811" i="17" s="1"/>
  <c r="K811" i="17"/>
  <c r="J811" i="17"/>
  <c r="O811" i="17" s="1"/>
  <c r="I811" i="17"/>
  <c r="N811" i="17" s="1"/>
  <c r="H811" i="17"/>
  <c r="G811" i="17"/>
  <c r="F811" i="17"/>
  <c r="P810" i="17"/>
  <c r="L810" i="17"/>
  <c r="M810" i="17" s="1"/>
  <c r="K810" i="17"/>
  <c r="J810" i="17"/>
  <c r="O810" i="17" s="1"/>
  <c r="I810" i="17"/>
  <c r="N810" i="17" s="1"/>
  <c r="H810" i="17"/>
  <c r="G810" i="17"/>
  <c r="F810" i="17"/>
  <c r="P809" i="17"/>
  <c r="N809" i="17"/>
  <c r="L809" i="17"/>
  <c r="M809" i="17" s="1"/>
  <c r="K809" i="17"/>
  <c r="J809" i="17"/>
  <c r="O809" i="17" s="1"/>
  <c r="I809" i="17"/>
  <c r="H809" i="17"/>
  <c r="G809" i="17"/>
  <c r="F809" i="17"/>
  <c r="P808" i="17"/>
  <c r="L808" i="17"/>
  <c r="M808" i="17" s="1"/>
  <c r="K808" i="17"/>
  <c r="J808" i="17"/>
  <c r="O808" i="17" s="1"/>
  <c r="I808" i="17"/>
  <c r="N808" i="17" s="1"/>
  <c r="H808" i="17"/>
  <c r="G808" i="17"/>
  <c r="F808" i="17"/>
  <c r="P807" i="17"/>
  <c r="M807" i="17"/>
  <c r="L807" i="17"/>
  <c r="K807" i="17"/>
  <c r="J807" i="17"/>
  <c r="O807" i="17" s="1"/>
  <c r="I807" i="17"/>
  <c r="N807" i="17" s="1"/>
  <c r="H807" i="17"/>
  <c r="G807" i="17"/>
  <c r="F807" i="17"/>
  <c r="P806" i="17"/>
  <c r="L806" i="17"/>
  <c r="M806" i="17" s="1"/>
  <c r="K806" i="17"/>
  <c r="J806" i="17"/>
  <c r="O806" i="17" s="1"/>
  <c r="I806" i="17"/>
  <c r="N806" i="17" s="1"/>
  <c r="H806" i="17"/>
  <c r="G806" i="17"/>
  <c r="F806" i="17"/>
  <c r="P805" i="17"/>
  <c r="L805" i="17"/>
  <c r="M805" i="17" s="1"/>
  <c r="K805" i="17"/>
  <c r="J805" i="17"/>
  <c r="O805" i="17" s="1"/>
  <c r="I805" i="17"/>
  <c r="N805" i="17" s="1"/>
  <c r="H805" i="17"/>
  <c r="G805" i="17"/>
  <c r="F805" i="17"/>
  <c r="P804" i="17"/>
  <c r="M804" i="17"/>
  <c r="L804" i="17"/>
  <c r="K804" i="17"/>
  <c r="J804" i="17"/>
  <c r="O804" i="17" s="1"/>
  <c r="I804" i="17"/>
  <c r="N804" i="17" s="1"/>
  <c r="H804" i="17"/>
  <c r="G804" i="17"/>
  <c r="F804" i="17"/>
  <c r="P803" i="17"/>
  <c r="L803" i="17"/>
  <c r="M803" i="17" s="1"/>
  <c r="K803" i="17"/>
  <c r="J803" i="17"/>
  <c r="O803" i="17" s="1"/>
  <c r="I803" i="17"/>
  <c r="N803" i="17" s="1"/>
  <c r="H803" i="17"/>
  <c r="G803" i="17"/>
  <c r="F803" i="17"/>
  <c r="P802" i="17"/>
  <c r="L802" i="17"/>
  <c r="M802" i="17" s="1"/>
  <c r="K802" i="17"/>
  <c r="J802" i="17"/>
  <c r="O802" i="17" s="1"/>
  <c r="I802" i="17"/>
  <c r="N802" i="17" s="1"/>
  <c r="H802" i="17"/>
  <c r="G802" i="17"/>
  <c r="F802" i="17"/>
  <c r="P801" i="17"/>
  <c r="L801" i="17"/>
  <c r="M801" i="17" s="1"/>
  <c r="K801" i="17"/>
  <c r="J801" i="17"/>
  <c r="O801" i="17" s="1"/>
  <c r="I801" i="17"/>
  <c r="N801" i="17" s="1"/>
  <c r="H801" i="17"/>
  <c r="G801" i="17"/>
  <c r="F801" i="17"/>
  <c r="P800" i="17"/>
  <c r="M800" i="17"/>
  <c r="L800" i="17"/>
  <c r="K800" i="17"/>
  <c r="J800" i="17"/>
  <c r="O800" i="17" s="1"/>
  <c r="I800" i="17"/>
  <c r="N800" i="17" s="1"/>
  <c r="H800" i="17"/>
  <c r="G800" i="17"/>
  <c r="F800" i="17"/>
  <c r="P799" i="17"/>
  <c r="L799" i="17"/>
  <c r="M799" i="17" s="1"/>
  <c r="K799" i="17"/>
  <c r="J799" i="17"/>
  <c r="O799" i="17" s="1"/>
  <c r="I799" i="17"/>
  <c r="N799" i="17" s="1"/>
  <c r="H799" i="17"/>
  <c r="G799" i="17"/>
  <c r="F799" i="17"/>
  <c r="P798" i="17"/>
  <c r="L798" i="17"/>
  <c r="M798" i="17" s="1"/>
  <c r="K798" i="17"/>
  <c r="J798" i="17"/>
  <c r="O798" i="17" s="1"/>
  <c r="I798" i="17"/>
  <c r="N798" i="17" s="1"/>
  <c r="H798" i="17"/>
  <c r="G798" i="17"/>
  <c r="F798" i="17"/>
  <c r="P797" i="17"/>
  <c r="L797" i="17"/>
  <c r="M797" i="17" s="1"/>
  <c r="K797" i="17"/>
  <c r="J797" i="17"/>
  <c r="O797" i="17" s="1"/>
  <c r="I797" i="17"/>
  <c r="N797" i="17" s="1"/>
  <c r="H797" i="17"/>
  <c r="G797" i="17"/>
  <c r="F797" i="17"/>
  <c r="P796" i="17"/>
  <c r="L796" i="17"/>
  <c r="M796" i="17" s="1"/>
  <c r="K796" i="17"/>
  <c r="J796" i="17"/>
  <c r="O796" i="17" s="1"/>
  <c r="I796" i="17"/>
  <c r="N796" i="17" s="1"/>
  <c r="H796" i="17"/>
  <c r="G796" i="17"/>
  <c r="F796" i="17"/>
  <c r="P795" i="17"/>
  <c r="L795" i="17"/>
  <c r="M795" i="17" s="1"/>
  <c r="K795" i="17"/>
  <c r="J795" i="17"/>
  <c r="O795" i="17" s="1"/>
  <c r="I795" i="17"/>
  <c r="N795" i="17" s="1"/>
  <c r="H795" i="17"/>
  <c r="G795" i="17"/>
  <c r="F795" i="17"/>
  <c r="P794" i="17"/>
  <c r="L794" i="17"/>
  <c r="M794" i="17" s="1"/>
  <c r="K794" i="17"/>
  <c r="J794" i="17"/>
  <c r="O794" i="17" s="1"/>
  <c r="I794" i="17"/>
  <c r="N794" i="17" s="1"/>
  <c r="H794" i="17"/>
  <c r="G794" i="17"/>
  <c r="F794" i="17"/>
  <c r="P793" i="17"/>
  <c r="N793" i="17"/>
  <c r="L793" i="17"/>
  <c r="M793" i="17" s="1"/>
  <c r="K793" i="17"/>
  <c r="J793" i="17"/>
  <c r="O793" i="17" s="1"/>
  <c r="I793" i="17"/>
  <c r="H793" i="17"/>
  <c r="G793" i="17"/>
  <c r="F793" i="17"/>
  <c r="P792" i="17"/>
  <c r="L792" i="17"/>
  <c r="M792" i="17" s="1"/>
  <c r="K792" i="17"/>
  <c r="J792" i="17"/>
  <c r="O792" i="17" s="1"/>
  <c r="I792" i="17"/>
  <c r="N792" i="17" s="1"/>
  <c r="H792" i="17"/>
  <c r="G792" i="17"/>
  <c r="F792" i="17"/>
  <c r="P791" i="17"/>
  <c r="M791" i="17"/>
  <c r="L791" i="17"/>
  <c r="K791" i="17"/>
  <c r="J791" i="17"/>
  <c r="O791" i="17" s="1"/>
  <c r="I791" i="17"/>
  <c r="N791" i="17" s="1"/>
  <c r="H791" i="17"/>
  <c r="G791" i="17"/>
  <c r="F791" i="17"/>
  <c r="P790" i="17"/>
  <c r="L790" i="17"/>
  <c r="M790" i="17" s="1"/>
  <c r="K790" i="17"/>
  <c r="J790" i="17"/>
  <c r="O790" i="17" s="1"/>
  <c r="I790" i="17"/>
  <c r="N790" i="17" s="1"/>
  <c r="H790" i="17"/>
  <c r="G790" i="17"/>
  <c r="F790" i="17"/>
  <c r="P789" i="17"/>
  <c r="L789" i="17"/>
  <c r="M789" i="17" s="1"/>
  <c r="K789" i="17"/>
  <c r="J789" i="17"/>
  <c r="O789" i="17" s="1"/>
  <c r="I789" i="17"/>
  <c r="N789" i="17" s="1"/>
  <c r="H789" i="17"/>
  <c r="G789" i="17"/>
  <c r="F789" i="17"/>
  <c r="P788" i="17"/>
  <c r="L788" i="17"/>
  <c r="M788" i="17" s="1"/>
  <c r="K788" i="17"/>
  <c r="J788" i="17"/>
  <c r="O788" i="17" s="1"/>
  <c r="I788" i="17"/>
  <c r="N788" i="17" s="1"/>
  <c r="H788" i="17"/>
  <c r="G788" i="17"/>
  <c r="F788" i="17"/>
  <c r="P787" i="17"/>
  <c r="L787" i="17"/>
  <c r="M787" i="17" s="1"/>
  <c r="K787" i="17"/>
  <c r="J787" i="17"/>
  <c r="O787" i="17" s="1"/>
  <c r="I787" i="17"/>
  <c r="N787" i="17" s="1"/>
  <c r="H787" i="17"/>
  <c r="G787" i="17"/>
  <c r="F787" i="17"/>
  <c r="P786" i="17"/>
  <c r="L786" i="17"/>
  <c r="M786" i="17" s="1"/>
  <c r="K786" i="17"/>
  <c r="J786" i="17"/>
  <c r="O786" i="17" s="1"/>
  <c r="I786" i="17"/>
  <c r="N786" i="17" s="1"/>
  <c r="H786" i="17"/>
  <c r="G786" i="17"/>
  <c r="F786" i="17"/>
  <c r="P785" i="17"/>
  <c r="L785" i="17"/>
  <c r="M785" i="17" s="1"/>
  <c r="K785" i="17"/>
  <c r="J785" i="17"/>
  <c r="O785" i="17" s="1"/>
  <c r="I785" i="17"/>
  <c r="N785" i="17" s="1"/>
  <c r="H785" i="17"/>
  <c r="G785" i="17"/>
  <c r="F785" i="17"/>
  <c r="P784" i="17"/>
  <c r="L784" i="17"/>
  <c r="M784" i="17" s="1"/>
  <c r="K784" i="17"/>
  <c r="J784" i="17"/>
  <c r="O784" i="17" s="1"/>
  <c r="I784" i="17"/>
  <c r="N784" i="17" s="1"/>
  <c r="H784" i="17"/>
  <c r="G784" i="17"/>
  <c r="F784" i="17"/>
  <c r="P783" i="17"/>
  <c r="M783" i="17"/>
  <c r="L783" i="17"/>
  <c r="K783" i="17"/>
  <c r="J783" i="17"/>
  <c r="O783" i="17" s="1"/>
  <c r="I783" i="17"/>
  <c r="N783" i="17" s="1"/>
  <c r="H783" i="17"/>
  <c r="G783" i="17"/>
  <c r="F783" i="17"/>
  <c r="P782" i="17"/>
  <c r="L782" i="17"/>
  <c r="M782" i="17" s="1"/>
  <c r="K782" i="17"/>
  <c r="J782" i="17"/>
  <c r="O782" i="17" s="1"/>
  <c r="I782" i="17"/>
  <c r="N782" i="17" s="1"/>
  <c r="H782" i="17"/>
  <c r="G782" i="17"/>
  <c r="F782" i="17"/>
  <c r="P781" i="17"/>
  <c r="M781" i="17"/>
  <c r="L781" i="17"/>
  <c r="K781" i="17"/>
  <c r="J781" i="17"/>
  <c r="O781" i="17" s="1"/>
  <c r="I781" i="17"/>
  <c r="N781" i="17" s="1"/>
  <c r="H781" i="17"/>
  <c r="G781" i="17"/>
  <c r="F781" i="17"/>
  <c r="P780" i="17"/>
  <c r="L780" i="17"/>
  <c r="M780" i="17" s="1"/>
  <c r="K780" i="17"/>
  <c r="J780" i="17"/>
  <c r="O780" i="17" s="1"/>
  <c r="I780" i="17"/>
  <c r="N780" i="17" s="1"/>
  <c r="H780" i="17"/>
  <c r="G780" i="17"/>
  <c r="F780" i="17"/>
  <c r="P779" i="17"/>
  <c r="L779" i="17"/>
  <c r="M779" i="17" s="1"/>
  <c r="K779" i="17"/>
  <c r="J779" i="17"/>
  <c r="O779" i="17" s="1"/>
  <c r="I779" i="17"/>
  <c r="N779" i="17" s="1"/>
  <c r="H779" i="17"/>
  <c r="G779" i="17"/>
  <c r="F779" i="17"/>
  <c r="P778" i="17"/>
  <c r="L778" i="17"/>
  <c r="M778" i="17" s="1"/>
  <c r="K778" i="17"/>
  <c r="J778" i="17"/>
  <c r="O778" i="17" s="1"/>
  <c r="I778" i="17"/>
  <c r="N778" i="17" s="1"/>
  <c r="H778" i="17"/>
  <c r="G778" i="17"/>
  <c r="F778" i="17"/>
  <c r="P777" i="17"/>
  <c r="M777" i="17"/>
  <c r="L777" i="17"/>
  <c r="K777" i="17"/>
  <c r="J777" i="17"/>
  <c r="O777" i="17" s="1"/>
  <c r="I777" i="17"/>
  <c r="N777" i="17" s="1"/>
  <c r="H777" i="17"/>
  <c r="G777" i="17"/>
  <c r="F777" i="17"/>
  <c r="P776" i="17"/>
  <c r="L776" i="17"/>
  <c r="M776" i="17" s="1"/>
  <c r="K776" i="17"/>
  <c r="J776" i="17"/>
  <c r="O776" i="17" s="1"/>
  <c r="I776" i="17"/>
  <c r="N776" i="17" s="1"/>
  <c r="H776" i="17"/>
  <c r="G776" i="17"/>
  <c r="F776" i="17"/>
  <c r="P775" i="17"/>
  <c r="L775" i="17"/>
  <c r="M775" i="17" s="1"/>
  <c r="K775" i="17"/>
  <c r="J775" i="17"/>
  <c r="O775" i="17" s="1"/>
  <c r="I775" i="17"/>
  <c r="N775" i="17" s="1"/>
  <c r="H775" i="17"/>
  <c r="G775" i="17"/>
  <c r="F775" i="17"/>
  <c r="P774" i="17"/>
  <c r="L774" i="17"/>
  <c r="M774" i="17" s="1"/>
  <c r="K774" i="17"/>
  <c r="J774" i="17"/>
  <c r="O774" i="17" s="1"/>
  <c r="I774" i="17"/>
  <c r="N774" i="17" s="1"/>
  <c r="H774" i="17"/>
  <c r="G774" i="17"/>
  <c r="F774" i="17"/>
  <c r="P773" i="17"/>
  <c r="M773" i="17"/>
  <c r="L773" i="17"/>
  <c r="K773" i="17"/>
  <c r="J773" i="17"/>
  <c r="O773" i="17" s="1"/>
  <c r="I773" i="17"/>
  <c r="N773" i="17" s="1"/>
  <c r="H773" i="17"/>
  <c r="G773" i="17"/>
  <c r="F773" i="17"/>
  <c r="P772" i="17"/>
  <c r="L772" i="17"/>
  <c r="M772" i="17" s="1"/>
  <c r="K772" i="17"/>
  <c r="J772" i="17"/>
  <c r="O772" i="17" s="1"/>
  <c r="I772" i="17"/>
  <c r="N772" i="17" s="1"/>
  <c r="H772" i="17"/>
  <c r="G772" i="17"/>
  <c r="F772" i="17"/>
  <c r="P771" i="17"/>
  <c r="L771" i="17"/>
  <c r="M771" i="17" s="1"/>
  <c r="K771" i="17"/>
  <c r="J771" i="17"/>
  <c r="O771" i="17" s="1"/>
  <c r="I771" i="17"/>
  <c r="N771" i="17" s="1"/>
  <c r="H771" i="17"/>
  <c r="G771" i="17"/>
  <c r="F771" i="17"/>
  <c r="P770" i="17"/>
  <c r="L770" i="17"/>
  <c r="M770" i="17" s="1"/>
  <c r="K770" i="17"/>
  <c r="J770" i="17"/>
  <c r="O770" i="17" s="1"/>
  <c r="I770" i="17"/>
  <c r="N770" i="17" s="1"/>
  <c r="H770" i="17"/>
  <c r="G770" i="17"/>
  <c r="F770" i="17"/>
  <c r="P769" i="17"/>
  <c r="N769" i="17"/>
  <c r="L769" i="17"/>
  <c r="M769" i="17" s="1"/>
  <c r="K769" i="17"/>
  <c r="J769" i="17"/>
  <c r="O769" i="17" s="1"/>
  <c r="I769" i="17"/>
  <c r="H769" i="17"/>
  <c r="G769" i="17"/>
  <c r="F769" i="17"/>
  <c r="P768" i="17"/>
  <c r="L768" i="17"/>
  <c r="M768" i="17" s="1"/>
  <c r="K768" i="17"/>
  <c r="J768" i="17"/>
  <c r="O768" i="17" s="1"/>
  <c r="I768" i="17"/>
  <c r="N768" i="17" s="1"/>
  <c r="H768" i="17"/>
  <c r="G768" i="17"/>
  <c r="F768" i="17"/>
  <c r="P767" i="17"/>
  <c r="M767" i="17"/>
  <c r="L767" i="17"/>
  <c r="K767" i="17"/>
  <c r="J767" i="17"/>
  <c r="O767" i="17" s="1"/>
  <c r="I767" i="17"/>
  <c r="N767" i="17" s="1"/>
  <c r="H767" i="17"/>
  <c r="G767" i="17"/>
  <c r="F767" i="17"/>
  <c r="P766" i="17"/>
  <c r="L766" i="17"/>
  <c r="M766" i="17" s="1"/>
  <c r="K766" i="17"/>
  <c r="J766" i="17"/>
  <c r="O766" i="17" s="1"/>
  <c r="I766" i="17"/>
  <c r="N766" i="17" s="1"/>
  <c r="H766" i="17"/>
  <c r="G766" i="17"/>
  <c r="F766" i="17"/>
  <c r="P765" i="17"/>
  <c r="L765" i="17"/>
  <c r="M765" i="17" s="1"/>
  <c r="K765" i="17"/>
  <c r="J765" i="17"/>
  <c r="O765" i="17" s="1"/>
  <c r="I765" i="17"/>
  <c r="N765" i="17" s="1"/>
  <c r="H765" i="17"/>
  <c r="G765" i="17"/>
  <c r="F765" i="17"/>
  <c r="P764" i="17"/>
  <c r="L764" i="17"/>
  <c r="M764" i="17" s="1"/>
  <c r="K764" i="17"/>
  <c r="J764" i="17"/>
  <c r="O764" i="17" s="1"/>
  <c r="I764" i="17"/>
  <c r="N764" i="17" s="1"/>
  <c r="H764" i="17"/>
  <c r="G764" i="17"/>
  <c r="F764" i="17"/>
  <c r="P763" i="17"/>
  <c r="M763" i="17"/>
  <c r="L763" i="17"/>
  <c r="K763" i="17"/>
  <c r="J763" i="17"/>
  <c r="O763" i="17" s="1"/>
  <c r="I763" i="17"/>
  <c r="N763" i="17" s="1"/>
  <c r="H763" i="17"/>
  <c r="G763" i="17"/>
  <c r="F763" i="17"/>
  <c r="P762" i="17"/>
  <c r="L762" i="17"/>
  <c r="M762" i="17" s="1"/>
  <c r="K762" i="17"/>
  <c r="J762" i="17"/>
  <c r="O762" i="17" s="1"/>
  <c r="I762" i="17"/>
  <c r="N762" i="17" s="1"/>
  <c r="H762" i="17"/>
  <c r="G762" i="17"/>
  <c r="F762" i="17"/>
  <c r="P761" i="17"/>
  <c r="L761" i="17"/>
  <c r="M761" i="17" s="1"/>
  <c r="K761" i="17"/>
  <c r="J761" i="17"/>
  <c r="O761" i="17" s="1"/>
  <c r="I761" i="17"/>
  <c r="N761" i="17" s="1"/>
  <c r="H761" i="17"/>
  <c r="G761" i="17"/>
  <c r="F761" i="17"/>
  <c r="P760" i="17"/>
  <c r="L760" i="17"/>
  <c r="M760" i="17" s="1"/>
  <c r="K760" i="17"/>
  <c r="J760" i="17"/>
  <c r="O760" i="17" s="1"/>
  <c r="I760" i="17"/>
  <c r="N760" i="17" s="1"/>
  <c r="H760" i="17"/>
  <c r="G760" i="17"/>
  <c r="F760" i="17"/>
  <c r="P759" i="17"/>
  <c r="M759" i="17"/>
  <c r="L759" i="17"/>
  <c r="K759" i="17"/>
  <c r="J759" i="17"/>
  <c r="O759" i="17" s="1"/>
  <c r="I759" i="17"/>
  <c r="N759" i="17" s="1"/>
  <c r="H759" i="17"/>
  <c r="G759" i="17"/>
  <c r="F759" i="17"/>
  <c r="P758" i="17"/>
  <c r="L758" i="17"/>
  <c r="M758" i="17" s="1"/>
  <c r="K758" i="17"/>
  <c r="J758" i="17"/>
  <c r="O758" i="17" s="1"/>
  <c r="I758" i="17"/>
  <c r="N758" i="17" s="1"/>
  <c r="H758" i="17"/>
  <c r="G758" i="17"/>
  <c r="F758" i="17"/>
  <c r="P757" i="17"/>
  <c r="L757" i="17"/>
  <c r="M757" i="17" s="1"/>
  <c r="K757" i="17"/>
  <c r="J757" i="17"/>
  <c r="O757" i="17" s="1"/>
  <c r="I757" i="17"/>
  <c r="N757" i="17" s="1"/>
  <c r="H757" i="17"/>
  <c r="G757" i="17"/>
  <c r="F757" i="17"/>
  <c r="P756" i="17"/>
  <c r="L756" i="17"/>
  <c r="M756" i="17" s="1"/>
  <c r="K756" i="17"/>
  <c r="J756" i="17"/>
  <c r="O756" i="17" s="1"/>
  <c r="I756" i="17"/>
  <c r="N756" i="17" s="1"/>
  <c r="H756" i="17"/>
  <c r="G756" i="17"/>
  <c r="F756" i="17"/>
  <c r="P755" i="17"/>
  <c r="O755" i="17"/>
  <c r="L755" i="17"/>
  <c r="M755" i="17" s="1"/>
  <c r="K755" i="17"/>
  <c r="J755" i="17"/>
  <c r="I755" i="17"/>
  <c r="N755" i="17" s="1"/>
  <c r="H755" i="17"/>
  <c r="G755" i="17"/>
  <c r="F755" i="17"/>
  <c r="P754" i="17"/>
  <c r="L754" i="17"/>
  <c r="M754" i="17" s="1"/>
  <c r="K754" i="17"/>
  <c r="J754" i="17"/>
  <c r="O754" i="17" s="1"/>
  <c r="I754" i="17"/>
  <c r="N754" i="17" s="1"/>
  <c r="H754" i="17"/>
  <c r="G754" i="17"/>
  <c r="F754" i="17"/>
  <c r="P753" i="17"/>
  <c r="L753" i="17"/>
  <c r="M753" i="17" s="1"/>
  <c r="K753" i="17"/>
  <c r="J753" i="17"/>
  <c r="O753" i="17" s="1"/>
  <c r="I753" i="17"/>
  <c r="N753" i="17" s="1"/>
  <c r="H753" i="17"/>
  <c r="G753" i="17"/>
  <c r="F753" i="17"/>
  <c r="P752" i="17"/>
  <c r="L752" i="17"/>
  <c r="M752" i="17" s="1"/>
  <c r="K752" i="17"/>
  <c r="J752" i="17"/>
  <c r="O752" i="17" s="1"/>
  <c r="I752" i="17"/>
  <c r="N752" i="17" s="1"/>
  <c r="H752" i="17"/>
  <c r="G752" i="17"/>
  <c r="F752" i="17"/>
  <c r="P751" i="17"/>
  <c r="M751" i="17"/>
  <c r="L751" i="17"/>
  <c r="K751" i="17"/>
  <c r="J751" i="17"/>
  <c r="O751" i="17" s="1"/>
  <c r="I751" i="17"/>
  <c r="N751" i="17" s="1"/>
  <c r="H751" i="17"/>
  <c r="G751" i="17"/>
  <c r="F751" i="17"/>
  <c r="P750" i="17"/>
  <c r="L750" i="17"/>
  <c r="M750" i="17" s="1"/>
  <c r="K750" i="17"/>
  <c r="J750" i="17"/>
  <c r="O750" i="17" s="1"/>
  <c r="I750" i="17"/>
  <c r="N750" i="17" s="1"/>
  <c r="H750" i="17"/>
  <c r="G750" i="17"/>
  <c r="F750" i="17"/>
  <c r="P749" i="17"/>
  <c r="L749" i="17"/>
  <c r="M749" i="17" s="1"/>
  <c r="K749" i="17"/>
  <c r="J749" i="17"/>
  <c r="O749" i="17" s="1"/>
  <c r="I749" i="17"/>
  <c r="N749" i="17" s="1"/>
  <c r="H749" i="17"/>
  <c r="G749" i="17"/>
  <c r="F749" i="17"/>
  <c r="P748" i="17"/>
  <c r="L748" i="17"/>
  <c r="M748" i="17" s="1"/>
  <c r="K748" i="17"/>
  <c r="J748" i="17"/>
  <c r="O748" i="17" s="1"/>
  <c r="I748" i="17"/>
  <c r="N748" i="17" s="1"/>
  <c r="H748" i="17"/>
  <c r="G748" i="17"/>
  <c r="F748" i="17"/>
  <c r="P747" i="17"/>
  <c r="M747" i="17"/>
  <c r="L747" i="17"/>
  <c r="K747" i="17"/>
  <c r="J747" i="17"/>
  <c r="O747" i="17" s="1"/>
  <c r="I747" i="17"/>
  <c r="N747" i="17" s="1"/>
  <c r="H747" i="17"/>
  <c r="G747" i="17"/>
  <c r="F747" i="17"/>
  <c r="P746" i="17"/>
  <c r="L746" i="17"/>
  <c r="M746" i="17" s="1"/>
  <c r="K746" i="17"/>
  <c r="J746" i="17"/>
  <c r="O746" i="17" s="1"/>
  <c r="I746" i="17"/>
  <c r="N746" i="17" s="1"/>
  <c r="H746" i="17"/>
  <c r="G746" i="17"/>
  <c r="F746" i="17"/>
  <c r="P745" i="17"/>
  <c r="L745" i="17"/>
  <c r="M745" i="17" s="1"/>
  <c r="K745" i="17"/>
  <c r="J745" i="17"/>
  <c r="O745" i="17" s="1"/>
  <c r="I745" i="17"/>
  <c r="N745" i="17" s="1"/>
  <c r="H745" i="17"/>
  <c r="G745" i="17"/>
  <c r="F745" i="17"/>
  <c r="P744" i="17"/>
  <c r="L744" i="17"/>
  <c r="M744" i="17" s="1"/>
  <c r="K744" i="17"/>
  <c r="J744" i="17"/>
  <c r="O744" i="17" s="1"/>
  <c r="I744" i="17"/>
  <c r="N744" i="17" s="1"/>
  <c r="H744" i="17"/>
  <c r="G744" i="17"/>
  <c r="F744" i="17"/>
  <c r="P743" i="17"/>
  <c r="M743" i="17"/>
  <c r="L743" i="17"/>
  <c r="K743" i="17"/>
  <c r="J743" i="17"/>
  <c r="O743" i="17" s="1"/>
  <c r="I743" i="17"/>
  <c r="N743" i="17" s="1"/>
  <c r="H743" i="17"/>
  <c r="G743" i="17"/>
  <c r="F743" i="17"/>
  <c r="P742" i="17"/>
  <c r="L742" i="17"/>
  <c r="M742" i="17" s="1"/>
  <c r="K742" i="17"/>
  <c r="J742" i="17"/>
  <c r="O742" i="17" s="1"/>
  <c r="I742" i="17"/>
  <c r="N742" i="17" s="1"/>
  <c r="H742" i="17"/>
  <c r="G742" i="17"/>
  <c r="F742" i="17"/>
  <c r="P741" i="17"/>
  <c r="L741" i="17"/>
  <c r="M741" i="17" s="1"/>
  <c r="K741" i="17"/>
  <c r="J741" i="17"/>
  <c r="O741" i="17" s="1"/>
  <c r="I741" i="17"/>
  <c r="N741" i="17" s="1"/>
  <c r="H741" i="17"/>
  <c r="G741" i="17"/>
  <c r="F741" i="17"/>
  <c r="P740" i="17"/>
  <c r="L740" i="17"/>
  <c r="M740" i="17" s="1"/>
  <c r="K740" i="17"/>
  <c r="J740" i="17"/>
  <c r="O740" i="17" s="1"/>
  <c r="I740" i="17"/>
  <c r="N740" i="17" s="1"/>
  <c r="H740" i="17"/>
  <c r="G740" i="17"/>
  <c r="F740" i="17"/>
  <c r="P739" i="17"/>
  <c r="O739" i="17"/>
  <c r="L739" i="17"/>
  <c r="M739" i="17" s="1"/>
  <c r="K739" i="17"/>
  <c r="J739" i="17"/>
  <c r="I739" i="17"/>
  <c r="N739" i="17" s="1"/>
  <c r="H739" i="17"/>
  <c r="G739" i="17"/>
  <c r="F739" i="17"/>
  <c r="P738" i="17"/>
  <c r="L738" i="17"/>
  <c r="M738" i="17" s="1"/>
  <c r="K738" i="17"/>
  <c r="J738" i="17"/>
  <c r="O738" i="17" s="1"/>
  <c r="I738" i="17"/>
  <c r="N738" i="17" s="1"/>
  <c r="H738" i="17"/>
  <c r="G738" i="17"/>
  <c r="F738" i="17"/>
  <c r="P737" i="17"/>
  <c r="L737" i="17"/>
  <c r="M737" i="17" s="1"/>
  <c r="K737" i="17"/>
  <c r="J737" i="17"/>
  <c r="O737" i="17" s="1"/>
  <c r="I737" i="17"/>
  <c r="N737" i="17" s="1"/>
  <c r="H737" i="17"/>
  <c r="G737" i="17"/>
  <c r="F737" i="17"/>
  <c r="P736" i="17"/>
  <c r="L736" i="17"/>
  <c r="M736" i="17" s="1"/>
  <c r="K736" i="17"/>
  <c r="J736" i="17"/>
  <c r="O736" i="17" s="1"/>
  <c r="I736" i="17"/>
  <c r="N736" i="17" s="1"/>
  <c r="H736" i="17"/>
  <c r="G736" i="17"/>
  <c r="F736" i="17"/>
  <c r="P735" i="17"/>
  <c r="L735" i="17"/>
  <c r="M735" i="17" s="1"/>
  <c r="K735" i="17"/>
  <c r="J735" i="17"/>
  <c r="O735" i="17" s="1"/>
  <c r="I735" i="17"/>
  <c r="N735" i="17" s="1"/>
  <c r="H735" i="17"/>
  <c r="G735" i="17"/>
  <c r="F735" i="17"/>
  <c r="P734" i="17"/>
  <c r="L734" i="17"/>
  <c r="M734" i="17" s="1"/>
  <c r="K734" i="17"/>
  <c r="J734" i="17"/>
  <c r="O734" i="17" s="1"/>
  <c r="I734" i="17"/>
  <c r="N734" i="17" s="1"/>
  <c r="H734" i="17"/>
  <c r="G734" i="17"/>
  <c r="F734" i="17"/>
  <c r="P733" i="17"/>
  <c r="L733" i="17"/>
  <c r="M733" i="17" s="1"/>
  <c r="K733" i="17"/>
  <c r="J733" i="17"/>
  <c r="O733" i="17" s="1"/>
  <c r="I733" i="17"/>
  <c r="N733" i="17" s="1"/>
  <c r="H733" i="17"/>
  <c r="G733" i="17"/>
  <c r="F733" i="17"/>
  <c r="P732" i="17"/>
  <c r="L732" i="17"/>
  <c r="M732" i="17" s="1"/>
  <c r="K732" i="17"/>
  <c r="J732" i="17"/>
  <c r="O732" i="17" s="1"/>
  <c r="I732" i="17"/>
  <c r="N732" i="17" s="1"/>
  <c r="H732" i="17"/>
  <c r="G732" i="17"/>
  <c r="F732" i="17"/>
  <c r="P731" i="17"/>
  <c r="L731" i="17"/>
  <c r="M731" i="17" s="1"/>
  <c r="K731" i="17"/>
  <c r="J731" i="17"/>
  <c r="O731" i="17" s="1"/>
  <c r="I731" i="17"/>
  <c r="N731" i="17" s="1"/>
  <c r="H731" i="17"/>
  <c r="G731" i="17"/>
  <c r="F731" i="17"/>
  <c r="P730" i="17"/>
  <c r="L730" i="17"/>
  <c r="M730" i="17" s="1"/>
  <c r="K730" i="17"/>
  <c r="J730" i="17"/>
  <c r="O730" i="17" s="1"/>
  <c r="I730" i="17"/>
  <c r="N730" i="17" s="1"/>
  <c r="H730" i="17"/>
  <c r="G730" i="17"/>
  <c r="F730" i="17"/>
  <c r="P729" i="17"/>
  <c r="L729" i="17"/>
  <c r="M729" i="17" s="1"/>
  <c r="K729" i="17"/>
  <c r="J729" i="17"/>
  <c r="O729" i="17" s="1"/>
  <c r="I729" i="17"/>
  <c r="N729" i="17" s="1"/>
  <c r="H729" i="17"/>
  <c r="G729" i="17"/>
  <c r="F729" i="17"/>
  <c r="P728" i="17"/>
  <c r="L728" i="17"/>
  <c r="M728" i="17" s="1"/>
  <c r="K728" i="17"/>
  <c r="J728" i="17"/>
  <c r="O728" i="17" s="1"/>
  <c r="I728" i="17"/>
  <c r="N728" i="17" s="1"/>
  <c r="H728" i="17"/>
  <c r="G728" i="17"/>
  <c r="F728" i="17"/>
  <c r="P727" i="17"/>
  <c r="L727" i="17"/>
  <c r="M727" i="17" s="1"/>
  <c r="K727" i="17"/>
  <c r="J727" i="17"/>
  <c r="O727" i="17" s="1"/>
  <c r="I727" i="17"/>
  <c r="N727" i="17" s="1"/>
  <c r="H727" i="17"/>
  <c r="G727" i="17"/>
  <c r="F727" i="17"/>
  <c r="P726" i="17"/>
  <c r="L726" i="17"/>
  <c r="M726" i="17" s="1"/>
  <c r="K726" i="17"/>
  <c r="J726" i="17"/>
  <c r="O726" i="17" s="1"/>
  <c r="I726" i="17"/>
  <c r="N726" i="17" s="1"/>
  <c r="H726" i="17"/>
  <c r="G726" i="17"/>
  <c r="F726" i="17"/>
  <c r="P725" i="17"/>
  <c r="O725" i="17"/>
  <c r="L725" i="17"/>
  <c r="M725" i="17" s="1"/>
  <c r="K725" i="17"/>
  <c r="J725" i="17"/>
  <c r="I725" i="17"/>
  <c r="N725" i="17" s="1"/>
  <c r="H725" i="17"/>
  <c r="G725" i="17"/>
  <c r="F725" i="17"/>
  <c r="P724" i="17"/>
  <c r="L724" i="17"/>
  <c r="M724" i="17" s="1"/>
  <c r="K724" i="17"/>
  <c r="J724" i="17"/>
  <c r="O724" i="17" s="1"/>
  <c r="I724" i="17"/>
  <c r="N724" i="17" s="1"/>
  <c r="H724" i="17"/>
  <c r="G724" i="17"/>
  <c r="F724" i="17"/>
  <c r="P723" i="17"/>
  <c r="L723" i="17"/>
  <c r="M723" i="17" s="1"/>
  <c r="K723" i="17"/>
  <c r="J723" i="17"/>
  <c r="O723" i="17" s="1"/>
  <c r="I723" i="17"/>
  <c r="N723" i="17" s="1"/>
  <c r="H723" i="17"/>
  <c r="G723" i="17"/>
  <c r="F723" i="17"/>
  <c r="P722" i="17"/>
  <c r="L722" i="17"/>
  <c r="M722" i="17" s="1"/>
  <c r="K722" i="17"/>
  <c r="J722" i="17"/>
  <c r="O722" i="17" s="1"/>
  <c r="I722" i="17"/>
  <c r="N722" i="17" s="1"/>
  <c r="H722" i="17"/>
  <c r="G722" i="17"/>
  <c r="F722" i="17"/>
  <c r="P721" i="17"/>
  <c r="L721" i="17"/>
  <c r="M721" i="17" s="1"/>
  <c r="K721" i="17"/>
  <c r="J721" i="17"/>
  <c r="O721" i="17" s="1"/>
  <c r="I721" i="17"/>
  <c r="N721" i="17" s="1"/>
  <c r="H721" i="17"/>
  <c r="G721" i="17"/>
  <c r="F721" i="17"/>
  <c r="P720" i="17"/>
  <c r="L720" i="17"/>
  <c r="M720" i="17" s="1"/>
  <c r="K720" i="17"/>
  <c r="J720" i="17"/>
  <c r="O720" i="17" s="1"/>
  <c r="I720" i="17"/>
  <c r="N720" i="17" s="1"/>
  <c r="H720" i="17"/>
  <c r="G720" i="17"/>
  <c r="F720" i="17"/>
  <c r="P719" i="17"/>
  <c r="L719" i="17"/>
  <c r="M719" i="17" s="1"/>
  <c r="K719" i="17"/>
  <c r="J719" i="17"/>
  <c r="O719" i="17" s="1"/>
  <c r="I719" i="17"/>
  <c r="N719" i="17" s="1"/>
  <c r="H719" i="17"/>
  <c r="G719" i="17"/>
  <c r="F719" i="17"/>
  <c r="P718" i="17"/>
  <c r="L718" i="17"/>
  <c r="M718" i="17" s="1"/>
  <c r="K718" i="17"/>
  <c r="J718" i="17"/>
  <c r="O718" i="17" s="1"/>
  <c r="I718" i="17"/>
  <c r="N718" i="17" s="1"/>
  <c r="H718" i="17"/>
  <c r="G718" i="17"/>
  <c r="F718" i="17"/>
  <c r="P717" i="17"/>
  <c r="L717" i="17"/>
  <c r="M717" i="17" s="1"/>
  <c r="K717" i="17"/>
  <c r="J717" i="17"/>
  <c r="O717" i="17" s="1"/>
  <c r="I717" i="17"/>
  <c r="N717" i="17" s="1"/>
  <c r="H717" i="17"/>
  <c r="G717" i="17"/>
  <c r="F717" i="17"/>
  <c r="P716" i="17"/>
  <c r="L716" i="17"/>
  <c r="M716" i="17" s="1"/>
  <c r="K716" i="17"/>
  <c r="J716" i="17"/>
  <c r="O716" i="17" s="1"/>
  <c r="I716" i="17"/>
  <c r="N716" i="17" s="1"/>
  <c r="H716" i="17"/>
  <c r="G716" i="17"/>
  <c r="F716" i="17"/>
  <c r="P715" i="17"/>
  <c r="O715" i="17"/>
  <c r="L715" i="17"/>
  <c r="M715" i="17" s="1"/>
  <c r="K715" i="17"/>
  <c r="J715" i="17"/>
  <c r="I715" i="17"/>
  <c r="N715" i="17" s="1"/>
  <c r="H715" i="17"/>
  <c r="G715" i="17"/>
  <c r="F715" i="17"/>
  <c r="P714" i="17"/>
  <c r="L714" i="17"/>
  <c r="M714" i="17" s="1"/>
  <c r="K714" i="17"/>
  <c r="J714" i="17"/>
  <c r="O714" i="17" s="1"/>
  <c r="I714" i="17"/>
  <c r="N714" i="17" s="1"/>
  <c r="H714" i="17"/>
  <c r="G714" i="17"/>
  <c r="F714" i="17"/>
  <c r="P713" i="17"/>
  <c r="L713" i="17"/>
  <c r="M713" i="17" s="1"/>
  <c r="K713" i="17"/>
  <c r="J713" i="17"/>
  <c r="O713" i="17" s="1"/>
  <c r="I713" i="17"/>
  <c r="N713" i="17" s="1"/>
  <c r="H713" i="17"/>
  <c r="G713" i="17"/>
  <c r="F713" i="17"/>
  <c r="P712" i="17"/>
  <c r="L712" i="17"/>
  <c r="M712" i="17" s="1"/>
  <c r="K712" i="17"/>
  <c r="J712" i="17"/>
  <c r="O712" i="17" s="1"/>
  <c r="I712" i="17"/>
  <c r="N712" i="17" s="1"/>
  <c r="H712" i="17"/>
  <c r="G712" i="17"/>
  <c r="F712" i="17"/>
  <c r="P711" i="17"/>
  <c r="L711" i="17"/>
  <c r="M711" i="17" s="1"/>
  <c r="K711" i="17"/>
  <c r="J711" i="17"/>
  <c r="O711" i="17" s="1"/>
  <c r="I711" i="17"/>
  <c r="N711" i="17" s="1"/>
  <c r="H711" i="17"/>
  <c r="G711" i="17"/>
  <c r="F711" i="17"/>
  <c r="P710" i="17"/>
  <c r="L710" i="17"/>
  <c r="M710" i="17" s="1"/>
  <c r="K710" i="17"/>
  <c r="J710" i="17"/>
  <c r="O710" i="17" s="1"/>
  <c r="I710" i="17"/>
  <c r="N710" i="17" s="1"/>
  <c r="H710" i="17"/>
  <c r="G710" i="17"/>
  <c r="F710" i="17"/>
  <c r="P709" i="17"/>
  <c r="L709" i="17"/>
  <c r="M709" i="17" s="1"/>
  <c r="K709" i="17"/>
  <c r="J709" i="17"/>
  <c r="O709" i="17" s="1"/>
  <c r="I709" i="17"/>
  <c r="N709" i="17" s="1"/>
  <c r="H709" i="17"/>
  <c r="G709" i="17"/>
  <c r="F709" i="17"/>
  <c r="P708" i="17"/>
  <c r="L708" i="17"/>
  <c r="M708" i="17" s="1"/>
  <c r="K708" i="17"/>
  <c r="J708" i="17"/>
  <c r="O708" i="17" s="1"/>
  <c r="I708" i="17"/>
  <c r="N708" i="17" s="1"/>
  <c r="H708" i="17"/>
  <c r="G708" i="17"/>
  <c r="F708" i="17"/>
  <c r="P707" i="17"/>
  <c r="O707" i="17"/>
  <c r="L707" i="17"/>
  <c r="M707" i="17" s="1"/>
  <c r="K707" i="17"/>
  <c r="J707" i="17"/>
  <c r="I707" i="17"/>
  <c r="N707" i="17" s="1"/>
  <c r="H707" i="17"/>
  <c r="G707" i="17"/>
  <c r="F707" i="17"/>
  <c r="P706" i="17"/>
  <c r="L706" i="17"/>
  <c r="M706" i="17" s="1"/>
  <c r="K706" i="17"/>
  <c r="J706" i="17"/>
  <c r="O706" i="17" s="1"/>
  <c r="I706" i="17"/>
  <c r="N706" i="17" s="1"/>
  <c r="H706" i="17"/>
  <c r="G706" i="17"/>
  <c r="F706" i="17"/>
  <c r="P705" i="17"/>
  <c r="L705" i="17"/>
  <c r="M705" i="17" s="1"/>
  <c r="K705" i="17"/>
  <c r="J705" i="17"/>
  <c r="O705" i="17" s="1"/>
  <c r="I705" i="17"/>
  <c r="N705" i="17" s="1"/>
  <c r="H705" i="17"/>
  <c r="G705" i="17"/>
  <c r="F705" i="17"/>
  <c r="P704" i="17"/>
  <c r="L704" i="17"/>
  <c r="M704" i="17" s="1"/>
  <c r="K704" i="17"/>
  <c r="J704" i="17"/>
  <c r="O704" i="17" s="1"/>
  <c r="I704" i="17"/>
  <c r="N704" i="17" s="1"/>
  <c r="H704" i="17"/>
  <c r="G704" i="17"/>
  <c r="F704" i="17"/>
  <c r="P703" i="17"/>
  <c r="L703" i="17"/>
  <c r="M703" i="17" s="1"/>
  <c r="K703" i="17"/>
  <c r="J703" i="17"/>
  <c r="O703" i="17" s="1"/>
  <c r="I703" i="17"/>
  <c r="N703" i="17" s="1"/>
  <c r="H703" i="17"/>
  <c r="G703" i="17"/>
  <c r="F703" i="17"/>
  <c r="P702" i="17"/>
  <c r="L702" i="17"/>
  <c r="M702" i="17" s="1"/>
  <c r="K702" i="17"/>
  <c r="J702" i="17"/>
  <c r="O702" i="17" s="1"/>
  <c r="I702" i="17"/>
  <c r="N702" i="17" s="1"/>
  <c r="H702" i="17"/>
  <c r="G702" i="17"/>
  <c r="F702" i="17"/>
  <c r="P701" i="17"/>
  <c r="L701" i="17"/>
  <c r="M701" i="17" s="1"/>
  <c r="K701" i="17"/>
  <c r="J701" i="17"/>
  <c r="O701" i="17" s="1"/>
  <c r="I701" i="17"/>
  <c r="N701" i="17" s="1"/>
  <c r="H701" i="17"/>
  <c r="G701" i="17"/>
  <c r="F701" i="17"/>
  <c r="P700" i="17"/>
  <c r="M700" i="17"/>
  <c r="L700" i="17"/>
  <c r="K700" i="17"/>
  <c r="J700" i="17"/>
  <c r="O700" i="17" s="1"/>
  <c r="I700" i="17"/>
  <c r="N700" i="17" s="1"/>
  <c r="H700" i="17"/>
  <c r="G700" i="17"/>
  <c r="F700" i="17"/>
  <c r="P699" i="17"/>
  <c r="L699" i="17"/>
  <c r="M699" i="17" s="1"/>
  <c r="K699" i="17"/>
  <c r="J699" i="17"/>
  <c r="O699" i="17" s="1"/>
  <c r="I699" i="17"/>
  <c r="N699" i="17" s="1"/>
  <c r="H699" i="17"/>
  <c r="G699" i="17"/>
  <c r="F699" i="17"/>
  <c r="P698" i="17"/>
  <c r="L698" i="17"/>
  <c r="M698" i="17" s="1"/>
  <c r="K698" i="17"/>
  <c r="J698" i="17"/>
  <c r="O698" i="17" s="1"/>
  <c r="I698" i="17"/>
  <c r="N698" i="17" s="1"/>
  <c r="H698" i="17"/>
  <c r="G698" i="17"/>
  <c r="F698" i="17"/>
  <c r="P697" i="17"/>
  <c r="L697" i="17"/>
  <c r="M697" i="17" s="1"/>
  <c r="K697" i="17"/>
  <c r="J697" i="17"/>
  <c r="O697" i="17" s="1"/>
  <c r="I697" i="17"/>
  <c r="N697" i="17" s="1"/>
  <c r="H697" i="17"/>
  <c r="G697" i="17"/>
  <c r="F697" i="17"/>
  <c r="P696" i="17"/>
  <c r="L696" i="17"/>
  <c r="M696" i="17" s="1"/>
  <c r="K696" i="17"/>
  <c r="J696" i="17"/>
  <c r="O696" i="17" s="1"/>
  <c r="I696" i="17"/>
  <c r="N696" i="17" s="1"/>
  <c r="H696" i="17"/>
  <c r="G696" i="17"/>
  <c r="F696" i="17"/>
  <c r="P695" i="17"/>
  <c r="L695" i="17"/>
  <c r="M695" i="17" s="1"/>
  <c r="K695" i="17"/>
  <c r="J695" i="17"/>
  <c r="O695" i="17" s="1"/>
  <c r="I695" i="17"/>
  <c r="N695" i="17" s="1"/>
  <c r="H695" i="17"/>
  <c r="G695" i="17"/>
  <c r="F695" i="17"/>
  <c r="P694" i="17"/>
  <c r="L694" i="17"/>
  <c r="M694" i="17" s="1"/>
  <c r="K694" i="17"/>
  <c r="J694" i="17"/>
  <c r="O694" i="17" s="1"/>
  <c r="I694" i="17"/>
  <c r="N694" i="17" s="1"/>
  <c r="H694" i="17"/>
  <c r="G694" i="17"/>
  <c r="F694" i="17"/>
  <c r="P693" i="17"/>
  <c r="L693" i="17"/>
  <c r="M693" i="17" s="1"/>
  <c r="K693" i="17"/>
  <c r="J693" i="17"/>
  <c r="O693" i="17" s="1"/>
  <c r="I693" i="17"/>
  <c r="N693" i="17" s="1"/>
  <c r="H693" i="17"/>
  <c r="G693" i="17"/>
  <c r="F693" i="17"/>
  <c r="P692" i="17"/>
  <c r="L692" i="17"/>
  <c r="M692" i="17" s="1"/>
  <c r="K692" i="17"/>
  <c r="J692" i="17"/>
  <c r="O692" i="17" s="1"/>
  <c r="I692" i="17"/>
  <c r="N692" i="17" s="1"/>
  <c r="H692" i="17"/>
  <c r="G692" i="17"/>
  <c r="F692" i="17"/>
  <c r="P691" i="17"/>
  <c r="L691" i="17"/>
  <c r="M691" i="17" s="1"/>
  <c r="K691" i="17"/>
  <c r="J691" i="17"/>
  <c r="O691" i="17" s="1"/>
  <c r="I691" i="17"/>
  <c r="N691" i="17" s="1"/>
  <c r="H691" i="17"/>
  <c r="G691" i="17"/>
  <c r="F691" i="17"/>
  <c r="P690" i="17"/>
  <c r="L690" i="17"/>
  <c r="M690" i="17" s="1"/>
  <c r="K690" i="17"/>
  <c r="J690" i="17"/>
  <c r="O690" i="17" s="1"/>
  <c r="I690" i="17"/>
  <c r="N690" i="17" s="1"/>
  <c r="H690" i="17"/>
  <c r="G690" i="17"/>
  <c r="F690" i="17"/>
  <c r="P689" i="17"/>
  <c r="L689" i="17"/>
  <c r="M689" i="17" s="1"/>
  <c r="K689" i="17"/>
  <c r="J689" i="17"/>
  <c r="O689" i="17" s="1"/>
  <c r="I689" i="17"/>
  <c r="N689" i="17" s="1"/>
  <c r="H689" i="17"/>
  <c r="G689" i="17"/>
  <c r="F689" i="17"/>
  <c r="P688" i="17"/>
  <c r="L688" i="17"/>
  <c r="M688" i="17" s="1"/>
  <c r="K688" i="17"/>
  <c r="J688" i="17"/>
  <c r="O688" i="17" s="1"/>
  <c r="I688" i="17"/>
  <c r="N688" i="17" s="1"/>
  <c r="H688" i="17"/>
  <c r="G688" i="17"/>
  <c r="F688" i="17"/>
  <c r="P687" i="17"/>
  <c r="M687" i="17"/>
  <c r="L687" i="17"/>
  <c r="K687" i="17"/>
  <c r="J687" i="17"/>
  <c r="O687" i="17" s="1"/>
  <c r="I687" i="17"/>
  <c r="N687" i="17" s="1"/>
  <c r="H687" i="17"/>
  <c r="G687" i="17"/>
  <c r="F687" i="17"/>
  <c r="P686" i="17"/>
  <c r="L686" i="17"/>
  <c r="M686" i="17" s="1"/>
  <c r="K686" i="17"/>
  <c r="J686" i="17"/>
  <c r="O686" i="17" s="1"/>
  <c r="I686" i="17"/>
  <c r="N686" i="17" s="1"/>
  <c r="H686" i="17"/>
  <c r="G686" i="17"/>
  <c r="F686" i="17"/>
  <c r="P685" i="17"/>
  <c r="L685" i="17"/>
  <c r="M685" i="17" s="1"/>
  <c r="K685" i="17"/>
  <c r="J685" i="17"/>
  <c r="O685" i="17" s="1"/>
  <c r="I685" i="17"/>
  <c r="N685" i="17" s="1"/>
  <c r="H685" i="17"/>
  <c r="G685" i="17"/>
  <c r="F685" i="17"/>
  <c r="P684" i="17"/>
  <c r="M684" i="17"/>
  <c r="L684" i="17"/>
  <c r="K684" i="17"/>
  <c r="J684" i="17"/>
  <c r="O684" i="17" s="1"/>
  <c r="I684" i="17"/>
  <c r="N684" i="17" s="1"/>
  <c r="H684" i="17"/>
  <c r="G684" i="17"/>
  <c r="F684" i="17"/>
  <c r="P683" i="17"/>
  <c r="L683" i="17"/>
  <c r="M683" i="17" s="1"/>
  <c r="K683" i="17"/>
  <c r="J683" i="17"/>
  <c r="O683" i="17" s="1"/>
  <c r="I683" i="17"/>
  <c r="N683" i="17" s="1"/>
  <c r="H683" i="17"/>
  <c r="G683" i="17"/>
  <c r="F683" i="17"/>
  <c r="P682" i="17"/>
  <c r="L682" i="17"/>
  <c r="M682" i="17" s="1"/>
  <c r="K682" i="17"/>
  <c r="J682" i="17"/>
  <c r="O682" i="17" s="1"/>
  <c r="I682" i="17"/>
  <c r="N682" i="17" s="1"/>
  <c r="H682" i="17"/>
  <c r="G682" i="17"/>
  <c r="F682" i="17"/>
  <c r="P681" i="17"/>
  <c r="M681" i="17"/>
  <c r="L681" i="17"/>
  <c r="K681" i="17"/>
  <c r="J681" i="17"/>
  <c r="O681" i="17" s="1"/>
  <c r="I681" i="17"/>
  <c r="N681" i="17" s="1"/>
  <c r="H681" i="17"/>
  <c r="G681" i="17"/>
  <c r="F681" i="17"/>
  <c r="P680" i="17"/>
  <c r="L680" i="17"/>
  <c r="M680" i="17" s="1"/>
  <c r="K680" i="17"/>
  <c r="J680" i="17"/>
  <c r="O680" i="17" s="1"/>
  <c r="I680" i="17"/>
  <c r="N680" i="17" s="1"/>
  <c r="H680" i="17"/>
  <c r="G680" i="17"/>
  <c r="F680" i="17"/>
  <c r="P679" i="17"/>
  <c r="L679" i="17"/>
  <c r="M679" i="17" s="1"/>
  <c r="K679" i="17"/>
  <c r="J679" i="17"/>
  <c r="O679" i="17" s="1"/>
  <c r="I679" i="17"/>
  <c r="N679" i="17" s="1"/>
  <c r="H679" i="17"/>
  <c r="G679" i="17"/>
  <c r="F679" i="17"/>
  <c r="P678" i="17"/>
  <c r="L678" i="17"/>
  <c r="M678" i="17" s="1"/>
  <c r="K678" i="17"/>
  <c r="J678" i="17"/>
  <c r="O678" i="17" s="1"/>
  <c r="I678" i="17"/>
  <c r="N678" i="17" s="1"/>
  <c r="H678" i="17"/>
  <c r="G678" i="17"/>
  <c r="F678" i="17"/>
  <c r="P677" i="17"/>
  <c r="L677" i="17"/>
  <c r="M677" i="17" s="1"/>
  <c r="K677" i="17"/>
  <c r="J677" i="17"/>
  <c r="O677" i="17" s="1"/>
  <c r="I677" i="17"/>
  <c r="N677" i="17" s="1"/>
  <c r="H677" i="17"/>
  <c r="G677" i="17"/>
  <c r="F677" i="17"/>
  <c r="P676" i="17"/>
  <c r="L676" i="17"/>
  <c r="M676" i="17" s="1"/>
  <c r="K676" i="17"/>
  <c r="J676" i="17"/>
  <c r="O676" i="17" s="1"/>
  <c r="I676" i="17"/>
  <c r="N676" i="17" s="1"/>
  <c r="H676" i="17"/>
  <c r="G676" i="17"/>
  <c r="F676" i="17"/>
  <c r="P675" i="17"/>
  <c r="L675" i="17"/>
  <c r="M675" i="17" s="1"/>
  <c r="K675" i="17"/>
  <c r="J675" i="17"/>
  <c r="O675" i="17" s="1"/>
  <c r="I675" i="17"/>
  <c r="N675" i="17" s="1"/>
  <c r="H675" i="17"/>
  <c r="G675" i="17"/>
  <c r="F675" i="17"/>
  <c r="P674" i="17"/>
  <c r="L674" i="17"/>
  <c r="M674" i="17" s="1"/>
  <c r="K674" i="17"/>
  <c r="J674" i="17"/>
  <c r="O674" i="17" s="1"/>
  <c r="I674" i="17"/>
  <c r="N674" i="17" s="1"/>
  <c r="H674" i="17"/>
  <c r="G674" i="17"/>
  <c r="F674" i="17"/>
  <c r="P673" i="17"/>
  <c r="L673" i="17"/>
  <c r="M673" i="17" s="1"/>
  <c r="K673" i="17"/>
  <c r="J673" i="17"/>
  <c r="O673" i="17" s="1"/>
  <c r="I673" i="17"/>
  <c r="N673" i="17" s="1"/>
  <c r="H673" i="17"/>
  <c r="G673" i="17"/>
  <c r="F673" i="17"/>
  <c r="P672" i="17"/>
  <c r="L672" i="17"/>
  <c r="M672" i="17" s="1"/>
  <c r="K672" i="17"/>
  <c r="J672" i="17"/>
  <c r="O672" i="17" s="1"/>
  <c r="I672" i="17"/>
  <c r="N672" i="17" s="1"/>
  <c r="H672" i="17"/>
  <c r="G672" i="17"/>
  <c r="F672" i="17"/>
  <c r="P671" i="17"/>
  <c r="M671" i="17"/>
  <c r="L671" i="17"/>
  <c r="K671" i="17"/>
  <c r="J671" i="17"/>
  <c r="O671" i="17" s="1"/>
  <c r="I671" i="17"/>
  <c r="N671" i="17" s="1"/>
  <c r="H671" i="17"/>
  <c r="G671" i="17"/>
  <c r="F671" i="17"/>
  <c r="P670" i="17"/>
  <c r="L670" i="17"/>
  <c r="M670" i="17" s="1"/>
  <c r="K670" i="17"/>
  <c r="J670" i="17"/>
  <c r="O670" i="17" s="1"/>
  <c r="I670" i="17"/>
  <c r="N670" i="17" s="1"/>
  <c r="H670" i="17"/>
  <c r="G670" i="17"/>
  <c r="F670" i="17"/>
  <c r="P669" i="17"/>
  <c r="L669" i="17"/>
  <c r="M669" i="17" s="1"/>
  <c r="K669" i="17"/>
  <c r="J669" i="17"/>
  <c r="O669" i="17" s="1"/>
  <c r="I669" i="17"/>
  <c r="N669" i="17" s="1"/>
  <c r="H669" i="17"/>
  <c r="G669" i="17"/>
  <c r="F669" i="17"/>
  <c r="P668" i="17"/>
  <c r="M668" i="17"/>
  <c r="L668" i="17"/>
  <c r="K668" i="17"/>
  <c r="J668" i="17"/>
  <c r="O668" i="17" s="1"/>
  <c r="I668" i="17"/>
  <c r="N668" i="17" s="1"/>
  <c r="H668" i="17"/>
  <c r="G668" i="17"/>
  <c r="F668" i="17"/>
  <c r="P667" i="17"/>
  <c r="L667" i="17"/>
  <c r="M667" i="17" s="1"/>
  <c r="K667" i="17"/>
  <c r="J667" i="17"/>
  <c r="O667" i="17" s="1"/>
  <c r="I667" i="17"/>
  <c r="N667" i="17" s="1"/>
  <c r="H667" i="17"/>
  <c r="G667" i="17"/>
  <c r="F667" i="17"/>
  <c r="P666" i="17"/>
  <c r="L666" i="17"/>
  <c r="M666" i="17" s="1"/>
  <c r="K666" i="17"/>
  <c r="J666" i="17"/>
  <c r="O666" i="17" s="1"/>
  <c r="I666" i="17"/>
  <c r="N666" i="17" s="1"/>
  <c r="H666" i="17"/>
  <c r="G666" i="17"/>
  <c r="F666" i="17"/>
  <c r="P665" i="17"/>
  <c r="L665" i="17"/>
  <c r="M665" i="17" s="1"/>
  <c r="K665" i="17"/>
  <c r="J665" i="17"/>
  <c r="O665" i="17" s="1"/>
  <c r="I665" i="17"/>
  <c r="N665" i="17" s="1"/>
  <c r="H665" i="17"/>
  <c r="G665" i="17"/>
  <c r="F665" i="17"/>
  <c r="P664" i="17"/>
  <c r="L664" i="17"/>
  <c r="M664" i="17" s="1"/>
  <c r="K664" i="17"/>
  <c r="J664" i="17"/>
  <c r="O664" i="17" s="1"/>
  <c r="I664" i="17"/>
  <c r="N664" i="17" s="1"/>
  <c r="H664" i="17"/>
  <c r="G664" i="17"/>
  <c r="F664" i="17"/>
  <c r="P663" i="17"/>
  <c r="L663" i="17"/>
  <c r="M663" i="17" s="1"/>
  <c r="K663" i="17"/>
  <c r="J663" i="17"/>
  <c r="O663" i="17" s="1"/>
  <c r="I663" i="17"/>
  <c r="N663" i="17" s="1"/>
  <c r="H663" i="17"/>
  <c r="G663" i="17"/>
  <c r="F663" i="17"/>
  <c r="P662" i="17"/>
  <c r="L662" i="17"/>
  <c r="M662" i="17" s="1"/>
  <c r="K662" i="17"/>
  <c r="J662" i="17"/>
  <c r="O662" i="17" s="1"/>
  <c r="I662" i="17"/>
  <c r="N662" i="17" s="1"/>
  <c r="H662" i="17"/>
  <c r="G662" i="17"/>
  <c r="F662" i="17"/>
  <c r="P661" i="17"/>
  <c r="L661" i="17"/>
  <c r="M661" i="17" s="1"/>
  <c r="K661" i="17"/>
  <c r="J661" i="17"/>
  <c r="O661" i="17" s="1"/>
  <c r="I661" i="17"/>
  <c r="N661" i="17" s="1"/>
  <c r="H661" i="17"/>
  <c r="G661" i="17"/>
  <c r="F661" i="17"/>
  <c r="P660" i="17"/>
  <c r="M660" i="17"/>
  <c r="L660" i="17"/>
  <c r="K660" i="17"/>
  <c r="J660" i="17"/>
  <c r="O660" i="17" s="1"/>
  <c r="I660" i="17"/>
  <c r="N660" i="17" s="1"/>
  <c r="H660" i="17"/>
  <c r="G660" i="17"/>
  <c r="F660" i="17"/>
  <c r="P659" i="17"/>
  <c r="L659" i="17"/>
  <c r="M659" i="17" s="1"/>
  <c r="K659" i="17"/>
  <c r="J659" i="17"/>
  <c r="O659" i="17" s="1"/>
  <c r="I659" i="17"/>
  <c r="N659" i="17" s="1"/>
  <c r="H659" i="17"/>
  <c r="G659" i="17"/>
  <c r="F659" i="17"/>
  <c r="P658" i="17"/>
  <c r="L658" i="17"/>
  <c r="M658" i="17" s="1"/>
  <c r="K658" i="17"/>
  <c r="J658" i="17"/>
  <c r="O658" i="17" s="1"/>
  <c r="I658" i="17"/>
  <c r="N658" i="17" s="1"/>
  <c r="H658" i="17"/>
  <c r="G658" i="17"/>
  <c r="F658" i="17"/>
  <c r="P657" i="17"/>
  <c r="L657" i="17"/>
  <c r="M657" i="17" s="1"/>
  <c r="K657" i="17"/>
  <c r="J657" i="17"/>
  <c r="O657" i="17" s="1"/>
  <c r="I657" i="17"/>
  <c r="N657" i="17" s="1"/>
  <c r="H657" i="17"/>
  <c r="G657" i="17"/>
  <c r="F657" i="17"/>
  <c r="P656" i="17"/>
  <c r="L656" i="17"/>
  <c r="M656" i="17" s="1"/>
  <c r="K656" i="17"/>
  <c r="J656" i="17"/>
  <c r="O656" i="17" s="1"/>
  <c r="I656" i="17"/>
  <c r="N656" i="17" s="1"/>
  <c r="H656" i="17"/>
  <c r="G656" i="17"/>
  <c r="F656" i="17"/>
  <c r="P655" i="17"/>
  <c r="L655" i="17"/>
  <c r="M655" i="17" s="1"/>
  <c r="K655" i="17"/>
  <c r="J655" i="17"/>
  <c r="O655" i="17" s="1"/>
  <c r="I655" i="17"/>
  <c r="N655" i="17" s="1"/>
  <c r="H655" i="17"/>
  <c r="G655" i="17"/>
  <c r="F655" i="17"/>
  <c r="P654" i="17"/>
  <c r="L654" i="17"/>
  <c r="M654" i="17" s="1"/>
  <c r="K654" i="17"/>
  <c r="J654" i="17"/>
  <c r="O654" i="17" s="1"/>
  <c r="I654" i="17"/>
  <c r="N654" i="17" s="1"/>
  <c r="H654" i="17"/>
  <c r="G654" i="17"/>
  <c r="F654" i="17"/>
  <c r="P653" i="17"/>
  <c r="L653" i="17"/>
  <c r="M653" i="17" s="1"/>
  <c r="K653" i="17"/>
  <c r="J653" i="17"/>
  <c r="O653" i="17" s="1"/>
  <c r="I653" i="17"/>
  <c r="N653" i="17" s="1"/>
  <c r="H653" i="17"/>
  <c r="G653" i="17"/>
  <c r="F653" i="17"/>
  <c r="P652" i="17"/>
  <c r="M652" i="17"/>
  <c r="L652" i="17"/>
  <c r="K652" i="17"/>
  <c r="J652" i="17"/>
  <c r="O652" i="17" s="1"/>
  <c r="I652" i="17"/>
  <c r="N652" i="17" s="1"/>
  <c r="H652" i="17"/>
  <c r="G652" i="17"/>
  <c r="F652" i="17"/>
  <c r="P651" i="17"/>
  <c r="L651" i="17"/>
  <c r="M651" i="17" s="1"/>
  <c r="K651" i="17"/>
  <c r="J651" i="17"/>
  <c r="O651" i="17" s="1"/>
  <c r="I651" i="17"/>
  <c r="N651" i="17" s="1"/>
  <c r="H651" i="17"/>
  <c r="G651" i="17"/>
  <c r="F651" i="17"/>
  <c r="P650" i="17"/>
  <c r="L650" i="17"/>
  <c r="M650" i="17" s="1"/>
  <c r="K650" i="17"/>
  <c r="J650" i="17"/>
  <c r="O650" i="17" s="1"/>
  <c r="I650" i="17"/>
  <c r="N650" i="17" s="1"/>
  <c r="H650" i="17"/>
  <c r="G650" i="17"/>
  <c r="F650" i="17"/>
  <c r="P649" i="17"/>
  <c r="L649" i="17"/>
  <c r="M649" i="17" s="1"/>
  <c r="K649" i="17"/>
  <c r="J649" i="17"/>
  <c r="O649" i="17" s="1"/>
  <c r="I649" i="17"/>
  <c r="N649" i="17" s="1"/>
  <c r="H649" i="17"/>
  <c r="G649" i="17"/>
  <c r="F649" i="17"/>
  <c r="P648" i="17"/>
  <c r="L648" i="17"/>
  <c r="M648" i="17" s="1"/>
  <c r="K648" i="17"/>
  <c r="J648" i="17"/>
  <c r="O648" i="17" s="1"/>
  <c r="I648" i="17"/>
  <c r="N648" i="17" s="1"/>
  <c r="H648" i="17"/>
  <c r="G648" i="17"/>
  <c r="F648" i="17"/>
  <c r="P647" i="17"/>
  <c r="L647" i="17"/>
  <c r="M647" i="17" s="1"/>
  <c r="K647" i="17"/>
  <c r="J647" i="17"/>
  <c r="O647" i="17" s="1"/>
  <c r="I647" i="17"/>
  <c r="N647" i="17" s="1"/>
  <c r="H647" i="17"/>
  <c r="G647" i="17"/>
  <c r="F647" i="17"/>
  <c r="P646" i="17"/>
  <c r="L646" i="17"/>
  <c r="M646" i="17" s="1"/>
  <c r="K646" i="17"/>
  <c r="J646" i="17"/>
  <c r="O646" i="17" s="1"/>
  <c r="I646" i="17"/>
  <c r="N646" i="17" s="1"/>
  <c r="H646" i="17"/>
  <c r="G646" i="17"/>
  <c r="F646" i="17"/>
  <c r="P645" i="17"/>
  <c r="L645" i="17"/>
  <c r="M645" i="17" s="1"/>
  <c r="K645" i="17"/>
  <c r="J645" i="17"/>
  <c r="O645" i="17" s="1"/>
  <c r="I645" i="17"/>
  <c r="N645" i="17" s="1"/>
  <c r="H645" i="17"/>
  <c r="G645" i="17"/>
  <c r="F645" i="17"/>
  <c r="P644" i="17"/>
  <c r="L644" i="17"/>
  <c r="M644" i="17" s="1"/>
  <c r="K644" i="17"/>
  <c r="J644" i="17"/>
  <c r="O644" i="17" s="1"/>
  <c r="I644" i="17"/>
  <c r="N644" i="17" s="1"/>
  <c r="H644" i="17"/>
  <c r="G644" i="17"/>
  <c r="F644" i="17"/>
  <c r="P643" i="17"/>
  <c r="L643" i="17"/>
  <c r="M643" i="17" s="1"/>
  <c r="K643" i="17"/>
  <c r="J643" i="17"/>
  <c r="O643" i="17" s="1"/>
  <c r="I643" i="17"/>
  <c r="N643" i="17" s="1"/>
  <c r="H643" i="17"/>
  <c r="G643" i="17"/>
  <c r="F643" i="17"/>
  <c r="P642" i="17"/>
  <c r="L642" i="17"/>
  <c r="M642" i="17" s="1"/>
  <c r="K642" i="17"/>
  <c r="J642" i="17"/>
  <c r="O642" i="17" s="1"/>
  <c r="I642" i="17"/>
  <c r="N642" i="17" s="1"/>
  <c r="H642" i="17"/>
  <c r="G642" i="17"/>
  <c r="F642" i="17"/>
  <c r="P641" i="17"/>
  <c r="L641" i="17"/>
  <c r="M641" i="17" s="1"/>
  <c r="K641" i="17"/>
  <c r="J641" i="17"/>
  <c r="O641" i="17" s="1"/>
  <c r="I641" i="17"/>
  <c r="N641" i="17" s="1"/>
  <c r="H641" i="17"/>
  <c r="G641" i="17"/>
  <c r="F641" i="17"/>
  <c r="P640" i="17"/>
  <c r="L640" i="17"/>
  <c r="M640" i="17" s="1"/>
  <c r="K640" i="17"/>
  <c r="J640" i="17"/>
  <c r="O640" i="17" s="1"/>
  <c r="I640" i="17"/>
  <c r="N640" i="17" s="1"/>
  <c r="H640" i="17"/>
  <c r="G640" i="17"/>
  <c r="F640" i="17"/>
  <c r="P639" i="17"/>
  <c r="L639" i="17"/>
  <c r="M639" i="17" s="1"/>
  <c r="K639" i="17"/>
  <c r="J639" i="17"/>
  <c r="O639" i="17" s="1"/>
  <c r="I639" i="17"/>
  <c r="N639" i="17" s="1"/>
  <c r="H639" i="17"/>
  <c r="G639" i="17"/>
  <c r="F639" i="17"/>
  <c r="P638" i="17"/>
  <c r="M638" i="17"/>
  <c r="L638" i="17"/>
  <c r="K638" i="17"/>
  <c r="J638" i="17"/>
  <c r="O638" i="17" s="1"/>
  <c r="I638" i="17"/>
  <c r="N638" i="17" s="1"/>
  <c r="H638" i="17"/>
  <c r="G638" i="17"/>
  <c r="F638" i="17"/>
  <c r="P637" i="17"/>
  <c r="L637" i="17"/>
  <c r="M637" i="17" s="1"/>
  <c r="K637" i="17"/>
  <c r="J637" i="17"/>
  <c r="O637" i="17" s="1"/>
  <c r="I637" i="17"/>
  <c r="N637" i="17" s="1"/>
  <c r="H637" i="17"/>
  <c r="G637" i="17"/>
  <c r="F637" i="17"/>
  <c r="P636" i="17"/>
  <c r="L636" i="17"/>
  <c r="M636" i="17" s="1"/>
  <c r="K636" i="17"/>
  <c r="J636" i="17"/>
  <c r="O636" i="17" s="1"/>
  <c r="I636" i="17"/>
  <c r="N636" i="17" s="1"/>
  <c r="H636" i="17"/>
  <c r="G636" i="17"/>
  <c r="F636" i="17"/>
  <c r="P635" i="17"/>
  <c r="L635" i="17"/>
  <c r="M635" i="17" s="1"/>
  <c r="K635" i="17"/>
  <c r="J635" i="17"/>
  <c r="O635" i="17" s="1"/>
  <c r="I635" i="17"/>
  <c r="N635" i="17" s="1"/>
  <c r="H635" i="17"/>
  <c r="G635" i="17"/>
  <c r="F635" i="17"/>
  <c r="P634" i="17"/>
  <c r="L634" i="17"/>
  <c r="M634" i="17" s="1"/>
  <c r="K634" i="17"/>
  <c r="J634" i="17"/>
  <c r="O634" i="17" s="1"/>
  <c r="I634" i="17"/>
  <c r="N634" i="17" s="1"/>
  <c r="H634" i="17"/>
  <c r="G634" i="17"/>
  <c r="F634" i="17"/>
  <c r="P633" i="17"/>
  <c r="L633" i="17"/>
  <c r="M633" i="17" s="1"/>
  <c r="K633" i="17"/>
  <c r="J633" i="17"/>
  <c r="O633" i="17" s="1"/>
  <c r="I633" i="17"/>
  <c r="N633" i="17" s="1"/>
  <c r="H633" i="17"/>
  <c r="G633" i="17"/>
  <c r="F633" i="17"/>
  <c r="P632" i="17"/>
  <c r="L632" i="17"/>
  <c r="M632" i="17" s="1"/>
  <c r="K632" i="17"/>
  <c r="J632" i="17"/>
  <c r="O632" i="17" s="1"/>
  <c r="I632" i="17"/>
  <c r="N632" i="17" s="1"/>
  <c r="H632" i="17"/>
  <c r="G632" i="17"/>
  <c r="F632" i="17"/>
  <c r="P631" i="17"/>
  <c r="L631" i="17"/>
  <c r="M631" i="17" s="1"/>
  <c r="K631" i="17"/>
  <c r="J631" i="17"/>
  <c r="O631" i="17" s="1"/>
  <c r="I631" i="17"/>
  <c r="N631" i="17" s="1"/>
  <c r="H631" i="17"/>
  <c r="G631" i="17"/>
  <c r="F631" i="17"/>
  <c r="P630" i="17"/>
  <c r="M630" i="17"/>
  <c r="L630" i="17"/>
  <c r="K630" i="17"/>
  <c r="J630" i="17"/>
  <c r="O630" i="17" s="1"/>
  <c r="I630" i="17"/>
  <c r="N630" i="17" s="1"/>
  <c r="H630" i="17"/>
  <c r="G630" i="17"/>
  <c r="F630" i="17"/>
  <c r="P629" i="17"/>
  <c r="L629" i="17"/>
  <c r="M629" i="17" s="1"/>
  <c r="K629" i="17"/>
  <c r="J629" i="17"/>
  <c r="O629" i="17" s="1"/>
  <c r="I629" i="17"/>
  <c r="N629" i="17" s="1"/>
  <c r="H629" i="17"/>
  <c r="G629" i="17"/>
  <c r="F629" i="17"/>
  <c r="P628" i="17"/>
  <c r="L628" i="17"/>
  <c r="M628" i="17" s="1"/>
  <c r="K628" i="17"/>
  <c r="J628" i="17"/>
  <c r="O628" i="17" s="1"/>
  <c r="I628" i="17"/>
  <c r="N628" i="17" s="1"/>
  <c r="H628" i="17"/>
  <c r="G628" i="17"/>
  <c r="F628" i="17"/>
  <c r="P627" i="17"/>
  <c r="L627" i="17"/>
  <c r="M627" i="17" s="1"/>
  <c r="K627" i="17"/>
  <c r="J627" i="17"/>
  <c r="O627" i="17" s="1"/>
  <c r="I627" i="17"/>
  <c r="N627" i="17" s="1"/>
  <c r="H627" i="17"/>
  <c r="G627" i="17"/>
  <c r="F627" i="17"/>
  <c r="P626" i="17"/>
  <c r="L626" i="17"/>
  <c r="M626" i="17" s="1"/>
  <c r="K626" i="17"/>
  <c r="J626" i="17"/>
  <c r="O626" i="17" s="1"/>
  <c r="I626" i="17"/>
  <c r="N626" i="17" s="1"/>
  <c r="H626" i="17"/>
  <c r="G626" i="17"/>
  <c r="F626" i="17"/>
  <c r="P625" i="17"/>
  <c r="L625" i="17"/>
  <c r="M625" i="17" s="1"/>
  <c r="K625" i="17"/>
  <c r="J625" i="17"/>
  <c r="O625" i="17" s="1"/>
  <c r="I625" i="17"/>
  <c r="N625" i="17" s="1"/>
  <c r="H625" i="17"/>
  <c r="G625" i="17"/>
  <c r="F625" i="17"/>
  <c r="P624" i="17"/>
  <c r="M624" i="17"/>
  <c r="L624" i="17"/>
  <c r="K624" i="17"/>
  <c r="J624" i="17"/>
  <c r="O624" i="17" s="1"/>
  <c r="I624" i="17"/>
  <c r="N624" i="17" s="1"/>
  <c r="H624" i="17"/>
  <c r="G624" i="17"/>
  <c r="F624" i="17"/>
  <c r="P623" i="17"/>
  <c r="L623" i="17"/>
  <c r="M623" i="17" s="1"/>
  <c r="K623" i="17"/>
  <c r="J623" i="17"/>
  <c r="O623" i="17" s="1"/>
  <c r="I623" i="17"/>
  <c r="N623" i="17" s="1"/>
  <c r="H623" i="17"/>
  <c r="G623" i="17"/>
  <c r="F623" i="17"/>
  <c r="P622" i="17"/>
  <c r="L622" i="17"/>
  <c r="M622" i="17" s="1"/>
  <c r="K622" i="17"/>
  <c r="J622" i="17"/>
  <c r="O622" i="17" s="1"/>
  <c r="I622" i="17"/>
  <c r="N622" i="17" s="1"/>
  <c r="H622" i="17"/>
  <c r="G622" i="17"/>
  <c r="F622" i="17"/>
  <c r="P621" i="17"/>
  <c r="L621" i="17"/>
  <c r="M621" i="17" s="1"/>
  <c r="K621" i="17"/>
  <c r="J621" i="17"/>
  <c r="O621" i="17" s="1"/>
  <c r="I621" i="17"/>
  <c r="N621" i="17" s="1"/>
  <c r="H621" i="17"/>
  <c r="G621" i="17"/>
  <c r="F621" i="17"/>
  <c r="P620" i="17"/>
  <c r="L620" i="17"/>
  <c r="M620" i="17" s="1"/>
  <c r="K620" i="17"/>
  <c r="J620" i="17"/>
  <c r="O620" i="17" s="1"/>
  <c r="I620" i="17"/>
  <c r="N620" i="17" s="1"/>
  <c r="H620" i="17"/>
  <c r="G620" i="17"/>
  <c r="F620" i="17"/>
  <c r="P619" i="17"/>
  <c r="L619" i="17"/>
  <c r="M619" i="17" s="1"/>
  <c r="K619" i="17"/>
  <c r="J619" i="17"/>
  <c r="O619" i="17" s="1"/>
  <c r="I619" i="17"/>
  <c r="N619" i="17" s="1"/>
  <c r="H619" i="17"/>
  <c r="G619" i="17"/>
  <c r="F619" i="17"/>
  <c r="P618" i="17"/>
  <c r="L618" i="17"/>
  <c r="M618" i="17" s="1"/>
  <c r="K618" i="17"/>
  <c r="J618" i="17"/>
  <c r="O618" i="17" s="1"/>
  <c r="I618" i="17"/>
  <c r="N618" i="17" s="1"/>
  <c r="H618" i="17"/>
  <c r="G618" i="17"/>
  <c r="F618" i="17"/>
  <c r="P617" i="17"/>
  <c r="L617" i="17"/>
  <c r="M617" i="17" s="1"/>
  <c r="K617" i="17"/>
  <c r="J617" i="17"/>
  <c r="O617" i="17" s="1"/>
  <c r="I617" i="17"/>
  <c r="N617" i="17" s="1"/>
  <c r="H617" i="17"/>
  <c r="G617" i="17"/>
  <c r="F617" i="17"/>
  <c r="P616" i="17"/>
  <c r="L616" i="17"/>
  <c r="M616" i="17" s="1"/>
  <c r="K616" i="17"/>
  <c r="J616" i="17"/>
  <c r="O616" i="17" s="1"/>
  <c r="I616" i="17"/>
  <c r="N616" i="17" s="1"/>
  <c r="H616" i="17"/>
  <c r="G616" i="17"/>
  <c r="F616" i="17"/>
  <c r="P615" i="17"/>
  <c r="L615" i="17"/>
  <c r="M615" i="17" s="1"/>
  <c r="K615" i="17"/>
  <c r="J615" i="17"/>
  <c r="O615" i="17" s="1"/>
  <c r="I615" i="17"/>
  <c r="N615" i="17" s="1"/>
  <c r="H615" i="17"/>
  <c r="G615" i="17"/>
  <c r="F615" i="17"/>
  <c r="P614" i="17"/>
  <c r="M614" i="17"/>
  <c r="L614" i="17"/>
  <c r="K614" i="17"/>
  <c r="J614" i="17"/>
  <c r="O614" i="17" s="1"/>
  <c r="I614" i="17"/>
  <c r="N614" i="17" s="1"/>
  <c r="H614" i="17"/>
  <c r="G614" i="17"/>
  <c r="F614" i="17"/>
  <c r="P613" i="17"/>
  <c r="L613" i="17"/>
  <c r="M613" i="17" s="1"/>
  <c r="K613" i="17"/>
  <c r="J613" i="17"/>
  <c r="O613" i="17" s="1"/>
  <c r="I613" i="17"/>
  <c r="N613" i="17" s="1"/>
  <c r="H613" i="17"/>
  <c r="G613" i="17"/>
  <c r="F613" i="17"/>
  <c r="P612" i="17"/>
  <c r="L612" i="17"/>
  <c r="M612" i="17" s="1"/>
  <c r="K612" i="17"/>
  <c r="J612" i="17"/>
  <c r="O612" i="17" s="1"/>
  <c r="I612" i="17"/>
  <c r="N612" i="17" s="1"/>
  <c r="H612" i="17"/>
  <c r="G612" i="17"/>
  <c r="F612" i="17"/>
  <c r="P611" i="17"/>
  <c r="L611" i="17"/>
  <c r="M611" i="17" s="1"/>
  <c r="K611" i="17"/>
  <c r="J611" i="17"/>
  <c r="O611" i="17" s="1"/>
  <c r="I611" i="17"/>
  <c r="N611" i="17" s="1"/>
  <c r="H611" i="17"/>
  <c r="G611" i="17"/>
  <c r="F611" i="17"/>
  <c r="P610" i="17"/>
  <c r="L610" i="17"/>
  <c r="M610" i="17" s="1"/>
  <c r="K610" i="17"/>
  <c r="J610" i="17"/>
  <c r="O610" i="17" s="1"/>
  <c r="I610" i="17"/>
  <c r="N610" i="17" s="1"/>
  <c r="H610" i="17"/>
  <c r="G610" i="17"/>
  <c r="F610" i="17"/>
  <c r="P609" i="17"/>
  <c r="L609" i="17"/>
  <c r="M609" i="17" s="1"/>
  <c r="K609" i="17"/>
  <c r="J609" i="17"/>
  <c r="O609" i="17" s="1"/>
  <c r="I609" i="17"/>
  <c r="N609" i="17" s="1"/>
  <c r="H609" i="17"/>
  <c r="G609" i="17"/>
  <c r="F609" i="17"/>
  <c r="P608" i="17"/>
  <c r="L608" i="17"/>
  <c r="M608" i="17" s="1"/>
  <c r="K608" i="17"/>
  <c r="J608" i="17"/>
  <c r="O608" i="17" s="1"/>
  <c r="I608" i="17"/>
  <c r="N608" i="17" s="1"/>
  <c r="H608" i="17"/>
  <c r="G608" i="17"/>
  <c r="F608" i="17"/>
  <c r="P607" i="17"/>
  <c r="L607" i="17"/>
  <c r="M607" i="17" s="1"/>
  <c r="K607" i="17"/>
  <c r="J607" i="17"/>
  <c r="O607" i="17" s="1"/>
  <c r="I607" i="17"/>
  <c r="N607" i="17" s="1"/>
  <c r="H607" i="17"/>
  <c r="G607" i="17"/>
  <c r="F607" i="17"/>
  <c r="P606" i="17"/>
  <c r="L606" i="17"/>
  <c r="M606" i="17" s="1"/>
  <c r="K606" i="17"/>
  <c r="J606" i="17"/>
  <c r="O606" i="17" s="1"/>
  <c r="I606" i="17"/>
  <c r="N606" i="17" s="1"/>
  <c r="H606" i="17"/>
  <c r="G606" i="17"/>
  <c r="F606" i="17"/>
  <c r="P605" i="17"/>
  <c r="L605" i="17"/>
  <c r="M605" i="17" s="1"/>
  <c r="K605" i="17"/>
  <c r="J605" i="17"/>
  <c r="O605" i="17" s="1"/>
  <c r="I605" i="17"/>
  <c r="N605" i="17" s="1"/>
  <c r="H605" i="17"/>
  <c r="G605" i="17"/>
  <c r="F605" i="17"/>
  <c r="P604" i="17"/>
  <c r="L604" i="17"/>
  <c r="M604" i="17" s="1"/>
  <c r="K604" i="17"/>
  <c r="J604" i="17"/>
  <c r="O604" i="17" s="1"/>
  <c r="I604" i="17"/>
  <c r="N604" i="17" s="1"/>
  <c r="H604" i="17"/>
  <c r="G604" i="17"/>
  <c r="F604" i="17"/>
  <c r="P603" i="17"/>
  <c r="L603" i="17"/>
  <c r="M603" i="17" s="1"/>
  <c r="K603" i="17"/>
  <c r="J603" i="17"/>
  <c r="O603" i="17" s="1"/>
  <c r="I603" i="17"/>
  <c r="N603" i="17" s="1"/>
  <c r="H603" i="17"/>
  <c r="G603" i="17"/>
  <c r="F603" i="17"/>
  <c r="P602" i="17"/>
  <c r="L602" i="17"/>
  <c r="M602" i="17" s="1"/>
  <c r="K602" i="17"/>
  <c r="J602" i="17"/>
  <c r="O602" i="17" s="1"/>
  <c r="I602" i="17"/>
  <c r="N602" i="17" s="1"/>
  <c r="H602" i="17"/>
  <c r="G602" i="17"/>
  <c r="F602" i="17"/>
  <c r="P601" i="17"/>
  <c r="L601" i="17"/>
  <c r="M601" i="17" s="1"/>
  <c r="K601" i="17"/>
  <c r="J601" i="17"/>
  <c r="O601" i="17" s="1"/>
  <c r="I601" i="17"/>
  <c r="N601" i="17" s="1"/>
  <c r="H601" i="17"/>
  <c r="G601" i="17"/>
  <c r="F601" i="17"/>
  <c r="P600" i="17"/>
  <c r="M600" i="17"/>
  <c r="L600" i="17"/>
  <c r="K600" i="17"/>
  <c r="J600" i="17"/>
  <c r="O600" i="17" s="1"/>
  <c r="I600" i="17"/>
  <c r="N600" i="17" s="1"/>
  <c r="H600" i="17"/>
  <c r="G600" i="17"/>
  <c r="F600" i="17"/>
  <c r="P599" i="17"/>
  <c r="L599" i="17"/>
  <c r="M599" i="17" s="1"/>
  <c r="K599" i="17"/>
  <c r="J599" i="17"/>
  <c r="O599" i="17" s="1"/>
  <c r="I599" i="17"/>
  <c r="N599" i="17" s="1"/>
  <c r="H599" i="17"/>
  <c r="G599" i="17"/>
  <c r="F599" i="17"/>
  <c r="P598" i="17"/>
  <c r="L598" i="17"/>
  <c r="M598" i="17" s="1"/>
  <c r="K598" i="17"/>
  <c r="J598" i="17"/>
  <c r="O598" i="17" s="1"/>
  <c r="I598" i="17"/>
  <c r="N598" i="17" s="1"/>
  <c r="H598" i="17"/>
  <c r="G598" i="17"/>
  <c r="F598" i="17"/>
  <c r="P597" i="17"/>
  <c r="L597" i="17"/>
  <c r="M597" i="17" s="1"/>
  <c r="K597" i="17"/>
  <c r="J597" i="17"/>
  <c r="O597" i="17" s="1"/>
  <c r="I597" i="17"/>
  <c r="N597" i="17" s="1"/>
  <c r="H597" i="17"/>
  <c r="G597" i="17"/>
  <c r="F597" i="17"/>
  <c r="P596" i="17"/>
  <c r="L596" i="17"/>
  <c r="M596" i="17" s="1"/>
  <c r="K596" i="17"/>
  <c r="J596" i="17"/>
  <c r="O596" i="17" s="1"/>
  <c r="I596" i="17"/>
  <c r="N596" i="17" s="1"/>
  <c r="H596" i="17"/>
  <c r="G596" i="17"/>
  <c r="F596" i="17"/>
  <c r="P595" i="17"/>
  <c r="L595" i="17"/>
  <c r="M595" i="17" s="1"/>
  <c r="K595" i="17"/>
  <c r="J595" i="17"/>
  <c r="O595" i="17" s="1"/>
  <c r="I595" i="17"/>
  <c r="N595" i="17" s="1"/>
  <c r="H595" i="17"/>
  <c r="G595" i="17"/>
  <c r="F595" i="17"/>
  <c r="P594" i="17"/>
  <c r="L594" i="17"/>
  <c r="M594" i="17" s="1"/>
  <c r="K594" i="17"/>
  <c r="J594" i="17"/>
  <c r="O594" i="17" s="1"/>
  <c r="I594" i="17"/>
  <c r="N594" i="17" s="1"/>
  <c r="H594" i="17"/>
  <c r="G594" i="17"/>
  <c r="F594" i="17"/>
  <c r="P593" i="17"/>
  <c r="L593" i="17"/>
  <c r="M593" i="17" s="1"/>
  <c r="K593" i="17"/>
  <c r="J593" i="17"/>
  <c r="O593" i="17" s="1"/>
  <c r="I593" i="17"/>
  <c r="N593" i="17" s="1"/>
  <c r="H593" i="17"/>
  <c r="G593" i="17"/>
  <c r="F593" i="17"/>
  <c r="P592" i="17"/>
  <c r="L592" i="17"/>
  <c r="M592" i="17" s="1"/>
  <c r="K592" i="17"/>
  <c r="J592" i="17"/>
  <c r="O592" i="17" s="1"/>
  <c r="I592" i="17"/>
  <c r="N592" i="17" s="1"/>
  <c r="H592" i="17"/>
  <c r="G592" i="17"/>
  <c r="F592" i="17"/>
  <c r="P591" i="17"/>
  <c r="L591" i="17"/>
  <c r="M591" i="17" s="1"/>
  <c r="K591" i="17"/>
  <c r="J591" i="17"/>
  <c r="O591" i="17" s="1"/>
  <c r="I591" i="17"/>
  <c r="N591" i="17" s="1"/>
  <c r="H591" i="17"/>
  <c r="G591" i="17"/>
  <c r="F591" i="17"/>
  <c r="P590" i="17"/>
  <c r="M590" i="17"/>
  <c r="L590" i="17"/>
  <c r="K590" i="17"/>
  <c r="J590" i="17"/>
  <c r="O590" i="17" s="1"/>
  <c r="I590" i="17"/>
  <c r="N590" i="17" s="1"/>
  <c r="H590" i="17"/>
  <c r="G590" i="17"/>
  <c r="F590" i="17"/>
  <c r="P589" i="17"/>
  <c r="L589" i="17"/>
  <c r="M589" i="17" s="1"/>
  <c r="K589" i="17"/>
  <c r="J589" i="17"/>
  <c r="O589" i="17" s="1"/>
  <c r="I589" i="17"/>
  <c r="N589" i="17" s="1"/>
  <c r="H589" i="17"/>
  <c r="G589" i="17"/>
  <c r="F589" i="17"/>
  <c r="P588" i="17"/>
  <c r="L588" i="17"/>
  <c r="M588" i="17" s="1"/>
  <c r="K588" i="17"/>
  <c r="J588" i="17"/>
  <c r="O588" i="17" s="1"/>
  <c r="I588" i="17"/>
  <c r="N588" i="17" s="1"/>
  <c r="H588" i="17"/>
  <c r="G588" i="17"/>
  <c r="F588" i="17"/>
  <c r="P587" i="17"/>
  <c r="L587" i="17"/>
  <c r="M587" i="17" s="1"/>
  <c r="K587" i="17"/>
  <c r="J587" i="17"/>
  <c r="O587" i="17" s="1"/>
  <c r="I587" i="17"/>
  <c r="N587" i="17" s="1"/>
  <c r="H587" i="17"/>
  <c r="G587" i="17"/>
  <c r="F587" i="17"/>
  <c r="P586" i="17"/>
  <c r="L586" i="17"/>
  <c r="M586" i="17" s="1"/>
  <c r="K586" i="17"/>
  <c r="J586" i="17"/>
  <c r="O586" i="17" s="1"/>
  <c r="I586" i="17"/>
  <c r="N586" i="17" s="1"/>
  <c r="H586" i="17"/>
  <c r="G586" i="17"/>
  <c r="F586" i="17"/>
  <c r="P585" i="17"/>
  <c r="L585" i="17"/>
  <c r="M585" i="17" s="1"/>
  <c r="K585" i="17"/>
  <c r="J585" i="17"/>
  <c r="O585" i="17" s="1"/>
  <c r="I585" i="17"/>
  <c r="N585" i="17" s="1"/>
  <c r="H585" i="17"/>
  <c r="G585" i="17"/>
  <c r="F585" i="17"/>
  <c r="P584" i="17"/>
  <c r="M584" i="17"/>
  <c r="L584" i="17"/>
  <c r="K584" i="17"/>
  <c r="J584" i="17"/>
  <c r="O584" i="17" s="1"/>
  <c r="I584" i="17"/>
  <c r="N584" i="17" s="1"/>
  <c r="H584" i="17"/>
  <c r="G584" i="17"/>
  <c r="F584" i="17"/>
  <c r="P583" i="17"/>
  <c r="L583" i="17"/>
  <c r="M583" i="17" s="1"/>
  <c r="K583" i="17"/>
  <c r="J583" i="17"/>
  <c r="O583" i="17" s="1"/>
  <c r="I583" i="17"/>
  <c r="N583" i="17" s="1"/>
  <c r="H583" i="17"/>
  <c r="G583" i="17"/>
  <c r="F583" i="17"/>
  <c r="P582" i="17"/>
  <c r="L582" i="17"/>
  <c r="M582" i="17" s="1"/>
  <c r="K582" i="17"/>
  <c r="J582" i="17"/>
  <c r="O582" i="17" s="1"/>
  <c r="I582" i="17"/>
  <c r="N582" i="17" s="1"/>
  <c r="H582" i="17"/>
  <c r="G582" i="17"/>
  <c r="F582" i="17"/>
  <c r="P581" i="17"/>
  <c r="L581" i="17"/>
  <c r="M581" i="17" s="1"/>
  <c r="K581" i="17"/>
  <c r="J581" i="17"/>
  <c r="O581" i="17" s="1"/>
  <c r="I581" i="17"/>
  <c r="N581" i="17" s="1"/>
  <c r="H581" i="17"/>
  <c r="G581" i="17"/>
  <c r="F581" i="17"/>
  <c r="P580" i="17"/>
  <c r="M580" i="17"/>
  <c r="L580" i="17"/>
  <c r="K580" i="17"/>
  <c r="J580" i="17"/>
  <c r="O580" i="17" s="1"/>
  <c r="I580" i="17"/>
  <c r="N580" i="17" s="1"/>
  <c r="H580" i="17"/>
  <c r="G580" i="17"/>
  <c r="F580" i="17"/>
  <c r="P579" i="17"/>
  <c r="L579" i="17"/>
  <c r="M579" i="17" s="1"/>
  <c r="K579" i="17"/>
  <c r="J579" i="17"/>
  <c r="O579" i="17" s="1"/>
  <c r="I579" i="17"/>
  <c r="N579" i="17" s="1"/>
  <c r="H579" i="17"/>
  <c r="G579" i="17"/>
  <c r="F579" i="17"/>
  <c r="P578" i="17"/>
  <c r="L578" i="17"/>
  <c r="M578" i="17" s="1"/>
  <c r="K578" i="17"/>
  <c r="J578" i="17"/>
  <c r="O578" i="17" s="1"/>
  <c r="I578" i="17"/>
  <c r="N578" i="17" s="1"/>
  <c r="H578" i="17"/>
  <c r="G578" i="17"/>
  <c r="F578" i="17"/>
  <c r="P577" i="17"/>
  <c r="L577" i="17"/>
  <c r="M577" i="17" s="1"/>
  <c r="K577" i="17"/>
  <c r="J577" i="17"/>
  <c r="O577" i="17" s="1"/>
  <c r="I577" i="17"/>
  <c r="N577" i="17" s="1"/>
  <c r="H577" i="17"/>
  <c r="G577" i="17"/>
  <c r="F577" i="17"/>
  <c r="P576" i="17"/>
  <c r="L576" i="17"/>
  <c r="M576" i="17" s="1"/>
  <c r="K576" i="17"/>
  <c r="J576" i="17"/>
  <c r="O576" i="17" s="1"/>
  <c r="I576" i="17"/>
  <c r="N576" i="17" s="1"/>
  <c r="H576" i="17"/>
  <c r="G576" i="17"/>
  <c r="F576" i="17"/>
  <c r="P575" i="17"/>
  <c r="L575" i="17"/>
  <c r="M575" i="17" s="1"/>
  <c r="K575" i="17"/>
  <c r="J575" i="17"/>
  <c r="O575" i="17" s="1"/>
  <c r="I575" i="17"/>
  <c r="N575" i="17" s="1"/>
  <c r="H575" i="17"/>
  <c r="G575" i="17"/>
  <c r="F575" i="17"/>
  <c r="P574" i="17"/>
  <c r="L574" i="17"/>
  <c r="M574" i="17" s="1"/>
  <c r="K574" i="17"/>
  <c r="J574" i="17"/>
  <c r="O574" i="17" s="1"/>
  <c r="I574" i="17"/>
  <c r="N574" i="17" s="1"/>
  <c r="H574" i="17"/>
  <c r="G574" i="17"/>
  <c r="F574" i="17"/>
  <c r="P573" i="17"/>
  <c r="L573" i="17"/>
  <c r="M573" i="17" s="1"/>
  <c r="K573" i="17"/>
  <c r="J573" i="17"/>
  <c r="O573" i="17" s="1"/>
  <c r="I573" i="17"/>
  <c r="N573" i="17" s="1"/>
  <c r="H573" i="17"/>
  <c r="G573" i="17"/>
  <c r="F573" i="17"/>
  <c r="P572" i="17"/>
  <c r="L572" i="17"/>
  <c r="M572" i="17" s="1"/>
  <c r="K572" i="17"/>
  <c r="J572" i="17"/>
  <c r="O572" i="17" s="1"/>
  <c r="I572" i="17"/>
  <c r="N572" i="17" s="1"/>
  <c r="H572" i="17"/>
  <c r="G572" i="17"/>
  <c r="F572" i="17"/>
  <c r="P571" i="17"/>
  <c r="L571" i="17"/>
  <c r="M571" i="17" s="1"/>
  <c r="K571" i="17"/>
  <c r="J571" i="17"/>
  <c r="O571" i="17" s="1"/>
  <c r="I571" i="17"/>
  <c r="N571" i="17" s="1"/>
  <c r="H571" i="17"/>
  <c r="G571" i="17"/>
  <c r="F571" i="17"/>
  <c r="P570" i="17"/>
  <c r="L570" i="17"/>
  <c r="M570" i="17" s="1"/>
  <c r="K570" i="17"/>
  <c r="J570" i="17"/>
  <c r="O570" i="17" s="1"/>
  <c r="I570" i="17"/>
  <c r="N570" i="17" s="1"/>
  <c r="H570" i="17"/>
  <c r="G570" i="17"/>
  <c r="F570" i="17"/>
  <c r="P569" i="17"/>
  <c r="L569" i="17"/>
  <c r="M569" i="17" s="1"/>
  <c r="K569" i="17"/>
  <c r="J569" i="17"/>
  <c r="O569" i="17" s="1"/>
  <c r="I569" i="17"/>
  <c r="N569" i="17" s="1"/>
  <c r="H569" i="17"/>
  <c r="G569" i="17"/>
  <c r="F569" i="17"/>
  <c r="P568" i="17"/>
  <c r="M568" i="17"/>
  <c r="L568" i="17"/>
  <c r="K568" i="17"/>
  <c r="J568" i="17"/>
  <c r="O568" i="17" s="1"/>
  <c r="I568" i="17"/>
  <c r="N568" i="17" s="1"/>
  <c r="H568" i="17"/>
  <c r="G568" i="17"/>
  <c r="F568" i="17"/>
  <c r="P567" i="17"/>
  <c r="L567" i="17"/>
  <c r="M567" i="17" s="1"/>
  <c r="K567" i="17"/>
  <c r="J567" i="17"/>
  <c r="O567" i="17" s="1"/>
  <c r="I567" i="17"/>
  <c r="N567" i="17" s="1"/>
  <c r="H567" i="17"/>
  <c r="G567" i="17"/>
  <c r="F567" i="17"/>
  <c r="P566" i="17"/>
  <c r="L566" i="17"/>
  <c r="M566" i="17" s="1"/>
  <c r="K566" i="17"/>
  <c r="J566" i="17"/>
  <c r="O566" i="17" s="1"/>
  <c r="I566" i="17"/>
  <c r="N566" i="17" s="1"/>
  <c r="H566" i="17"/>
  <c r="G566" i="17"/>
  <c r="F566" i="17"/>
  <c r="P565" i="17"/>
  <c r="L565" i="17"/>
  <c r="M565" i="17" s="1"/>
  <c r="K565" i="17"/>
  <c r="J565" i="17"/>
  <c r="O565" i="17" s="1"/>
  <c r="I565" i="17"/>
  <c r="N565" i="17" s="1"/>
  <c r="H565" i="17"/>
  <c r="G565" i="17"/>
  <c r="F565" i="17"/>
  <c r="P564" i="17"/>
  <c r="L564" i="17"/>
  <c r="M564" i="17" s="1"/>
  <c r="K564" i="17"/>
  <c r="J564" i="17"/>
  <c r="O564" i="17" s="1"/>
  <c r="I564" i="17"/>
  <c r="N564" i="17" s="1"/>
  <c r="H564" i="17"/>
  <c r="G564" i="17"/>
  <c r="F564" i="17"/>
  <c r="P563" i="17"/>
  <c r="L563" i="17"/>
  <c r="M563" i="17" s="1"/>
  <c r="K563" i="17"/>
  <c r="J563" i="17"/>
  <c r="O563" i="17" s="1"/>
  <c r="I563" i="17"/>
  <c r="N563" i="17" s="1"/>
  <c r="H563" i="17"/>
  <c r="G563" i="17"/>
  <c r="F563" i="17"/>
  <c r="P562" i="17"/>
  <c r="L562" i="17"/>
  <c r="M562" i="17" s="1"/>
  <c r="K562" i="17"/>
  <c r="J562" i="17"/>
  <c r="O562" i="17" s="1"/>
  <c r="I562" i="17"/>
  <c r="N562" i="17" s="1"/>
  <c r="H562" i="17"/>
  <c r="G562" i="17"/>
  <c r="F562" i="17"/>
  <c r="P561" i="17"/>
  <c r="L561" i="17"/>
  <c r="M561" i="17" s="1"/>
  <c r="K561" i="17"/>
  <c r="J561" i="17"/>
  <c r="O561" i="17" s="1"/>
  <c r="I561" i="17"/>
  <c r="N561" i="17" s="1"/>
  <c r="H561" i="17"/>
  <c r="G561" i="17"/>
  <c r="F561" i="17"/>
  <c r="P560" i="17"/>
  <c r="L560" i="17"/>
  <c r="M560" i="17" s="1"/>
  <c r="K560" i="17"/>
  <c r="J560" i="17"/>
  <c r="O560" i="17" s="1"/>
  <c r="I560" i="17"/>
  <c r="N560" i="17" s="1"/>
  <c r="H560" i="17"/>
  <c r="G560" i="17"/>
  <c r="F560" i="17"/>
  <c r="P559" i="17"/>
  <c r="L559" i="17"/>
  <c r="M559" i="17" s="1"/>
  <c r="K559" i="17"/>
  <c r="J559" i="17"/>
  <c r="O559" i="17" s="1"/>
  <c r="I559" i="17"/>
  <c r="N559" i="17" s="1"/>
  <c r="H559" i="17"/>
  <c r="G559" i="17"/>
  <c r="F559" i="17"/>
  <c r="P558" i="17"/>
  <c r="L558" i="17"/>
  <c r="M558" i="17" s="1"/>
  <c r="K558" i="17"/>
  <c r="J558" i="17"/>
  <c r="O558" i="17" s="1"/>
  <c r="I558" i="17"/>
  <c r="N558" i="17" s="1"/>
  <c r="H558" i="17"/>
  <c r="G558" i="17"/>
  <c r="F558" i="17"/>
  <c r="P557" i="17"/>
  <c r="L557" i="17"/>
  <c r="M557" i="17" s="1"/>
  <c r="K557" i="17"/>
  <c r="J557" i="17"/>
  <c r="O557" i="17" s="1"/>
  <c r="I557" i="17"/>
  <c r="N557" i="17" s="1"/>
  <c r="H557" i="17"/>
  <c r="G557" i="17"/>
  <c r="F557" i="17"/>
  <c r="P556" i="17"/>
  <c r="L556" i="17"/>
  <c r="M556" i="17" s="1"/>
  <c r="K556" i="17"/>
  <c r="J556" i="17"/>
  <c r="O556" i="17" s="1"/>
  <c r="I556" i="17"/>
  <c r="N556" i="17" s="1"/>
  <c r="H556" i="17"/>
  <c r="G556" i="17"/>
  <c r="F556" i="17"/>
  <c r="P555" i="17"/>
  <c r="L555" i="17"/>
  <c r="M555" i="17" s="1"/>
  <c r="K555" i="17"/>
  <c r="J555" i="17"/>
  <c r="O555" i="17" s="1"/>
  <c r="I555" i="17"/>
  <c r="N555" i="17" s="1"/>
  <c r="H555" i="17"/>
  <c r="G555" i="17"/>
  <c r="F555" i="17"/>
  <c r="P554" i="17"/>
  <c r="L554" i="17"/>
  <c r="M554" i="17" s="1"/>
  <c r="K554" i="17"/>
  <c r="J554" i="17"/>
  <c r="O554" i="17" s="1"/>
  <c r="I554" i="17"/>
  <c r="N554" i="17" s="1"/>
  <c r="H554" i="17"/>
  <c r="G554" i="17"/>
  <c r="F554" i="17"/>
  <c r="P553" i="17"/>
  <c r="L553" i="17"/>
  <c r="M553" i="17" s="1"/>
  <c r="K553" i="17"/>
  <c r="J553" i="17"/>
  <c r="O553" i="17" s="1"/>
  <c r="I553" i="17"/>
  <c r="N553" i="17" s="1"/>
  <c r="H553" i="17"/>
  <c r="G553" i="17"/>
  <c r="F553" i="17"/>
  <c r="P552" i="17"/>
  <c r="L552" i="17"/>
  <c r="M552" i="17" s="1"/>
  <c r="K552" i="17"/>
  <c r="J552" i="17"/>
  <c r="O552" i="17" s="1"/>
  <c r="I552" i="17"/>
  <c r="N552" i="17" s="1"/>
  <c r="H552" i="17"/>
  <c r="G552" i="17"/>
  <c r="F552" i="17"/>
  <c r="P551" i="17"/>
  <c r="L551" i="17"/>
  <c r="M551" i="17" s="1"/>
  <c r="K551" i="17"/>
  <c r="J551" i="17"/>
  <c r="O551" i="17" s="1"/>
  <c r="I551" i="17"/>
  <c r="N551" i="17" s="1"/>
  <c r="H551" i="17"/>
  <c r="G551" i="17"/>
  <c r="F551" i="17"/>
  <c r="P550" i="17"/>
  <c r="L550" i="17"/>
  <c r="M550" i="17" s="1"/>
  <c r="K550" i="17"/>
  <c r="J550" i="17"/>
  <c r="O550" i="17" s="1"/>
  <c r="I550" i="17"/>
  <c r="N550" i="17" s="1"/>
  <c r="H550" i="17"/>
  <c r="G550" i="17"/>
  <c r="F550" i="17"/>
  <c r="P549" i="17"/>
  <c r="L549" i="17"/>
  <c r="M549" i="17" s="1"/>
  <c r="K549" i="17"/>
  <c r="J549" i="17"/>
  <c r="O549" i="17" s="1"/>
  <c r="I549" i="17"/>
  <c r="N549" i="17" s="1"/>
  <c r="H549" i="17"/>
  <c r="G549" i="17"/>
  <c r="F549" i="17"/>
  <c r="P548" i="17"/>
  <c r="L548" i="17"/>
  <c r="M548" i="17" s="1"/>
  <c r="K548" i="17"/>
  <c r="J548" i="17"/>
  <c r="O548" i="17" s="1"/>
  <c r="I548" i="17"/>
  <c r="N548" i="17" s="1"/>
  <c r="H548" i="17"/>
  <c r="G548" i="17"/>
  <c r="F548" i="17"/>
  <c r="P547" i="17"/>
  <c r="L547" i="17"/>
  <c r="M547" i="17" s="1"/>
  <c r="K547" i="17"/>
  <c r="J547" i="17"/>
  <c r="O547" i="17" s="1"/>
  <c r="I547" i="17"/>
  <c r="N547" i="17" s="1"/>
  <c r="H547" i="17"/>
  <c r="G547" i="17"/>
  <c r="F547" i="17"/>
  <c r="P546" i="17"/>
  <c r="L546" i="17"/>
  <c r="M546" i="17" s="1"/>
  <c r="K546" i="17"/>
  <c r="J546" i="17"/>
  <c r="O546" i="17" s="1"/>
  <c r="I546" i="17"/>
  <c r="N546" i="17" s="1"/>
  <c r="H546" i="17"/>
  <c r="G546" i="17"/>
  <c r="F546" i="17"/>
  <c r="P545" i="17"/>
  <c r="L545" i="17"/>
  <c r="M545" i="17" s="1"/>
  <c r="K545" i="17"/>
  <c r="J545" i="17"/>
  <c r="O545" i="17" s="1"/>
  <c r="I545" i="17"/>
  <c r="N545" i="17" s="1"/>
  <c r="H545" i="17"/>
  <c r="G545" i="17"/>
  <c r="F545" i="17"/>
  <c r="P544" i="17"/>
  <c r="L544" i="17"/>
  <c r="M544" i="17" s="1"/>
  <c r="K544" i="17"/>
  <c r="J544" i="17"/>
  <c r="O544" i="17" s="1"/>
  <c r="I544" i="17"/>
  <c r="N544" i="17" s="1"/>
  <c r="H544" i="17"/>
  <c r="G544" i="17"/>
  <c r="F544" i="17"/>
  <c r="P543" i="17"/>
  <c r="O543" i="17"/>
  <c r="L543" i="17"/>
  <c r="M543" i="17" s="1"/>
  <c r="K543" i="17"/>
  <c r="J543" i="17"/>
  <c r="I543" i="17"/>
  <c r="N543" i="17" s="1"/>
  <c r="H543" i="17"/>
  <c r="G543" i="17"/>
  <c r="F543" i="17"/>
  <c r="P542" i="17"/>
  <c r="L542" i="17"/>
  <c r="M542" i="17" s="1"/>
  <c r="K542" i="17"/>
  <c r="J542" i="17"/>
  <c r="O542" i="17" s="1"/>
  <c r="I542" i="17"/>
  <c r="N542" i="17" s="1"/>
  <c r="H542" i="17"/>
  <c r="G542" i="17"/>
  <c r="F542" i="17"/>
  <c r="P541" i="17"/>
  <c r="L541" i="17"/>
  <c r="M541" i="17" s="1"/>
  <c r="K541" i="17"/>
  <c r="J541" i="17"/>
  <c r="O541" i="17" s="1"/>
  <c r="I541" i="17"/>
  <c r="N541" i="17" s="1"/>
  <c r="H541" i="17"/>
  <c r="G541" i="17"/>
  <c r="F541" i="17"/>
  <c r="P540" i="17"/>
  <c r="L540" i="17"/>
  <c r="M540" i="17" s="1"/>
  <c r="K540" i="17"/>
  <c r="J540" i="17"/>
  <c r="O540" i="17" s="1"/>
  <c r="I540" i="17"/>
  <c r="N540" i="17" s="1"/>
  <c r="H540" i="17"/>
  <c r="G540" i="17"/>
  <c r="F540" i="17"/>
  <c r="P539" i="17"/>
  <c r="L539" i="17"/>
  <c r="M539" i="17" s="1"/>
  <c r="K539" i="17"/>
  <c r="J539" i="17"/>
  <c r="O539" i="17" s="1"/>
  <c r="I539" i="17"/>
  <c r="N539" i="17" s="1"/>
  <c r="H539" i="17"/>
  <c r="G539" i="17"/>
  <c r="F539" i="17"/>
  <c r="P538" i="17"/>
  <c r="L538" i="17"/>
  <c r="M538" i="17" s="1"/>
  <c r="K538" i="17"/>
  <c r="J538" i="17"/>
  <c r="O538" i="17" s="1"/>
  <c r="I538" i="17"/>
  <c r="N538" i="17" s="1"/>
  <c r="H538" i="17"/>
  <c r="G538" i="17"/>
  <c r="F538" i="17"/>
  <c r="P537" i="17"/>
  <c r="L537" i="17"/>
  <c r="M537" i="17" s="1"/>
  <c r="K537" i="17"/>
  <c r="J537" i="17"/>
  <c r="O537" i="17" s="1"/>
  <c r="I537" i="17"/>
  <c r="N537" i="17" s="1"/>
  <c r="H537" i="17"/>
  <c r="G537" i="17"/>
  <c r="F537" i="17"/>
  <c r="P536" i="17"/>
  <c r="L536" i="17"/>
  <c r="M536" i="17" s="1"/>
  <c r="K536" i="17"/>
  <c r="J536" i="17"/>
  <c r="O536" i="17" s="1"/>
  <c r="I536" i="17"/>
  <c r="N536" i="17" s="1"/>
  <c r="H536" i="17"/>
  <c r="G536" i="17"/>
  <c r="F536" i="17"/>
  <c r="P535" i="17"/>
  <c r="M535" i="17"/>
  <c r="L535" i="17"/>
  <c r="K535" i="17"/>
  <c r="J535" i="17"/>
  <c r="O535" i="17" s="1"/>
  <c r="I535" i="17"/>
  <c r="N535" i="17" s="1"/>
  <c r="H535" i="17"/>
  <c r="G535" i="17"/>
  <c r="F535" i="17"/>
  <c r="P534" i="17"/>
  <c r="L534" i="17"/>
  <c r="M534" i="17" s="1"/>
  <c r="K534" i="17"/>
  <c r="J534" i="17"/>
  <c r="O534" i="17" s="1"/>
  <c r="I534" i="17"/>
  <c r="N534" i="17" s="1"/>
  <c r="H534" i="17"/>
  <c r="G534" i="17"/>
  <c r="F534" i="17"/>
  <c r="P533" i="17"/>
  <c r="L533" i="17"/>
  <c r="M533" i="17" s="1"/>
  <c r="K533" i="17"/>
  <c r="J533" i="17"/>
  <c r="O533" i="17" s="1"/>
  <c r="I533" i="17"/>
  <c r="N533" i="17" s="1"/>
  <c r="H533" i="17"/>
  <c r="G533" i="17"/>
  <c r="F533" i="17"/>
  <c r="P532" i="17"/>
  <c r="L532" i="17"/>
  <c r="M532" i="17" s="1"/>
  <c r="K532" i="17"/>
  <c r="J532" i="17"/>
  <c r="O532" i="17" s="1"/>
  <c r="I532" i="17"/>
  <c r="N532" i="17" s="1"/>
  <c r="H532" i="17"/>
  <c r="G532" i="17"/>
  <c r="F532" i="17"/>
  <c r="P531" i="17"/>
  <c r="L531" i="17"/>
  <c r="M531" i="17" s="1"/>
  <c r="K531" i="17"/>
  <c r="J531" i="17"/>
  <c r="O531" i="17" s="1"/>
  <c r="I531" i="17"/>
  <c r="N531" i="17" s="1"/>
  <c r="H531" i="17"/>
  <c r="G531" i="17"/>
  <c r="F531" i="17"/>
  <c r="P530" i="17"/>
  <c r="L530" i="17"/>
  <c r="M530" i="17" s="1"/>
  <c r="K530" i="17"/>
  <c r="J530" i="17"/>
  <c r="O530" i="17" s="1"/>
  <c r="I530" i="17"/>
  <c r="N530" i="17" s="1"/>
  <c r="H530" i="17"/>
  <c r="G530" i="17"/>
  <c r="F530" i="17"/>
  <c r="P529" i="17"/>
  <c r="L529" i="17"/>
  <c r="M529" i="17" s="1"/>
  <c r="K529" i="17"/>
  <c r="J529" i="17"/>
  <c r="O529" i="17" s="1"/>
  <c r="I529" i="17"/>
  <c r="N529" i="17" s="1"/>
  <c r="H529" i="17"/>
  <c r="G529" i="17"/>
  <c r="F529" i="17"/>
  <c r="P528" i="17"/>
  <c r="L528" i="17"/>
  <c r="M528" i="17" s="1"/>
  <c r="K528" i="17"/>
  <c r="J528" i="17"/>
  <c r="O528" i="17" s="1"/>
  <c r="I528" i="17"/>
  <c r="N528" i="17" s="1"/>
  <c r="H528" i="17"/>
  <c r="G528" i="17"/>
  <c r="F528" i="17"/>
  <c r="P527" i="17"/>
  <c r="L527" i="17"/>
  <c r="M527" i="17" s="1"/>
  <c r="K527" i="17"/>
  <c r="J527" i="17"/>
  <c r="O527" i="17" s="1"/>
  <c r="I527" i="17"/>
  <c r="N527" i="17" s="1"/>
  <c r="H527" i="17"/>
  <c r="G527" i="17"/>
  <c r="F527" i="17"/>
  <c r="P526" i="17"/>
  <c r="M526" i="17"/>
  <c r="L526" i="17"/>
  <c r="K526" i="17"/>
  <c r="J526" i="17"/>
  <c r="O526" i="17" s="1"/>
  <c r="I526" i="17"/>
  <c r="N526" i="17" s="1"/>
  <c r="H526" i="17"/>
  <c r="G526" i="17"/>
  <c r="F526" i="17"/>
  <c r="P525" i="17"/>
  <c r="M525" i="17"/>
  <c r="L525" i="17"/>
  <c r="K525" i="17"/>
  <c r="J525" i="17"/>
  <c r="O525" i="17" s="1"/>
  <c r="I525" i="17"/>
  <c r="N525" i="17" s="1"/>
  <c r="H525" i="17"/>
  <c r="G525" i="17"/>
  <c r="F525" i="17"/>
  <c r="P524" i="17"/>
  <c r="L524" i="17"/>
  <c r="M524" i="17" s="1"/>
  <c r="K524" i="17"/>
  <c r="J524" i="17"/>
  <c r="O524" i="17" s="1"/>
  <c r="I524" i="17"/>
  <c r="N524" i="17" s="1"/>
  <c r="H524" i="17"/>
  <c r="G524" i="17"/>
  <c r="F524" i="17"/>
  <c r="P523" i="17"/>
  <c r="L523" i="17"/>
  <c r="M523" i="17" s="1"/>
  <c r="K523" i="17"/>
  <c r="J523" i="17"/>
  <c r="O523" i="17" s="1"/>
  <c r="I523" i="17"/>
  <c r="N523" i="17" s="1"/>
  <c r="H523" i="17"/>
  <c r="G523" i="17"/>
  <c r="F523" i="17"/>
  <c r="P522" i="17"/>
  <c r="L522" i="17"/>
  <c r="M522" i="17" s="1"/>
  <c r="K522" i="17"/>
  <c r="J522" i="17"/>
  <c r="O522" i="17" s="1"/>
  <c r="I522" i="17"/>
  <c r="N522" i="17" s="1"/>
  <c r="H522" i="17"/>
  <c r="G522" i="17"/>
  <c r="F522" i="17"/>
  <c r="P521" i="17"/>
  <c r="L521" i="17"/>
  <c r="M521" i="17" s="1"/>
  <c r="K521" i="17"/>
  <c r="J521" i="17"/>
  <c r="O521" i="17" s="1"/>
  <c r="I521" i="17"/>
  <c r="N521" i="17" s="1"/>
  <c r="H521" i="17"/>
  <c r="G521" i="17"/>
  <c r="F521" i="17"/>
  <c r="P520" i="17"/>
  <c r="L520" i="17"/>
  <c r="M520" i="17" s="1"/>
  <c r="K520" i="17"/>
  <c r="J520" i="17"/>
  <c r="O520" i="17" s="1"/>
  <c r="I520" i="17"/>
  <c r="N520" i="17" s="1"/>
  <c r="H520" i="17"/>
  <c r="G520" i="17"/>
  <c r="F520" i="17"/>
  <c r="P519" i="17"/>
  <c r="M519" i="17"/>
  <c r="L519" i="17"/>
  <c r="K519" i="17"/>
  <c r="J519" i="17"/>
  <c r="O519" i="17" s="1"/>
  <c r="I519" i="17"/>
  <c r="N519" i="17" s="1"/>
  <c r="H519" i="17"/>
  <c r="G519" i="17"/>
  <c r="F519" i="17"/>
  <c r="P518" i="17"/>
  <c r="L518" i="17"/>
  <c r="M518" i="17" s="1"/>
  <c r="K518" i="17"/>
  <c r="J518" i="17"/>
  <c r="O518" i="17" s="1"/>
  <c r="I518" i="17"/>
  <c r="N518" i="17" s="1"/>
  <c r="H518" i="17"/>
  <c r="G518" i="17"/>
  <c r="F518" i="17"/>
  <c r="P517" i="17"/>
  <c r="L517" i="17"/>
  <c r="M517" i="17" s="1"/>
  <c r="K517" i="17"/>
  <c r="J517" i="17"/>
  <c r="O517" i="17" s="1"/>
  <c r="I517" i="17"/>
  <c r="N517" i="17" s="1"/>
  <c r="H517" i="17"/>
  <c r="G517" i="17"/>
  <c r="F517" i="17"/>
  <c r="P516" i="17"/>
  <c r="L516" i="17"/>
  <c r="M516" i="17" s="1"/>
  <c r="K516" i="17"/>
  <c r="J516" i="17"/>
  <c r="O516" i="17" s="1"/>
  <c r="I516" i="17"/>
  <c r="N516" i="17" s="1"/>
  <c r="H516" i="17"/>
  <c r="G516" i="17"/>
  <c r="F516" i="17"/>
  <c r="P515" i="17"/>
  <c r="L515" i="17"/>
  <c r="M515" i="17" s="1"/>
  <c r="K515" i="17"/>
  <c r="J515" i="17"/>
  <c r="O515" i="17" s="1"/>
  <c r="I515" i="17"/>
  <c r="N515" i="17" s="1"/>
  <c r="H515" i="17"/>
  <c r="G515" i="17"/>
  <c r="F515" i="17"/>
  <c r="P514" i="17"/>
  <c r="L514" i="17"/>
  <c r="M514" i="17" s="1"/>
  <c r="K514" i="17"/>
  <c r="J514" i="17"/>
  <c r="O514" i="17" s="1"/>
  <c r="I514" i="17"/>
  <c r="N514" i="17" s="1"/>
  <c r="H514" i="17"/>
  <c r="G514" i="17"/>
  <c r="F514" i="17"/>
  <c r="P513" i="17"/>
  <c r="L513" i="17"/>
  <c r="M513" i="17" s="1"/>
  <c r="K513" i="17"/>
  <c r="J513" i="17"/>
  <c r="O513" i="17" s="1"/>
  <c r="I513" i="17"/>
  <c r="N513" i="17" s="1"/>
  <c r="H513" i="17"/>
  <c r="G513" i="17"/>
  <c r="F513" i="17"/>
  <c r="P512" i="17"/>
  <c r="L512" i="17"/>
  <c r="M512" i="17" s="1"/>
  <c r="K512" i="17"/>
  <c r="J512" i="17"/>
  <c r="O512" i="17" s="1"/>
  <c r="I512" i="17"/>
  <c r="N512" i="17" s="1"/>
  <c r="H512" i="17"/>
  <c r="G512" i="17"/>
  <c r="F512" i="17"/>
  <c r="P511" i="17"/>
  <c r="L511" i="17"/>
  <c r="M511" i="17" s="1"/>
  <c r="K511" i="17"/>
  <c r="J511" i="17"/>
  <c r="O511" i="17" s="1"/>
  <c r="I511" i="17"/>
  <c r="N511" i="17" s="1"/>
  <c r="H511" i="17"/>
  <c r="G511" i="17"/>
  <c r="F511" i="17"/>
  <c r="P510" i="17"/>
  <c r="M510" i="17"/>
  <c r="L510" i="17"/>
  <c r="K510" i="17"/>
  <c r="J510" i="17"/>
  <c r="O510" i="17" s="1"/>
  <c r="I510" i="17"/>
  <c r="N510" i="17" s="1"/>
  <c r="H510" i="17"/>
  <c r="G510" i="17"/>
  <c r="F510" i="17"/>
  <c r="P509" i="17"/>
  <c r="M509" i="17"/>
  <c r="L509" i="17"/>
  <c r="K509" i="17"/>
  <c r="J509" i="17"/>
  <c r="O509" i="17" s="1"/>
  <c r="I509" i="17"/>
  <c r="N509" i="17" s="1"/>
  <c r="H509" i="17"/>
  <c r="G509" i="17"/>
  <c r="F509" i="17"/>
  <c r="P508" i="17"/>
  <c r="L508" i="17"/>
  <c r="M508" i="17" s="1"/>
  <c r="K508" i="17"/>
  <c r="J508" i="17"/>
  <c r="O508" i="17" s="1"/>
  <c r="I508" i="17"/>
  <c r="N508" i="17" s="1"/>
  <c r="H508" i="17"/>
  <c r="G508" i="17"/>
  <c r="F508" i="17"/>
  <c r="P507" i="17"/>
  <c r="L507" i="17"/>
  <c r="M507" i="17" s="1"/>
  <c r="K507" i="17"/>
  <c r="J507" i="17"/>
  <c r="O507" i="17" s="1"/>
  <c r="I507" i="17"/>
  <c r="N507" i="17" s="1"/>
  <c r="H507" i="17"/>
  <c r="G507" i="17"/>
  <c r="F507" i="17"/>
  <c r="P506" i="17"/>
  <c r="L506" i="17"/>
  <c r="M506" i="17" s="1"/>
  <c r="K506" i="17"/>
  <c r="J506" i="17"/>
  <c r="O506" i="17" s="1"/>
  <c r="I506" i="17"/>
  <c r="N506" i="17" s="1"/>
  <c r="H506" i="17"/>
  <c r="G506" i="17"/>
  <c r="F506" i="17"/>
  <c r="P505" i="17"/>
  <c r="L505" i="17"/>
  <c r="M505" i="17" s="1"/>
  <c r="K505" i="17"/>
  <c r="J505" i="17"/>
  <c r="O505" i="17" s="1"/>
  <c r="I505" i="17"/>
  <c r="N505" i="17" s="1"/>
  <c r="H505" i="17"/>
  <c r="G505" i="17"/>
  <c r="F505" i="17"/>
  <c r="P504" i="17"/>
  <c r="L504" i="17"/>
  <c r="M504" i="17" s="1"/>
  <c r="K504" i="17"/>
  <c r="J504" i="17"/>
  <c r="O504" i="17" s="1"/>
  <c r="I504" i="17"/>
  <c r="N504" i="17" s="1"/>
  <c r="H504" i="17"/>
  <c r="G504" i="17"/>
  <c r="F504" i="17"/>
  <c r="P503" i="17"/>
  <c r="M503" i="17"/>
  <c r="L503" i="17"/>
  <c r="K503" i="17"/>
  <c r="J503" i="17"/>
  <c r="O503" i="17" s="1"/>
  <c r="I503" i="17"/>
  <c r="N503" i="17" s="1"/>
  <c r="H503" i="17"/>
  <c r="G503" i="17"/>
  <c r="F503" i="17"/>
  <c r="P502" i="17"/>
  <c r="L502" i="17"/>
  <c r="M502" i="17" s="1"/>
  <c r="K502" i="17"/>
  <c r="J502" i="17"/>
  <c r="O502" i="17" s="1"/>
  <c r="I502" i="17"/>
  <c r="N502" i="17" s="1"/>
  <c r="H502" i="17"/>
  <c r="G502" i="17"/>
  <c r="F502" i="17"/>
  <c r="P501" i="17"/>
  <c r="L501" i="17"/>
  <c r="M501" i="17" s="1"/>
  <c r="K501" i="17"/>
  <c r="J501" i="17"/>
  <c r="O501" i="17" s="1"/>
  <c r="I501" i="17"/>
  <c r="N501" i="17" s="1"/>
  <c r="H501" i="17"/>
  <c r="G501" i="17"/>
  <c r="F501" i="17"/>
  <c r="P500" i="17"/>
  <c r="L500" i="17"/>
  <c r="M500" i="17" s="1"/>
  <c r="K500" i="17"/>
  <c r="J500" i="17"/>
  <c r="O500" i="17" s="1"/>
  <c r="I500" i="17"/>
  <c r="N500" i="17" s="1"/>
  <c r="H500" i="17"/>
  <c r="G500" i="17"/>
  <c r="F500" i="17"/>
  <c r="P499" i="17"/>
  <c r="L499" i="17"/>
  <c r="M499" i="17" s="1"/>
  <c r="K499" i="17"/>
  <c r="J499" i="17"/>
  <c r="O499" i="17" s="1"/>
  <c r="I499" i="17"/>
  <c r="N499" i="17" s="1"/>
  <c r="H499" i="17"/>
  <c r="G499" i="17"/>
  <c r="F499" i="17"/>
  <c r="P498" i="17"/>
  <c r="L498" i="17"/>
  <c r="M498" i="17" s="1"/>
  <c r="K498" i="17"/>
  <c r="J498" i="17"/>
  <c r="O498" i="17" s="1"/>
  <c r="I498" i="17"/>
  <c r="N498" i="17" s="1"/>
  <c r="H498" i="17"/>
  <c r="G498" i="17"/>
  <c r="F498" i="17"/>
  <c r="P497" i="17"/>
  <c r="L497" i="17"/>
  <c r="M497" i="17" s="1"/>
  <c r="K497" i="17"/>
  <c r="J497" i="17"/>
  <c r="O497" i="17" s="1"/>
  <c r="I497" i="17"/>
  <c r="N497" i="17" s="1"/>
  <c r="H497" i="17"/>
  <c r="G497" i="17"/>
  <c r="F497" i="17"/>
  <c r="P496" i="17"/>
  <c r="L496" i="17"/>
  <c r="M496" i="17" s="1"/>
  <c r="K496" i="17"/>
  <c r="J496" i="17"/>
  <c r="O496" i="17" s="1"/>
  <c r="I496" i="17"/>
  <c r="N496" i="17" s="1"/>
  <c r="H496" i="17"/>
  <c r="G496" i="17"/>
  <c r="F496" i="17"/>
  <c r="P495" i="17"/>
  <c r="M495" i="17"/>
  <c r="L495" i="17"/>
  <c r="K495" i="17"/>
  <c r="J495" i="17"/>
  <c r="O495" i="17" s="1"/>
  <c r="I495" i="17"/>
  <c r="N495" i="17" s="1"/>
  <c r="H495" i="17"/>
  <c r="G495" i="17"/>
  <c r="F495" i="17"/>
  <c r="P494" i="17"/>
  <c r="L494" i="17"/>
  <c r="M494" i="17" s="1"/>
  <c r="K494" i="17"/>
  <c r="J494" i="17"/>
  <c r="O494" i="17" s="1"/>
  <c r="I494" i="17"/>
  <c r="N494" i="17" s="1"/>
  <c r="H494" i="17"/>
  <c r="G494" i="17"/>
  <c r="F494" i="17"/>
  <c r="P493" i="17"/>
  <c r="M493" i="17"/>
  <c r="L493" i="17"/>
  <c r="K493" i="17"/>
  <c r="J493" i="17"/>
  <c r="O493" i="17" s="1"/>
  <c r="I493" i="17"/>
  <c r="N493" i="17" s="1"/>
  <c r="H493" i="17"/>
  <c r="G493" i="17"/>
  <c r="F493" i="17"/>
  <c r="P492" i="17"/>
  <c r="L492" i="17"/>
  <c r="M492" i="17" s="1"/>
  <c r="K492" i="17"/>
  <c r="J492" i="17"/>
  <c r="O492" i="17" s="1"/>
  <c r="I492" i="17"/>
  <c r="N492" i="17" s="1"/>
  <c r="H492" i="17"/>
  <c r="G492" i="17"/>
  <c r="F492" i="17"/>
  <c r="P491" i="17"/>
  <c r="L491" i="17"/>
  <c r="M491" i="17" s="1"/>
  <c r="K491" i="17"/>
  <c r="J491" i="17"/>
  <c r="O491" i="17" s="1"/>
  <c r="I491" i="17"/>
  <c r="N491" i="17" s="1"/>
  <c r="H491" i="17"/>
  <c r="G491" i="17"/>
  <c r="F491" i="17"/>
  <c r="P490" i="17"/>
  <c r="L490" i="17"/>
  <c r="M490" i="17" s="1"/>
  <c r="K490" i="17"/>
  <c r="J490" i="17"/>
  <c r="O490" i="17" s="1"/>
  <c r="I490" i="17"/>
  <c r="N490" i="17" s="1"/>
  <c r="H490" i="17"/>
  <c r="G490" i="17"/>
  <c r="F490" i="17"/>
  <c r="P489" i="17"/>
  <c r="L489" i="17"/>
  <c r="M489" i="17" s="1"/>
  <c r="K489" i="17"/>
  <c r="J489" i="17"/>
  <c r="O489" i="17" s="1"/>
  <c r="I489" i="17"/>
  <c r="N489" i="17" s="1"/>
  <c r="H489" i="17"/>
  <c r="G489" i="17"/>
  <c r="F489" i="17"/>
  <c r="P488" i="17"/>
  <c r="L488" i="17"/>
  <c r="M488" i="17" s="1"/>
  <c r="K488" i="17"/>
  <c r="J488" i="17"/>
  <c r="O488" i="17" s="1"/>
  <c r="I488" i="17"/>
  <c r="N488" i="17" s="1"/>
  <c r="H488" i="17"/>
  <c r="G488" i="17"/>
  <c r="F488" i="17"/>
  <c r="P487" i="17"/>
  <c r="L487" i="17"/>
  <c r="M487" i="17" s="1"/>
  <c r="K487" i="17"/>
  <c r="J487" i="17"/>
  <c r="O487" i="17" s="1"/>
  <c r="I487" i="17"/>
  <c r="N487" i="17" s="1"/>
  <c r="H487" i="17"/>
  <c r="G487" i="17"/>
  <c r="F487" i="17"/>
  <c r="P486" i="17"/>
  <c r="M486" i="17"/>
  <c r="L486" i="17"/>
  <c r="K486" i="17"/>
  <c r="J486" i="17"/>
  <c r="O486" i="17" s="1"/>
  <c r="I486" i="17"/>
  <c r="N486" i="17" s="1"/>
  <c r="H486" i="17"/>
  <c r="G486" i="17"/>
  <c r="F486" i="17"/>
  <c r="P485" i="17"/>
  <c r="L485" i="17"/>
  <c r="M485" i="17" s="1"/>
  <c r="K485" i="17"/>
  <c r="J485" i="17"/>
  <c r="O485" i="17" s="1"/>
  <c r="I485" i="17"/>
  <c r="N485" i="17" s="1"/>
  <c r="H485" i="17"/>
  <c r="G485" i="17"/>
  <c r="F485" i="17"/>
  <c r="P484" i="17"/>
  <c r="L484" i="17"/>
  <c r="M484" i="17" s="1"/>
  <c r="K484" i="17"/>
  <c r="J484" i="17"/>
  <c r="O484" i="17" s="1"/>
  <c r="I484" i="17"/>
  <c r="N484" i="17" s="1"/>
  <c r="H484" i="17"/>
  <c r="G484" i="17"/>
  <c r="F484" i="17"/>
  <c r="P483" i="17"/>
  <c r="L483" i="17"/>
  <c r="M483" i="17" s="1"/>
  <c r="K483" i="17"/>
  <c r="J483" i="17"/>
  <c r="O483" i="17" s="1"/>
  <c r="I483" i="17"/>
  <c r="N483" i="17" s="1"/>
  <c r="H483" i="17"/>
  <c r="G483" i="17"/>
  <c r="F483" i="17"/>
  <c r="P482" i="17"/>
  <c r="L482" i="17"/>
  <c r="M482" i="17" s="1"/>
  <c r="K482" i="17"/>
  <c r="J482" i="17"/>
  <c r="O482" i="17" s="1"/>
  <c r="I482" i="17"/>
  <c r="N482" i="17" s="1"/>
  <c r="H482" i="17"/>
  <c r="G482" i="17"/>
  <c r="F482" i="17"/>
  <c r="P481" i="17"/>
  <c r="L481" i="17"/>
  <c r="M481" i="17" s="1"/>
  <c r="K481" i="17"/>
  <c r="J481" i="17"/>
  <c r="O481" i="17" s="1"/>
  <c r="I481" i="17"/>
  <c r="N481" i="17" s="1"/>
  <c r="H481" i="17"/>
  <c r="G481" i="17"/>
  <c r="F481" i="17"/>
  <c r="P480" i="17"/>
  <c r="L480" i="17"/>
  <c r="M480" i="17" s="1"/>
  <c r="K480" i="17"/>
  <c r="J480" i="17"/>
  <c r="O480" i="17" s="1"/>
  <c r="I480" i="17"/>
  <c r="N480" i="17" s="1"/>
  <c r="H480" i="17"/>
  <c r="G480" i="17"/>
  <c r="F480" i="17"/>
  <c r="P479" i="17"/>
  <c r="M479" i="17"/>
  <c r="L479" i="17"/>
  <c r="K479" i="17"/>
  <c r="J479" i="17"/>
  <c r="O479" i="17" s="1"/>
  <c r="I479" i="17"/>
  <c r="N479" i="17" s="1"/>
  <c r="H479" i="17"/>
  <c r="G479" i="17"/>
  <c r="F479" i="17"/>
  <c r="P478" i="17"/>
  <c r="L478" i="17"/>
  <c r="M478" i="17" s="1"/>
  <c r="K478" i="17"/>
  <c r="J478" i="17"/>
  <c r="O478" i="17" s="1"/>
  <c r="I478" i="17"/>
  <c r="N478" i="17" s="1"/>
  <c r="H478" i="17"/>
  <c r="G478" i="17"/>
  <c r="F478" i="17"/>
  <c r="P477" i="17"/>
  <c r="L477" i="17"/>
  <c r="M477" i="17" s="1"/>
  <c r="K477" i="17"/>
  <c r="J477" i="17"/>
  <c r="O477" i="17" s="1"/>
  <c r="I477" i="17"/>
  <c r="N477" i="17" s="1"/>
  <c r="H477" i="17"/>
  <c r="G477" i="17"/>
  <c r="F477" i="17"/>
  <c r="P476" i="17"/>
  <c r="L476" i="17"/>
  <c r="M476" i="17" s="1"/>
  <c r="K476" i="17"/>
  <c r="J476" i="17"/>
  <c r="O476" i="17" s="1"/>
  <c r="I476" i="17"/>
  <c r="N476" i="17" s="1"/>
  <c r="H476" i="17"/>
  <c r="G476" i="17"/>
  <c r="F476" i="17"/>
  <c r="P475" i="17"/>
  <c r="L475" i="17"/>
  <c r="M475" i="17" s="1"/>
  <c r="K475" i="17"/>
  <c r="J475" i="17"/>
  <c r="O475" i="17" s="1"/>
  <c r="I475" i="17"/>
  <c r="N475" i="17" s="1"/>
  <c r="H475" i="17"/>
  <c r="G475" i="17"/>
  <c r="F475" i="17"/>
  <c r="P474" i="17"/>
  <c r="L474" i="17"/>
  <c r="M474" i="17" s="1"/>
  <c r="K474" i="17"/>
  <c r="J474" i="17"/>
  <c r="O474" i="17" s="1"/>
  <c r="I474" i="17"/>
  <c r="N474" i="17" s="1"/>
  <c r="H474" i="17"/>
  <c r="G474" i="17"/>
  <c r="F474" i="17"/>
  <c r="P473" i="17"/>
  <c r="L473" i="17"/>
  <c r="M473" i="17" s="1"/>
  <c r="K473" i="17"/>
  <c r="J473" i="17"/>
  <c r="O473" i="17" s="1"/>
  <c r="I473" i="17"/>
  <c r="N473" i="17" s="1"/>
  <c r="H473" i="17"/>
  <c r="G473" i="17"/>
  <c r="F473" i="17"/>
  <c r="P472" i="17"/>
  <c r="L472" i="17"/>
  <c r="M472" i="17" s="1"/>
  <c r="K472" i="17"/>
  <c r="J472" i="17"/>
  <c r="O472" i="17" s="1"/>
  <c r="I472" i="17"/>
  <c r="N472" i="17" s="1"/>
  <c r="H472" i="17"/>
  <c r="G472" i="17"/>
  <c r="F472" i="17"/>
  <c r="P471" i="17"/>
  <c r="L471" i="17"/>
  <c r="M471" i="17" s="1"/>
  <c r="K471" i="17"/>
  <c r="J471" i="17"/>
  <c r="O471" i="17" s="1"/>
  <c r="I471" i="17"/>
  <c r="N471" i="17" s="1"/>
  <c r="H471" i="17"/>
  <c r="G471" i="17"/>
  <c r="F471" i="17"/>
  <c r="P470" i="17"/>
  <c r="M470" i="17"/>
  <c r="L470" i="17"/>
  <c r="K470" i="17"/>
  <c r="J470" i="17"/>
  <c r="O470" i="17" s="1"/>
  <c r="I470" i="17"/>
  <c r="N470" i="17" s="1"/>
  <c r="H470" i="17"/>
  <c r="G470" i="17"/>
  <c r="F470" i="17"/>
  <c r="P469" i="17"/>
  <c r="M469" i="17"/>
  <c r="L469" i="17"/>
  <c r="K469" i="17"/>
  <c r="J469" i="17"/>
  <c r="O469" i="17" s="1"/>
  <c r="I469" i="17"/>
  <c r="N469" i="17" s="1"/>
  <c r="H469" i="17"/>
  <c r="G469" i="17"/>
  <c r="F469" i="17"/>
  <c r="P468" i="17"/>
  <c r="L468" i="17"/>
  <c r="M468" i="17" s="1"/>
  <c r="K468" i="17"/>
  <c r="J468" i="17"/>
  <c r="O468" i="17" s="1"/>
  <c r="I468" i="17"/>
  <c r="N468" i="17" s="1"/>
  <c r="H468" i="17"/>
  <c r="G468" i="17"/>
  <c r="F468" i="17"/>
  <c r="P467" i="17"/>
  <c r="L467" i="17"/>
  <c r="M467" i="17" s="1"/>
  <c r="K467" i="17"/>
  <c r="J467" i="17"/>
  <c r="O467" i="17" s="1"/>
  <c r="I467" i="17"/>
  <c r="N467" i="17" s="1"/>
  <c r="H467" i="17"/>
  <c r="G467" i="17"/>
  <c r="F467" i="17"/>
  <c r="P466" i="17"/>
  <c r="L466" i="17"/>
  <c r="M466" i="17" s="1"/>
  <c r="K466" i="17"/>
  <c r="J466" i="17"/>
  <c r="O466" i="17" s="1"/>
  <c r="I466" i="17"/>
  <c r="N466" i="17" s="1"/>
  <c r="H466" i="17"/>
  <c r="G466" i="17"/>
  <c r="F466" i="17"/>
  <c r="P465" i="17"/>
  <c r="O465" i="17"/>
  <c r="L465" i="17"/>
  <c r="M465" i="17" s="1"/>
  <c r="K465" i="17"/>
  <c r="J465" i="17"/>
  <c r="I465" i="17"/>
  <c r="N465" i="17" s="1"/>
  <c r="H465" i="17"/>
  <c r="G465" i="17"/>
  <c r="F465" i="17"/>
  <c r="P464" i="17"/>
  <c r="L464" i="17"/>
  <c r="M464" i="17" s="1"/>
  <c r="K464" i="17"/>
  <c r="J464" i="17"/>
  <c r="O464" i="17" s="1"/>
  <c r="I464" i="17"/>
  <c r="N464" i="17" s="1"/>
  <c r="H464" i="17"/>
  <c r="G464" i="17"/>
  <c r="F464" i="17"/>
  <c r="P463" i="17"/>
  <c r="L463" i="17"/>
  <c r="M463" i="17" s="1"/>
  <c r="K463" i="17"/>
  <c r="J463" i="17"/>
  <c r="O463" i="17" s="1"/>
  <c r="I463" i="17"/>
  <c r="N463" i="17" s="1"/>
  <c r="H463" i="17"/>
  <c r="G463" i="17"/>
  <c r="F463" i="17"/>
  <c r="P462" i="17"/>
  <c r="L462" i="17"/>
  <c r="M462" i="17" s="1"/>
  <c r="K462" i="17"/>
  <c r="J462" i="17"/>
  <c r="O462" i="17" s="1"/>
  <c r="I462" i="17"/>
  <c r="N462" i="17" s="1"/>
  <c r="H462" i="17"/>
  <c r="G462" i="17"/>
  <c r="F462" i="17"/>
  <c r="P461" i="17"/>
  <c r="M461" i="17"/>
  <c r="L461" i="17"/>
  <c r="K461" i="17"/>
  <c r="J461" i="17"/>
  <c r="O461" i="17" s="1"/>
  <c r="I461" i="17"/>
  <c r="N461" i="17" s="1"/>
  <c r="H461" i="17"/>
  <c r="G461" i="17"/>
  <c r="F461" i="17"/>
  <c r="P460" i="17"/>
  <c r="L460" i="17"/>
  <c r="M460" i="17" s="1"/>
  <c r="K460" i="17"/>
  <c r="J460" i="17"/>
  <c r="O460" i="17" s="1"/>
  <c r="I460" i="17"/>
  <c r="N460" i="17" s="1"/>
  <c r="H460" i="17"/>
  <c r="G460" i="17"/>
  <c r="F460" i="17"/>
  <c r="P459" i="17"/>
  <c r="L459" i="17"/>
  <c r="M459" i="17" s="1"/>
  <c r="K459" i="17"/>
  <c r="J459" i="17"/>
  <c r="O459" i="17" s="1"/>
  <c r="I459" i="17"/>
  <c r="N459" i="17" s="1"/>
  <c r="H459" i="17"/>
  <c r="G459" i="17"/>
  <c r="F459" i="17"/>
  <c r="P458" i="17"/>
  <c r="L458" i="17"/>
  <c r="M458" i="17" s="1"/>
  <c r="K458" i="17"/>
  <c r="J458" i="17"/>
  <c r="O458" i="17" s="1"/>
  <c r="I458" i="17"/>
  <c r="N458" i="17" s="1"/>
  <c r="H458" i="17"/>
  <c r="G458" i="17"/>
  <c r="F458" i="17"/>
  <c r="P457" i="17"/>
  <c r="L457" i="17"/>
  <c r="M457" i="17" s="1"/>
  <c r="K457" i="17"/>
  <c r="J457" i="17"/>
  <c r="O457" i="17" s="1"/>
  <c r="I457" i="17"/>
  <c r="N457" i="17" s="1"/>
  <c r="H457" i="17"/>
  <c r="G457" i="17"/>
  <c r="F457" i="17"/>
  <c r="P456" i="17"/>
  <c r="L456" i="17"/>
  <c r="M456" i="17" s="1"/>
  <c r="K456" i="17"/>
  <c r="J456" i="17"/>
  <c r="O456" i="17" s="1"/>
  <c r="I456" i="17"/>
  <c r="N456" i="17" s="1"/>
  <c r="H456" i="17"/>
  <c r="G456" i="17"/>
  <c r="F456" i="17"/>
  <c r="P455" i="17"/>
  <c r="O455" i="17"/>
  <c r="L455" i="17"/>
  <c r="M455" i="17" s="1"/>
  <c r="K455" i="17"/>
  <c r="J455" i="17"/>
  <c r="I455" i="17"/>
  <c r="N455" i="17" s="1"/>
  <c r="H455" i="17"/>
  <c r="G455" i="17"/>
  <c r="F455" i="17"/>
  <c r="P454" i="17"/>
  <c r="L454" i="17"/>
  <c r="M454" i="17" s="1"/>
  <c r="K454" i="17"/>
  <c r="J454" i="17"/>
  <c r="O454" i="17" s="1"/>
  <c r="I454" i="17"/>
  <c r="N454" i="17" s="1"/>
  <c r="H454" i="17"/>
  <c r="G454" i="17"/>
  <c r="F454" i="17"/>
  <c r="P453" i="17"/>
  <c r="L453" i="17"/>
  <c r="M453" i="17" s="1"/>
  <c r="K453" i="17"/>
  <c r="J453" i="17"/>
  <c r="O453" i="17" s="1"/>
  <c r="I453" i="17"/>
  <c r="N453" i="17" s="1"/>
  <c r="H453" i="17"/>
  <c r="G453" i="17"/>
  <c r="F453" i="17"/>
  <c r="P452" i="17"/>
  <c r="L452" i="17"/>
  <c r="M452" i="17" s="1"/>
  <c r="K452" i="17"/>
  <c r="J452" i="17"/>
  <c r="O452" i="17" s="1"/>
  <c r="I452" i="17"/>
  <c r="N452" i="17" s="1"/>
  <c r="H452" i="17"/>
  <c r="G452" i="17"/>
  <c r="F452" i="17"/>
  <c r="P451" i="17"/>
  <c r="L451" i="17"/>
  <c r="M451" i="17" s="1"/>
  <c r="K451" i="17"/>
  <c r="J451" i="17"/>
  <c r="O451" i="17" s="1"/>
  <c r="I451" i="17"/>
  <c r="N451" i="17" s="1"/>
  <c r="H451" i="17"/>
  <c r="G451" i="17"/>
  <c r="F451" i="17"/>
  <c r="P450" i="17"/>
  <c r="L450" i="17"/>
  <c r="M450" i="17" s="1"/>
  <c r="K450" i="17"/>
  <c r="J450" i="17"/>
  <c r="O450" i="17" s="1"/>
  <c r="I450" i="17"/>
  <c r="N450" i="17" s="1"/>
  <c r="H450" i="17"/>
  <c r="G450" i="17"/>
  <c r="F450" i="17"/>
  <c r="P449" i="17"/>
  <c r="L449" i="17"/>
  <c r="M449" i="17" s="1"/>
  <c r="K449" i="17"/>
  <c r="J449" i="17"/>
  <c r="O449" i="17" s="1"/>
  <c r="I449" i="17"/>
  <c r="N449" i="17" s="1"/>
  <c r="H449" i="17"/>
  <c r="G449" i="17"/>
  <c r="F449" i="17"/>
  <c r="P448" i="17"/>
  <c r="L448" i="17"/>
  <c r="M448" i="17" s="1"/>
  <c r="K448" i="17"/>
  <c r="J448" i="17"/>
  <c r="O448" i="17" s="1"/>
  <c r="I448" i="17"/>
  <c r="N448" i="17" s="1"/>
  <c r="H448" i="17"/>
  <c r="G448" i="17"/>
  <c r="F448" i="17"/>
  <c r="P447" i="17"/>
  <c r="L447" i="17"/>
  <c r="M447" i="17" s="1"/>
  <c r="K447" i="17"/>
  <c r="J447" i="17"/>
  <c r="O447" i="17" s="1"/>
  <c r="I447" i="17"/>
  <c r="N447" i="17" s="1"/>
  <c r="H447" i="17"/>
  <c r="G447" i="17"/>
  <c r="F447" i="17"/>
  <c r="P446" i="17"/>
  <c r="M446" i="17"/>
  <c r="L446" i="17"/>
  <c r="K446" i="17"/>
  <c r="J446" i="17"/>
  <c r="O446" i="17" s="1"/>
  <c r="I446" i="17"/>
  <c r="N446" i="17" s="1"/>
  <c r="H446" i="17"/>
  <c r="G446" i="17"/>
  <c r="F446" i="17"/>
  <c r="P445" i="17"/>
  <c r="L445" i="17"/>
  <c r="M445" i="17" s="1"/>
  <c r="K445" i="17"/>
  <c r="J445" i="17"/>
  <c r="O445" i="17" s="1"/>
  <c r="I445" i="17"/>
  <c r="N445" i="17" s="1"/>
  <c r="H445" i="17"/>
  <c r="G445" i="17"/>
  <c r="F445" i="17"/>
  <c r="P444" i="17"/>
  <c r="L444" i="17"/>
  <c r="M444" i="17" s="1"/>
  <c r="K444" i="17"/>
  <c r="J444" i="17"/>
  <c r="O444" i="17" s="1"/>
  <c r="I444" i="17"/>
  <c r="N444" i="17" s="1"/>
  <c r="H444" i="17"/>
  <c r="G444" i="17"/>
  <c r="F444" i="17"/>
  <c r="P443" i="17"/>
  <c r="L443" i="17"/>
  <c r="M443" i="17" s="1"/>
  <c r="K443" i="17"/>
  <c r="J443" i="17"/>
  <c r="O443" i="17" s="1"/>
  <c r="I443" i="17"/>
  <c r="N443" i="17" s="1"/>
  <c r="H443" i="17"/>
  <c r="G443" i="17"/>
  <c r="F443" i="17"/>
  <c r="P442" i="17"/>
  <c r="L442" i="17"/>
  <c r="M442" i="17" s="1"/>
  <c r="K442" i="17"/>
  <c r="J442" i="17"/>
  <c r="O442" i="17" s="1"/>
  <c r="I442" i="17"/>
  <c r="N442" i="17" s="1"/>
  <c r="H442" i="17"/>
  <c r="G442" i="17"/>
  <c r="F442" i="17"/>
  <c r="P441" i="17"/>
  <c r="M441" i="17"/>
  <c r="L441" i="17"/>
  <c r="K441" i="17"/>
  <c r="J441" i="17"/>
  <c r="O441" i="17" s="1"/>
  <c r="I441" i="17"/>
  <c r="N441" i="17" s="1"/>
  <c r="H441" i="17"/>
  <c r="G441" i="17"/>
  <c r="F441" i="17"/>
  <c r="P440" i="17"/>
  <c r="L440" i="17"/>
  <c r="M440" i="17" s="1"/>
  <c r="K440" i="17"/>
  <c r="J440" i="17"/>
  <c r="O440" i="17" s="1"/>
  <c r="I440" i="17"/>
  <c r="N440" i="17" s="1"/>
  <c r="H440" i="17"/>
  <c r="G440" i="17"/>
  <c r="F440" i="17"/>
  <c r="P439" i="17"/>
  <c r="L439" i="17"/>
  <c r="M439" i="17" s="1"/>
  <c r="K439" i="17"/>
  <c r="J439" i="17"/>
  <c r="O439" i="17" s="1"/>
  <c r="I439" i="17"/>
  <c r="N439" i="17" s="1"/>
  <c r="H439" i="17"/>
  <c r="G439" i="17"/>
  <c r="F439" i="17"/>
  <c r="P438" i="17"/>
  <c r="L438" i="17"/>
  <c r="M438" i="17" s="1"/>
  <c r="K438" i="17"/>
  <c r="J438" i="17"/>
  <c r="O438" i="17" s="1"/>
  <c r="I438" i="17"/>
  <c r="N438" i="17" s="1"/>
  <c r="H438" i="17"/>
  <c r="G438" i="17"/>
  <c r="F438" i="17"/>
  <c r="P437" i="17"/>
  <c r="M437" i="17"/>
  <c r="L437" i="17"/>
  <c r="K437" i="17"/>
  <c r="J437" i="17"/>
  <c r="O437" i="17" s="1"/>
  <c r="I437" i="17"/>
  <c r="N437" i="17" s="1"/>
  <c r="H437" i="17"/>
  <c r="G437" i="17"/>
  <c r="F437" i="17"/>
  <c r="P436" i="17"/>
  <c r="L436" i="17"/>
  <c r="M436" i="17" s="1"/>
  <c r="K436" i="17"/>
  <c r="J436" i="17"/>
  <c r="O436" i="17" s="1"/>
  <c r="I436" i="17"/>
  <c r="N436" i="17" s="1"/>
  <c r="H436" i="17"/>
  <c r="G436" i="17"/>
  <c r="F436" i="17"/>
  <c r="P435" i="17"/>
  <c r="L435" i="17"/>
  <c r="M435" i="17" s="1"/>
  <c r="K435" i="17"/>
  <c r="J435" i="17"/>
  <c r="O435" i="17" s="1"/>
  <c r="I435" i="17"/>
  <c r="N435" i="17" s="1"/>
  <c r="H435" i="17"/>
  <c r="G435" i="17"/>
  <c r="F435" i="17"/>
  <c r="P434" i="17"/>
  <c r="M434" i="17"/>
  <c r="L434" i="17"/>
  <c r="K434" i="17"/>
  <c r="J434" i="17"/>
  <c r="O434" i="17" s="1"/>
  <c r="I434" i="17"/>
  <c r="N434" i="17" s="1"/>
  <c r="H434" i="17"/>
  <c r="G434" i="17"/>
  <c r="F434" i="17"/>
  <c r="P433" i="17"/>
  <c r="L433" i="17"/>
  <c r="M433" i="17" s="1"/>
  <c r="K433" i="17"/>
  <c r="J433" i="17"/>
  <c r="O433" i="17" s="1"/>
  <c r="I433" i="17"/>
  <c r="N433" i="17" s="1"/>
  <c r="H433" i="17"/>
  <c r="G433" i="17"/>
  <c r="F433" i="17"/>
  <c r="P432" i="17"/>
  <c r="L432" i="17"/>
  <c r="M432" i="17" s="1"/>
  <c r="K432" i="17"/>
  <c r="J432" i="17"/>
  <c r="O432" i="17" s="1"/>
  <c r="I432" i="17"/>
  <c r="N432" i="17" s="1"/>
  <c r="H432" i="17"/>
  <c r="G432" i="17"/>
  <c r="F432" i="17"/>
  <c r="P431" i="17"/>
  <c r="L431" i="17"/>
  <c r="M431" i="17" s="1"/>
  <c r="K431" i="17"/>
  <c r="J431" i="17"/>
  <c r="O431" i="17" s="1"/>
  <c r="I431" i="17"/>
  <c r="N431" i="17" s="1"/>
  <c r="H431" i="17"/>
  <c r="G431" i="17"/>
  <c r="F431" i="17"/>
  <c r="P430" i="17"/>
  <c r="M430" i="17"/>
  <c r="L430" i="17"/>
  <c r="K430" i="17"/>
  <c r="J430" i="17"/>
  <c r="O430" i="17" s="1"/>
  <c r="I430" i="17"/>
  <c r="N430" i="17" s="1"/>
  <c r="H430" i="17"/>
  <c r="G430" i="17"/>
  <c r="F430" i="17"/>
  <c r="P429" i="17"/>
  <c r="L429" i="17"/>
  <c r="M429" i="17" s="1"/>
  <c r="K429" i="17"/>
  <c r="J429" i="17"/>
  <c r="O429" i="17" s="1"/>
  <c r="I429" i="17"/>
  <c r="N429" i="17" s="1"/>
  <c r="H429" i="17"/>
  <c r="G429" i="17"/>
  <c r="F429" i="17"/>
  <c r="P428" i="17"/>
  <c r="L428" i="17"/>
  <c r="M428" i="17" s="1"/>
  <c r="K428" i="17"/>
  <c r="J428" i="17"/>
  <c r="O428" i="17" s="1"/>
  <c r="I428" i="17"/>
  <c r="N428" i="17" s="1"/>
  <c r="H428" i="17"/>
  <c r="G428" i="17"/>
  <c r="F428" i="17"/>
  <c r="P427" i="17"/>
  <c r="L427" i="17"/>
  <c r="M427" i="17" s="1"/>
  <c r="K427" i="17"/>
  <c r="J427" i="17"/>
  <c r="O427" i="17" s="1"/>
  <c r="I427" i="17"/>
  <c r="N427" i="17" s="1"/>
  <c r="H427" i="17"/>
  <c r="G427" i="17"/>
  <c r="F427" i="17"/>
  <c r="P426" i="17"/>
  <c r="M426" i="17"/>
  <c r="L426" i="17"/>
  <c r="K426" i="17"/>
  <c r="J426" i="17"/>
  <c r="O426" i="17" s="1"/>
  <c r="I426" i="17"/>
  <c r="N426" i="17" s="1"/>
  <c r="H426" i="17"/>
  <c r="G426" i="17"/>
  <c r="F426" i="17"/>
  <c r="P425" i="17"/>
  <c r="L425" i="17"/>
  <c r="M425" i="17" s="1"/>
  <c r="K425" i="17"/>
  <c r="J425" i="17"/>
  <c r="O425" i="17" s="1"/>
  <c r="I425" i="17"/>
  <c r="N425" i="17" s="1"/>
  <c r="H425" i="17"/>
  <c r="G425" i="17"/>
  <c r="F425" i="17"/>
  <c r="P424" i="17"/>
  <c r="L424" i="17"/>
  <c r="M424" i="17" s="1"/>
  <c r="K424" i="17"/>
  <c r="J424" i="17"/>
  <c r="O424" i="17" s="1"/>
  <c r="I424" i="17"/>
  <c r="N424" i="17" s="1"/>
  <c r="H424" i="17"/>
  <c r="G424" i="17"/>
  <c r="F424" i="17"/>
  <c r="P423" i="17"/>
  <c r="L423" i="17"/>
  <c r="M423" i="17" s="1"/>
  <c r="K423" i="17"/>
  <c r="J423" i="17"/>
  <c r="O423" i="17" s="1"/>
  <c r="I423" i="17"/>
  <c r="N423" i="17" s="1"/>
  <c r="H423" i="17"/>
  <c r="G423" i="17"/>
  <c r="F423" i="17"/>
  <c r="P422" i="17"/>
  <c r="L422" i="17"/>
  <c r="M422" i="17" s="1"/>
  <c r="K422" i="17"/>
  <c r="J422" i="17"/>
  <c r="O422" i="17" s="1"/>
  <c r="I422" i="17"/>
  <c r="N422" i="17" s="1"/>
  <c r="H422" i="17"/>
  <c r="G422" i="17"/>
  <c r="F422" i="17"/>
  <c r="P421" i="17"/>
  <c r="L421" i="17"/>
  <c r="M421" i="17" s="1"/>
  <c r="K421" i="17"/>
  <c r="J421" i="17"/>
  <c r="O421" i="17" s="1"/>
  <c r="I421" i="17"/>
  <c r="N421" i="17" s="1"/>
  <c r="H421" i="17"/>
  <c r="G421" i="17"/>
  <c r="F421" i="17"/>
  <c r="P420" i="17"/>
  <c r="L420" i="17"/>
  <c r="M420" i="17" s="1"/>
  <c r="K420" i="17"/>
  <c r="J420" i="17"/>
  <c r="O420" i="17" s="1"/>
  <c r="I420" i="17"/>
  <c r="N420" i="17" s="1"/>
  <c r="H420" i="17"/>
  <c r="G420" i="17"/>
  <c r="F420" i="17"/>
  <c r="P419" i="17"/>
  <c r="L419" i="17"/>
  <c r="M419" i="17" s="1"/>
  <c r="K419" i="17"/>
  <c r="J419" i="17"/>
  <c r="O419" i="17" s="1"/>
  <c r="I419" i="17"/>
  <c r="N419" i="17" s="1"/>
  <c r="H419" i="17"/>
  <c r="G419" i="17"/>
  <c r="F419" i="17"/>
  <c r="P418" i="17"/>
  <c r="M418" i="17"/>
  <c r="L418" i="17"/>
  <c r="K418" i="17"/>
  <c r="J418" i="17"/>
  <c r="O418" i="17" s="1"/>
  <c r="I418" i="17"/>
  <c r="N418" i="17" s="1"/>
  <c r="H418" i="17"/>
  <c r="G418" i="17"/>
  <c r="F418" i="17"/>
  <c r="P417" i="17"/>
  <c r="L417" i="17"/>
  <c r="M417" i="17" s="1"/>
  <c r="K417" i="17"/>
  <c r="J417" i="17"/>
  <c r="O417" i="17" s="1"/>
  <c r="I417" i="17"/>
  <c r="N417" i="17" s="1"/>
  <c r="H417" i="17"/>
  <c r="G417" i="17"/>
  <c r="F417" i="17"/>
  <c r="P416" i="17"/>
  <c r="L416" i="17"/>
  <c r="M416" i="17" s="1"/>
  <c r="K416" i="17"/>
  <c r="J416" i="17"/>
  <c r="O416" i="17" s="1"/>
  <c r="I416" i="17"/>
  <c r="N416" i="17" s="1"/>
  <c r="H416" i="17"/>
  <c r="G416" i="17"/>
  <c r="F416" i="17"/>
  <c r="P415" i="17"/>
  <c r="L415" i="17"/>
  <c r="M415" i="17" s="1"/>
  <c r="K415" i="17"/>
  <c r="J415" i="17"/>
  <c r="O415" i="17" s="1"/>
  <c r="I415" i="17"/>
  <c r="N415" i="17" s="1"/>
  <c r="H415" i="17"/>
  <c r="G415" i="17"/>
  <c r="F415" i="17"/>
  <c r="P414" i="17"/>
  <c r="L414" i="17"/>
  <c r="M414" i="17" s="1"/>
  <c r="K414" i="17"/>
  <c r="J414" i="17"/>
  <c r="O414" i="17" s="1"/>
  <c r="I414" i="17"/>
  <c r="N414" i="17" s="1"/>
  <c r="H414" i="17"/>
  <c r="G414" i="17"/>
  <c r="F414" i="17"/>
  <c r="P413" i="17"/>
  <c r="L413" i="17"/>
  <c r="M413" i="17" s="1"/>
  <c r="K413" i="17"/>
  <c r="J413" i="17"/>
  <c r="O413" i="17" s="1"/>
  <c r="I413" i="17"/>
  <c r="N413" i="17" s="1"/>
  <c r="H413" i="17"/>
  <c r="G413" i="17"/>
  <c r="F413" i="17"/>
  <c r="P412" i="17"/>
  <c r="L412" i="17"/>
  <c r="M412" i="17" s="1"/>
  <c r="K412" i="17"/>
  <c r="J412" i="17"/>
  <c r="O412" i="17" s="1"/>
  <c r="I412" i="17"/>
  <c r="N412" i="17" s="1"/>
  <c r="H412" i="17"/>
  <c r="G412" i="17"/>
  <c r="F412" i="17"/>
  <c r="P411" i="17"/>
  <c r="M411" i="17"/>
  <c r="L411" i="17"/>
  <c r="K411" i="17"/>
  <c r="J411" i="17"/>
  <c r="O411" i="17" s="1"/>
  <c r="I411" i="17"/>
  <c r="N411" i="17" s="1"/>
  <c r="H411" i="17"/>
  <c r="G411" i="17"/>
  <c r="F411" i="17"/>
  <c r="P410" i="17"/>
  <c r="L410" i="17"/>
  <c r="M410" i="17" s="1"/>
  <c r="K410" i="17"/>
  <c r="J410" i="17"/>
  <c r="O410" i="17" s="1"/>
  <c r="I410" i="17"/>
  <c r="N410" i="17" s="1"/>
  <c r="H410" i="17"/>
  <c r="G410" i="17"/>
  <c r="F410" i="17"/>
  <c r="P409" i="17"/>
  <c r="L409" i="17"/>
  <c r="M409" i="17" s="1"/>
  <c r="K409" i="17"/>
  <c r="J409" i="17"/>
  <c r="O409" i="17" s="1"/>
  <c r="I409" i="17"/>
  <c r="N409" i="17" s="1"/>
  <c r="H409" i="17"/>
  <c r="G409" i="17"/>
  <c r="F409" i="17"/>
  <c r="P408" i="17"/>
  <c r="L408" i="17"/>
  <c r="M408" i="17" s="1"/>
  <c r="K408" i="17"/>
  <c r="J408" i="17"/>
  <c r="O408" i="17" s="1"/>
  <c r="I408" i="17"/>
  <c r="N408" i="17" s="1"/>
  <c r="H408" i="17"/>
  <c r="G408" i="17"/>
  <c r="F408" i="17"/>
  <c r="P407" i="17"/>
  <c r="L407" i="17"/>
  <c r="M407" i="17" s="1"/>
  <c r="K407" i="17"/>
  <c r="J407" i="17"/>
  <c r="O407" i="17" s="1"/>
  <c r="I407" i="17"/>
  <c r="N407" i="17" s="1"/>
  <c r="H407" i="17"/>
  <c r="G407" i="17"/>
  <c r="F407" i="17"/>
  <c r="P406" i="17"/>
  <c r="L406" i="17"/>
  <c r="M406" i="17" s="1"/>
  <c r="K406" i="17"/>
  <c r="J406" i="17"/>
  <c r="O406" i="17" s="1"/>
  <c r="I406" i="17"/>
  <c r="N406" i="17" s="1"/>
  <c r="H406" i="17"/>
  <c r="G406" i="17"/>
  <c r="F406" i="17"/>
  <c r="P405" i="17"/>
  <c r="L405" i="17"/>
  <c r="M405" i="17" s="1"/>
  <c r="K405" i="17"/>
  <c r="J405" i="17"/>
  <c r="O405" i="17" s="1"/>
  <c r="I405" i="17"/>
  <c r="N405" i="17" s="1"/>
  <c r="H405" i="17"/>
  <c r="G405" i="17"/>
  <c r="F405" i="17"/>
  <c r="P404" i="17"/>
  <c r="L404" i="17"/>
  <c r="M404" i="17" s="1"/>
  <c r="K404" i="17"/>
  <c r="J404" i="17"/>
  <c r="O404" i="17" s="1"/>
  <c r="I404" i="17"/>
  <c r="N404" i="17" s="1"/>
  <c r="H404" i="17"/>
  <c r="G404" i="17"/>
  <c r="F404" i="17"/>
  <c r="P403" i="17"/>
  <c r="L403" i="17"/>
  <c r="M403" i="17" s="1"/>
  <c r="K403" i="17"/>
  <c r="J403" i="17"/>
  <c r="O403" i="17" s="1"/>
  <c r="I403" i="17"/>
  <c r="N403" i="17" s="1"/>
  <c r="H403" i="17"/>
  <c r="G403" i="17"/>
  <c r="F403" i="17"/>
  <c r="P402" i="17"/>
  <c r="M402" i="17"/>
  <c r="L402" i="17"/>
  <c r="K402" i="17"/>
  <c r="J402" i="17"/>
  <c r="O402" i="17" s="1"/>
  <c r="I402" i="17"/>
  <c r="N402" i="17" s="1"/>
  <c r="H402" i="17"/>
  <c r="G402" i="17"/>
  <c r="F402" i="17"/>
  <c r="P401" i="17"/>
  <c r="L401" i="17"/>
  <c r="M401" i="17" s="1"/>
  <c r="K401" i="17"/>
  <c r="J401" i="17"/>
  <c r="O401" i="17" s="1"/>
  <c r="I401" i="17"/>
  <c r="N401" i="17" s="1"/>
  <c r="H401" i="17"/>
  <c r="G401" i="17"/>
  <c r="F401" i="17"/>
  <c r="P400" i="17"/>
  <c r="L400" i="17"/>
  <c r="M400" i="17" s="1"/>
  <c r="K400" i="17"/>
  <c r="J400" i="17"/>
  <c r="O400" i="17" s="1"/>
  <c r="I400" i="17"/>
  <c r="N400" i="17" s="1"/>
  <c r="H400" i="17"/>
  <c r="G400" i="17"/>
  <c r="F400" i="17"/>
  <c r="P399" i="17"/>
  <c r="L399" i="17"/>
  <c r="M399" i="17" s="1"/>
  <c r="K399" i="17"/>
  <c r="J399" i="17"/>
  <c r="O399" i="17" s="1"/>
  <c r="I399" i="17"/>
  <c r="N399" i="17" s="1"/>
  <c r="H399" i="17"/>
  <c r="G399" i="17"/>
  <c r="F399" i="17"/>
  <c r="P398" i="17"/>
  <c r="L398" i="17"/>
  <c r="M398" i="17" s="1"/>
  <c r="K398" i="17"/>
  <c r="J398" i="17"/>
  <c r="O398" i="17" s="1"/>
  <c r="I398" i="17"/>
  <c r="N398" i="17" s="1"/>
  <c r="H398" i="17"/>
  <c r="G398" i="17"/>
  <c r="F398" i="17"/>
  <c r="P397" i="17"/>
  <c r="L397" i="17"/>
  <c r="M397" i="17" s="1"/>
  <c r="K397" i="17"/>
  <c r="J397" i="17"/>
  <c r="O397" i="17" s="1"/>
  <c r="I397" i="17"/>
  <c r="N397" i="17" s="1"/>
  <c r="H397" i="17"/>
  <c r="G397" i="17"/>
  <c r="F397" i="17"/>
  <c r="P396" i="17"/>
  <c r="L396" i="17"/>
  <c r="M396" i="17" s="1"/>
  <c r="K396" i="17"/>
  <c r="J396" i="17"/>
  <c r="O396" i="17" s="1"/>
  <c r="I396" i="17"/>
  <c r="N396" i="17" s="1"/>
  <c r="H396" i="17"/>
  <c r="G396" i="17"/>
  <c r="F396" i="17"/>
  <c r="P395" i="17"/>
  <c r="O395" i="17"/>
  <c r="L395" i="17"/>
  <c r="M395" i="17" s="1"/>
  <c r="K395" i="17"/>
  <c r="J395" i="17"/>
  <c r="I395" i="17"/>
  <c r="N395" i="17" s="1"/>
  <c r="H395" i="17"/>
  <c r="G395" i="17"/>
  <c r="F395" i="17"/>
  <c r="P394" i="17"/>
  <c r="L394" i="17"/>
  <c r="M394" i="17" s="1"/>
  <c r="K394" i="17"/>
  <c r="J394" i="17"/>
  <c r="O394" i="17" s="1"/>
  <c r="I394" i="17"/>
  <c r="N394" i="17" s="1"/>
  <c r="H394" i="17"/>
  <c r="G394" i="17"/>
  <c r="F394" i="17"/>
  <c r="P393" i="17"/>
  <c r="L393" i="17"/>
  <c r="M393" i="17" s="1"/>
  <c r="K393" i="17"/>
  <c r="J393" i="17"/>
  <c r="O393" i="17" s="1"/>
  <c r="I393" i="17"/>
  <c r="N393" i="17" s="1"/>
  <c r="H393" i="17"/>
  <c r="G393" i="17"/>
  <c r="F393" i="17"/>
  <c r="P392" i="17"/>
  <c r="L392" i="17"/>
  <c r="M392" i="17" s="1"/>
  <c r="K392" i="17"/>
  <c r="J392" i="17"/>
  <c r="O392" i="17" s="1"/>
  <c r="I392" i="17"/>
  <c r="N392" i="17" s="1"/>
  <c r="H392" i="17"/>
  <c r="G392" i="17"/>
  <c r="F392" i="17"/>
  <c r="P391" i="17"/>
  <c r="L391" i="17"/>
  <c r="M391" i="17" s="1"/>
  <c r="K391" i="17"/>
  <c r="J391" i="17"/>
  <c r="O391" i="17" s="1"/>
  <c r="I391" i="17"/>
  <c r="N391" i="17" s="1"/>
  <c r="H391" i="17"/>
  <c r="G391" i="17"/>
  <c r="F391" i="17"/>
  <c r="P390" i="17"/>
  <c r="L390" i="17"/>
  <c r="M390" i="17" s="1"/>
  <c r="K390" i="17"/>
  <c r="J390" i="17"/>
  <c r="O390" i="17" s="1"/>
  <c r="I390" i="17"/>
  <c r="N390" i="17" s="1"/>
  <c r="H390" i="17"/>
  <c r="G390" i="17"/>
  <c r="F390" i="17"/>
  <c r="P389" i="17"/>
  <c r="L389" i="17"/>
  <c r="M389" i="17" s="1"/>
  <c r="K389" i="17"/>
  <c r="J389" i="17"/>
  <c r="O389" i="17" s="1"/>
  <c r="I389" i="17"/>
  <c r="N389" i="17" s="1"/>
  <c r="H389" i="17"/>
  <c r="G389" i="17"/>
  <c r="F389" i="17"/>
  <c r="P388" i="17"/>
  <c r="L388" i="17"/>
  <c r="M388" i="17" s="1"/>
  <c r="K388" i="17"/>
  <c r="J388" i="17"/>
  <c r="O388" i="17" s="1"/>
  <c r="I388" i="17"/>
  <c r="N388" i="17" s="1"/>
  <c r="H388" i="17"/>
  <c r="G388" i="17"/>
  <c r="F388" i="17"/>
  <c r="P387" i="17"/>
  <c r="L387" i="17"/>
  <c r="M387" i="17" s="1"/>
  <c r="K387" i="17"/>
  <c r="J387" i="17"/>
  <c r="O387" i="17" s="1"/>
  <c r="I387" i="17"/>
  <c r="N387" i="17" s="1"/>
  <c r="H387" i="17"/>
  <c r="G387" i="17"/>
  <c r="F387" i="17"/>
  <c r="P386" i="17"/>
  <c r="M386" i="17"/>
  <c r="L386" i="17"/>
  <c r="K386" i="17"/>
  <c r="J386" i="17"/>
  <c r="O386" i="17" s="1"/>
  <c r="I386" i="17"/>
  <c r="N386" i="17" s="1"/>
  <c r="H386" i="17"/>
  <c r="G386" i="17"/>
  <c r="F386" i="17"/>
  <c r="P385" i="17"/>
  <c r="L385" i="17"/>
  <c r="M385" i="17" s="1"/>
  <c r="K385" i="17"/>
  <c r="J385" i="17"/>
  <c r="O385" i="17" s="1"/>
  <c r="I385" i="17"/>
  <c r="N385" i="17" s="1"/>
  <c r="H385" i="17"/>
  <c r="G385" i="17"/>
  <c r="F385" i="17"/>
  <c r="P384" i="17"/>
  <c r="L384" i="17"/>
  <c r="M384" i="17" s="1"/>
  <c r="K384" i="17"/>
  <c r="J384" i="17"/>
  <c r="O384" i="17" s="1"/>
  <c r="I384" i="17"/>
  <c r="N384" i="17" s="1"/>
  <c r="H384" i="17"/>
  <c r="G384" i="17"/>
  <c r="F384" i="17"/>
  <c r="P383" i="17"/>
  <c r="L383" i="17"/>
  <c r="M383" i="17" s="1"/>
  <c r="K383" i="17"/>
  <c r="J383" i="17"/>
  <c r="O383" i="17" s="1"/>
  <c r="I383" i="17"/>
  <c r="N383" i="17" s="1"/>
  <c r="H383" i="17"/>
  <c r="G383" i="17"/>
  <c r="F383" i="17"/>
  <c r="P382" i="17"/>
  <c r="L382" i="17"/>
  <c r="M382" i="17" s="1"/>
  <c r="K382" i="17"/>
  <c r="J382" i="17"/>
  <c r="O382" i="17" s="1"/>
  <c r="I382" i="17"/>
  <c r="N382" i="17" s="1"/>
  <c r="H382" i="17"/>
  <c r="G382" i="17"/>
  <c r="F382" i="17"/>
  <c r="P381" i="17"/>
  <c r="L381" i="17"/>
  <c r="M381" i="17" s="1"/>
  <c r="K381" i="17"/>
  <c r="J381" i="17"/>
  <c r="O381" i="17" s="1"/>
  <c r="I381" i="17"/>
  <c r="N381" i="17" s="1"/>
  <c r="H381" i="17"/>
  <c r="G381" i="17"/>
  <c r="F381" i="17"/>
  <c r="P380" i="17"/>
  <c r="L380" i="17"/>
  <c r="M380" i="17" s="1"/>
  <c r="K380" i="17"/>
  <c r="J380" i="17"/>
  <c r="O380" i="17" s="1"/>
  <c r="I380" i="17"/>
  <c r="N380" i="17" s="1"/>
  <c r="H380" i="17"/>
  <c r="G380" i="17"/>
  <c r="F380" i="17"/>
  <c r="P379" i="17"/>
  <c r="M379" i="17"/>
  <c r="L379" i="17"/>
  <c r="K379" i="17"/>
  <c r="J379" i="17"/>
  <c r="O379" i="17" s="1"/>
  <c r="I379" i="17"/>
  <c r="N379" i="17" s="1"/>
  <c r="H379" i="17"/>
  <c r="G379" i="17"/>
  <c r="F379" i="17"/>
  <c r="P378" i="17"/>
  <c r="L378" i="17"/>
  <c r="M378" i="17" s="1"/>
  <c r="K378" i="17"/>
  <c r="J378" i="17"/>
  <c r="O378" i="17" s="1"/>
  <c r="I378" i="17"/>
  <c r="N378" i="17" s="1"/>
  <c r="H378" i="17"/>
  <c r="G378" i="17"/>
  <c r="F378" i="17"/>
  <c r="P377" i="17"/>
  <c r="L377" i="17"/>
  <c r="M377" i="17" s="1"/>
  <c r="K377" i="17"/>
  <c r="J377" i="17"/>
  <c r="O377" i="17" s="1"/>
  <c r="I377" i="17"/>
  <c r="N377" i="17" s="1"/>
  <c r="H377" i="17"/>
  <c r="G377" i="17"/>
  <c r="F377" i="17"/>
  <c r="P376" i="17"/>
  <c r="L376" i="17"/>
  <c r="M376" i="17" s="1"/>
  <c r="K376" i="17"/>
  <c r="J376" i="17"/>
  <c r="O376" i="17" s="1"/>
  <c r="I376" i="17"/>
  <c r="N376" i="17" s="1"/>
  <c r="H376" i="17"/>
  <c r="G376" i="17"/>
  <c r="F376" i="17"/>
  <c r="P375" i="17"/>
  <c r="L375" i="17"/>
  <c r="M375" i="17" s="1"/>
  <c r="K375" i="17"/>
  <c r="J375" i="17"/>
  <c r="O375" i="17" s="1"/>
  <c r="I375" i="17"/>
  <c r="N375" i="17" s="1"/>
  <c r="H375" i="17"/>
  <c r="G375" i="17"/>
  <c r="F375" i="17"/>
  <c r="P374" i="17"/>
  <c r="L374" i="17"/>
  <c r="M374" i="17" s="1"/>
  <c r="K374" i="17"/>
  <c r="J374" i="17"/>
  <c r="O374" i="17" s="1"/>
  <c r="I374" i="17"/>
  <c r="N374" i="17" s="1"/>
  <c r="H374" i="17"/>
  <c r="G374" i="17"/>
  <c r="F374" i="17"/>
  <c r="P373" i="17"/>
  <c r="L373" i="17"/>
  <c r="M373" i="17" s="1"/>
  <c r="K373" i="17"/>
  <c r="J373" i="17"/>
  <c r="O373" i="17" s="1"/>
  <c r="I373" i="17"/>
  <c r="N373" i="17" s="1"/>
  <c r="H373" i="17"/>
  <c r="G373" i="17"/>
  <c r="F373" i="17"/>
  <c r="P372" i="17"/>
  <c r="L372" i="17"/>
  <c r="M372" i="17" s="1"/>
  <c r="K372" i="17"/>
  <c r="J372" i="17"/>
  <c r="O372" i="17" s="1"/>
  <c r="I372" i="17"/>
  <c r="N372" i="17" s="1"/>
  <c r="H372" i="17"/>
  <c r="G372" i="17"/>
  <c r="F372" i="17"/>
  <c r="P371" i="17"/>
  <c r="L371" i="17"/>
  <c r="M371" i="17" s="1"/>
  <c r="K371" i="17"/>
  <c r="J371" i="17"/>
  <c r="O371" i="17" s="1"/>
  <c r="I371" i="17"/>
  <c r="N371" i="17" s="1"/>
  <c r="H371" i="17"/>
  <c r="G371" i="17"/>
  <c r="F371" i="17"/>
  <c r="P370" i="17"/>
  <c r="L370" i="17"/>
  <c r="M370" i="17" s="1"/>
  <c r="K370" i="17"/>
  <c r="J370" i="17"/>
  <c r="O370" i="17" s="1"/>
  <c r="I370" i="17"/>
  <c r="N370" i="17" s="1"/>
  <c r="H370" i="17"/>
  <c r="G370" i="17"/>
  <c r="F370" i="17"/>
  <c r="P369" i="17"/>
  <c r="L369" i="17"/>
  <c r="M369" i="17" s="1"/>
  <c r="K369" i="17"/>
  <c r="J369" i="17"/>
  <c r="O369" i="17" s="1"/>
  <c r="I369" i="17"/>
  <c r="N369" i="17" s="1"/>
  <c r="H369" i="17"/>
  <c r="G369" i="17"/>
  <c r="F369" i="17"/>
  <c r="P368" i="17"/>
  <c r="L368" i="17"/>
  <c r="M368" i="17" s="1"/>
  <c r="K368" i="17"/>
  <c r="J368" i="17"/>
  <c r="O368" i="17" s="1"/>
  <c r="I368" i="17"/>
  <c r="N368" i="17" s="1"/>
  <c r="H368" i="17"/>
  <c r="G368" i="17"/>
  <c r="F368" i="17"/>
  <c r="P367" i="17"/>
  <c r="L367" i="17"/>
  <c r="M367" i="17" s="1"/>
  <c r="K367" i="17"/>
  <c r="J367" i="17"/>
  <c r="O367" i="17" s="1"/>
  <c r="I367" i="17"/>
  <c r="N367" i="17" s="1"/>
  <c r="H367" i="17"/>
  <c r="G367" i="17"/>
  <c r="F367" i="17"/>
  <c r="P366" i="17"/>
  <c r="L366" i="17"/>
  <c r="M366" i="17" s="1"/>
  <c r="K366" i="17"/>
  <c r="J366" i="17"/>
  <c r="O366" i="17" s="1"/>
  <c r="I366" i="17"/>
  <c r="N366" i="17" s="1"/>
  <c r="H366" i="17"/>
  <c r="G366" i="17"/>
  <c r="F366" i="17"/>
  <c r="P365" i="17"/>
  <c r="L365" i="17"/>
  <c r="M365" i="17" s="1"/>
  <c r="K365" i="17"/>
  <c r="J365" i="17"/>
  <c r="O365" i="17" s="1"/>
  <c r="I365" i="17"/>
  <c r="N365" i="17" s="1"/>
  <c r="H365" i="17"/>
  <c r="G365" i="17"/>
  <c r="F365" i="17"/>
  <c r="P364" i="17"/>
  <c r="L364" i="17"/>
  <c r="M364" i="17" s="1"/>
  <c r="K364" i="17"/>
  <c r="J364" i="17"/>
  <c r="O364" i="17" s="1"/>
  <c r="I364" i="17"/>
  <c r="N364" i="17" s="1"/>
  <c r="H364" i="17"/>
  <c r="G364" i="17"/>
  <c r="F364" i="17"/>
  <c r="P363" i="17"/>
  <c r="M363" i="17"/>
  <c r="L363" i="17"/>
  <c r="K363" i="17"/>
  <c r="J363" i="17"/>
  <c r="O363" i="17" s="1"/>
  <c r="I363" i="17"/>
  <c r="N363" i="17" s="1"/>
  <c r="H363" i="17"/>
  <c r="G363" i="17"/>
  <c r="F363" i="17"/>
  <c r="P362" i="17"/>
  <c r="L362" i="17"/>
  <c r="M362" i="17" s="1"/>
  <c r="K362" i="17"/>
  <c r="J362" i="17"/>
  <c r="O362" i="17" s="1"/>
  <c r="I362" i="17"/>
  <c r="N362" i="17" s="1"/>
  <c r="H362" i="17"/>
  <c r="G362" i="17"/>
  <c r="F362" i="17"/>
  <c r="P361" i="17"/>
  <c r="L361" i="17"/>
  <c r="M361" i="17" s="1"/>
  <c r="K361" i="17"/>
  <c r="J361" i="17"/>
  <c r="O361" i="17" s="1"/>
  <c r="I361" i="17"/>
  <c r="N361" i="17" s="1"/>
  <c r="H361" i="17"/>
  <c r="G361" i="17"/>
  <c r="F361" i="17"/>
  <c r="P360" i="17"/>
  <c r="L360" i="17"/>
  <c r="M360" i="17" s="1"/>
  <c r="K360" i="17"/>
  <c r="J360" i="17"/>
  <c r="O360" i="17" s="1"/>
  <c r="I360" i="17"/>
  <c r="N360" i="17" s="1"/>
  <c r="H360" i="17"/>
  <c r="G360" i="17"/>
  <c r="F360" i="17"/>
  <c r="P359" i="17"/>
  <c r="L359" i="17"/>
  <c r="M359" i="17" s="1"/>
  <c r="K359" i="17"/>
  <c r="J359" i="17"/>
  <c r="O359" i="17" s="1"/>
  <c r="I359" i="17"/>
  <c r="N359" i="17" s="1"/>
  <c r="H359" i="17"/>
  <c r="G359" i="17"/>
  <c r="F359" i="17"/>
  <c r="P358" i="17"/>
  <c r="L358" i="17"/>
  <c r="M358" i="17" s="1"/>
  <c r="K358" i="17"/>
  <c r="J358" i="17"/>
  <c r="O358" i="17" s="1"/>
  <c r="I358" i="17"/>
  <c r="N358" i="17" s="1"/>
  <c r="H358" i="17"/>
  <c r="G358" i="17"/>
  <c r="F358" i="17"/>
  <c r="P357" i="17"/>
  <c r="L357" i="17"/>
  <c r="M357" i="17" s="1"/>
  <c r="K357" i="17"/>
  <c r="J357" i="17"/>
  <c r="O357" i="17" s="1"/>
  <c r="I357" i="17"/>
  <c r="N357" i="17" s="1"/>
  <c r="H357" i="17"/>
  <c r="G357" i="17"/>
  <c r="F357" i="17"/>
  <c r="P356" i="17"/>
  <c r="L356" i="17"/>
  <c r="M356" i="17" s="1"/>
  <c r="K356" i="17"/>
  <c r="J356" i="17"/>
  <c r="O356" i="17" s="1"/>
  <c r="I356" i="17"/>
  <c r="N356" i="17" s="1"/>
  <c r="H356" i="17"/>
  <c r="G356" i="17"/>
  <c r="F356" i="17"/>
  <c r="P355" i="17"/>
  <c r="L355" i="17"/>
  <c r="M355" i="17" s="1"/>
  <c r="K355" i="17"/>
  <c r="J355" i="17"/>
  <c r="O355" i="17" s="1"/>
  <c r="I355" i="17"/>
  <c r="N355" i="17" s="1"/>
  <c r="H355" i="17"/>
  <c r="G355" i="17"/>
  <c r="F355" i="17"/>
  <c r="P354" i="17"/>
  <c r="M354" i="17"/>
  <c r="L354" i="17"/>
  <c r="K354" i="17"/>
  <c r="J354" i="17"/>
  <c r="O354" i="17" s="1"/>
  <c r="I354" i="17"/>
  <c r="N354" i="17" s="1"/>
  <c r="H354" i="17"/>
  <c r="G354" i="17"/>
  <c r="F354" i="17"/>
  <c r="P353" i="17"/>
  <c r="L353" i="17"/>
  <c r="M353" i="17" s="1"/>
  <c r="K353" i="17"/>
  <c r="J353" i="17"/>
  <c r="O353" i="17" s="1"/>
  <c r="I353" i="17"/>
  <c r="N353" i="17" s="1"/>
  <c r="H353" i="17"/>
  <c r="G353" i="17"/>
  <c r="F353" i="17"/>
  <c r="P352" i="17"/>
  <c r="L352" i="17"/>
  <c r="M352" i="17" s="1"/>
  <c r="K352" i="17"/>
  <c r="J352" i="17"/>
  <c r="O352" i="17" s="1"/>
  <c r="I352" i="17"/>
  <c r="N352" i="17" s="1"/>
  <c r="H352" i="17"/>
  <c r="G352" i="17"/>
  <c r="F352" i="17"/>
  <c r="P351" i="17"/>
  <c r="L351" i="17"/>
  <c r="M351" i="17" s="1"/>
  <c r="K351" i="17"/>
  <c r="J351" i="17"/>
  <c r="O351" i="17" s="1"/>
  <c r="I351" i="17"/>
  <c r="N351" i="17" s="1"/>
  <c r="H351" i="17"/>
  <c r="G351" i="17"/>
  <c r="F351" i="17"/>
  <c r="P350" i="17"/>
  <c r="L350" i="17"/>
  <c r="M350" i="17" s="1"/>
  <c r="K350" i="17"/>
  <c r="J350" i="17"/>
  <c r="O350" i="17" s="1"/>
  <c r="I350" i="17"/>
  <c r="N350" i="17" s="1"/>
  <c r="H350" i="17"/>
  <c r="G350" i="17"/>
  <c r="F350" i="17"/>
  <c r="P349" i="17"/>
  <c r="L349" i="17"/>
  <c r="M349" i="17" s="1"/>
  <c r="K349" i="17"/>
  <c r="J349" i="17"/>
  <c r="O349" i="17" s="1"/>
  <c r="I349" i="17"/>
  <c r="N349" i="17" s="1"/>
  <c r="H349" i="17"/>
  <c r="G349" i="17"/>
  <c r="F349" i="17"/>
  <c r="P348" i="17"/>
  <c r="L348" i="17"/>
  <c r="M348" i="17" s="1"/>
  <c r="K348" i="17"/>
  <c r="J348" i="17"/>
  <c r="O348" i="17" s="1"/>
  <c r="I348" i="17"/>
  <c r="N348" i="17" s="1"/>
  <c r="H348" i="17"/>
  <c r="G348" i="17"/>
  <c r="F348" i="17"/>
  <c r="P347" i="17"/>
  <c r="L347" i="17"/>
  <c r="M347" i="17" s="1"/>
  <c r="K347" i="17"/>
  <c r="J347" i="17"/>
  <c r="O347" i="17" s="1"/>
  <c r="I347" i="17"/>
  <c r="N347" i="17" s="1"/>
  <c r="H347" i="17"/>
  <c r="G347" i="17"/>
  <c r="F347" i="17"/>
  <c r="P346" i="17"/>
  <c r="L346" i="17"/>
  <c r="M346" i="17" s="1"/>
  <c r="K346" i="17"/>
  <c r="J346" i="17"/>
  <c r="O346" i="17" s="1"/>
  <c r="I346" i="17"/>
  <c r="N346" i="17" s="1"/>
  <c r="H346" i="17"/>
  <c r="G346" i="17"/>
  <c r="F346" i="17"/>
  <c r="P345" i="17"/>
  <c r="M345" i="17"/>
  <c r="L345" i="17"/>
  <c r="K345" i="17"/>
  <c r="J345" i="17"/>
  <c r="O345" i="17" s="1"/>
  <c r="I345" i="17"/>
  <c r="N345" i="17" s="1"/>
  <c r="H345" i="17"/>
  <c r="G345" i="17"/>
  <c r="F345" i="17"/>
  <c r="P344" i="17"/>
  <c r="L344" i="17"/>
  <c r="M344" i="17" s="1"/>
  <c r="K344" i="17"/>
  <c r="J344" i="17"/>
  <c r="O344" i="17" s="1"/>
  <c r="I344" i="17"/>
  <c r="N344" i="17" s="1"/>
  <c r="H344" i="17"/>
  <c r="G344" i="17"/>
  <c r="F344" i="17"/>
  <c r="P343" i="17"/>
  <c r="L343" i="17"/>
  <c r="M343" i="17" s="1"/>
  <c r="K343" i="17"/>
  <c r="J343" i="17"/>
  <c r="O343" i="17" s="1"/>
  <c r="I343" i="17"/>
  <c r="N343" i="17" s="1"/>
  <c r="H343" i="17"/>
  <c r="G343" i="17"/>
  <c r="F343" i="17"/>
  <c r="P342" i="17"/>
  <c r="L342" i="17"/>
  <c r="M342" i="17" s="1"/>
  <c r="K342" i="17"/>
  <c r="J342" i="17"/>
  <c r="O342" i="17" s="1"/>
  <c r="I342" i="17"/>
  <c r="N342" i="17" s="1"/>
  <c r="H342" i="17"/>
  <c r="G342" i="17"/>
  <c r="F342" i="17"/>
  <c r="P341" i="17"/>
  <c r="L341" i="17"/>
  <c r="M341" i="17" s="1"/>
  <c r="K341" i="17"/>
  <c r="J341" i="17"/>
  <c r="O341" i="17" s="1"/>
  <c r="I341" i="17"/>
  <c r="N341" i="17" s="1"/>
  <c r="H341" i="17"/>
  <c r="G341" i="17"/>
  <c r="F341" i="17"/>
  <c r="P340" i="17"/>
  <c r="L340" i="17"/>
  <c r="M340" i="17" s="1"/>
  <c r="K340" i="17"/>
  <c r="J340" i="17"/>
  <c r="O340" i="17" s="1"/>
  <c r="I340" i="17"/>
  <c r="N340" i="17" s="1"/>
  <c r="H340" i="17"/>
  <c r="G340" i="17"/>
  <c r="F340" i="17"/>
  <c r="P339" i="17"/>
  <c r="L339" i="17"/>
  <c r="M339" i="17" s="1"/>
  <c r="K339" i="17"/>
  <c r="J339" i="17"/>
  <c r="O339" i="17" s="1"/>
  <c r="I339" i="17"/>
  <c r="N339" i="17" s="1"/>
  <c r="H339" i="17"/>
  <c r="G339" i="17"/>
  <c r="F339" i="17"/>
  <c r="P338" i="17"/>
  <c r="M338" i="17"/>
  <c r="L338" i="17"/>
  <c r="K338" i="17"/>
  <c r="J338" i="17"/>
  <c r="O338" i="17" s="1"/>
  <c r="I338" i="17"/>
  <c r="N338" i="17" s="1"/>
  <c r="H338" i="17"/>
  <c r="G338" i="17"/>
  <c r="F338" i="17"/>
  <c r="P337" i="17"/>
  <c r="L337" i="17"/>
  <c r="M337" i="17" s="1"/>
  <c r="K337" i="17"/>
  <c r="J337" i="17"/>
  <c r="O337" i="17" s="1"/>
  <c r="I337" i="17"/>
  <c r="N337" i="17" s="1"/>
  <c r="H337" i="17"/>
  <c r="G337" i="17"/>
  <c r="F337" i="17"/>
  <c r="P336" i="17"/>
  <c r="L336" i="17"/>
  <c r="M336" i="17" s="1"/>
  <c r="K336" i="17"/>
  <c r="J336" i="17"/>
  <c r="O336" i="17" s="1"/>
  <c r="I336" i="17"/>
  <c r="N336" i="17" s="1"/>
  <c r="H336" i="17"/>
  <c r="G336" i="17"/>
  <c r="F336" i="17"/>
  <c r="P335" i="17"/>
  <c r="L335" i="17"/>
  <c r="M335" i="17" s="1"/>
  <c r="K335" i="17"/>
  <c r="J335" i="17"/>
  <c r="O335" i="17" s="1"/>
  <c r="I335" i="17"/>
  <c r="N335" i="17" s="1"/>
  <c r="H335" i="17"/>
  <c r="G335" i="17"/>
  <c r="F335" i="17"/>
  <c r="P334" i="17"/>
  <c r="L334" i="17"/>
  <c r="M334" i="17" s="1"/>
  <c r="K334" i="17"/>
  <c r="J334" i="17"/>
  <c r="O334" i="17" s="1"/>
  <c r="I334" i="17"/>
  <c r="N334" i="17" s="1"/>
  <c r="H334" i="17"/>
  <c r="G334" i="17"/>
  <c r="F334" i="17"/>
  <c r="P333" i="17"/>
  <c r="L333" i="17"/>
  <c r="M333" i="17" s="1"/>
  <c r="K333" i="17"/>
  <c r="J333" i="17"/>
  <c r="O333" i="17" s="1"/>
  <c r="I333" i="17"/>
  <c r="N333" i="17" s="1"/>
  <c r="H333" i="17"/>
  <c r="G333" i="17"/>
  <c r="F333" i="17"/>
  <c r="P332" i="17"/>
  <c r="L332" i="17"/>
  <c r="M332" i="17" s="1"/>
  <c r="K332" i="17"/>
  <c r="J332" i="17"/>
  <c r="O332" i="17" s="1"/>
  <c r="I332" i="17"/>
  <c r="N332" i="17" s="1"/>
  <c r="H332" i="17"/>
  <c r="G332" i="17"/>
  <c r="F332" i="17"/>
  <c r="P331" i="17"/>
  <c r="L331" i="17"/>
  <c r="M331" i="17" s="1"/>
  <c r="K331" i="17"/>
  <c r="J331" i="17"/>
  <c r="O331" i="17" s="1"/>
  <c r="I331" i="17"/>
  <c r="N331" i="17" s="1"/>
  <c r="H331" i="17"/>
  <c r="G331" i="17"/>
  <c r="F331" i="17"/>
  <c r="P330" i="17"/>
  <c r="M330" i="17"/>
  <c r="L330" i="17"/>
  <c r="K330" i="17"/>
  <c r="J330" i="17"/>
  <c r="O330" i="17" s="1"/>
  <c r="I330" i="17"/>
  <c r="N330" i="17" s="1"/>
  <c r="H330" i="17"/>
  <c r="G330" i="17"/>
  <c r="F330" i="17"/>
  <c r="P329" i="17"/>
  <c r="L329" i="17"/>
  <c r="M329" i="17" s="1"/>
  <c r="K329" i="17"/>
  <c r="J329" i="17"/>
  <c r="O329" i="17" s="1"/>
  <c r="I329" i="17"/>
  <c r="N329" i="17" s="1"/>
  <c r="H329" i="17"/>
  <c r="G329" i="17"/>
  <c r="F329" i="17"/>
  <c r="P328" i="17"/>
  <c r="L328" i="17"/>
  <c r="M328" i="17" s="1"/>
  <c r="K328" i="17"/>
  <c r="J328" i="17"/>
  <c r="O328" i="17" s="1"/>
  <c r="I328" i="17"/>
  <c r="N328" i="17" s="1"/>
  <c r="H328" i="17"/>
  <c r="G328" i="17"/>
  <c r="F328" i="17"/>
  <c r="P327" i="17"/>
  <c r="L327" i="17"/>
  <c r="M327" i="17" s="1"/>
  <c r="K327" i="17"/>
  <c r="J327" i="17"/>
  <c r="O327" i="17" s="1"/>
  <c r="I327" i="17"/>
  <c r="N327" i="17" s="1"/>
  <c r="H327" i="17"/>
  <c r="G327" i="17"/>
  <c r="F327" i="17"/>
  <c r="P326" i="17"/>
  <c r="L326" i="17"/>
  <c r="M326" i="17" s="1"/>
  <c r="K326" i="17"/>
  <c r="J326" i="17"/>
  <c r="O326" i="17" s="1"/>
  <c r="I326" i="17"/>
  <c r="N326" i="17" s="1"/>
  <c r="H326" i="17"/>
  <c r="G326" i="17"/>
  <c r="F326" i="17"/>
  <c r="P325" i="17"/>
  <c r="L325" i="17"/>
  <c r="M325" i="17" s="1"/>
  <c r="K325" i="17"/>
  <c r="J325" i="17"/>
  <c r="O325" i="17" s="1"/>
  <c r="I325" i="17"/>
  <c r="N325" i="17" s="1"/>
  <c r="H325" i="17"/>
  <c r="G325" i="17"/>
  <c r="F325" i="17"/>
  <c r="P324" i="17"/>
  <c r="L324" i="17"/>
  <c r="M324" i="17" s="1"/>
  <c r="K324" i="17"/>
  <c r="J324" i="17"/>
  <c r="O324" i="17" s="1"/>
  <c r="I324" i="17"/>
  <c r="N324" i="17" s="1"/>
  <c r="H324" i="17"/>
  <c r="G324" i="17"/>
  <c r="F324" i="17"/>
  <c r="P323" i="17"/>
  <c r="L323" i="17"/>
  <c r="M323" i="17" s="1"/>
  <c r="K323" i="17"/>
  <c r="J323" i="17"/>
  <c r="O323" i="17" s="1"/>
  <c r="I323" i="17"/>
  <c r="N323" i="17" s="1"/>
  <c r="H323" i="17"/>
  <c r="G323" i="17"/>
  <c r="F323" i="17"/>
  <c r="P322" i="17"/>
  <c r="M322" i="17"/>
  <c r="L322" i="17"/>
  <c r="K322" i="17"/>
  <c r="J322" i="17"/>
  <c r="O322" i="17" s="1"/>
  <c r="I322" i="17"/>
  <c r="N322" i="17" s="1"/>
  <c r="H322" i="17"/>
  <c r="G322" i="17"/>
  <c r="F322" i="17"/>
  <c r="P321" i="17"/>
  <c r="L321" i="17"/>
  <c r="M321" i="17" s="1"/>
  <c r="K321" i="17"/>
  <c r="J321" i="17"/>
  <c r="O321" i="17" s="1"/>
  <c r="I321" i="17"/>
  <c r="N321" i="17" s="1"/>
  <c r="H321" i="17"/>
  <c r="G321" i="17"/>
  <c r="F321" i="17"/>
  <c r="P320" i="17"/>
  <c r="L320" i="17"/>
  <c r="M320" i="17" s="1"/>
  <c r="K320" i="17"/>
  <c r="J320" i="17"/>
  <c r="O320" i="17" s="1"/>
  <c r="I320" i="17"/>
  <c r="N320" i="17" s="1"/>
  <c r="H320" i="17"/>
  <c r="G320" i="17"/>
  <c r="F320" i="17"/>
  <c r="P319" i="17"/>
  <c r="L319" i="17"/>
  <c r="M319" i="17" s="1"/>
  <c r="K319" i="17"/>
  <c r="J319" i="17"/>
  <c r="O319" i="17" s="1"/>
  <c r="I319" i="17"/>
  <c r="N319" i="17" s="1"/>
  <c r="H319" i="17"/>
  <c r="G319" i="17"/>
  <c r="F319" i="17"/>
  <c r="P318" i="17"/>
  <c r="L318" i="17"/>
  <c r="M318" i="17" s="1"/>
  <c r="K318" i="17"/>
  <c r="J318" i="17"/>
  <c r="O318" i="17" s="1"/>
  <c r="I318" i="17"/>
  <c r="N318" i="17" s="1"/>
  <c r="H318" i="17"/>
  <c r="G318" i="17"/>
  <c r="F318" i="17"/>
  <c r="P317" i="17"/>
  <c r="L317" i="17"/>
  <c r="M317" i="17" s="1"/>
  <c r="K317" i="17"/>
  <c r="J317" i="17"/>
  <c r="O317" i="17" s="1"/>
  <c r="I317" i="17"/>
  <c r="N317" i="17" s="1"/>
  <c r="H317" i="17"/>
  <c r="G317" i="17"/>
  <c r="F317" i="17"/>
  <c r="P316" i="17"/>
  <c r="L316" i="17"/>
  <c r="M316" i="17" s="1"/>
  <c r="K316" i="17"/>
  <c r="J316" i="17"/>
  <c r="O316" i="17" s="1"/>
  <c r="I316" i="17"/>
  <c r="N316" i="17" s="1"/>
  <c r="H316" i="17"/>
  <c r="G316" i="17"/>
  <c r="F316" i="17"/>
  <c r="P315" i="17"/>
  <c r="M315" i="17"/>
  <c r="L315" i="17"/>
  <c r="K315" i="17"/>
  <c r="J315" i="17"/>
  <c r="O315" i="17" s="1"/>
  <c r="I315" i="17"/>
  <c r="N315" i="17" s="1"/>
  <c r="H315" i="17"/>
  <c r="G315" i="17"/>
  <c r="F315" i="17"/>
  <c r="P314" i="17"/>
  <c r="L314" i="17"/>
  <c r="M314" i="17" s="1"/>
  <c r="K314" i="17"/>
  <c r="J314" i="17"/>
  <c r="O314" i="17" s="1"/>
  <c r="I314" i="17"/>
  <c r="N314" i="17" s="1"/>
  <c r="H314" i="17"/>
  <c r="G314" i="17"/>
  <c r="F314" i="17"/>
  <c r="P313" i="17"/>
  <c r="L313" i="17"/>
  <c r="M313" i="17" s="1"/>
  <c r="K313" i="17"/>
  <c r="J313" i="17"/>
  <c r="O313" i="17" s="1"/>
  <c r="I313" i="17"/>
  <c r="N313" i="17" s="1"/>
  <c r="H313" i="17"/>
  <c r="G313" i="17"/>
  <c r="F313" i="17"/>
  <c r="P312" i="17"/>
  <c r="L312" i="17"/>
  <c r="M312" i="17" s="1"/>
  <c r="K312" i="17"/>
  <c r="J312" i="17"/>
  <c r="O312" i="17" s="1"/>
  <c r="I312" i="17"/>
  <c r="N312" i="17" s="1"/>
  <c r="H312" i="17"/>
  <c r="G312" i="17"/>
  <c r="F312" i="17"/>
  <c r="P311" i="17"/>
  <c r="L311" i="17"/>
  <c r="M311" i="17" s="1"/>
  <c r="K311" i="17"/>
  <c r="J311" i="17"/>
  <c r="O311" i="17" s="1"/>
  <c r="I311" i="17"/>
  <c r="N311" i="17" s="1"/>
  <c r="H311" i="17"/>
  <c r="G311" i="17"/>
  <c r="F311" i="17"/>
  <c r="P310" i="17"/>
  <c r="L310" i="17"/>
  <c r="M310" i="17" s="1"/>
  <c r="K310" i="17"/>
  <c r="J310" i="17"/>
  <c r="O310" i="17" s="1"/>
  <c r="I310" i="17"/>
  <c r="N310" i="17" s="1"/>
  <c r="H310" i="17"/>
  <c r="G310" i="17"/>
  <c r="F310" i="17"/>
  <c r="P309" i="17"/>
  <c r="L309" i="17"/>
  <c r="M309" i="17" s="1"/>
  <c r="K309" i="17"/>
  <c r="J309" i="17"/>
  <c r="O309" i="17" s="1"/>
  <c r="I309" i="17"/>
  <c r="N309" i="17" s="1"/>
  <c r="H309" i="17"/>
  <c r="G309" i="17"/>
  <c r="F309" i="17"/>
  <c r="P308" i="17"/>
  <c r="L308" i="17"/>
  <c r="M308" i="17" s="1"/>
  <c r="K308" i="17"/>
  <c r="J308" i="17"/>
  <c r="O308" i="17" s="1"/>
  <c r="I308" i="17"/>
  <c r="N308" i="17" s="1"/>
  <c r="H308" i="17"/>
  <c r="G308" i="17"/>
  <c r="F308" i="17"/>
  <c r="P307" i="17"/>
  <c r="L307" i="17"/>
  <c r="M307" i="17" s="1"/>
  <c r="K307" i="17"/>
  <c r="J307" i="17"/>
  <c r="O307" i="17" s="1"/>
  <c r="I307" i="17"/>
  <c r="N307" i="17" s="1"/>
  <c r="H307" i="17"/>
  <c r="G307" i="17"/>
  <c r="F307" i="17"/>
  <c r="P306" i="17"/>
  <c r="M306" i="17"/>
  <c r="L306" i="17"/>
  <c r="K306" i="17"/>
  <c r="J306" i="17"/>
  <c r="O306" i="17" s="1"/>
  <c r="I306" i="17"/>
  <c r="N306" i="17" s="1"/>
  <c r="H306" i="17"/>
  <c r="G306" i="17"/>
  <c r="F306" i="17"/>
  <c r="P305" i="17"/>
  <c r="L305" i="17"/>
  <c r="M305" i="17" s="1"/>
  <c r="K305" i="17"/>
  <c r="J305" i="17"/>
  <c r="O305" i="17" s="1"/>
  <c r="I305" i="17"/>
  <c r="N305" i="17" s="1"/>
  <c r="H305" i="17"/>
  <c r="G305" i="17"/>
  <c r="F305" i="17"/>
  <c r="P304" i="17"/>
  <c r="L304" i="17"/>
  <c r="M304" i="17" s="1"/>
  <c r="K304" i="17"/>
  <c r="J304" i="17"/>
  <c r="O304" i="17" s="1"/>
  <c r="I304" i="17"/>
  <c r="N304" i="17" s="1"/>
  <c r="H304" i="17"/>
  <c r="G304" i="17"/>
  <c r="F304" i="17"/>
  <c r="P303" i="17"/>
  <c r="L303" i="17"/>
  <c r="M303" i="17" s="1"/>
  <c r="K303" i="17"/>
  <c r="J303" i="17"/>
  <c r="O303" i="17" s="1"/>
  <c r="I303" i="17"/>
  <c r="N303" i="17" s="1"/>
  <c r="H303" i="17"/>
  <c r="G303" i="17"/>
  <c r="F303" i="17"/>
  <c r="P302" i="17"/>
  <c r="L302" i="17"/>
  <c r="M302" i="17" s="1"/>
  <c r="K302" i="17"/>
  <c r="J302" i="17"/>
  <c r="O302" i="17" s="1"/>
  <c r="I302" i="17"/>
  <c r="N302" i="17" s="1"/>
  <c r="H302" i="17"/>
  <c r="G302" i="17"/>
  <c r="F302" i="17"/>
  <c r="P301" i="17"/>
  <c r="L301" i="17"/>
  <c r="M301" i="17" s="1"/>
  <c r="K301" i="17"/>
  <c r="J301" i="17"/>
  <c r="O301" i="17" s="1"/>
  <c r="I301" i="17"/>
  <c r="N301" i="17" s="1"/>
  <c r="H301" i="17"/>
  <c r="G301" i="17"/>
  <c r="F301" i="17"/>
  <c r="P300" i="17"/>
  <c r="L300" i="17"/>
  <c r="M300" i="17" s="1"/>
  <c r="K300" i="17"/>
  <c r="J300" i="17"/>
  <c r="O300" i="17" s="1"/>
  <c r="I300" i="17"/>
  <c r="N300" i="17" s="1"/>
  <c r="H300" i="17"/>
  <c r="G300" i="17"/>
  <c r="F300" i="17"/>
  <c r="P299" i="17"/>
  <c r="M299" i="17"/>
  <c r="L299" i="17"/>
  <c r="K299" i="17"/>
  <c r="J299" i="17"/>
  <c r="O299" i="17" s="1"/>
  <c r="I299" i="17"/>
  <c r="N299" i="17" s="1"/>
  <c r="H299" i="17"/>
  <c r="G299" i="17"/>
  <c r="F299" i="17"/>
  <c r="P298" i="17"/>
  <c r="L298" i="17"/>
  <c r="M298" i="17" s="1"/>
  <c r="K298" i="17"/>
  <c r="J298" i="17"/>
  <c r="O298" i="17" s="1"/>
  <c r="I298" i="17"/>
  <c r="N298" i="17" s="1"/>
  <c r="H298" i="17"/>
  <c r="G298" i="17"/>
  <c r="F298" i="17"/>
  <c r="P297" i="17"/>
  <c r="L297" i="17"/>
  <c r="M297" i="17" s="1"/>
  <c r="K297" i="17"/>
  <c r="J297" i="17"/>
  <c r="O297" i="17" s="1"/>
  <c r="I297" i="17"/>
  <c r="N297" i="17" s="1"/>
  <c r="H297" i="17"/>
  <c r="G297" i="17"/>
  <c r="F297" i="17"/>
  <c r="P296" i="17"/>
  <c r="L296" i="17"/>
  <c r="M296" i="17" s="1"/>
  <c r="K296" i="17"/>
  <c r="J296" i="17"/>
  <c r="O296" i="17" s="1"/>
  <c r="I296" i="17"/>
  <c r="N296" i="17" s="1"/>
  <c r="H296" i="17"/>
  <c r="G296" i="17"/>
  <c r="F296" i="17"/>
  <c r="P295" i="17"/>
  <c r="L295" i="17"/>
  <c r="M295" i="17" s="1"/>
  <c r="K295" i="17"/>
  <c r="J295" i="17"/>
  <c r="O295" i="17" s="1"/>
  <c r="I295" i="17"/>
  <c r="N295" i="17" s="1"/>
  <c r="H295" i="17"/>
  <c r="G295" i="17"/>
  <c r="F295" i="17"/>
  <c r="P294" i="17"/>
  <c r="L294" i="17"/>
  <c r="M294" i="17" s="1"/>
  <c r="K294" i="17"/>
  <c r="J294" i="17"/>
  <c r="O294" i="17" s="1"/>
  <c r="I294" i="17"/>
  <c r="N294" i="17" s="1"/>
  <c r="H294" i="17"/>
  <c r="G294" i="17"/>
  <c r="F294" i="17"/>
  <c r="P293" i="17"/>
  <c r="L293" i="17"/>
  <c r="M293" i="17" s="1"/>
  <c r="K293" i="17"/>
  <c r="J293" i="17"/>
  <c r="O293" i="17" s="1"/>
  <c r="I293" i="17"/>
  <c r="N293" i="17" s="1"/>
  <c r="H293" i="17"/>
  <c r="G293" i="17"/>
  <c r="F293" i="17"/>
  <c r="P292" i="17"/>
  <c r="L292" i="17"/>
  <c r="M292" i="17" s="1"/>
  <c r="K292" i="17"/>
  <c r="J292" i="17"/>
  <c r="O292" i="17" s="1"/>
  <c r="I292" i="17"/>
  <c r="N292" i="17" s="1"/>
  <c r="H292" i="17"/>
  <c r="G292" i="17"/>
  <c r="F292" i="17"/>
  <c r="P291" i="17"/>
  <c r="L291" i="17"/>
  <c r="M291" i="17" s="1"/>
  <c r="K291" i="17"/>
  <c r="J291" i="17"/>
  <c r="O291" i="17" s="1"/>
  <c r="I291" i="17"/>
  <c r="N291" i="17" s="1"/>
  <c r="H291" i="17"/>
  <c r="G291" i="17"/>
  <c r="F291" i="17"/>
  <c r="P290" i="17"/>
  <c r="L290" i="17"/>
  <c r="M290" i="17" s="1"/>
  <c r="K290" i="17"/>
  <c r="J290" i="17"/>
  <c r="O290" i="17" s="1"/>
  <c r="I290" i="17"/>
  <c r="N290" i="17" s="1"/>
  <c r="H290" i="17"/>
  <c r="G290" i="17"/>
  <c r="F290" i="17"/>
  <c r="P289" i="17"/>
  <c r="L289" i="17"/>
  <c r="M289" i="17" s="1"/>
  <c r="K289" i="17"/>
  <c r="J289" i="17"/>
  <c r="O289" i="17" s="1"/>
  <c r="I289" i="17"/>
  <c r="N289" i="17" s="1"/>
  <c r="H289" i="17"/>
  <c r="G289" i="17"/>
  <c r="F289" i="17"/>
  <c r="P288" i="17"/>
  <c r="L288" i="17"/>
  <c r="M288" i="17" s="1"/>
  <c r="K288" i="17"/>
  <c r="J288" i="17"/>
  <c r="O288" i="17" s="1"/>
  <c r="I288" i="17"/>
  <c r="N288" i="17" s="1"/>
  <c r="H288" i="17"/>
  <c r="G288" i="17"/>
  <c r="F288" i="17"/>
  <c r="P287" i="17"/>
  <c r="L287" i="17"/>
  <c r="M287" i="17" s="1"/>
  <c r="K287" i="17"/>
  <c r="J287" i="17"/>
  <c r="O287" i="17" s="1"/>
  <c r="I287" i="17"/>
  <c r="N287" i="17" s="1"/>
  <c r="H287" i="17"/>
  <c r="G287" i="17"/>
  <c r="F287" i="17"/>
  <c r="P286" i="17"/>
  <c r="M286" i="17"/>
  <c r="L286" i="17"/>
  <c r="K286" i="17"/>
  <c r="J286" i="17"/>
  <c r="O286" i="17" s="1"/>
  <c r="I286" i="17"/>
  <c r="N286" i="17" s="1"/>
  <c r="H286" i="17"/>
  <c r="G286" i="17"/>
  <c r="F286" i="17"/>
  <c r="P285" i="17"/>
  <c r="L285" i="17"/>
  <c r="M285" i="17" s="1"/>
  <c r="K285" i="17"/>
  <c r="J285" i="17"/>
  <c r="O285" i="17" s="1"/>
  <c r="I285" i="17"/>
  <c r="N285" i="17" s="1"/>
  <c r="H285" i="17"/>
  <c r="G285" i="17"/>
  <c r="F285" i="17"/>
  <c r="P284" i="17"/>
  <c r="L284" i="17"/>
  <c r="M284" i="17" s="1"/>
  <c r="K284" i="17"/>
  <c r="J284" i="17"/>
  <c r="O284" i="17" s="1"/>
  <c r="I284" i="17"/>
  <c r="N284" i="17" s="1"/>
  <c r="H284" i="17"/>
  <c r="G284" i="17"/>
  <c r="F284" i="17"/>
  <c r="P283" i="17"/>
  <c r="L283" i="17"/>
  <c r="M283" i="17" s="1"/>
  <c r="K283" i="17"/>
  <c r="J283" i="17"/>
  <c r="O283" i="17" s="1"/>
  <c r="I283" i="17"/>
  <c r="N283" i="17" s="1"/>
  <c r="H283" i="17"/>
  <c r="G283" i="17"/>
  <c r="F283" i="17"/>
  <c r="P282" i="17"/>
  <c r="L282" i="17"/>
  <c r="M282" i="17" s="1"/>
  <c r="K282" i="17"/>
  <c r="J282" i="17"/>
  <c r="O282" i="17" s="1"/>
  <c r="I282" i="17"/>
  <c r="N282" i="17" s="1"/>
  <c r="H282" i="17"/>
  <c r="G282" i="17"/>
  <c r="F282" i="17"/>
  <c r="P281" i="17"/>
  <c r="L281" i="17"/>
  <c r="M281" i="17" s="1"/>
  <c r="K281" i="17"/>
  <c r="J281" i="17"/>
  <c r="O281" i="17" s="1"/>
  <c r="I281" i="17"/>
  <c r="N281" i="17" s="1"/>
  <c r="H281" i="17"/>
  <c r="G281" i="17"/>
  <c r="F281" i="17"/>
  <c r="P280" i="17"/>
  <c r="L280" i="17"/>
  <c r="M280" i="17" s="1"/>
  <c r="K280" i="17"/>
  <c r="J280" i="17"/>
  <c r="O280" i="17" s="1"/>
  <c r="I280" i="17"/>
  <c r="N280" i="17" s="1"/>
  <c r="H280" i="17"/>
  <c r="G280" i="17"/>
  <c r="F280" i="17"/>
  <c r="P279" i="17"/>
  <c r="L279" i="17"/>
  <c r="M279" i="17" s="1"/>
  <c r="K279" i="17"/>
  <c r="J279" i="17"/>
  <c r="O279" i="17" s="1"/>
  <c r="I279" i="17"/>
  <c r="N279" i="17" s="1"/>
  <c r="H279" i="17"/>
  <c r="G279" i="17"/>
  <c r="F279" i="17"/>
  <c r="P278" i="17"/>
  <c r="M278" i="17"/>
  <c r="L278" i="17"/>
  <c r="K278" i="17"/>
  <c r="J278" i="17"/>
  <c r="O278" i="17" s="1"/>
  <c r="I278" i="17"/>
  <c r="N278" i="17" s="1"/>
  <c r="H278" i="17"/>
  <c r="G278" i="17"/>
  <c r="F278" i="17"/>
  <c r="P277" i="17"/>
  <c r="L277" i="17"/>
  <c r="M277" i="17" s="1"/>
  <c r="K277" i="17"/>
  <c r="J277" i="17"/>
  <c r="O277" i="17" s="1"/>
  <c r="I277" i="17"/>
  <c r="N277" i="17" s="1"/>
  <c r="H277" i="17"/>
  <c r="G277" i="17"/>
  <c r="F277" i="17"/>
  <c r="P276" i="17"/>
  <c r="L276" i="17"/>
  <c r="M276" i="17" s="1"/>
  <c r="K276" i="17"/>
  <c r="J276" i="17"/>
  <c r="O276" i="17" s="1"/>
  <c r="I276" i="17"/>
  <c r="N276" i="17" s="1"/>
  <c r="H276" i="17"/>
  <c r="G276" i="17"/>
  <c r="F276" i="17"/>
  <c r="P275" i="17"/>
  <c r="L275" i="17"/>
  <c r="M275" i="17" s="1"/>
  <c r="K275" i="17"/>
  <c r="J275" i="17"/>
  <c r="O275" i="17" s="1"/>
  <c r="I275" i="17"/>
  <c r="N275" i="17" s="1"/>
  <c r="H275" i="17"/>
  <c r="G275" i="17"/>
  <c r="F275" i="17"/>
  <c r="P274" i="17"/>
  <c r="L274" i="17"/>
  <c r="M274" i="17" s="1"/>
  <c r="K274" i="17"/>
  <c r="J274" i="17"/>
  <c r="O274" i="17" s="1"/>
  <c r="I274" i="17"/>
  <c r="N274" i="17" s="1"/>
  <c r="H274" i="17"/>
  <c r="G274" i="17"/>
  <c r="F274" i="17"/>
  <c r="P273" i="17"/>
  <c r="L273" i="17"/>
  <c r="M273" i="17" s="1"/>
  <c r="K273" i="17"/>
  <c r="J273" i="17"/>
  <c r="O273" i="17" s="1"/>
  <c r="I273" i="17"/>
  <c r="N273" i="17" s="1"/>
  <c r="H273" i="17"/>
  <c r="G273" i="17"/>
  <c r="F273" i="17"/>
  <c r="P272" i="17"/>
  <c r="L272" i="17"/>
  <c r="M272" i="17" s="1"/>
  <c r="K272" i="17"/>
  <c r="J272" i="17"/>
  <c r="O272" i="17" s="1"/>
  <c r="I272" i="17"/>
  <c r="N272" i="17" s="1"/>
  <c r="H272" i="17"/>
  <c r="G272" i="17"/>
  <c r="F272" i="17"/>
  <c r="P271" i="17"/>
  <c r="M271" i="17"/>
  <c r="L271" i="17"/>
  <c r="K271" i="17"/>
  <c r="J271" i="17"/>
  <c r="O271" i="17" s="1"/>
  <c r="I271" i="17"/>
  <c r="N271" i="17" s="1"/>
  <c r="H271" i="17"/>
  <c r="G271" i="17"/>
  <c r="F271" i="17"/>
  <c r="P270" i="17"/>
  <c r="L270" i="17"/>
  <c r="M270" i="17" s="1"/>
  <c r="K270" i="17"/>
  <c r="J270" i="17"/>
  <c r="O270" i="17" s="1"/>
  <c r="I270" i="17"/>
  <c r="N270" i="17" s="1"/>
  <c r="H270" i="17"/>
  <c r="G270" i="17"/>
  <c r="F270" i="17"/>
  <c r="P269" i="17"/>
  <c r="L269" i="17"/>
  <c r="M269" i="17" s="1"/>
  <c r="K269" i="17"/>
  <c r="J269" i="17"/>
  <c r="O269" i="17" s="1"/>
  <c r="I269" i="17"/>
  <c r="N269" i="17" s="1"/>
  <c r="H269" i="17"/>
  <c r="G269" i="17"/>
  <c r="F269" i="17"/>
  <c r="P268" i="17"/>
  <c r="L268" i="17"/>
  <c r="M268" i="17" s="1"/>
  <c r="K268" i="17"/>
  <c r="J268" i="17"/>
  <c r="O268" i="17" s="1"/>
  <c r="I268" i="17"/>
  <c r="N268" i="17" s="1"/>
  <c r="H268" i="17"/>
  <c r="G268" i="17"/>
  <c r="F268" i="17"/>
  <c r="P267" i="17"/>
  <c r="L267" i="17"/>
  <c r="M267" i="17" s="1"/>
  <c r="K267" i="17"/>
  <c r="J267" i="17"/>
  <c r="O267" i="17" s="1"/>
  <c r="I267" i="17"/>
  <c r="N267" i="17" s="1"/>
  <c r="H267" i="17"/>
  <c r="G267" i="17"/>
  <c r="F267" i="17"/>
  <c r="P266" i="17"/>
  <c r="L266" i="17"/>
  <c r="M266" i="17" s="1"/>
  <c r="K266" i="17"/>
  <c r="J266" i="17"/>
  <c r="O266" i="17" s="1"/>
  <c r="I266" i="17"/>
  <c r="N266" i="17" s="1"/>
  <c r="H266" i="17"/>
  <c r="G266" i="17"/>
  <c r="F266" i="17"/>
  <c r="P265" i="17"/>
  <c r="L265" i="17"/>
  <c r="M265" i="17" s="1"/>
  <c r="K265" i="17"/>
  <c r="J265" i="17"/>
  <c r="O265" i="17" s="1"/>
  <c r="I265" i="17"/>
  <c r="N265" i="17" s="1"/>
  <c r="H265" i="17"/>
  <c r="G265" i="17"/>
  <c r="F265" i="17"/>
  <c r="P264" i="17"/>
  <c r="L264" i="17"/>
  <c r="M264" i="17" s="1"/>
  <c r="K264" i="17"/>
  <c r="J264" i="17"/>
  <c r="O264" i="17" s="1"/>
  <c r="I264" i="17"/>
  <c r="N264" i="17" s="1"/>
  <c r="H264" i="17"/>
  <c r="G264" i="17"/>
  <c r="F264" i="17"/>
  <c r="P263" i="17"/>
  <c r="L263" i="17"/>
  <c r="M263" i="17" s="1"/>
  <c r="K263" i="17"/>
  <c r="J263" i="17"/>
  <c r="O263" i="17" s="1"/>
  <c r="I263" i="17"/>
  <c r="N263" i="17" s="1"/>
  <c r="H263" i="17"/>
  <c r="G263" i="17"/>
  <c r="F263" i="17"/>
  <c r="P262" i="17"/>
  <c r="M262" i="17"/>
  <c r="L262" i="17"/>
  <c r="K262" i="17"/>
  <c r="J262" i="17"/>
  <c r="O262" i="17" s="1"/>
  <c r="I262" i="17"/>
  <c r="N262" i="17" s="1"/>
  <c r="H262" i="17"/>
  <c r="G262" i="17"/>
  <c r="F262" i="17"/>
  <c r="P261" i="17"/>
  <c r="L261" i="17"/>
  <c r="M261" i="17" s="1"/>
  <c r="K261" i="17"/>
  <c r="J261" i="17"/>
  <c r="O261" i="17" s="1"/>
  <c r="I261" i="17"/>
  <c r="N261" i="17" s="1"/>
  <c r="H261" i="17"/>
  <c r="G261" i="17"/>
  <c r="F261" i="17"/>
  <c r="P260" i="17"/>
  <c r="L260" i="17"/>
  <c r="M260" i="17" s="1"/>
  <c r="K260" i="17"/>
  <c r="J260" i="17"/>
  <c r="O260" i="17" s="1"/>
  <c r="I260" i="17"/>
  <c r="N260" i="17" s="1"/>
  <c r="H260" i="17"/>
  <c r="G260" i="17"/>
  <c r="F260" i="17"/>
  <c r="P259" i="17"/>
  <c r="L259" i="17"/>
  <c r="M259" i="17" s="1"/>
  <c r="K259" i="17"/>
  <c r="J259" i="17"/>
  <c r="O259" i="17" s="1"/>
  <c r="I259" i="17"/>
  <c r="N259" i="17" s="1"/>
  <c r="H259" i="17"/>
  <c r="G259" i="17"/>
  <c r="F259" i="17"/>
  <c r="P258" i="17"/>
  <c r="L258" i="17"/>
  <c r="M258" i="17" s="1"/>
  <c r="K258" i="17"/>
  <c r="J258" i="17"/>
  <c r="O258" i="17" s="1"/>
  <c r="I258" i="17"/>
  <c r="N258" i="17" s="1"/>
  <c r="H258" i="17"/>
  <c r="G258" i="17"/>
  <c r="F258" i="17"/>
  <c r="P257" i="17"/>
  <c r="L257" i="17"/>
  <c r="M257" i="17" s="1"/>
  <c r="K257" i="17"/>
  <c r="J257" i="17"/>
  <c r="O257" i="17" s="1"/>
  <c r="I257" i="17"/>
  <c r="N257" i="17" s="1"/>
  <c r="H257" i="17"/>
  <c r="G257" i="17"/>
  <c r="F257" i="17"/>
  <c r="P256" i="17"/>
  <c r="L256" i="17"/>
  <c r="M256" i="17" s="1"/>
  <c r="K256" i="17"/>
  <c r="J256" i="17"/>
  <c r="O256" i="17" s="1"/>
  <c r="I256" i="17"/>
  <c r="N256" i="17" s="1"/>
  <c r="H256" i="17"/>
  <c r="G256" i="17"/>
  <c r="F256" i="17"/>
  <c r="P255" i="17"/>
  <c r="M255" i="17"/>
  <c r="L255" i="17"/>
  <c r="K255" i="17"/>
  <c r="J255" i="17"/>
  <c r="O255" i="17" s="1"/>
  <c r="I255" i="17"/>
  <c r="N255" i="17" s="1"/>
  <c r="H255" i="17"/>
  <c r="G255" i="17"/>
  <c r="F255" i="17"/>
  <c r="P254" i="17"/>
  <c r="L254" i="17"/>
  <c r="M254" i="17" s="1"/>
  <c r="K254" i="17"/>
  <c r="J254" i="17"/>
  <c r="O254" i="17" s="1"/>
  <c r="I254" i="17"/>
  <c r="N254" i="17" s="1"/>
  <c r="H254" i="17"/>
  <c r="G254" i="17"/>
  <c r="F254" i="17"/>
  <c r="P253" i="17"/>
  <c r="L253" i="17"/>
  <c r="M253" i="17" s="1"/>
  <c r="K253" i="17"/>
  <c r="J253" i="17"/>
  <c r="O253" i="17" s="1"/>
  <c r="I253" i="17"/>
  <c r="N253" i="17" s="1"/>
  <c r="H253" i="17"/>
  <c r="G253" i="17"/>
  <c r="F253" i="17"/>
  <c r="P252" i="17"/>
  <c r="L252" i="17"/>
  <c r="M252" i="17" s="1"/>
  <c r="K252" i="17"/>
  <c r="J252" i="17"/>
  <c r="O252" i="17" s="1"/>
  <c r="I252" i="17"/>
  <c r="N252" i="17" s="1"/>
  <c r="H252" i="17"/>
  <c r="G252" i="17"/>
  <c r="F252" i="17"/>
  <c r="P251" i="17"/>
  <c r="L251" i="17"/>
  <c r="M251" i="17" s="1"/>
  <c r="K251" i="17"/>
  <c r="J251" i="17"/>
  <c r="O251" i="17" s="1"/>
  <c r="I251" i="17"/>
  <c r="N251" i="17" s="1"/>
  <c r="H251" i="17"/>
  <c r="G251" i="17"/>
  <c r="F251" i="17"/>
  <c r="P250" i="17"/>
  <c r="L250" i="17"/>
  <c r="M250" i="17" s="1"/>
  <c r="K250" i="17"/>
  <c r="J250" i="17"/>
  <c r="O250" i="17" s="1"/>
  <c r="I250" i="17"/>
  <c r="N250" i="17" s="1"/>
  <c r="H250" i="17"/>
  <c r="G250" i="17"/>
  <c r="F250" i="17"/>
  <c r="P249" i="17"/>
  <c r="L249" i="17"/>
  <c r="M249" i="17" s="1"/>
  <c r="K249" i="17"/>
  <c r="J249" i="17"/>
  <c r="O249" i="17" s="1"/>
  <c r="I249" i="17"/>
  <c r="N249" i="17" s="1"/>
  <c r="H249" i="17"/>
  <c r="G249" i="17"/>
  <c r="F249" i="17"/>
  <c r="P248" i="17"/>
  <c r="L248" i="17"/>
  <c r="M248" i="17" s="1"/>
  <c r="K248" i="17"/>
  <c r="J248" i="17"/>
  <c r="O248" i="17" s="1"/>
  <c r="I248" i="17"/>
  <c r="N248" i="17" s="1"/>
  <c r="H248" i="17"/>
  <c r="G248" i="17"/>
  <c r="F248" i="17"/>
  <c r="P247" i="17"/>
  <c r="L247" i="17"/>
  <c r="M247" i="17" s="1"/>
  <c r="K247" i="17"/>
  <c r="J247" i="17"/>
  <c r="O247" i="17" s="1"/>
  <c r="I247" i="17"/>
  <c r="N247" i="17" s="1"/>
  <c r="H247" i="17"/>
  <c r="G247" i="17"/>
  <c r="F247" i="17"/>
  <c r="P246" i="17"/>
  <c r="M246" i="17"/>
  <c r="L246" i="17"/>
  <c r="K246" i="17"/>
  <c r="J246" i="17"/>
  <c r="O246" i="17" s="1"/>
  <c r="I246" i="17"/>
  <c r="N246" i="17" s="1"/>
  <c r="H246" i="17"/>
  <c r="G246" i="17"/>
  <c r="F246" i="17"/>
  <c r="P245" i="17"/>
  <c r="L245" i="17"/>
  <c r="M245" i="17" s="1"/>
  <c r="K245" i="17"/>
  <c r="J245" i="17"/>
  <c r="O245" i="17" s="1"/>
  <c r="I245" i="17"/>
  <c r="N245" i="17" s="1"/>
  <c r="H245" i="17"/>
  <c r="G245" i="17"/>
  <c r="F245" i="17"/>
  <c r="P244" i="17"/>
  <c r="L244" i="17"/>
  <c r="M244" i="17" s="1"/>
  <c r="K244" i="17"/>
  <c r="J244" i="17"/>
  <c r="O244" i="17" s="1"/>
  <c r="I244" i="17"/>
  <c r="N244" i="17" s="1"/>
  <c r="H244" i="17"/>
  <c r="G244" i="17"/>
  <c r="F244" i="17"/>
  <c r="P243" i="17"/>
  <c r="L243" i="17"/>
  <c r="M243" i="17" s="1"/>
  <c r="K243" i="17"/>
  <c r="J243" i="17"/>
  <c r="O243" i="17" s="1"/>
  <c r="I243" i="17"/>
  <c r="N243" i="17" s="1"/>
  <c r="H243" i="17"/>
  <c r="G243" i="17"/>
  <c r="F243" i="17"/>
  <c r="P242" i="17"/>
  <c r="L242" i="17"/>
  <c r="M242" i="17" s="1"/>
  <c r="K242" i="17"/>
  <c r="J242" i="17"/>
  <c r="O242" i="17" s="1"/>
  <c r="I242" i="17"/>
  <c r="N242" i="17" s="1"/>
  <c r="H242" i="17"/>
  <c r="G242" i="17"/>
  <c r="F242" i="17"/>
  <c r="P241" i="17"/>
  <c r="L241" i="17"/>
  <c r="M241" i="17" s="1"/>
  <c r="K241" i="17"/>
  <c r="J241" i="17"/>
  <c r="O241" i="17" s="1"/>
  <c r="I241" i="17"/>
  <c r="N241" i="17" s="1"/>
  <c r="H241" i="17"/>
  <c r="G241" i="17"/>
  <c r="F241" i="17"/>
  <c r="P240" i="17"/>
  <c r="L240" i="17"/>
  <c r="M240" i="17" s="1"/>
  <c r="K240" i="17"/>
  <c r="J240" i="17"/>
  <c r="O240" i="17" s="1"/>
  <c r="I240" i="17"/>
  <c r="N240" i="17" s="1"/>
  <c r="H240" i="17"/>
  <c r="G240" i="17"/>
  <c r="F240" i="17"/>
  <c r="P239" i="17"/>
  <c r="M239" i="17"/>
  <c r="L239" i="17"/>
  <c r="K239" i="17"/>
  <c r="J239" i="17"/>
  <c r="O239" i="17" s="1"/>
  <c r="I239" i="17"/>
  <c r="N239" i="17" s="1"/>
  <c r="H239" i="17"/>
  <c r="G239" i="17"/>
  <c r="F239" i="17"/>
  <c r="P238" i="17"/>
  <c r="L238" i="17"/>
  <c r="M238" i="17" s="1"/>
  <c r="K238" i="17"/>
  <c r="J238" i="17"/>
  <c r="O238" i="17" s="1"/>
  <c r="I238" i="17"/>
  <c r="N238" i="17" s="1"/>
  <c r="H238" i="17"/>
  <c r="G238" i="17"/>
  <c r="F238" i="17"/>
  <c r="P237" i="17"/>
  <c r="L237" i="17"/>
  <c r="M237" i="17" s="1"/>
  <c r="K237" i="17"/>
  <c r="J237" i="17"/>
  <c r="O237" i="17" s="1"/>
  <c r="I237" i="17"/>
  <c r="N237" i="17" s="1"/>
  <c r="H237" i="17"/>
  <c r="G237" i="17"/>
  <c r="F237" i="17"/>
  <c r="P236" i="17"/>
  <c r="L236" i="17"/>
  <c r="M236" i="17" s="1"/>
  <c r="K236" i="17"/>
  <c r="J236" i="17"/>
  <c r="O236" i="17" s="1"/>
  <c r="I236" i="17"/>
  <c r="N236" i="17" s="1"/>
  <c r="H236" i="17"/>
  <c r="G236" i="17"/>
  <c r="F236" i="17"/>
  <c r="P235" i="17"/>
  <c r="L235" i="17"/>
  <c r="M235" i="17" s="1"/>
  <c r="K235" i="17"/>
  <c r="J235" i="17"/>
  <c r="O235" i="17" s="1"/>
  <c r="I235" i="17"/>
  <c r="N235" i="17" s="1"/>
  <c r="H235" i="17"/>
  <c r="G235" i="17"/>
  <c r="F235" i="17"/>
  <c r="P234" i="17"/>
  <c r="L234" i="17"/>
  <c r="M234" i="17" s="1"/>
  <c r="K234" i="17"/>
  <c r="J234" i="17"/>
  <c r="O234" i="17" s="1"/>
  <c r="I234" i="17"/>
  <c r="N234" i="17" s="1"/>
  <c r="H234" i="17"/>
  <c r="G234" i="17"/>
  <c r="F234" i="17"/>
  <c r="P233" i="17"/>
  <c r="L233" i="17"/>
  <c r="M233" i="17" s="1"/>
  <c r="K233" i="17"/>
  <c r="J233" i="17"/>
  <c r="O233" i="17" s="1"/>
  <c r="I233" i="17"/>
  <c r="N233" i="17" s="1"/>
  <c r="H233" i="17"/>
  <c r="G233" i="17"/>
  <c r="F233" i="17"/>
  <c r="P232" i="17"/>
  <c r="L232" i="17"/>
  <c r="M232" i="17" s="1"/>
  <c r="K232" i="17"/>
  <c r="J232" i="17"/>
  <c r="O232" i="17" s="1"/>
  <c r="I232" i="17"/>
  <c r="N232" i="17" s="1"/>
  <c r="H232" i="17"/>
  <c r="G232" i="17"/>
  <c r="F232" i="17"/>
  <c r="P231" i="17"/>
  <c r="L231" i="17"/>
  <c r="M231" i="17" s="1"/>
  <c r="K231" i="17"/>
  <c r="J231" i="17"/>
  <c r="O231" i="17" s="1"/>
  <c r="I231" i="17"/>
  <c r="N231" i="17" s="1"/>
  <c r="H231" i="17"/>
  <c r="G231" i="17"/>
  <c r="F231" i="17"/>
  <c r="P230" i="17"/>
  <c r="M230" i="17"/>
  <c r="L230" i="17"/>
  <c r="K230" i="17"/>
  <c r="J230" i="17"/>
  <c r="O230" i="17" s="1"/>
  <c r="I230" i="17"/>
  <c r="N230" i="17" s="1"/>
  <c r="H230" i="17"/>
  <c r="G230" i="17"/>
  <c r="F230" i="17"/>
  <c r="P229" i="17"/>
  <c r="L229" i="17"/>
  <c r="M229" i="17" s="1"/>
  <c r="K229" i="17"/>
  <c r="J229" i="17"/>
  <c r="O229" i="17" s="1"/>
  <c r="I229" i="17"/>
  <c r="N229" i="17" s="1"/>
  <c r="H229" i="17"/>
  <c r="G229" i="17"/>
  <c r="F229" i="17"/>
  <c r="P228" i="17"/>
  <c r="L228" i="17"/>
  <c r="M228" i="17" s="1"/>
  <c r="K228" i="17"/>
  <c r="J228" i="17"/>
  <c r="O228" i="17" s="1"/>
  <c r="I228" i="17"/>
  <c r="N228" i="17" s="1"/>
  <c r="H228" i="17"/>
  <c r="G228" i="17"/>
  <c r="F228" i="17"/>
  <c r="P227" i="17"/>
  <c r="L227" i="17"/>
  <c r="M227" i="17" s="1"/>
  <c r="K227" i="17"/>
  <c r="J227" i="17"/>
  <c r="O227" i="17" s="1"/>
  <c r="I227" i="17"/>
  <c r="N227" i="17" s="1"/>
  <c r="H227" i="17"/>
  <c r="G227" i="17"/>
  <c r="F227" i="17"/>
  <c r="P226" i="17"/>
  <c r="L226" i="17"/>
  <c r="M226" i="17" s="1"/>
  <c r="K226" i="17"/>
  <c r="J226" i="17"/>
  <c r="O226" i="17" s="1"/>
  <c r="I226" i="17"/>
  <c r="N226" i="17" s="1"/>
  <c r="H226" i="17"/>
  <c r="G226" i="17"/>
  <c r="F226" i="17"/>
  <c r="P225" i="17"/>
  <c r="L225" i="17"/>
  <c r="M225" i="17" s="1"/>
  <c r="K225" i="17"/>
  <c r="J225" i="17"/>
  <c r="O225" i="17" s="1"/>
  <c r="I225" i="17"/>
  <c r="N225" i="17" s="1"/>
  <c r="H225" i="17"/>
  <c r="G225" i="17"/>
  <c r="F225" i="17"/>
  <c r="P224" i="17"/>
  <c r="L224" i="17"/>
  <c r="M224" i="17" s="1"/>
  <c r="K224" i="17"/>
  <c r="J224" i="17"/>
  <c r="O224" i="17" s="1"/>
  <c r="I224" i="17"/>
  <c r="N224" i="17" s="1"/>
  <c r="H224" i="17"/>
  <c r="G224" i="17"/>
  <c r="F224" i="17"/>
  <c r="P223" i="17"/>
  <c r="M223" i="17"/>
  <c r="L223" i="17"/>
  <c r="K223" i="17"/>
  <c r="J223" i="17"/>
  <c r="O223" i="17" s="1"/>
  <c r="I223" i="17"/>
  <c r="N223" i="17" s="1"/>
  <c r="H223" i="17"/>
  <c r="G223" i="17"/>
  <c r="F223" i="17"/>
  <c r="P222" i="17"/>
  <c r="L222" i="17"/>
  <c r="M222" i="17" s="1"/>
  <c r="K222" i="17"/>
  <c r="J222" i="17"/>
  <c r="O222" i="17" s="1"/>
  <c r="I222" i="17"/>
  <c r="N222" i="17" s="1"/>
  <c r="H222" i="17"/>
  <c r="G222" i="17"/>
  <c r="F222" i="17"/>
  <c r="P221" i="17"/>
  <c r="L221" i="17"/>
  <c r="M221" i="17" s="1"/>
  <c r="K221" i="17"/>
  <c r="J221" i="17"/>
  <c r="O221" i="17" s="1"/>
  <c r="I221" i="17"/>
  <c r="N221" i="17" s="1"/>
  <c r="H221" i="17"/>
  <c r="G221" i="17"/>
  <c r="F221" i="17"/>
  <c r="P220" i="17"/>
  <c r="L220" i="17"/>
  <c r="M220" i="17" s="1"/>
  <c r="K220" i="17"/>
  <c r="J220" i="17"/>
  <c r="O220" i="17" s="1"/>
  <c r="I220" i="17"/>
  <c r="N220" i="17" s="1"/>
  <c r="H220" i="17"/>
  <c r="G220" i="17"/>
  <c r="F220" i="17"/>
  <c r="P219" i="17"/>
  <c r="L219" i="17"/>
  <c r="M219" i="17" s="1"/>
  <c r="K219" i="17"/>
  <c r="J219" i="17"/>
  <c r="O219" i="17" s="1"/>
  <c r="I219" i="17"/>
  <c r="N219" i="17" s="1"/>
  <c r="H219" i="17"/>
  <c r="G219" i="17"/>
  <c r="F219" i="17"/>
  <c r="P218" i="17"/>
  <c r="L218" i="17"/>
  <c r="M218" i="17" s="1"/>
  <c r="K218" i="17"/>
  <c r="J218" i="17"/>
  <c r="O218" i="17" s="1"/>
  <c r="I218" i="17"/>
  <c r="N218" i="17" s="1"/>
  <c r="H218" i="17"/>
  <c r="G218" i="17"/>
  <c r="F218" i="17"/>
  <c r="P217" i="17"/>
  <c r="L217" i="17"/>
  <c r="M217" i="17" s="1"/>
  <c r="K217" i="17"/>
  <c r="J217" i="17"/>
  <c r="O217" i="17" s="1"/>
  <c r="I217" i="17"/>
  <c r="N217" i="17" s="1"/>
  <c r="H217" i="17"/>
  <c r="G217" i="17"/>
  <c r="F217" i="17"/>
  <c r="P216" i="17"/>
  <c r="L216" i="17"/>
  <c r="M216" i="17" s="1"/>
  <c r="K216" i="17"/>
  <c r="J216" i="17"/>
  <c r="O216" i="17" s="1"/>
  <c r="I216" i="17"/>
  <c r="N216" i="17" s="1"/>
  <c r="H216" i="17"/>
  <c r="G216" i="17"/>
  <c r="F216" i="17"/>
  <c r="P215" i="17"/>
  <c r="L215" i="17"/>
  <c r="M215" i="17" s="1"/>
  <c r="K215" i="17"/>
  <c r="J215" i="17"/>
  <c r="O215" i="17" s="1"/>
  <c r="I215" i="17"/>
  <c r="N215" i="17" s="1"/>
  <c r="H215" i="17"/>
  <c r="G215" i="17"/>
  <c r="F215" i="17"/>
  <c r="P214" i="17"/>
  <c r="M214" i="17"/>
  <c r="L214" i="17"/>
  <c r="K214" i="17"/>
  <c r="J214" i="17"/>
  <c r="O214" i="17" s="1"/>
  <c r="I214" i="17"/>
  <c r="N214" i="17" s="1"/>
  <c r="H214" i="17"/>
  <c r="G214" i="17"/>
  <c r="F214" i="17"/>
  <c r="P213" i="17"/>
  <c r="L213" i="17"/>
  <c r="M213" i="17" s="1"/>
  <c r="K213" i="17"/>
  <c r="J213" i="17"/>
  <c r="O213" i="17" s="1"/>
  <c r="I213" i="17"/>
  <c r="N213" i="17" s="1"/>
  <c r="H213" i="17"/>
  <c r="G213" i="17"/>
  <c r="F213" i="17"/>
  <c r="P212" i="17"/>
  <c r="L212" i="17"/>
  <c r="M212" i="17" s="1"/>
  <c r="K212" i="17"/>
  <c r="J212" i="17"/>
  <c r="O212" i="17" s="1"/>
  <c r="I212" i="17"/>
  <c r="N212" i="17" s="1"/>
  <c r="H212" i="17"/>
  <c r="G212" i="17"/>
  <c r="F212" i="17"/>
  <c r="P211" i="17"/>
  <c r="L211" i="17"/>
  <c r="M211" i="17" s="1"/>
  <c r="K211" i="17"/>
  <c r="J211" i="17"/>
  <c r="O211" i="17" s="1"/>
  <c r="I211" i="17"/>
  <c r="N211" i="17" s="1"/>
  <c r="H211" i="17"/>
  <c r="G211" i="17"/>
  <c r="F211" i="17"/>
  <c r="P210" i="17"/>
  <c r="L210" i="17"/>
  <c r="M210" i="17" s="1"/>
  <c r="K210" i="17"/>
  <c r="J210" i="17"/>
  <c r="O210" i="17" s="1"/>
  <c r="I210" i="17"/>
  <c r="N210" i="17" s="1"/>
  <c r="H210" i="17"/>
  <c r="G210" i="17"/>
  <c r="F210" i="17"/>
  <c r="P209" i="17"/>
  <c r="L209" i="17"/>
  <c r="M209" i="17" s="1"/>
  <c r="K209" i="17"/>
  <c r="J209" i="17"/>
  <c r="O209" i="17" s="1"/>
  <c r="I209" i="17"/>
  <c r="N209" i="17" s="1"/>
  <c r="H209" i="17"/>
  <c r="G209" i="17"/>
  <c r="F209" i="17"/>
  <c r="P208" i="17"/>
  <c r="L208" i="17"/>
  <c r="M208" i="17" s="1"/>
  <c r="K208" i="17"/>
  <c r="J208" i="17"/>
  <c r="O208" i="17" s="1"/>
  <c r="I208" i="17"/>
  <c r="N208" i="17" s="1"/>
  <c r="H208" i="17"/>
  <c r="G208" i="17"/>
  <c r="F208" i="17"/>
  <c r="P207" i="17"/>
  <c r="M207" i="17"/>
  <c r="L207" i="17"/>
  <c r="K207" i="17"/>
  <c r="J207" i="17"/>
  <c r="O207" i="17" s="1"/>
  <c r="I207" i="17"/>
  <c r="N207" i="17" s="1"/>
  <c r="H207" i="17"/>
  <c r="G207" i="17"/>
  <c r="F207" i="17"/>
  <c r="P206" i="17"/>
  <c r="L206" i="17"/>
  <c r="M206" i="17" s="1"/>
  <c r="K206" i="17"/>
  <c r="J206" i="17"/>
  <c r="O206" i="17" s="1"/>
  <c r="I206" i="17"/>
  <c r="N206" i="17" s="1"/>
  <c r="H206" i="17"/>
  <c r="G206" i="17"/>
  <c r="F206" i="17"/>
  <c r="P205" i="17"/>
  <c r="L205" i="17"/>
  <c r="M205" i="17" s="1"/>
  <c r="K205" i="17"/>
  <c r="J205" i="17"/>
  <c r="O205" i="17" s="1"/>
  <c r="I205" i="17"/>
  <c r="N205" i="17" s="1"/>
  <c r="H205" i="17"/>
  <c r="G205" i="17"/>
  <c r="F205" i="17"/>
  <c r="P204" i="17"/>
  <c r="L204" i="17"/>
  <c r="M204" i="17" s="1"/>
  <c r="K204" i="17"/>
  <c r="J204" i="17"/>
  <c r="O204" i="17" s="1"/>
  <c r="I204" i="17"/>
  <c r="N204" i="17" s="1"/>
  <c r="H204" i="17"/>
  <c r="G204" i="17"/>
  <c r="F204" i="17"/>
  <c r="P203" i="17"/>
  <c r="L203" i="17"/>
  <c r="M203" i="17" s="1"/>
  <c r="K203" i="17"/>
  <c r="J203" i="17"/>
  <c r="O203" i="17" s="1"/>
  <c r="I203" i="17"/>
  <c r="N203" i="17" s="1"/>
  <c r="H203" i="17"/>
  <c r="G203" i="17"/>
  <c r="F203" i="17"/>
  <c r="P202" i="17"/>
  <c r="L202" i="17"/>
  <c r="M202" i="17" s="1"/>
  <c r="K202" i="17"/>
  <c r="J202" i="17"/>
  <c r="O202" i="17" s="1"/>
  <c r="I202" i="17"/>
  <c r="N202" i="17" s="1"/>
  <c r="H202" i="17"/>
  <c r="G202" i="17"/>
  <c r="F202" i="17"/>
  <c r="P201" i="17"/>
  <c r="L201" i="17"/>
  <c r="M201" i="17" s="1"/>
  <c r="K201" i="17"/>
  <c r="J201" i="17"/>
  <c r="O201" i="17" s="1"/>
  <c r="I201" i="17"/>
  <c r="N201" i="17" s="1"/>
  <c r="H201" i="17"/>
  <c r="G201" i="17"/>
  <c r="F201" i="17"/>
  <c r="P200" i="17"/>
  <c r="L200" i="17"/>
  <c r="M200" i="17" s="1"/>
  <c r="K200" i="17"/>
  <c r="J200" i="17"/>
  <c r="O200" i="17" s="1"/>
  <c r="I200" i="17"/>
  <c r="N200" i="17" s="1"/>
  <c r="H200" i="17"/>
  <c r="G200" i="17"/>
  <c r="F200" i="17"/>
  <c r="P199" i="17"/>
  <c r="L199" i="17"/>
  <c r="M199" i="17" s="1"/>
  <c r="K199" i="17"/>
  <c r="J199" i="17"/>
  <c r="O199" i="17" s="1"/>
  <c r="I199" i="17"/>
  <c r="N199" i="17" s="1"/>
  <c r="H199" i="17"/>
  <c r="G199" i="17"/>
  <c r="F199" i="17"/>
  <c r="P198" i="17"/>
  <c r="L198" i="17"/>
  <c r="M198" i="17" s="1"/>
  <c r="K198" i="17"/>
  <c r="J198" i="17"/>
  <c r="O198" i="17" s="1"/>
  <c r="I198" i="17"/>
  <c r="N198" i="17" s="1"/>
  <c r="H198" i="17"/>
  <c r="G198" i="17"/>
  <c r="F198" i="17"/>
  <c r="P197" i="17"/>
  <c r="L197" i="17"/>
  <c r="M197" i="17" s="1"/>
  <c r="K197" i="17"/>
  <c r="J197" i="17"/>
  <c r="O197" i="17" s="1"/>
  <c r="I197" i="17"/>
  <c r="N197" i="17" s="1"/>
  <c r="H197" i="17"/>
  <c r="G197" i="17"/>
  <c r="F197" i="17"/>
  <c r="P196" i="17"/>
  <c r="L196" i="17"/>
  <c r="M196" i="17" s="1"/>
  <c r="K196" i="17"/>
  <c r="J196" i="17"/>
  <c r="O196" i="17" s="1"/>
  <c r="I196" i="17"/>
  <c r="N196" i="17" s="1"/>
  <c r="H196" i="17"/>
  <c r="G196" i="17"/>
  <c r="F196" i="17"/>
  <c r="P195" i="17"/>
  <c r="O195" i="17"/>
  <c r="L195" i="17"/>
  <c r="M195" i="17" s="1"/>
  <c r="K195" i="17"/>
  <c r="J195" i="17"/>
  <c r="I195" i="17"/>
  <c r="N195" i="17" s="1"/>
  <c r="H195" i="17"/>
  <c r="G195" i="17"/>
  <c r="F195" i="17"/>
  <c r="P194" i="17"/>
  <c r="M194" i="17"/>
  <c r="L194" i="17"/>
  <c r="K194" i="17"/>
  <c r="J194" i="17"/>
  <c r="O194" i="17" s="1"/>
  <c r="I194" i="17"/>
  <c r="N194" i="17" s="1"/>
  <c r="H194" i="17"/>
  <c r="G194" i="17"/>
  <c r="F194" i="17"/>
  <c r="P193" i="17"/>
  <c r="L193" i="17"/>
  <c r="M193" i="17" s="1"/>
  <c r="K193" i="17"/>
  <c r="J193" i="17"/>
  <c r="O193" i="17" s="1"/>
  <c r="I193" i="17"/>
  <c r="N193" i="17" s="1"/>
  <c r="H193" i="17"/>
  <c r="G193" i="17"/>
  <c r="F193" i="17"/>
  <c r="P192" i="17"/>
  <c r="L192" i="17"/>
  <c r="M192" i="17" s="1"/>
  <c r="K192" i="17"/>
  <c r="J192" i="17"/>
  <c r="O192" i="17" s="1"/>
  <c r="I192" i="17"/>
  <c r="N192" i="17" s="1"/>
  <c r="H192" i="17"/>
  <c r="G192" i="17"/>
  <c r="F192" i="17"/>
  <c r="P191" i="17"/>
  <c r="L191" i="17"/>
  <c r="M191" i="17" s="1"/>
  <c r="K191" i="17"/>
  <c r="J191" i="17"/>
  <c r="O191" i="17" s="1"/>
  <c r="I191" i="17"/>
  <c r="N191" i="17" s="1"/>
  <c r="H191" i="17"/>
  <c r="G191" i="17"/>
  <c r="F191" i="17"/>
  <c r="P190" i="17"/>
  <c r="L190" i="17"/>
  <c r="M190" i="17" s="1"/>
  <c r="K190" i="17"/>
  <c r="J190" i="17"/>
  <c r="O190" i="17" s="1"/>
  <c r="I190" i="17"/>
  <c r="N190" i="17" s="1"/>
  <c r="H190" i="17"/>
  <c r="G190" i="17"/>
  <c r="F190" i="17"/>
  <c r="P189" i="17"/>
  <c r="M189" i="17"/>
  <c r="L189" i="17"/>
  <c r="K189" i="17"/>
  <c r="J189" i="17"/>
  <c r="O189" i="17" s="1"/>
  <c r="I189" i="17"/>
  <c r="N189" i="17" s="1"/>
  <c r="H189" i="17"/>
  <c r="G189" i="17"/>
  <c r="F189" i="17"/>
  <c r="P188" i="17"/>
  <c r="L188" i="17"/>
  <c r="M188" i="17" s="1"/>
  <c r="K188" i="17"/>
  <c r="J188" i="17"/>
  <c r="O188" i="17" s="1"/>
  <c r="I188" i="17"/>
  <c r="N188" i="17" s="1"/>
  <c r="H188" i="17"/>
  <c r="G188" i="17"/>
  <c r="F188" i="17"/>
  <c r="P187" i="17"/>
  <c r="L187" i="17"/>
  <c r="M187" i="17" s="1"/>
  <c r="K187" i="17"/>
  <c r="J187" i="17"/>
  <c r="O187" i="17" s="1"/>
  <c r="I187" i="17"/>
  <c r="N187" i="17" s="1"/>
  <c r="H187" i="17"/>
  <c r="G187" i="17"/>
  <c r="F187" i="17"/>
  <c r="P186" i="17"/>
  <c r="L186" i="17"/>
  <c r="M186" i="17" s="1"/>
  <c r="K186" i="17"/>
  <c r="J186" i="17"/>
  <c r="O186" i="17" s="1"/>
  <c r="I186" i="17"/>
  <c r="N186" i="17" s="1"/>
  <c r="H186" i="17"/>
  <c r="G186" i="17"/>
  <c r="F186" i="17"/>
  <c r="P185" i="17"/>
  <c r="L185" i="17"/>
  <c r="M185" i="17" s="1"/>
  <c r="K185" i="17"/>
  <c r="J185" i="17"/>
  <c r="O185" i="17" s="1"/>
  <c r="I185" i="17"/>
  <c r="N185" i="17" s="1"/>
  <c r="H185" i="17"/>
  <c r="G185" i="17"/>
  <c r="F185" i="17"/>
  <c r="P184" i="17"/>
  <c r="L184" i="17"/>
  <c r="M184" i="17" s="1"/>
  <c r="K184" i="17"/>
  <c r="J184" i="17"/>
  <c r="O184" i="17" s="1"/>
  <c r="I184" i="17"/>
  <c r="N184" i="17" s="1"/>
  <c r="H184" i="17"/>
  <c r="G184" i="17"/>
  <c r="F184" i="17"/>
  <c r="P183" i="17"/>
  <c r="L183" i="17"/>
  <c r="M183" i="17" s="1"/>
  <c r="K183" i="17"/>
  <c r="J183" i="17"/>
  <c r="O183" i="17" s="1"/>
  <c r="I183" i="17"/>
  <c r="N183" i="17" s="1"/>
  <c r="H183" i="17"/>
  <c r="G183" i="17"/>
  <c r="F183" i="17"/>
  <c r="P182" i="17"/>
  <c r="M182" i="17"/>
  <c r="L182" i="17"/>
  <c r="K182" i="17"/>
  <c r="J182" i="17"/>
  <c r="O182" i="17" s="1"/>
  <c r="I182" i="17"/>
  <c r="N182" i="17" s="1"/>
  <c r="H182" i="17"/>
  <c r="G182" i="17"/>
  <c r="F182" i="17"/>
  <c r="P181" i="17"/>
  <c r="L181" i="17"/>
  <c r="M181" i="17" s="1"/>
  <c r="K181" i="17"/>
  <c r="J181" i="17"/>
  <c r="O181" i="17" s="1"/>
  <c r="I181" i="17"/>
  <c r="N181" i="17" s="1"/>
  <c r="H181" i="17"/>
  <c r="G181" i="17"/>
  <c r="F181" i="17"/>
  <c r="P180" i="17"/>
  <c r="L180" i="17"/>
  <c r="M180" i="17" s="1"/>
  <c r="K180" i="17"/>
  <c r="J180" i="17"/>
  <c r="O180" i="17" s="1"/>
  <c r="I180" i="17"/>
  <c r="N180" i="17" s="1"/>
  <c r="H180" i="17"/>
  <c r="G180" i="17"/>
  <c r="F180" i="17"/>
  <c r="P179" i="17"/>
  <c r="L179" i="17"/>
  <c r="M179" i="17" s="1"/>
  <c r="K179" i="17"/>
  <c r="J179" i="17"/>
  <c r="O179" i="17" s="1"/>
  <c r="I179" i="17"/>
  <c r="N179" i="17" s="1"/>
  <c r="H179" i="17"/>
  <c r="G179" i="17"/>
  <c r="F179" i="17"/>
  <c r="P178" i="17"/>
  <c r="N178" i="17"/>
  <c r="L178" i="17"/>
  <c r="M178" i="17" s="1"/>
  <c r="K178" i="17"/>
  <c r="J178" i="17"/>
  <c r="O178" i="17" s="1"/>
  <c r="I178" i="17"/>
  <c r="H178" i="17"/>
  <c r="G178" i="17"/>
  <c r="F178" i="17"/>
  <c r="P177" i="17"/>
  <c r="L177" i="17"/>
  <c r="M177" i="17" s="1"/>
  <c r="K177" i="17"/>
  <c r="J177" i="17"/>
  <c r="O177" i="17" s="1"/>
  <c r="I177" i="17"/>
  <c r="N177" i="17" s="1"/>
  <c r="H177" i="17"/>
  <c r="G177" i="17"/>
  <c r="F177" i="17"/>
  <c r="P176" i="17"/>
  <c r="L176" i="17"/>
  <c r="M176" i="17" s="1"/>
  <c r="K176" i="17"/>
  <c r="J176" i="17"/>
  <c r="O176" i="17" s="1"/>
  <c r="I176" i="17"/>
  <c r="N176" i="17" s="1"/>
  <c r="H176" i="17"/>
  <c r="G176" i="17"/>
  <c r="F176" i="17"/>
  <c r="P175" i="17"/>
  <c r="M175" i="17"/>
  <c r="L175" i="17"/>
  <c r="K175" i="17"/>
  <c r="J175" i="17"/>
  <c r="O175" i="17" s="1"/>
  <c r="I175" i="17"/>
  <c r="N175" i="17" s="1"/>
  <c r="H175" i="17"/>
  <c r="G175" i="17"/>
  <c r="F175" i="17"/>
  <c r="P174" i="17"/>
  <c r="L174" i="17"/>
  <c r="M174" i="17" s="1"/>
  <c r="K174" i="17"/>
  <c r="J174" i="17"/>
  <c r="O174" i="17" s="1"/>
  <c r="I174" i="17"/>
  <c r="N174" i="17" s="1"/>
  <c r="H174" i="17"/>
  <c r="G174" i="17"/>
  <c r="F174" i="17"/>
  <c r="P173" i="17"/>
  <c r="L173" i="17"/>
  <c r="M173" i="17" s="1"/>
  <c r="K173" i="17"/>
  <c r="J173" i="17"/>
  <c r="O173" i="17" s="1"/>
  <c r="I173" i="17"/>
  <c r="N173" i="17" s="1"/>
  <c r="H173" i="17"/>
  <c r="G173" i="17"/>
  <c r="F173" i="17"/>
  <c r="P172" i="17"/>
  <c r="L172" i="17"/>
  <c r="M172" i="17" s="1"/>
  <c r="K172" i="17"/>
  <c r="J172" i="17"/>
  <c r="O172" i="17" s="1"/>
  <c r="I172" i="17"/>
  <c r="N172" i="17" s="1"/>
  <c r="H172" i="17"/>
  <c r="G172" i="17"/>
  <c r="F172" i="17"/>
  <c r="P171" i="17"/>
  <c r="L171" i="17"/>
  <c r="M171" i="17" s="1"/>
  <c r="K171" i="17"/>
  <c r="J171" i="17"/>
  <c r="O171" i="17" s="1"/>
  <c r="I171" i="17"/>
  <c r="N171" i="17" s="1"/>
  <c r="H171" i="17"/>
  <c r="G171" i="17"/>
  <c r="F171" i="17"/>
  <c r="P170" i="17"/>
  <c r="L170" i="17"/>
  <c r="M170" i="17" s="1"/>
  <c r="K170" i="17"/>
  <c r="J170" i="17"/>
  <c r="O170" i="17" s="1"/>
  <c r="I170" i="17"/>
  <c r="N170" i="17" s="1"/>
  <c r="H170" i="17"/>
  <c r="G170" i="17"/>
  <c r="F170" i="17"/>
  <c r="P169" i="17"/>
  <c r="L169" i="17"/>
  <c r="M169" i="17" s="1"/>
  <c r="K169" i="17"/>
  <c r="J169" i="17"/>
  <c r="O169" i="17" s="1"/>
  <c r="I169" i="17"/>
  <c r="N169" i="17" s="1"/>
  <c r="H169" i="17"/>
  <c r="G169" i="17"/>
  <c r="F169" i="17"/>
  <c r="P168" i="17"/>
  <c r="L168" i="17"/>
  <c r="M168" i="17" s="1"/>
  <c r="K168" i="17"/>
  <c r="J168" i="17"/>
  <c r="O168" i="17" s="1"/>
  <c r="I168" i="17"/>
  <c r="N168" i="17" s="1"/>
  <c r="H168" i="17"/>
  <c r="G168" i="17"/>
  <c r="F168" i="17"/>
  <c r="P167" i="17"/>
  <c r="O167" i="17"/>
  <c r="L167" i="17"/>
  <c r="M167" i="17" s="1"/>
  <c r="K167" i="17"/>
  <c r="J167" i="17"/>
  <c r="I167" i="17"/>
  <c r="N167" i="17" s="1"/>
  <c r="H167" i="17"/>
  <c r="G167" i="17"/>
  <c r="F167" i="17"/>
  <c r="P166" i="17"/>
  <c r="L166" i="17"/>
  <c r="M166" i="17" s="1"/>
  <c r="K166" i="17"/>
  <c r="J166" i="17"/>
  <c r="O166" i="17" s="1"/>
  <c r="I166" i="17"/>
  <c r="N166" i="17" s="1"/>
  <c r="H166" i="17"/>
  <c r="G166" i="17"/>
  <c r="F166" i="17"/>
  <c r="P165" i="17"/>
  <c r="L165" i="17"/>
  <c r="M165" i="17" s="1"/>
  <c r="K165" i="17"/>
  <c r="J165" i="17"/>
  <c r="O165" i="17" s="1"/>
  <c r="I165" i="17"/>
  <c r="N165" i="17" s="1"/>
  <c r="H165" i="17"/>
  <c r="G165" i="17"/>
  <c r="F165" i="17"/>
  <c r="P164" i="17"/>
  <c r="L164" i="17"/>
  <c r="M164" i="17" s="1"/>
  <c r="K164" i="17"/>
  <c r="J164" i="17"/>
  <c r="O164" i="17" s="1"/>
  <c r="I164" i="17"/>
  <c r="N164" i="17" s="1"/>
  <c r="H164" i="17"/>
  <c r="G164" i="17"/>
  <c r="F164" i="17"/>
  <c r="P163" i="17"/>
  <c r="L163" i="17"/>
  <c r="M163" i="17" s="1"/>
  <c r="K163" i="17"/>
  <c r="J163" i="17"/>
  <c r="O163" i="17" s="1"/>
  <c r="I163" i="17"/>
  <c r="N163" i="17" s="1"/>
  <c r="H163" i="17"/>
  <c r="G163" i="17"/>
  <c r="F163" i="17"/>
  <c r="P162" i="17"/>
  <c r="L162" i="17"/>
  <c r="M162" i="17" s="1"/>
  <c r="K162" i="17"/>
  <c r="J162" i="17"/>
  <c r="O162" i="17" s="1"/>
  <c r="I162" i="17"/>
  <c r="N162" i="17" s="1"/>
  <c r="H162" i="17"/>
  <c r="G162" i="17"/>
  <c r="F162" i="17"/>
  <c r="P161" i="17"/>
  <c r="L161" i="17"/>
  <c r="M161" i="17" s="1"/>
  <c r="K161" i="17"/>
  <c r="J161" i="17"/>
  <c r="O161" i="17" s="1"/>
  <c r="I161" i="17"/>
  <c r="N161" i="17" s="1"/>
  <c r="H161" i="17"/>
  <c r="G161" i="17"/>
  <c r="F161" i="17"/>
  <c r="P160" i="17"/>
  <c r="L160" i="17"/>
  <c r="M160" i="17" s="1"/>
  <c r="K160" i="17"/>
  <c r="J160" i="17"/>
  <c r="O160" i="17" s="1"/>
  <c r="I160" i="17"/>
  <c r="N160" i="17" s="1"/>
  <c r="H160" i="17"/>
  <c r="G160" i="17"/>
  <c r="F160" i="17"/>
  <c r="P159" i="17"/>
  <c r="L159" i="17"/>
  <c r="M159" i="17" s="1"/>
  <c r="K159" i="17"/>
  <c r="J159" i="17"/>
  <c r="O159" i="17" s="1"/>
  <c r="I159" i="17"/>
  <c r="N159" i="17" s="1"/>
  <c r="H159" i="17"/>
  <c r="G159" i="17"/>
  <c r="F159" i="17"/>
  <c r="P158" i="17"/>
  <c r="L158" i="17"/>
  <c r="M158" i="17" s="1"/>
  <c r="K158" i="17"/>
  <c r="J158" i="17"/>
  <c r="O158" i="17" s="1"/>
  <c r="I158" i="17"/>
  <c r="N158" i="17" s="1"/>
  <c r="H158" i="17"/>
  <c r="G158" i="17"/>
  <c r="F158" i="17"/>
  <c r="P157" i="17"/>
  <c r="O157" i="17"/>
  <c r="L157" i="17"/>
  <c r="M157" i="17" s="1"/>
  <c r="K157" i="17"/>
  <c r="J157" i="17"/>
  <c r="I157" i="17"/>
  <c r="N157" i="17" s="1"/>
  <c r="H157" i="17"/>
  <c r="G157" i="17"/>
  <c r="F157" i="17"/>
  <c r="P156" i="17"/>
  <c r="L156" i="17"/>
  <c r="M156" i="17" s="1"/>
  <c r="K156" i="17"/>
  <c r="J156" i="17"/>
  <c r="O156" i="17" s="1"/>
  <c r="I156" i="17"/>
  <c r="N156" i="17" s="1"/>
  <c r="H156" i="17"/>
  <c r="G156" i="17"/>
  <c r="F156" i="17"/>
  <c r="P155" i="17"/>
  <c r="L155" i="17"/>
  <c r="M155" i="17" s="1"/>
  <c r="K155" i="17"/>
  <c r="J155" i="17"/>
  <c r="O155" i="17" s="1"/>
  <c r="I155" i="17"/>
  <c r="N155" i="17" s="1"/>
  <c r="H155" i="17"/>
  <c r="G155" i="17"/>
  <c r="F155" i="17"/>
  <c r="P154" i="17"/>
  <c r="L154" i="17"/>
  <c r="M154" i="17" s="1"/>
  <c r="K154" i="17"/>
  <c r="J154" i="17"/>
  <c r="O154" i="17" s="1"/>
  <c r="I154" i="17"/>
  <c r="N154" i="17" s="1"/>
  <c r="H154" i="17"/>
  <c r="G154" i="17"/>
  <c r="F154" i="17"/>
  <c r="P153" i="17"/>
  <c r="M153" i="17"/>
  <c r="L153" i="17"/>
  <c r="K153" i="17"/>
  <c r="J153" i="17"/>
  <c r="O153" i="17" s="1"/>
  <c r="I153" i="17"/>
  <c r="N153" i="17" s="1"/>
  <c r="H153" i="17"/>
  <c r="G153" i="17"/>
  <c r="F153" i="17"/>
  <c r="P152" i="17"/>
  <c r="L152" i="17"/>
  <c r="M152" i="17" s="1"/>
  <c r="K152" i="17"/>
  <c r="J152" i="17"/>
  <c r="O152" i="17" s="1"/>
  <c r="I152" i="17"/>
  <c r="N152" i="17" s="1"/>
  <c r="H152" i="17"/>
  <c r="G152" i="17"/>
  <c r="F152" i="17"/>
  <c r="P151" i="17"/>
  <c r="L151" i="17"/>
  <c r="M151" i="17" s="1"/>
  <c r="K151" i="17"/>
  <c r="J151" i="17"/>
  <c r="O151" i="17" s="1"/>
  <c r="I151" i="17"/>
  <c r="N151" i="17" s="1"/>
  <c r="H151" i="17"/>
  <c r="G151" i="17"/>
  <c r="F151" i="17"/>
  <c r="P150" i="17"/>
  <c r="L150" i="17"/>
  <c r="M150" i="17" s="1"/>
  <c r="K150" i="17"/>
  <c r="J150" i="17"/>
  <c r="O150" i="17" s="1"/>
  <c r="I150" i="17"/>
  <c r="N150" i="17" s="1"/>
  <c r="H150" i="17"/>
  <c r="G150" i="17"/>
  <c r="F150" i="17"/>
  <c r="P149" i="17"/>
  <c r="L149" i="17"/>
  <c r="M149" i="17" s="1"/>
  <c r="K149" i="17"/>
  <c r="J149" i="17"/>
  <c r="O149" i="17" s="1"/>
  <c r="I149" i="17"/>
  <c r="N149" i="17" s="1"/>
  <c r="H149" i="17"/>
  <c r="G149" i="17"/>
  <c r="F149" i="17"/>
  <c r="P148" i="17"/>
  <c r="L148" i="17"/>
  <c r="M148" i="17" s="1"/>
  <c r="K148" i="17"/>
  <c r="J148" i="17"/>
  <c r="O148" i="17" s="1"/>
  <c r="I148" i="17"/>
  <c r="N148" i="17" s="1"/>
  <c r="H148" i="17"/>
  <c r="G148" i="17"/>
  <c r="F148" i="17"/>
  <c r="P147" i="17"/>
  <c r="M147" i="17"/>
  <c r="L147" i="17"/>
  <c r="K147" i="17"/>
  <c r="J147" i="17"/>
  <c r="O147" i="17" s="1"/>
  <c r="I147" i="17"/>
  <c r="N147" i="17" s="1"/>
  <c r="H147" i="17"/>
  <c r="G147" i="17"/>
  <c r="F147" i="17"/>
  <c r="P146" i="17"/>
  <c r="L146" i="17"/>
  <c r="M146" i="17" s="1"/>
  <c r="K146" i="17"/>
  <c r="J146" i="17"/>
  <c r="O146" i="17" s="1"/>
  <c r="I146" i="17"/>
  <c r="N146" i="17" s="1"/>
  <c r="H146" i="17"/>
  <c r="G146" i="17"/>
  <c r="F146" i="17"/>
  <c r="P145" i="17"/>
  <c r="L145" i="17"/>
  <c r="M145" i="17" s="1"/>
  <c r="K145" i="17"/>
  <c r="J145" i="17"/>
  <c r="O145" i="17" s="1"/>
  <c r="I145" i="17"/>
  <c r="N145" i="17" s="1"/>
  <c r="H145" i="17"/>
  <c r="G145" i="17"/>
  <c r="F145" i="17"/>
  <c r="P144" i="17"/>
  <c r="L144" i="17"/>
  <c r="M144" i="17" s="1"/>
  <c r="K144" i="17"/>
  <c r="J144" i="17"/>
  <c r="O144" i="17" s="1"/>
  <c r="I144" i="17"/>
  <c r="N144" i="17" s="1"/>
  <c r="H144" i="17"/>
  <c r="G144" i="17"/>
  <c r="F144" i="17"/>
  <c r="P143" i="17"/>
  <c r="L143" i="17"/>
  <c r="M143" i="17" s="1"/>
  <c r="K143" i="17"/>
  <c r="J143" i="17"/>
  <c r="O143" i="17" s="1"/>
  <c r="I143" i="17"/>
  <c r="N143" i="17" s="1"/>
  <c r="H143" i="17"/>
  <c r="G143" i="17"/>
  <c r="F143" i="17"/>
  <c r="P142" i="17"/>
  <c r="L142" i="17"/>
  <c r="M142" i="17" s="1"/>
  <c r="K142" i="17"/>
  <c r="J142" i="17"/>
  <c r="O142" i="17" s="1"/>
  <c r="I142" i="17"/>
  <c r="N142" i="17" s="1"/>
  <c r="H142" i="17"/>
  <c r="G142" i="17"/>
  <c r="F142" i="17"/>
  <c r="P141" i="17"/>
  <c r="O141" i="17"/>
  <c r="L141" i="17"/>
  <c r="M141" i="17" s="1"/>
  <c r="K141" i="17"/>
  <c r="J141" i="17"/>
  <c r="I141" i="17"/>
  <c r="N141" i="17" s="1"/>
  <c r="H141" i="17"/>
  <c r="G141" i="17"/>
  <c r="F141" i="17"/>
  <c r="P140" i="17"/>
  <c r="L140" i="17"/>
  <c r="M140" i="17" s="1"/>
  <c r="K140" i="17"/>
  <c r="J140" i="17"/>
  <c r="O140" i="17" s="1"/>
  <c r="I140" i="17"/>
  <c r="N140" i="17" s="1"/>
  <c r="H140" i="17"/>
  <c r="G140" i="17"/>
  <c r="F140" i="17"/>
  <c r="P139" i="17"/>
  <c r="L139" i="17"/>
  <c r="M139" i="17" s="1"/>
  <c r="K139" i="17"/>
  <c r="J139" i="17"/>
  <c r="O139" i="17" s="1"/>
  <c r="I139" i="17"/>
  <c r="N139" i="17" s="1"/>
  <c r="H139" i="17"/>
  <c r="G139" i="17"/>
  <c r="F139" i="17"/>
  <c r="P138" i="17"/>
  <c r="L138" i="17"/>
  <c r="M138" i="17" s="1"/>
  <c r="K138" i="17"/>
  <c r="J138" i="17"/>
  <c r="O138" i="17" s="1"/>
  <c r="I138" i="17"/>
  <c r="N138" i="17" s="1"/>
  <c r="H138" i="17"/>
  <c r="G138" i="17"/>
  <c r="F138" i="17"/>
  <c r="P137" i="17"/>
  <c r="M137" i="17"/>
  <c r="L137" i="17"/>
  <c r="K137" i="17"/>
  <c r="J137" i="17"/>
  <c r="O137" i="17" s="1"/>
  <c r="I137" i="17"/>
  <c r="N137" i="17" s="1"/>
  <c r="H137" i="17"/>
  <c r="G137" i="17"/>
  <c r="F137" i="17"/>
  <c r="P136" i="17"/>
  <c r="L136" i="17"/>
  <c r="M136" i="17" s="1"/>
  <c r="K136" i="17"/>
  <c r="J136" i="17"/>
  <c r="O136" i="17" s="1"/>
  <c r="I136" i="17"/>
  <c r="N136" i="17" s="1"/>
  <c r="H136" i="17"/>
  <c r="G136" i="17"/>
  <c r="F136" i="17"/>
  <c r="P135" i="17"/>
  <c r="L135" i="17"/>
  <c r="M135" i="17" s="1"/>
  <c r="K135" i="17"/>
  <c r="J135" i="17"/>
  <c r="O135" i="17" s="1"/>
  <c r="I135" i="17"/>
  <c r="N135" i="17" s="1"/>
  <c r="H135" i="17"/>
  <c r="G135" i="17"/>
  <c r="F135" i="17"/>
  <c r="P134" i="17"/>
  <c r="L134" i="17"/>
  <c r="M134" i="17" s="1"/>
  <c r="K134" i="17"/>
  <c r="J134" i="17"/>
  <c r="O134" i="17" s="1"/>
  <c r="I134" i="17"/>
  <c r="N134" i="17" s="1"/>
  <c r="H134" i="17"/>
  <c r="G134" i="17"/>
  <c r="F134" i="17"/>
  <c r="P133" i="17"/>
  <c r="M133" i="17"/>
  <c r="L133" i="17"/>
  <c r="K133" i="17"/>
  <c r="J133" i="17"/>
  <c r="O133" i="17" s="1"/>
  <c r="I133" i="17"/>
  <c r="N133" i="17" s="1"/>
  <c r="H133" i="17"/>
  <c r="G133" i="17"/>
  <c r="F133" i="17"/>
  <c r="P132" i="17"/>
  <c r="L132" i="17"/>
  <c r="M132" i="17" s="1"/>
  <c r="K132" i="17"/>
  <c r="J132" i="17"/>
  <c r="O132" i="17" s="1"/>
  <c r="I132" i="17"/>
  <c r="N132" i="17" s="1"/>
  <c r="H132" i="17"/>
  <c r="G132" i="17"/>
  <c r="F132" i="17"/>
  <c r="P131" i="17"/>
  <c r="L131" i="17"/>
  <c r="M131" i="17" s="1"/>
  <c r="K131" i="17"/>
  <c r="J131" i="17"/>
  <c r="O131" i="17" s="1"/>
  <c r="I131" i="17"/>
  <c r="N131" i="17" s="1"/>
  <c r="H131" i="17"/>
  <c r="G131" i="17"/>
  <c r="F131" i="17"/>
  <c r="P130" i="17"/>
  <c r="L130" i="17"/>
  <c r="M130" i="17" s="1"/>
  <c r="K130" i="17"/>
  <c r="J130" i="17"/>
  <c r="O130" i="17" s="1"/>
  <c r="I130" i="17"/>
  <c r="N130" i="17" s="1"/>
  <c r="H130" i="17"/>
  <c r="G130" i="17"/>
  <c r="F130" i="17"/>
  <c r="P129" i="17"/>
  <c r="M129" i="17"/>
  <c r="L129" i="17"/>
  <c r="K129" i="17"/>
  <c r="J129" i="17"/>
  <c r="O129" i="17" s="1"/>
  <c r="I129" i="17"/>
  <c r="N129" i="17" s="1"/>
  <c r="H129" i="17"/>
  <c r="G129" i="17"/>
  <c r="F129" i="17"/>
  <c r="P128" i="17"/>
  <c r="L128" i="17"/>
  <c r="M128" i="17" s="1"/>
  <c r="K128" i="17"/>
  <c r="J128" i="17"/>
  <c r="O128" i="17" s="1"/>
  <c r="I128" i="17"/>
  <c r="N128" i="17" s="1"/>
  <c r="H128" i="17"/>
  <c r="G128" i="17"/>
  <c r="F128" i="17"/>
  <c r="P127" i="17"/>
  <c r="L127" i="17"/>
  <c r="M127" i="17" s="1"/>
  <c r="K127" i="17"/>
  <c r="J127" i="17"/>
  <c r="O127" i="17" s="1"/>
  <c r="I127" i="17"/>
  <c r="N127" i="17" s="1"/>
  <c r="H127" i="17"/>
  <c r="G127" i="17"/>
  <c r="F127" i="17"/>
  <c r="P126" i="17"/>
  <c r="L126" i="17"/>
  <c r="M126" i="17" s="1"/>
  <c r="K126" i="17"/>
  <c r="J126" i="17"/>
  <c r="O126" i="17" s="1"/>
  <c r="I126" i="17"/>
  <c r="N126" i="17" s="1"/>
  <c r="H126" i="17"/>
  <c r="G126" i="17"/>
  <c r="F126" i="17"/>
  <c r="P125" i="17"/>
  <c r="O125" i="17"/>
  <c r="L125" i="17"/>
  <c r="M125" i="17" s="1"/>
  <c r="K125" i="17"/>
  <c r="J125" i="17"/>
  <c r="I125" i="17"/>
  <c r="N125" i="17" s="1"/>
  <c r="H125" i="17"/>
  <c r="G125" i="17"/>
  <c r="F125" i="17"/>
  <c r="P124" i="17"/>
  <c r="L124" i="17"/>
  <c r="M124" i="17" s="1"/>
  <c r="K124" i="17"/>
  <c r="J124" i="17"/>
  <c r="O124" i="17" s="1"/>
  <c r="I124" i="17"/>
  <c r="N124" i="17" s="1"/>
  <c r="H124" i="17"/>
  <c r="G124" i="17"/>
  <c r="F124" i="17"/>
  <c r="P123" i="17"/>
  <c r="L123" i="17"/>
  <c r="M123" i="17" s="1"/>
  <c r="K123" i="17"/>
  <c r="J123" i="17"/>
  <c r="O123" i="17" s="1"/>
  <c r="I123" i="17"/>
  <c r="N123" i="17" s="1"/>
  <c r="H123" i="17"/>
  <c r="G123" i="17"/>
  <c r="F123" i="17"/>
  <c r="P122" i="17"/>
  <c r="L122" i="17"/>
  <c r="M122" i="17" s="1"/>
  <c r="K122" i="17"/>
  <c r="J122" i="17"/>
  <c r="O122" i="17" s="1"/>
  <c r="I122" i="17"/>
  <c r="N122" i="17" s="1"/>
  <c r="H122" i="17"/>
  <c r="G122" i="17"/>
  <c r="F122" i="17"/>
  <c r="P121" i="17"/>
  <c r="L121" i="17"/>
  <c r="M121" i="17" s="1"/>
  <c r="K121" i="17"/>
  <c r="J121" i="17"/>
  <c r="O121" i="17" s="1"/>
  <c r="I121" i="17"/>
  <c r="N121" i="17" s="1"/>
  <c r="H121" i="17"/>
  <c r="G121" i="17"/>
  <c r="F121" i="17"/>
  <c r="P120" i="17"/>
  <c r="L120" i="17"/>
  <c r="M120" i="17" s="1"/>
  <c r="K120" i="17"/>
  <c r="J120" i="17"/>
  <c r="O120" i="17" s="1"/>
  <c r="I120" i="17"/>
  <c r="N120" i="17" s="1"/>
  <c r="H120" i="17"/>
  <c r="G120" i="17"/>
  <c r="F120" i="17"/>
  <c r="P119" i="17"/>
  <c r="L119" i="17"/>
  <c r="M119" i="17" s="1"/>
  <c r="K119" i="17"/>
  <c r="J119" i="17"/>
  <c r="O119" i="17" s="1"/>
  <c r="I119" i="17"/>
  <c r="N119" i="17" s="1"/>
  <c r="H119" i="17"/>
  <c r="G119" i="17"/>
  <c r="F119" i="17"/>
  <c r="P118" i="17"/>
  <c r="L118" i="17"/>
  <c r="M118" i="17" s="1"/>
  <c r="K118" i="17"/>
  <c r="J118" i="17"/>
  <c r="O118" i="17" s="1"/>
  <c r="I118" i="17"/>
  <c r="N118" i="17" s="1"/>
  <c r="H118" i="17"/>
  <c r="G118" i="17"/>
  <c r="F118" i="17"/>
  <c r="P117" i="17"/>
  <c r="L117" i="17"/>
  <c r="M117" i="17" s="1"/>
  <c r="K117" i="17"/>
  <c r="J117" i="17"/>
  <c r="O117" i="17" s="1"/>
  <c r="I117" i="17"/>
  <c r="N117" i="17" s="1"/>
  <c r="H117" i="17"/>
  <c r="G117" i="17"/>
  <c r="F117" i="17"/>
  <c r="P116" i="17"/>
  <c r="L116" i="17"/>
  <c r="M116" i="17" s="1"/>
  <c r="K116" i="17"/>
  <c r="J116" i="17"/>
  <c r="O116" i="17" s="1"/>
  <c r="I116" i="17"/>
  <c r="N116" i="17" s="1"/>
  <c r="H116" i="17"/>
  <c r="G116" i="17"/>
  <c r="F116" i="17"/>
  <c r="P115" i="17"/>
  <c r="L115" i="17"/>
  <c r="M115" i="17" s="1"/>
  <c r="K115" i="17"/>
  <c r="J115" i="17"/>
  <c r="O115" i="17" s="1"/>
  <c r="I115" i="17"/>
  <c r="N115" i="17" s="1"/>
  <c r="H115" i="17"/>
  <c r="G115" i="17"/>
  <c r="F115" i="17"/>
  <c r="P114" i="17"/>
  <c r="L114" i="17"/>
  <c r="M114" i="17" s="1"/>
  <c r="K114" i="17"/>
  <c r="J114" i="17"/>
  <c r="O114" i="17" s="1"/>
  <c r="I114" i="17"/>
  <c r="N114" i="17" s="1"/>
  <c r="H114" i="17"/>
  <c r="G114" i="17"/>
  <c r="F114" i="17"/>
  <c r="P113" i="17"/>
  <c r="M113" i="17"/>
  <c r="L113" i="17"/>
  <c r="K113" i="17"/>
  <c r="J113" i="17"/>
  <c r="O113" i="17" s="1"/>
  <c r="I113" i="17"/>
  <c r="N113" i="17" s="1"/>
  <c r="H113" i="17"/>
  <c r="G113" i="17"/>
  <c r="F113" i="17"/>
  <c r="P112" i="17"/>
  <c r="L112" i="17"/>
  <c r="M112" i="17" s="1"/>
  <c r="K112" i="17"/>
  <c r="J112" i="17"/>
  <c r="O112" i="17" s="1"/>
  <c r="I112" i="17"/>
  <c r="N112" i="17" s="1"/>
  <c r="H112" i="17"/>
  <c r="G112" i="17"/>
  <c r="F112" i="17"/>
  <c r="P111" i="17"/>
  <c r="L111" i="17"/>
  <c r="M111" i="17" s="1"/>
  <c r="K111" i="17"/>
  <c r="J111" i="17"/>
  <c r="O111" i="17" s="1"/>
  <c r="I111" i="17"/>
  <c r="N111" i="17" s="1"/>
  <c r="H111" i="17"/>
  <c r="G111" i="17"/>
  <c r="F111" i="17"/>
  <c r="P110" i="17"/>
  <c r="L110" i="17"/>
  <c r="M110" i="17" s="1"/>
  <c r="K110" i="17"/>
  <c r="J110" i="17"/>
  <c r="O110" i="17" s="1"/>
  <c r="I110" i="17"/>
  <c r="N110" i="17" s="1"/>
  <c r="H110" i="17"/>
  <c r="G110" i="17"/>
  <c r="F110" i="17"/>
  <c r="P109" i="17"/>
  <c r="M109" i="17"/>
  <c r="L109" i="17"/>
  <c r="K109" i="17"/>
  <c r="J109" i="17"/>
  <c r="O109" i="17" s="1"/>
  <c r="I109" i="17"/>
  <c r="N109" i="17" s="1"/>
  <c r="H109" i="17"/>
  <c r="G109" i="17"/>
  <c r="F109" i="17"/>
  <c r="P108" i="17"/>
  <c r="L108" i="17"/>
  <c r="M108" i="17" s="1"/>
  <c r="K108" i="17"/>
  <c r="J108" i="17"/>
  <c r="O108" i="17" s="1"/>
  <c r="I108" i="17"/>
  <c r="N108" i="17" s="1"/>
  <c r="H108" i="17"/>
  <c r="G108" i="17"/>
  <c r="F108" i="17"/>
  <c r="P107" i="17"/>
  <c r="L107" i="17"/>
  <c r="M107" i="17" s="1"/>
  <c r="K107" i="17"/>
  <c r="J107" i="17"/>
  <c r="O107" i="17" s="1"/>
  <c r="I107" i="17"/>
  <c r="N107" i="17" s="1"/>
  <c r="H107" i="17"/>
  <c r="G107" i="17"/>
  <c r="F107" i="17"/>
  <c r="P106" i="17"/>
  <c r="L106" i="17"/>
  <c r="M106" i="17" s="1"/>
  <c r="K106" i="17"/>
  <c r="J106" i="17"/>
  <c r="O106" i="17" s="1"/>
  <c r="I106" i="17"/>
  <c r="N106" i="17" s="1"/>
  <c r="H106" i="17"/>
  <c r="G106" i="17"/>
  <c r="F106" i="17"/>
  <c r="P105" i="17"/>
  <c r="L105" i="17"/>
  <c r="M105" i="17" s="1"/>
  <c r="K105" i="17"/>
  <c r="J105" i="17"/>
  <c r="O105" i="17" s="1"/>
  <c r="I105" i="17"/>
  <c r="N105" i="17" s="1"/>
  <c r="H105" i="17"/>
  <c r="G105" i="17"/>
  <c r="F105" i="17"/>
  <c r="P104" i="17"/>
  <c r="L104" i="17"/>
  <c r="M104" i="17" s="1"/>
  <c r="K104" i="17"/>
  <c r="J104" i="17"/>
  <c r="O104" i="17" s="1"/>
  <c r="I104" i="17"/>
  <c r="N104" i="17" s="1"/>
  <c r="H104" i="17"/>
  <c r="G104" i="17"/>
  <c r="F104" i="17"/>
  <c r="P103" i="17"/>
  <c r="O103" i="17"/>
  <c r="L103" i="17"/>
  <c r="M103" i="17" s="1"/>
  <c r="K103" i="17"/>
  <c r="J103" i="17"/>
  <c r="I103" i="17"/>
  <c r="N103" i="17" s="1"/>
  <c r="H103" i="17"/>
  <c r="G103" i="17"/>
  <c r="F103" i="17"/>
  <c r="P102" i="17"/>
  <c r="L102" i="17"/>
  <c r="M102" i="17" s="1"/>
  <c r="K102" i="17"/>
  <c r="J102" i="17"/>
  <c r="O102" i="17" s="1"/>
  <c r="I102" i="17"/>
  <c r="N102" i="17" s="1"/>
  <c r="H102" i="17"/>
  <c r="G102" i="17"/>
  <c r="F102" i="17"/>
  <c r="P101" i="17"/>
  <c r="L101" i="17"/>
  <c r="M101" i="17" s="1"/>
  <c r="K101" i="17"/>
  <c r="J101" i="17"/>
  <c r="O101" i="17" s="1"/>
  <c r="I101" i="17"/>
  <c r="N101" i="17" s="1"/>
  <c r="H101" i="17"/>
  <c r="G101" i="17"/>
  <c r="F101" i="17"/>
  <c r="P100" i="17"/>
  <c r="L100" i="17"/>
  <c r="M100" i="17" s="1"/>
  <c r="K100" i="17"/>
  <c r="J100" i="17"/>
  <c r="O100" i="17" s="1"/>
  <c r="I100" i="17"/>
  <c r="N100" i="17" s="1"/>
  <c r="H100" i="17"/>
  <c r="G100" i="17"/>
  <c r="F100" i="17"/>
  <c r="P99" i="17"/>
  <c r="O99" i="17"/>
  <c r="L99" i="17"/>
  <c r="M99" i="17" s="1"/>
  <c r="K99" i="17"/>
  <c r="J99" i="17"/>
  <c r="I99" i="17"/>
  <c r="N99" i="17" s="1"/>
  <c r="H99" i="17"/>
  <c r="G99" i="17"/>
  <c r="F99" i="17"/>
  <c r="P98" i="17"/>
  <c r="M98" i="17"/>
  <c r="L98" i="17"/>
  <c r="K98" i="17"/>
  <c r="J98" i="17"/>
  <c r="O98" i="17" s="1"/>
  <c r="I98" i="17"/>
  <c r="N98" i="17" s="1"/>
  <c r="H98" i="17"/>
  <c r="G98" i="17"/>
  <c r="F98" i="17"/>
  <c r="P97" i="17"/>
  <c r="L97" i="17"/>
  <c r="M97" i="17" s="1"/>
  <c r="K97" i="17"/>
  <c r="J97" i="17"/>
  <c r="O97" i="17" s="1"/>
  <c r="I97" i="17"/>
  <c r="N97" i="17" s="1"/>
  <c r="H97" i="17"/>
  <c r="G97" i="17"/>
  <c r="F97" i="17"/>
  <c r="P96" i="17"/>
  <c r="L96" i="17"/>
  <c r="M96" i="17" s="1"/>
  <c r="K96" i="17"/>
  <c r="J96" i="17"/>
  <c r="O96" i="17" s="1"/>
  <c r="I96" i="17"/>
  <c r="N96" i="17" s="1"/>
  <c r="H96" i="17"/>
  <c r="G96" i="17"/>
  <c r="F96" i="17"/>
  <c r="P95" i="17"/>
  <c r="L95" i="17"/>
  <c r="M95" i="17" s="1"/>
  <c r="K95" i="17"/>
  <c r="J95" i="17"/>
  <c r="O95" i="17" s="1"/>
  <c r="I95" i="17"/>
  <c r="N95" i="17" s="1"/>
  <c r="H95" i="17"/>
  <c r="G95" i="17"/>
  <c r="F95" i="17"/>
  <c r="P94" i="17"/>
  <c r="L94" i="17"/>
  <c r="M94" i="17" s="1"/>
  <c r="K94" i="17"/>
  <c r="J94" i="17"/>
  <c r="O94" i="17" s="1"/>
  <c r="I94" i="17"/>
  <c r="N94" i="17" s="1"/>
  <c r="H94" i="17"/>
  <c r="G94" i="17"/>
  <c r="F94" i="17"/>
  <c r="P93" i="17"/>
  <c r="L93" i="17"/>
  <c r="M93" i="17" s="1"/>
  <c r="K93" i="17"/>
  <c r="J93" i="17"/>
  <c r="O93" i="17" s="1"/>
  <c r="I93" i="17"/>
  <c r="N93" i="17" s="1"/>
  <c r="H93" i="17"/>
  <c r="G93" i="17"/>
  <c r="F93" i="17"/>
  <c r="P92" i="17"/>
  <c r="L92" i="17"/>
  <c r="M92" i="17" s="1"/>
  <c r="K92" i="17"/>
  <c r="J92" i="17"/>
  <c r="O92" i="17" s="1"/>
  <c r="I92" i="17"/>
  <c r="N92" i="17" s="1"/>
  <c r="H92" i="17"/>
  <c r="G92" i="17"/>
  <c r="F92" i="17"/>
  <c r="P91" i="17"/>
  <c r="N91" i="17"/>
  <c r="L91" i="17"/>
  <c r="M91" i="17" s="1"/>
  <c r="K91" i="17"/>
  <c r="J91" i="17"/>
  <c r="O91" i="17" s="1"/>
  <c r="I91" i="17"/>
  <c r="H91" i="17"/>
  <c r="G91" i="17"/>
  <c r="F91" i="17"/>
  <c r="P90" i="17"/>
  <c r="L90" i="17"/>
  <c r="M90" i="17" s="1"/>
  <c r="K90" i="17"/>
  <c r="J90" i="17"/>
  <c r="O90" i="17" s="1"/>
  <c r="I90" i="17"/>
  <c r="N90" i="17" s="1"/>
  <c r="H90" i="17"/>
  <c r="G90" i="17"/>
  <c r="F90" i="17"/>
  <c r="P89" i="17"/>
  <c r="M89" i="17"/>
  <c r="L89" i="17"/>
  <c r="K89" i="17"/>
  <c r="J89" i="17"/>
  <c r="O89" i="17" s="1"/>
  <c r="I89" i="17"/>
  <c r="N89" i="17" s="1"/>
  <c r="H89" i="17"/>
  <c r="G89" i="17"/>
  <c r="F89" i="17"/>
  <c r="P88" i="17"/>
  <c r="L88" i="17"/>
  <c r="M88" i="17" s="1"/>
  <c r="K88" i="17"/>
  <c r="J88" i="17"/>
  <c r="O88" i="17" s="1"/>
  <c r="I88" i="17"/>
  <c r="N88" i="17" s="1"/>
  <c r="H88" i="17"/>
  <c r="G88" i="17"/>
  <c r="F88" i="17"/>
  <c r="P87" i="17"/>
  <c r="L87" i="17"/>
  <c r="M87" i="17" s="1"/>
  <c r="K87" i="17"/>
  <c r="J87" i="17"/>
  <c r="O87" i="17" s="1"/>
  <c r="I87" i="17"/>
  <c r="N87" i="17" s="1"/>
  <c r="H87" i="17"/>
  <c r="G87" i="17"/>
  <c r="F87" i="17"/>
  <c r="P86" i="17"/>
  <c r="L86" i="17"/>
  <c r="M86" i="17" s="1"/>
  <c r="K86" i="17"/>
  <c r="J86" i="17"/>
  <c r="O86" i="17" s="1"/>
  <c r="I86" i="17"/>
  <c r="N86" i="17" s="1"/>
  <c r="H86" i="17"/>
  <c r="G86" i="17"/>
  <c r="F86" i="17"/>
  <c r="P85" i="17"/>
  <c r="L85" i="17"/>
  <c r="M85" i="17" s="1"/>
  <c r="K85" i="17"/>
  <c r="J85" i="17"/>
  <c r="O85" i="17" s="1"/>
  <c r="I85" i="17"/>
  <c r="N85" i="17" s="1"/>
  <c r="H85" i="17"/>
  <c r="G85" i="17"/>
  <c r="F85" i="17"/>
  <c r="P84" i="17"/>
  <c r="L84" i="17"/>
  <c r="M84" i="17" s="1"/>
  <c r="K84" i="17"/>
  <c r="J84" i="17"/>
  <c r="O84" i="17" s="1"/>
  <c r="I84" i="17"/>
  <c r="N84" i="17" s="1"/>
  <c r="H84" i="17"/>
  <c r="G84" i="17"/>
  <c r="F84" i="17"/>
  <c r="P83" i="17"/>
  <c r="O83" i="17"/>
  <c r="L83" i="17"/>
  <c r="M83" i="17" s="1"/>
  <c r="K83" i="17"/>
  <c r="J83" i="17"/>
  <c r="I83" i="17"/>
  <c r="N83" i="17" s="1"/>
  <c r="H83" i="17"/>
  <c r="G83" i="17"/>
  <c r="F83" i="17"/>
  <c r="P82" i="17"/>
  <c r="M82" i="17"/>
  <c r="L82" i="17"/>
  <c r="K82" i="17"/>
  <c r="J82" i="17"/>
  <c r="O82" i="17" s="1"/>
  <c r="I82" i="17"/>
  <c r="N82" i="17" s="1"/>
  <c r="H82" i="17"/>
  <c r="G82" i="17"/>
  <c r="F82" i="17"/>
  <c r="P81" i="17"/>
  <c r="L81" i="17"/>
  <c r="M81" i="17" s="1"/>
  <c r="K81" i="17"/>
  <c r="J81" i="17"/>
  <c r="O81" i="17" s="1"/>
  <c r="I81" i="17"/>
  <c r="N81" i="17" s="1"/>
  <c r="H81" i="17"/>
  <c r="G81" i="17"/>
  <c r="F81" i="17"/>
  <c r="P80" i="17"/>
  <c r="L80" i="17"/>
  <c r="M80" i="17" s="1"/>
  <c r="K80" i="17"/>
  <c r="J80" i="17"/>
  <c r="O80" i="17" s="1"/>
  <c r="I80" i="17"/>
  <c r="N80" i="17" s="1"/>
  <c r="H80" i="17"/>
  <c r="G80" i="17"/>
  <c r="F80" i="17"/>
  <c r="P79" i="17"/>
  <c r="L79" i="17"/>
  <c r="M79" i="17" s="1"/>
  <c r="K79" i="17"/>
  <c r="J79" i="17"/>
  <c r="O79" i="17" s="1"/>
  <c r="I79" i="17"/>
  <c r="N79" i="17" s="1"/>
  <c r="H79" i="17"/>
  <c r="G79" i="17"/>
  <c r="F79" i="17"/>
  <c r="P78" i="17"/>
  <c r="L78" i="17"/>
  <c r="M78" i="17" s="1"/>
  <c r="K78" i="17"/>
  <c r="J78" i="17"/>
  <c r="O78" i="17" s="1"/>
  <c r="I78" i="17"/>
  <c r="N78" i="17" s="1"/>
  <c r="H78" i="17"/>
  <c r="G78" i="17"/>
  <c r="F78" i="17"/>
  <c r="P77" i="17"/>
  <c r="L77" i="17"/>
  <c r="M77" i="17" s="1"/>
  <c r="K77" i="17"/>
  <c r="J77" i="17"/>
  <c r="O77" i="17" s="1"/>
  <c r="I77" i="17"/>
  <c r="N77" i="17" s="1"/>
  <c r="H77" i="17"/>
  <c r="G77" i="17"/>
  <c r="F77" i="17"/>
  <c r="P76" i="17"/>
  <c r="L76" i="17"/>
  <c r="M76" i="17" s="1"/>
  <c r="K76" i="17"/>
  <c r="J76" i="17"/>
  <c r="O76" i="17" s="1"/>
  <c r="I76" i="17"/>
  <c r="N76" i="17" s="1"/>
  <c r="H76" i="17"/>
  <c r="G76" i="17"/>
  <c r="F76" i="17"/>
  <c r="P75" i="17"/>
  <c r="N75" i="17"/>
  <c r="L75" i="17"/>
  <c r="M75" i="17" s="1"/>
  <c r="K75" i="17"/>
  <c r="J75" i="17"/>
  <c r="O75" i="17" s="1"/>
  <c r="I75" i="17"/>
  <c r="H75" i="17"/>
  <c r="G75" i="17"/>
  <c r="F75" i="17"/>
  <c r="P74" i="17"/>
  <c r="L74" i="17"/>
  <c r="M74" i="17" s="1"/>
  <c r="K74" i="17"/>
  <c r="J74" i="17"/>
  <c r="O74" i="17" s="1"/>
  <c r="I74" i="17"/>
  <c r="N74" i="17" s="1"/>
  <c r="H74" i="17"/>
  <c r="G74" i="17"/>
  <c r="F74" i="17"/>
  <c r="P73" i="17"/>
  <c r="M73" i="17"/>
  <c r="L73" i="17"/>
  <c r="K73" i="17"/>
  <c r="J73" i="17"/>
  <c r="O73" i="17" s="1"/>
  <c r="I73" i="17"/>
  <c r="N73" i="17" s="1"/>
  <c r="H73" i="17"/>
  <c r="G73" i="17"/>
  <c r="F73" i="17"/>
  <c r="P72" i="17"/>
  <c r="L72" i="17"/>
  <c r="M72" i="17" s="1"/>
  <c r="K72" i="17"/>
  <c r="J72" i="17"/>
  <c r="O72" i="17" s="1"/>
  <c r="I72" i="17"/>
  <c r="N72" i="17" s="1"/>
  <c r="H72" i="17"/>
  <c r="G72" i="17"/>
  <c r="F72" i="17"/>
  <c r="P71" i="17"/>
  <c r="L71" i="17"/>
  <c r="M71" i="17" s="1"/>
  <c r="K71" i="17"/>
  <c r="J71" i="17"/>
  <c r="O71" i="17" s="1"/>
  <c r="I71" i="17"/>
  <c r="N71" i="17" s="1"/>
  <c r="H71" i="17"/>
  <c r="G71" i="17"/>
  <c r="F71" i="17"/>
  <c r="P70" i="17"/>
  <c r="L70" i="17"/>
  <c r="M70" i="17" s="1"/>
  <c r="K70" i="17"/>
  <c r="J70" i="17"/>
  <c r="O70" i="17" s="1"/>
  <c r="I70" i="17"/>
  <c r="N70" i="17" s="1"/>
  <c r="H70" i="17"/>
  <c r="G70" i="17"/>
  <c r="F70" i="17"/>
  <c r="P69" i="17"/>
  <c r="L69" i="17"/>
  <c r="M69" i="17" s="1"/>
  <c r="K69" i="17"/>
  <c r="J69" i="17"/>
  <c r="O69" i="17" s="1"/>
  <c r="I69" i="17"/>
  <c r="N69" i="17" s="1"/>
  <c r="H69" i="17"/>
  <c r="G69" i="17"/>
  <c r="F69" i="17"/>
  <c r="P68" i="17"/>
  <c r="L68" i="17"/>
  <c r="M68" i="17" s="1"/>
  <c r="K68" i="17"/>
  <c r="J68" i="17"/>
  <c r="O68" i="17" s="1"/>
  <c r="I68" i="17"/>
  <c r="N68" i="17" s="1"/>
  <c r="H68" i="17"/>
  <c r="G68" i="17"/>
  <c r="F68" i="17"/>
  <c r="P67" i="17"/>
  <c r="O67" i="17"/>
  <c r="L67" i="17"/>
  <c r="M67" i="17" s="1"/>
  <c r="K67" i="17"/>
  <c r="J67" i="17"/>
  <c r="I67" i="17"/>
  <c r="N67" i="17" s="1"/>
  <c r="H67" i="17"/>
  <c r="G67" i="17"/>
  <c r="F67" i="17"/>
  <c r="P66" i="17"/>
  <c r="M66" i="17"/>
  <c r="L66" i="17"/>
  <c r="K66" i="17"/>
  <c r="J66" i="17"/>
  <c r="O66" i="17" s="1"/>
  <c r="I66" i="17"/>
  <c r="N66" i="17" s="1"/>
  <c r="H66" i="17"/>
  <c r="G66" i="17"/>
  <c r="F66" i="17"/>
  <c r="P65" i="17"/>
  <c r="L65" i="17"/>
  <c r="M65" i="17" s="1"/>
  <c r="K65" i="17"/>
  <c r="J65" i="17"/>
  <c r="O65" i="17" s="1"/>
  <c r="I65" i="17"/>
  <c r="N65" i="17" s="1"/>
  <c r="H65" i="17"/>
  <c r="G65" i="17"/>
  <c r="F65" i="17"/>
  <c r="P64" i="17"/>
  <c r="L64" i="17"/>
  <c r="M64" i="17" s="1"/>
  <c r="K64" i="17"/>
  <c r="J64" i="17"/>
  <c r="O64" i="17" s="1"/>
  <c r="I64" i="17"/>
  <c r="N64" i="17" s="1"/>
  <c r="H64" i="17"/>
  <c r="G64" i="17"/>
  <c r="F64" i="17"/>
  <c r="P63" i="17"/>
  <c r="L63" i="17"/>
  <c r="M63" i="17" s="1"/>
  <c r="K63" i="17"/>
  <c r="J63" i="17"/>
  <c r="O63" i="17" s="1"/>
  <c r="I63" i="17"/>
  <c r="N63" i="17" s="1"/>
  <c r="H63" i="17"/>
  <c r="G63" i="17"/>
  <c r="F63" i="17"/>
  <c r="P62" i="17"/>
  <c r="L62" i="17"/>
  <c r="M62" i="17" s="1"/>
  <c r="K62" i="17"/>
  <c r="J62" i="17"/>
  <c r="O62" i="17" s="1"/>
  <c r="I62" i="17"/>
  <c r="N62" i="17" s="1"/>
  <c r="H62" i="17"/>
  <c r="G62" i="17"/>
  <c r="F62" i="17"/>
  <c r="P61" i="17"/>
  <c r="L61" i="17"/>
  <c r="M61" i="17" s="1"/>
  <c r="K61" i="17"/>
  <c r="J61" i="17"/>
  <c r="O61" i="17" s="1"/>
  <c r="I61" i="17"/>
  <c r="N61" i="17" s="1"/>
  <c r="H61" i="17"/>
  <c r="G61" i="17"/>
  <c r="F61" i="17"/>
  <c r="P60" i="17"/>
  <c r="L60" i="17"/>
  <c r="M60" i="17" s="1"/>
  <c r="K60" i="17"/>
  <c r="J60" i="17"/>
  <c r="O60" i="17" s="1"/>
  <c r="I60" i="17"/>
  <c r="N60" i="17" s="1"/>
  <c r="H60" i="17"/>
  <c r="G60" i="17"/>
  <c r="F60" i="17"/>
  <c r="P59" i="17"/>
  <c r="L59" i="17"/>
  <c r="M59" i="17" s="1"/>
  <c r="K59" i="17"/>
  <c r="J59" i="17"/>
  <c r="O59" i="17" s="1"/>
  <c r="I59" i="17"/>
  <c r="N59" i="17" s="1"/>
  <c r="H59" i="17"/>
  <c r="G59" i="17"/>
  <c r="F59" i="17"/>
  <c r="P58" i="17"/>
  <c r="L58" i="17"/>
  <c r="M58" i="17" s="1"/>
  <c r="K58" i="17"/>
  <c r="J58" i="17"/>
  <c r="O58" i="17" s="1"/>
  <c r="I58" i="17"/>
  <c r="N58" i="17" s="1"/>
  <c r="H58" i="17"/>
  <c r="G58" i="17"/>
  <c r="F58" i="17"/>
  <c r="P57" i="17"/>
  <c r="M57" i="17"/>
  <c r="L57" i="17"/>
  <c r="K57" i="17"/>
  <c r="J57" i="17"/>
  <c r="O57" i="17" s="1"/>
  <c r="I57" i="17"/>
  <c r="N57" i="17" s="1"/>
  <c r="H57" i="17"/>
  <c r="G57" i="17"/>
  <c r="F57" i="17"/>
  <c r="P56" i="17"/>
  <c r="L56" i="17"/>
  <c r="M56" i="17" s="1"/>
  <c r="K56" i="17"/>
  <c r="J56" i="17"/>
  <c r="O56" i="17" s="1"/>
  <c r="I56" i="17"/>
  <c r="N56" i="17" s="1"/>
  <c r="H56" i="17"/>
  <c r="G56" i="17"/>
  <c r="F56" i="17"/>
  <c r="P55" i="17"/>
  <c r="L55" i="17"/>
  <c r="M55" i="17" s="1"/>
  <c r="K55" i="17"/>
  <c r="J55" i="17"/>
  <c r="O55" i="17" s="1"/>
  <c r="I55" i="17"/>
  <c r="N55" i="17" s="1"/>
  <c r="H55" i="17"/>
  <c r="G55" i="17"/>
  <c r="F55" i="17"/>
  <c r="P54" i="17"/>
  <c r="L54" i="17"/>
  <c r="M54" i="17" s="1"/>
  <c r="K54" i="17"/>
  <c r="J54" i="17"/>
  <c r="O54" i="17" s="1"/>
  <c r="I54" i="17"/>
  <c r="N54" i="17" s="1"/>
  <c r="H54" i="17"/>
  <c r="G54" i="17"/>
  <c r="F54" i="17"/>
  <c r="P53" i="17"/>
  <c r="L53" i="17"/>
  <c r="M53" i="17" s="1"/>
  <c r="K53" i="17"/>
  <c r="J53" i="17"/>
  <c r="O53" i="17" s="1"/>
  <c r="I53" i="17"/>
  <c r="N53" i="17" s="1"/>
  <c r="H53" i="17"/>
  <c r="G53" i="17"/>
  <c r="F53" i="17"/>
  <c r="P52" i="17"/>
  <c r="L52" i="17"/>
  <c r="M52" i="17" s="1"/>
  <c r="K52" i="17"/>
  <c r="J52" i="17"/>
  <c r="O52" i="17" s="1"/>
  <c r="I52" i="17"/>
  <c r="N52" i="17" s="1"/>
  <c r="H52" i="17"/>
  <c r="G52" i="17"/>
  <c r="F52" i="17"/>
  <c r="P51" i="17"/>
  <c r="O51" i="17"/>
  <c r="L51" i="17"/>
  <c r="M51" i="17" s="1"/>
  <c r="K51" i="17"/>
  <c r="J51" i="17"/>
  <c r="I51" i="17"/>
  <c r="N51" i="17" s="1"/>
  <c r="H51" i="17"/>
  <c r="G51" i="17"/>
  <c r="F51" i="17"/>
  <c r="P50" i="17"/>
  <c r="M50" i="17"/>
  <c r="L50" i="17"/>
  <c r="K50" i="17"/>
  <c r="J50" i="17"/>
  <c r="O50" i="17" s="1"/>
  <c r="I50" i="17"/>
  <c r="N50" i="17" s="1"/>
  <c r="H50" i="17"/>
  <c r="G50" i="17"/>
  <c r="F50" i="17"/>
  <c r="P49" i="17"/>
  <c r="L49" i="17"/>
  <c r="M49" i="17" s="1"/>
  <c r="K49" i="17"/>
  <c r="J49" i="17"/>
  <c r="O49" i="17" s="1"/>
  <c r="I49" i="17"/>
  <c r="N49" i="17" s="1"/>
  <c r="H49" i="17"/>
  <c r="G49" i="17"/>
  <c r="F49" i="17"/>
  <c r="P48" i="17"/>
  <c r="L48" i="17"/>
  <c r="M48" i="17" s="1"/>
  <c r="K48" i="17"/>
  <c r="J48" i="17"/>
  <c r="O48" i="17" s="1"/>
  <c r="I48" i="17"/>
  <c r="N48" i="17" s="1"/>
  <c r="H48" i="17"/>
  <c r="G48" i="17"/>
  <c r="F48" i="17"/>
  <c r="P47" i="17"/>
  <c r="L47" i="17"/>
  <c r="M47" i="17" s="1"/>
  <c r="K47" i="17"/>
  <c r="J47" i="17"/>
  <c r="O47" i="17" s="1"/>
  <c r="I47" i="17"/>
  <c r="N47" i="17" s="1"/>
  <c r="H47" i="17"/>
  <c r="G47" i="17"/>
  <c r="F47" i="17"/>
  <c r="P46" i="17"/>
  <c r="L46" i="17"/>
  <c r="M46" i="17" s="1"/>
  <c r="K46" i="17"/>
  <c r="J46" i="17"/>
  <c r="O46" i="17" s="1"/>
  <c r="I46" i="17"/>
  <c r="N46" i="17" s="1"/>
  <c r="H46" i="17"/>
  <c r="G46" i="17"/>
  <c r="F46" i="17"/>
  <c r="P45" i="17"/>
  <c r="L45" i="17"/>
  <c r="M45" i="17" s="1"/>
  <c r="K45" i="17"/>
  <c r="J45" i="17"/>
  <c r="O45" i="17" s="1"/>
  <c r="I45" i="17"/>
  <c r="N45" i="17" s="1"/>
  <c r="H45" i="17"/>
  <c r="G45" i="17"/>
  <c r="F45" i="17"/>
  <c r="P44" i="17"/>
  <c r="L44" i="17"/>
  <c r="M44" i="17" s="1"/>
  <c r="K44" i="17"/>
  <c r="J44" i="17"/>
  <c r="O44" i="17" s="1"/>
  <c r="I44" i="17"/>
  <c r="N44" i="17" s="1"/>
  <c r="H44" i="17"/>
  <c r="G44" i="17"/>
  <c r="F44" i="17"/>
  <c r="P43" i="17"/>
  <c r="N43" i="17"/>
  <c r="L43" i="17"/>
  <c r="M43" i="17" s="1"/>
  <c r="K43" i="17"/>
  <c r="J43" i="17"/>
  <c r="O43" i="17" s="1"/>
  <c r="I43" i="17"/>
  <c r="H43" i="17"/>
  <c r="G43" i="17"/>
  <c r="F43" i="17"/>
  <c r="P42" i="17"/>
  <c r="L42" i="17"/>
  <c r="M42" i="17" s="1"/>
  <c r="K42" i="17"/>
  <c r="J42" i="17"/>
  <c r="O42" i="17" s="1"/>
  <c r="I42" i="17"/>
  <c r="N42" i="17" s="1"/>
  <c r="H42" i="17"/>
  <c r="G42" i="17"/>
  <c r="F42" i="17"/>
  <c r="P41" i="17"/>
  <c r="M41" i="17"/>
  <c r="L41" i="17"/>
  <c r="K41" i="17"/>
  <c r="J41" i="17"/>
  <c r="O41" i="17" s="1"/>
  <c r="I41" i="17"/>
  <c r="N41" i="17" s="1"/>
  <c r="H41" i="17"/>
  <c r="G41" i="17"/>
  <c r="F41" i="17"/>
  <c r="P40" i="17"/>
  <c r="L40" i="17"/>
  <c r="M40" i="17" s="1"/>
  <c r="K40" i="17"/>
  <c r="J40" i="17"/>
  <c r="O40" i="17" s="1"/>
  <c r="I40" i="17"/>
  <c r="N40" i="17" s="1"/>
  <c r="H40" i="17"/>
  <c r="G40" i="17"/>
  <c r="F40" i="17"/>
  <c r="P39" i="17"/>
  <c r="L39" i="17"/>
  <c r="M39" i="17" s="1"/>
  <c r="K39" i="17"/>
  <c r="J39" i="17"/>
  <c r="O39" i="17" s="1"/>
  <c r="I39" i="17"/>
  <c r="N39" i="17" s="1"/>
  <c r="H39" i="17"/>
  <c r="G39" i="17"/>
  <c r="F39" i="17"/>
  <c r="P38" i="17"/>
  <c r="L38" i="17"/>
  <c r="M38" i="17" s="1"/>
  <c r="K38" i="17"/>
  <c r="J38" i="17"/>
  <c r="O38" i="17" s="1"/>
  <c r="I38" i="17"/>
  <c r="N38" i="17" s="1"/>
  <c r="H38" i="17"/>
  <c r="G38" i="17"/>
  <c r="F38" i="17"/>
  <c r="P37" i="17"/>
  <c r="L37" i="17"/>
  <c r="M37" i="17" s="1"/>
  <c r="K37" i="17"/>
  <c r="J37" i="17"/>
  <c r="O37" i="17" s="1"/>
  <c r="I37" i="17"/>
  <c r="N37" i="17" s="1"/>
  <c r="H37" i="17"/>
  <c r="G37" i="17"/>
  <c r="F37" i="17"/>
  <c r="P36" i="17"/>
  <c r="L36" i="17"/>
  <c r="M36" i="17" s="1"/>
  <c r="K36" i="17"/>
  <c r="J36" i="17"/>
  <c r="O36" i="17" s="1"/>
  <c r="I36" i="17"/>
  <c r="N36" i="17" s="1"/>
  <c r="H36" i="17"/>
  <c r="G36" i="17"/>
  <c r="F36" i="17"/>
  <c r="P35" i="17"/>
  <c r="O35" i="17"/>
  <c r="L35" i="17"/>
  <c r="M35" i="17" s="1"/>
  <c r="K35" i="17"/>
  <c r="J35" i="17"/>
  <c r="I35" i="17"/>
  <c r="N35" i="17" s="1"/>
  <c r="H35" i="17"/>
  <c r="G35" i="17"/>
  <c r="F35" i="17"/>
  <c r="P34" i="17"/>
  <c r="M34" i="17"/>
  <c r="L34" i="17"/>
  <c r="K34" i="17"/>
  <c r="J34" i="17"/>
  <c r="O34" i="17" s="1"/>
  <c r="I34" i="17"/>
  <c r="N34" i="17" s="1"/>
  <c r="H34" i="17"/>
  <c r="G34" i="17"/>
  <c r="F34" i="17"/>
  <c r="P33" i="17"/>
  <c r="L33" i="17"/>
  <c r="M33" i="17" s="1"/>
  <c r="K33" i="17"/>
  <c r="J33" i="17"/>
  <c r="O33" i="17" s="1"/>
  <c r="I33" i="17"/>
  <c r="N33" i="17" s="1"/>
  <c r="H33" i="17"/>
  <c r="G33" i="17"/>
  <c r="F33" i="17"/>
  <c r="P32" i="17"/>
  <c r="L32" i="17"/>
  <c r="M32" i="17" s="1"/>
  <c r="K32" i="17"/>
  <c r="J32" i="17"/>
  <c r="O32" i="17" s="1"/>
  <c r="I32" i="17"/>
  <c r="N32" i="17" s="1"/>
  <c r="H32" i="17"/>
  <c r="G32" i="17"/>
  <c r="F32" i="17"/>
  <c r="P31" i="17"/>
  <c r="L31" i="17"/>
  <c r="M31" i="17" s="1"/>
  <c r="K31" i="17"/>
  <c r="J31" i="17"/>
  <c r="O31" i="17" s="1"/>
  <c r="I31" i="17"/>
  <c r="N31" i="17" s="1"/>
  <c r="H31" i="17"/>
  <c r="G31" i="17"/>
  <c r="F31" i="17"/>
  <c r="P30" i="17"/>
  <c r="L30" i="17"/>
  <c r="M30" i="17" s="1"/>
  <c r="K30" i="17"/>
  <c r="J30" i="17"/>
  <c r="O30" i="17" s="1"/>
  <c r="I30" i="17"/>
  <c r="N30" i="17" s="1"/>
  <c r="H30" i="17"/>
  <c r="G30" i="17"/>
  <c r="F30" i="17"/>
  <c r="P29" i="17"/>
  <c r="L29" i="17"/>
  <c r="M29" i="17" s="1"/>
  <c r="K29" i="17"/>
  <c r="J29" i="17"/>
  <c r="O29" i="17" s="1"/>
  <c r="I29" i="17"/>
  <c r="N29" i="17" s="1"/>
  <c r="H29" i="17"/>
  <c r="G29" i="17"/>
  <c r="F29" i="17"/>
  <c r="P28" i="17"/>
  <c r="L28" i="17"/>
  <c r="M28" i="17" s="1"/>
  <c r="K28" i="17"/>
  <c r="J28" i="17"/>
  <c r="O28" i="17" s="1"/>
  <c r="I28" i="17"/>
  <c r="N28" i="17" s="1"/>
  <c r="H28" i="17"/>
  <c r="G28" i="17"/>
  <c r="F28" i="17"/>
  <c r="P27" i="17"/>
  <c r="L27" i="17"/>
  <c r="M27" i="17" s="1"/>
  <c r="K27" i="17"/>
  <c r="J27" i="17"/>
  <c r="O27" i="17" s="1"/>
  <c r="I27" i="17"/>
  <c r="N27" i="17" s="1"/>
  <c r="H27" i="17"/>
  <c r="G27" i="17"/>
  <c r="F27" i="17"/>
  <c r="P26" i="17"/>
  <c r="L26" i="17"/>
  <c r="M26" i="17" s="1"/>
  <c r="K26" i="17"/>
  <c r="J26" i="17"/>
  <c r="O26" i="17" s="1"/>
  <c r="I26" i="17"/>
  <c r="N26" i="17" s="1"/>
  <c r="H26" i="17"/>
  <c r="G26" i="17"/>
  <c r="F26" i="17"/>
  <c r="P25" i="17"/>
  <c r="M25" i="17"/>
  <c r="L25" i="17"/>
  <c r="K25" i="17"/>
  <c r="J25" i="17"/>
  <c r="O25" i="17" s="1"/>
  <c r="I25" i="17"/>
  <c r="N25" i="17" s="1"/>
  <c r="H25" i="17"/>
  <c r="G25" i="17"/>
  <c r="F25" i="17"/>
  <c r="P24" i="17"/>
  <c r="L24" i="17"/>
  <c r="M24" i="17" s="1"/>
  <c r="K24" i="17"/>
  <c r="J24" i="17"/>
  <c r="O24" i="17" s="1"/>
  <c r="I24" i="17"/>
  <c r="N24" i="17" s="1"/>
  <c r="H24" i="17"/>
  <c r="G24" i="17"/>
  <c r="F24" i="17"/>
  <c r="P23" i="17"/>
  <c r="L23" i="17"/>
  <c r="M23" i="17" s="1"/>
  <c r="K23" i="17"/>
  <c r="J23" i="17"/>
  <c r="O23" i="17" s="1"/>
  <c r="I23" i="17"/>
  <c r="N23" i="17" s="1"/>
  <c r="H23" i="17"/>
  <c r="G23" i="17"/>
  <c r="F23" i="17"/>
  <c r="P22" i="17"/>
  <c r="L22" i="17"/>
  <c r="M22" i="17" s="1"/>
  <c r="K22" i="17"/>
  <c r="J22" i="17"/>
  <c r="O22" i="17" s="1"/>
  <c r="I22" i="17"/>
  <c r="N22" i="17" s="1"/>
  <c r="H22" i="17"/>
  <c r="G22" i="17"/>
  <c r="F22" i="17"/>
  <c r="P21" i="17"/>
  <c r="L21" i="17"/>
  <c r="M21" i="17" s="1"/>
  <c r="K21" i="17"/>
  <c r="J21" i="17"/>
  <c r="O21" i="17" s="1"/>
  <c r="I21" i="17"/>
  <c r="N21" i="17" s="1"/>
  <c r="H21" i="17"/>
  <c r="G21" i="17"/>
  <c r="F21" i="17"/>
  <c r="P20" i="17"/>
  <c r="L20" i="17"/>
  <c r="M20" i="17" s="1"/>
  <c r="K20" i="17"/>
  <c r="J20" i="17"/>
  <c r="O20" i="17" s="1"/>
  <c r="I20" i="17"/>
  <c r="N20" i="17" s="1"/>
  <c r="H20" i="17"/>
  <c r="G20" i="17"/>
  <c r="F20" i="17"/>
  <c r="P19" i="17"/>
  <c r="O19" i="17"/>
  <c r="L19" i="17"/>
  <c r="M19" i="17" s="1"/>
  <c r="K19" i="17"/>
  <c r="J19" i="17"/>
  <c r="I19" i="17"/>
  <c r="N19" i="17" s="1"/>
  <c r="H19" i="17"/>
  <c r="G19" i="17"/>
  <c r="F19" i="17"/>
  <c r="P18" i="17"/>
  <c r="L18" i="17"/>
  <c r="M18" i="17" s="1"/>
  <c r="K18" i="17"/>
  <c r="J18" i="17"/>
  <c r="O18" i="17" s="1"/>
  <c r="I18" i="17"/>
  <c r="N18" i="17" s="1"/>
  <c r="H18" i="17"/>
  <c r="G18" i="17"/>
  <c r="F18" i="17"/>
  <c r="P17" i="17"/>
  <c r="L17" i="17"/>
  <c r="M17" i="17" s="1"/>
  <c r="K17" i="17"/>
  <c r="J17" i="17"/>
  <c r="O17" i="17" s="1"/>
  <c r="I17" i="17"/>
  <c r="N17" i="17" s="1"/>
  <c r="H17" i="17"/>
  <c r="G17" i="17"/>
  <c r="F17" i="17"/>
  <c r="P16" i="17"/>
  <c r="L16" i="17"/>
  <c r="M16" i="17" s="1"/>
  <c r="K16" i="17"/>
  <c r="J16" i="17"/>
  <c r="O16" i="17" s="1"/>
  <c r="I16" i="17"/>
  <c r="N16" i="17" s="1"/>
  <c r="H16" i="17"/>
  <c r="G16" i="17"/>
  <c r="F16" i="17"/>
  <c r="P15" i="17"/>
  <c r="L15" i="17"/>
  <c r="M15" i="17" s="1"/>
  <c r="K15" i="17"/>
  <c r="J15" i="17"/>
  <c r="O15" i="17" s="1"/>
  <c r="I15" i="17"/>
  <c r="N15" i="17" s="1"/>
  <c r="H15" i="17"/>
  <c r="G15" i="17"/>
  <c r="F15" i="17"/>
  <c r="P14" i="17"/>
  <c r="L14" i="17"/>
  <c r="M14" i="17" s="1"/>
  <c r="K14" i="17"/>
  <c r="J14" i="17"/>
  <c r="O14" i="17" s="1"/>
  <c r="I14" i="17"/>
  <c r="N14" i="17" s="1"/>
  <c r="H14" i="17"/>
  <c r="G14" i="17"/>
  <c r="F14" i="17"/>
  <c r="P13" i="17"/>
  <c r="L13" i="17"/>
  <c r="M13" i="17" s="1"/>
  <c r="K13" i="17"/>
  <c r="J13" i="17"/>
  <c r="O13" i="17" s="1"/>
  <c r="I13" i="17"/>
  <c r="N13" i="17" s="1"/>
  <c r="H13" i="17"/>
  <c r="G13" i="17"/>
  <c r="F13" i="17"/>
  <c r="P12" i="17"/>
  <c r="L12" i="17"/>
  <c r="M12" i="17" s="1"/>
  <c r="K12" i="17"/>
  <c r="J12" i="17"/>
  <c r="O12" i="17" s="1"/>
  <c r="I12" i="17"/>
  <c r="N12" i="17" s="1"/>
  <c r="H12" i="17"/>
  <c r="G12" i="17"/>
  <c r="F12" i="17"/>
  <c r="P11" i="17"/>
  <c r="N11" i="17"/>
  <c r="L11" i="17"/>
  <c r="M11" i="17" s="1"/>
  <c r="K11" i="17"/>
  <c r="J11" i="17"/>
  <c r="O11" i="17" s="1"/>
  <c r="I11" i="17"/>
  <c r="H11" i="17"/>
  <c r="G11" i="17"/>
  <c r="F11" i="17"/>
  <c r="P10" i="17"/>
  <c r="L10" i="17"/>
  <c r="M10" i="17" s="1"/>
  <c r="K10" i="17"/>
  <c r="J10" i="17"/>
  <c r="O10" i="17" s="1"/>
  <c r="I10" i="17"/>
  <c r="N10" i="17" s="1"/>
  <c r="H10" i="17"/>
  <c r="G10" i="17"/>
  <c r="F10" i="17"/>
  <c r="P9" i="17"/>
  <c r="M9" i="17"/>
  <c r="L9" i="17"/>
  <c r="K9" i="17"/>
  <c r="J9" i="17"/>
  <c r="O9" i="17" s="1"/>
  <c r="I9" i="17"/>
  <c r="N9" i="17" s="1"/>
  <c r="H9" i="17"/>
  <c r="G9" i="17"/>
  <c r="F9" i="17"/>
  <c r="P8" i="17"/>
  <c r="L8" i="17"/>
  <c r="M8" i="17" s="1"/>
  <c r="K8" i="17"/>
  <c r="J8" i="17"/>
  <c r="O8" i="17" s="1"/>
  <c r="I8" i="17"/>
  <c r="N8" i="17" s="1"/>
  <c r="H8" i="17"/>
  <c r="G8" i="17"/>
  <c r="F8" i="17"/>
  <c r="P7" i="17"/>
  <c r="L7" i="17"/>
  <c r="M7" i="17" s="1"/>
  <c r="K7" i="17"/>
  <c r="J7" i="17"/>
  <c r="O7" i="17" s="1"/>
  <c r="I7" i="17"/>
  <c r="N7" i="17" s="1"/>
  <c r="H7" i="17"/>
  <c r="G7" i="17"/>
  <c r="F7" i="17"/>
  <c r="P6" i="17"/>
  <c r="L6" i="17"/>
  <c r="M6" i="17" s="1"/>
  <c r="K6" i="17"/>
  <c r="J6" i="17"/>
  <c r="O6" i="17" s="1"/>
  <c r="I6" i="17"/>
  <c r="N6" i="17" s="1"/>
  <c r="H6" i="17"/>
  <c r="G6" i="17"/>
  <c r="F6" i="17"/>
  <c r="P5" i="17"/>
  <c r="L5" i="17"/>
  <c r="M5" i="17" s="1"/>
  <c r="K5" i="17"/>
  <c r="J5" i="17"/>
  <c r="O5" i="17" s="1"/>
  <c r="I5" i="17"/>
  <c r="N5" i="17" s="1"/>
  <c r="H5" i="17"/>
  <c r="G5" i="17"/>
  <c r="F5" i="17"/>
  <c r="P4" i="17"/>
  <c r="L4" i="17"/>
  <c r="M4" i="17" s="1"/>
  <c r="K4" i="17"/>
  <c r="J4" i="17"/>
  <c r="O4" i="17" s="1"/>
  <c r="I4" i="17"/>
  <c r="N4" i="17" s="1"/>
  <c r="H4" i="17"/>
  <c r="G4" i="17"/>
  <c r="F4" i="17"/>
  <c r="P3" i="17"/>
  <c r="O3" i="17"/>
  <c r="L3" i="17"/>
  <c r="M3" i="17" s="1"/>
  <c r="K3" i="17"/>
  <c r="J3" i="17"/>
  <c r="I3" i="17"/>
  <c r="N3" i="17" s="1"/>
  <c r="H3" i="17"/>
  <c r="G3" i="17"/>
  <c r="F3" i="17"/>
  <c r="P2" i="17"/>
  <c r="M2" i="17"/>
  <c r="L2" i="17"/>
  <c r="K2" i="17"/>
  <c r="J2" i="17"/>
  <c r="O2" i="17" s="1"/>
  <c r="I2" i="17"/>
  <c r="N2" i="17" s="1"/>
  <c r="H2" i="17"/>
  <c r="G2" i="17"/>
  <c r="F2" i="17"/>
</calcChain>
</file>

<file path=xl/sharedStrings.xml><?xml version="1.0" encoding="utf-8"?>
<sst xmlns="http://schemas.openxmlformats.org/spreadsheetml/2006/main" count="19645" uniqueCount="6224">
  <si>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</si>
  <si>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</si>
  <si>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</si>
  <si>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</si>
  <si>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</si>
  <si>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</si>
  <si>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</si>
  <si>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</si>
  <si>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</si>
  <si>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</si>
  <si>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</si>
  <si>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</si>
  <si>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</si>
  <si>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</si>
  <si>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</si>
  <si>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</si>
  <si>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</si>
  <si>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</si>
  <si>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</si>
  <si>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</si>
  <si>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</si>
  <si>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</si>
  <si>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</si>
  <si>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</si>
  <si>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</si>
  <si>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</si>
  <si>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</si>
  <si>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</si>
  <si>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</si>
  <si>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</si>
  <si>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</si>
  <si>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</si>
  <si>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</si>
  <si>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</si>
  <si>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</si>
  <si>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</si>
  <si>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</si>
  <si>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</si>
  <si>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</si>
  <si>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</si>
  <si>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</si>
  <si>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</si>
  <si>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</si>
  <si>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</si>
  <si>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</si>
  <si>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</si>
  <si>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</si>
  <si>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</si>
  <si>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</si>
  <si>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</si>
  <si>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</si>
  <si>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</si>
  <si>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</si>
  <si>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</si>
  <si>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</si>
  <si>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</si>
  <si>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</si>
  <si>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</si>
  <si>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</si>
  <si>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</si>
  <si>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</si>
  <si>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</si>
  <si>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</si>
  <si>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</si>
  <si>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</si>
  <si>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</si>
  <si>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</si>
  <si>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</si>
  <si>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</si>
  <si>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</si>
  <si>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</si>
  <si>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</si>
  <si>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</si>
  <si>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</si>
  <si>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</si>
  <si>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</si>
  <si>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</si>
  <si>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</si>
  <si>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</si>
  <si>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</si>
  <si>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</si>
  <si>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</si>
  <si>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</si>
  <si>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</si>
  <si>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</si>
  <si>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</si>
  <si>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</si>
  <si>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</si>
  <si>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</si>
  <si>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</si>
  <si>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</si>
  <si>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</si>
  <si>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</si>
  <si>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</si>
  <si>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</si>
  <si>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</si>
  <si>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</si>
  <si>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</si>
  <si>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</si>
  <si>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</si>
  <si>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</si>
  <si>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</si>
  <si>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</si>
  <si>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</si>
  <si>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</si>
  <si>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</si>
  <si>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</si>
  <si>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</si>
  <si>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</si>
  <si>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</si>
  <si>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</si>
  <si>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</si>
  <si>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</si>
  <si>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</si>
  <si>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</si>
  <si>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</si>
  <si>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</si>
  <si>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</si>
  <si>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</si>
  <si>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</si>
  <si>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</si>
  <si>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</si>
  <si>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</si>
  <si>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</si>
  <si>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</si>
  <si>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</si>
  <si>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</si>
  <si>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</si>
  <si>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</si>
  <si>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</si>
  <si>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</si>
  <si>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</si>
  <si>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</si>
  <si>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</si>
  <si>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</si>
  <si>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</si>
  <si>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</si>
  <si>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</si>
  <si>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</si>
  <si>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</si>
  <si>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</si>
  <si>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</si>
  <si>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</si>
  <si>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</si>
  <si>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</si>
  <si>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</si>
  <si>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</si>
  <si>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</si>
  <si>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</si>
  <si>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</si>
  <si>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</si>
  <si>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</si>
  <si>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</si>
  <si>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</si>
  <si>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</si>
  <si>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</si>
  <si>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</si>
  <si>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</si>
  <si>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</si>
  <si>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</si>
  <si>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</si>
  <si>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</si>
  <si>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</si>
  <si>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</si>
  <si>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</si>
  <si>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</si>
  <si>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</si>
  <si>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</si>
  <si>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</si>
  <si>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</si>
  <si>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</si>
  <si>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</si>
  <si>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</si>
  <si>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</si>
  <si>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</si>
  <si>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</si>
  <si>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</si>
  <si>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</si>
  <si>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</si>
  <si>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</si>
  <si>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</si>
  <si>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</si>
  <si>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</si>
  <si>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</si>
  <si>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</si>
  <si>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</si>
  <si>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</si>
  <si>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</si>
  <si>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</si>
  <si>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</si>
  <si>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</si>
  <si>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</si>
  <si>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</si>
  <si>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</si>
  <si>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</si>
  <si>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</si>
  <si>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</si>
  <si>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</si>
  <si>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</si>
  <si>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</si>
  <si>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</si>
  <si>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</si>
  <si>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</si>
  <si>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</si>
  <si>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</si>
  <si>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</si>
  <si>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</si>
  <si>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</si>
  <si>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</si>
  <si>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</si>
  <si>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</si>
  <si>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</si>
  <si>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</si>
  <si>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</si>
  <si>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</si>
  <si>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</si>
  <si>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</si>
  <si>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</si>
  <si>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</si>
  <si>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</si>
  <si>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</si>
  <si>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</si>
  <si>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</si>
  <si>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</si>
  <si>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</si>
  <si>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</si>
  <si>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</si>
  <si>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</si>
  <si>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</si>
  <si>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</si>
  <si>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</si>
  <si>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</si>
  <si>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</si>
  <si>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</si>
  <si>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</si>
  <si>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</si>
  <si>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</si>
  <si>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</si>
  <si>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</si>
  <si>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</si>
  <si>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</si>
  <si>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</si>
  <si>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</si>
  <si>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</si>
  <si>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</si>
  <si>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</si>
  <si>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</si>
  <si>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</si>
  <si>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</si>
  <si>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</si>
  <si>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</si>
  <si>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</si>
  <si>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</si>
  <si>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</si>
  <si>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</si>
  <si>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</si>
  <si>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</si>
  <si>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</si>
  <si>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</si>
  <si>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</si>
  <si>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</si>
  <si>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</si>
  <si>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</si>
  <si>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</si>
  <si>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</si>
  <si>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</si>
  <si>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</si>
  <si>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</si>
  <si>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</si>
  <si>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</si>
  <si>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</si>
  <si>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</si>
  <si>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</si>
  <si>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</si>
  <si>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</si>
  <si>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</si>
  <si>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</si>
  <si>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</si>
  <si>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</si>
  <si>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</si>
  <si>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</si>
  <si>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</si>
  <si>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</si>
  <si>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</si>
  <si>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</si>
  <si>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</si>
  <si>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</si>
  <si>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</si>
  <si>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</si>
  <si>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</si>
  <si>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</si>
  <si>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</si>
  <si>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</si>
  <si>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</si>
  <si>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</si>
  <si>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</si>
  <si>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</si>
  <si>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</si>
  <si>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</si>
  <si>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</si>
  <si>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</si>
  <si>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</si>
  <si>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</si>
  <si>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</si>
  <si>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</si>
  <si>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</si>
  <si>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</si>
  <si>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</si>
  <si>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</si>
  <si>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</si>
  <si>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</si>
  <si>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</si>
  <si>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</si>
  <si>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</si>
  <si>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</si>
  <si>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</si>
  <si>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</si>
  <si>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</si>
  <si>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</si>
  <si>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</si>
  <si>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</si>
  <si>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</si>
  <si>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</si>
  <si>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</si>
  <si>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</si>
  <si>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</si>
  <si>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</si>
  <si>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</si>
  <si>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</si>
  <si>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</si>
  <si>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</si>
  <si>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</si>
  <si>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</si>
  <si>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</si>
  <si>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</si>
  <si>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</si>
  <si>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</si>
  <si>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</si>
  <si>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</si>
  <si>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</si>
  <si>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</si>
  <si>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</si>
  <si>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</si>
  <si>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</si>
  <si>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</si>
  <si>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</si>
  <si>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</si>
  <si>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</si>
  <si>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</si>
  <si>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</si>
  <si>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</si>
  <si>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</si>
  <si>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</si>
  <si>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</si>
  <si>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</si>
  <si>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</si>
  <si>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</si>
  <si>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</si>
  <si>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</si>
  <si>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</si>
  <si>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</si>
  <si>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</si>
  <si>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</si>
  <si>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</si>
  <si>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</si>
  <si>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</si>
  <si>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</si>
  <si>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</si>
  <si>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</si>
  <si>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</si>
  <si>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</si>
  <si>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</si>
  <si>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</si>
  <si>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</si>
  <si>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</si>
  <si>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</si>
  <si>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</si>
  <si>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</si>
  <si>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</si>
  <si>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</si>
  <si>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</si>
  <si>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</si>
  <si>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</si>
  <si>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</si>
  <si>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</si>
  <si>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</si>
  <si>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</si>
  <si>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</si>
  <si>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</si>
  <si>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</si>
  <si>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</si>
  <si>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</si>
  <si>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</si>
  <si>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</si>
  <si>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</si>
  <si>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</si>
  <si>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</si>
  <si>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</si>
  <si>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</si>
  <si>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</si>
  <si>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</si>
  <si>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</si>
  <si>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</si>
  <si>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</si>
  <si>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</si>
  <si>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</si>
  <si>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</si>
  <si>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</si>
  <si>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</si>
  <si>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</si>
  <si>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</si>
  <si>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</si>
  <si>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</si>
  <si>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</si>
  <si>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</si>
  <si>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</si>
  <si>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</si>
  <si>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</si>
  <si>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</si>
  <si>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</si>
  <si>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</si>
  <si>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</si>
  <si>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</si>
  <si>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</si>
  <si>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</si>
  <si>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</si>
  <si>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</si>
  <si>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</si>
  <si>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</si>
  <si>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</si>
  <si>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</si>
  <si>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</si>
  <si>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</si>
  <si>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</si>
  <si>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</si>
  <si>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</si>
  <si>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</si>
  <si>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</si>
  <si>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</si>
  <si>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</si>
  <si>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</si>
  <si>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</si>
  <si>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</si>
  <si>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</si>
  <si>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</si>
  <si>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</si>
  <si>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</si>
  <si>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</si>
  <si>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</si>
  <si>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</si>
  <si>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</si>
  <si>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</si>
  <si>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</si>
  <si>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</si>
  <si>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</si>
  <si>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</si>
  <si>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</si>
  <si>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</si>
  <si>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</si>
  <si>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</si>
  <si>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</si>
  <si>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</si>
  <si>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</si>
  <si>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</si>
  <si>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</si>
  <si>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</si>
  <si>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</si>
  <si>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</si>
  <si>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</si>
  <si>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</si>
  <si>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</si>
  <si>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</si>
  <si>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</si>
  <si>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</si>
  <si>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</si>
  <si>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</si>
  <si>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</si>
  <si>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</si>
  <si>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</si>
  <si>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</si>
  <si>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</si>
  <si>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</si>
  <si>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</si>
  <si>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</si>
  <si>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</si>
  <si>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</si>
  <si>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</si>
  <si>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</si>
  <si>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</si>
  <si>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</si>
  <si>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</si>
  <si>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</si>
  <si>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</si>
  <si>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</si>
  <si>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</si>
  <si>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</si>
  <si>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</si>
  <si>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</si>
  <si>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</si>
  <si>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</si>
  <si>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</si>
  <si>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</si>
  <si>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</si>
  <si>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</si>
  <si>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</si>
  <si>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</si>
  <si>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</si>
  <si>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</si>
  <si>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</si>
  <si>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</si>
  <si>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</si>
  <si>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</si>
  <si>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</si>
  <si>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</si>
  <si>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</si>
  <si>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</si>
  <si>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</si>
  <si>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</si>
  <si>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</si>
  <si>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</si>
  <si>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</si>
  <si>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</si>
  <si>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</si>
  <si>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</si>
  <si>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</si>
  <si>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</si>
  <si>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</si>
  <si>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</si>
  <si>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</si>
  <si>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</si>
  <si>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</si>
  <si>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</si>
  <si>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</si>
  <si>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</si>
  <si>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</si>
  <si>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</si>
  <si>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</si>
  <si>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</si>
  <si>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</si>
  <si>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</si>
  <si>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</si>
  <si>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</si>
  <si>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</si>
  <si>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</si>
  <si>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</si>
  <si>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</si>
  <si>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</si>
  <si>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</si>
  <si>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</si>
  <si>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</si>
  <si>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</si>
  <si>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</si>
  <si>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</si>
  <si>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</si>
  <si>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</si>
  <si>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</si>
  <si>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</si>
  <si>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</si>
  <si>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</si>
  <si>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</si>
  <si>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</si>
  <si>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</si>
  <si>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</si>
  <si>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</si>
  <si>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</si>
  <si>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</si>
  <si>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</si>
  <si>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</si>
  <si>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</si>
  <si>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</si>
  <si>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</si>
  <si>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</si>
  <si>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</si>
  <si>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</si>
  <si>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</si>
  <si>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</si>
  <si>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</si>
  <si>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</si>
  <si>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</si>
  <si>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</si>
  <si>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</si>
  <si>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</si>
  <si>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</si>
  <si>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</si>
  <si>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</si>
  <si>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</si>
  <si>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</si>
  <si>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</si>
  <si>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</si>
  <si>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</si>
  <si>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</si>
  <si>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</si>
  <si>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</si>
  <si>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</si>
  <si>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</si>
  <si>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</si>
  <si>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</si>
  <si>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</si>
  <si>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</si>
  <si>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</si>
  <si>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</si>
  <si>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</si>
  <si>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</si>
  <si>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</si>
  <si>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</si>
  <si>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</si>
  <si>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</si>
  <si>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</si>
  <si>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</si>
  <si>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</si>
  <si>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</si>
  <si>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</si>
  <si>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</si>
  <si>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</si>
  <si>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</si>
  <si>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</si>
  <si>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</si>
  <si>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</si>
  <si>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</si>
  <si>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</si>
  <si>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</si>
  <si>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</si>
  <si>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</si>
  <si>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</si>
  <si>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</si>
  <si>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</si>
  <si>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</si>
  <si>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</si>
  <si>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</si>
  <si>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</si>
  <si>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</si>
  <si>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</si>
  <si>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</si>
  <si>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</si>
  <si>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</si>
  <si>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</si>
  <si>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</si>
  <si>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</si>
  <si>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</si>
  <si>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</si>
  <si>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</si>
  <si>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</si>
  <si>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</si>
  <si>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</si>
  <si>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</si>
  <si>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</si>
  <si>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</si>
  <si>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</si>
  <si>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</si>
  <si>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</si>
  <si>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</si>
  <si>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</si>
  <si>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</si>
  <si>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</si>
  <si>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</si>
  <si>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</si>
  <si>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</si>
  <si>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</si>
  <si>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</si>
  <si>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</si>
  <si>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</si>
  <si>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</si>
  <si>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</si>
  <si>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</si>
  <si>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</si>
  <si>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</si>
  <si>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</si>
  <si>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</si>
  <si>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</si>
  <si>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</si>
  <si>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</si>
  <si>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</si>
  <si>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</si>
  <si>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</si>
  <si>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</si>
  <si>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</si>
  <si>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</si>
  <si>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</si>
  <si>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</si>
  <si>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</si>
  <si>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</si>
  <si>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</si>
  <si>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</si>
  <si>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</si>
  <si>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</si>
  <si>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</si>
  <si>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</si>
  <si>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</si>
  <si>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</si>
  <si>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</si>
  <si>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</si>
  <si>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</si>
  <si>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</si>
  <si>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</si>
  <si>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</si>
  <si>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</si>
  <si>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</si>
  <si>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</si>
  <si>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</si>
  <si>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</si>
  <si>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</si>
  <si>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</si>
  <si>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</si>
  <si>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</si>
  <si>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</si>
  <si>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</si>
  <si>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</si>
  <si>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</si>
  <si>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</si>
  <si>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</si>
  <si>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</si>
  <si>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</si>
  <si>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</si>
  <si>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</si>
  <si>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</si>
  <si>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</si>
  <si>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</si>
  <si>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</si>
  <si>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</si>
  <si>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</si>
  <si>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</si>
  <si>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</si>
  <si>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</si>
  <si>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</si>
  <si>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</si>
  <si>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</si>
  <si>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</si>
  <si>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</si>
  <si>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</si>
  <si>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</si>
  <si>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</si>
  <si>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</si>
  <si>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</si>
  <si>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</si>
  <si>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</si>
  <si>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</si>
  <si>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</si>
  <si>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</si>
  <si>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</si>
  <si>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</si>
  <si>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</si>
  <si>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</si>
  <si>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</si>
  <si>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</si>
  <si>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</si>
  <si>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</si>
  <si>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</si>
  <si>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</si>
  <si>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</si>
  <si>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</si>
  <si>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</si>
  <si>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</si>
  <si>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</si>
  <si>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</si>
  <si>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</si>
  <si>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</si>
  <si>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</si>
  <si>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</si>
  <si>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</si>
  <si>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</si>
  <si>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</si>
  <si>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</si>
  <si>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</si>
  <si>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</si>
  <si>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</si>
  <si>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</si>
  <si>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</si>
  <si>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</si>
  <si>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</si>
  <si>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</si>
  <si>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</si>
  <si>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</si>
  <si>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</si>
  <si>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</si>
  <si>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</si>
  <si>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</si>
  <si>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</si>
  <si>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</si>
  <si>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</si>
  <si>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</si>
  <si>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</si>
  <si>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</si>
  <si>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</si>
  <si>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</si>
  <si>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</si>
  <si>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</si>
  <si>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</si>
  <si>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</si>
  <si>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</si>
  <si>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</si>
  <si>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</si>
  <si>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</si>
  <si>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</si>
  <si>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</si>
  <si>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</si>
  <si>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</si>
  <si>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</si>
  <si>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</si>
  <si>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</si>
  <si>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</si>
  <si>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</si>
  <si>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</si>
  <si>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</si>
  <si>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</si>
  <si>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</si>
  <si>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</si>
  <si>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</si>
  <si>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</si>
  <si>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</si>
  <si>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</si>
  <si>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</si>
  <si>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</si>
  <si>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</si>
  <si>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</si>
  <si>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</si>
  <si>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</si>
  <si>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</si>
  <si>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</si>
  <si>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</si>
  <si>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</si>
  <si>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</si>
  <si>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</si>
  <si>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</si>
  <si>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</si>
  <si>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</si>
  <si>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</si>
  <si>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</si>
  <si>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</si>
  <si>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</si>
  <si>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</si>
  <si>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</si>
  <si>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</si>
  <si>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</si>
  <si>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</si>
  <si>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</si>
  <si>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</si>
  <si>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</si>
  <si>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</si>
  <si>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</si>
  <si>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</si>
  <si>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</si>
  <si>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</si>
  <si>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</si>
  <si>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</si>
  <si>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</si>
  <si>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</si>
  <si>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</si>
  <si>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</si>
  <si>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</si>
  <si>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</si>
  <si>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</si>
  <si>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</si>
  <si>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</si>
  <si>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</si>
  <si>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</si>
  <si>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</si>
  <si>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</si>
  <si>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</si>
  <si>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</si>
  <si>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</si>
  <si>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</si>
  <si>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</si>
  <si>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</si>
  <si>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</si>
  <si>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</si>
  <si>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</si>
  <si>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</si>
  <si>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</si>
  <si>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</si>
  <si>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</si>
  <si>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</si>
  <si>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</si>
  <si>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</si>
  <si>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</si>
  <si>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</si>
  <si>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</si>
  <si>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</si>
  <si>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</si>
  <si>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</si>
  <si>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</si>
  <si>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</si>
  <si>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</si>
  <si>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</si>
  <si>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</si>
  <si>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</si>
  <si>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</si>
  <si>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</si>
  <si>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</si>
  <si>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</si>
  <si>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</si>
  <si>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</si>
  <si>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</si>
  <si>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</si>
  <si>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</si>
  <si>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</si>
  <si>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</si>
  <si>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</si>
  <si>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</si>
  <si>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</si>
  <si>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</si>
  <si>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</si>
  <si>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</si>
  <si>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</si>
  <si>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</si>
  <si>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</si>
  <si>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</si>
  <si>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</si>
  <si>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</si>
  <si>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</si>
  <si>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</si>
  <si>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</si>
  <si>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</si>
  <si>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</si>
  <si>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</si>
  <si>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</si>
  <si>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</si>
  <si>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</si>
  <si>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</si>
  <si>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</si>
  <si>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</si>
  <si>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</si>
  <si>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</si>
  <si>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</si>
  <si>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</si>
  <si>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</si>
  <si>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</si>
  <si>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</si>
  <si>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</si>
  <si>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</si>
  <si>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</si>
  <si>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</si>
  <si>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</si>
  <si>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</si>
  <si>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</si>
  <si>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</si>
  <si>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</si>
  <si>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</si>
  <si>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</si>
  <si>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</si>
  <si>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</si>
  <si>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</si>
  <si>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</si>
  <si>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</si>
  <si>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</si>
  <si>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</si>
  <si>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</si>
  <si>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</si>
  <si>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</si>
  <si>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</si>
  <si>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</si>
  <si>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</si>
  <si>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</si>
  <si>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</si>
  <si>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</si>
  <si>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</si>
  <si>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</si>
  <si>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</si>
  <si>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</si>
  <si>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</si>
  <si>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</si>
  <si>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</si>
  <si>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</si>
  <si>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</si>
  <si>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</si>
  <si>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</si>
  <si>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</si>
  <si>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</si>
  <si>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</si>
  <si>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</si>
  <si>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</si>
  <si>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</si>
  <si>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</si>
  <si>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</si>
  <si>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</si>
  <si>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</si>
  <si>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</si>
  <si>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</si>
  <si>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</si>
  <si>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</si>
  <si>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</si>
  <si>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</si>
  <si>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</si>
  <si>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</si>
  <si>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</si>
  <si>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</si>
  <si>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</si>
  <si>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</si>
  <si>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</si>
  <si>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</si>
  <si>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</si>
  <si>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</si>
  <si>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</si>
  <si>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</si>
  <si>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</si>
  <si>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</si>
  <si>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</si>
  <si>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</si>
  <si>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</si>
  <si>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</si>
  <si>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</si>
  <si>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</si>
  <si>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</si>
  <si>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</si>
  <si>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</si>
  <si>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</si>
  <si>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</si>
  <si>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</si>
  <si>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</si>
  <si>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</si>
  <si>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</si>
  <si>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</si>
  <si>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</si>
  <si>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</si>
  <si>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</si>
  <si>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</si>
  <si>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</si>
  <si>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</si>
  <si>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</si>
  <si>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</si>
  <si>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</si>
  <si>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</si>
  <si>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</si>
  <si>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</si>
  <si>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</si>
  <si>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</si>
  <si>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</si>
  <si>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</si>
  <si>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</si>
  <si>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</si>
  <si>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</si>
  <si>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</si>
  <si>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</si>
  <si>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</si>
  <si>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</si>
  <si>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</si>
  <si>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</si>
  <si>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</si>
  <si>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</si>
  <si>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</si>
  <si>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</si>
  <si>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</si>
  <si>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</si>
  <si>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</si>
  <si>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</si>
  <si>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</si>
  <si>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</si>
  <si>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</si>
  <si>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</si>
  <si>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</si>
  <si>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</si>
  <si>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</si>
  <si>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</si>
  <si>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</si>
  <si>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</si>
  <si>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</si>
  <si>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</si>
  <si>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</si>
  <si>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</si>
  <si>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</si>
  <si>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</si>
  <si>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</si>
  <si>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</si>
  <si>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</si>
  <si>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</si>
  <si>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</si>
  <si>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</si>
  <si>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</si>
  <si>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</si>
  <si>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</si>
  <si>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</si>
  <si>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</si>
  <si>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</si>
  <si>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</si>
  <si>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</si>
  <si>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</si>
  <si>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</si>
  <si>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</si>
  <si>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</si>
  <si>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</si>
  <si>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</si>
  <si>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</si>
  <si>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</si>
  <si>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</si>
  <si>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</si>
  <si>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</si>
  <si>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</si>
  <si>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</si>
  <si>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</si>
  <si>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</si>
  <si>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</si>
  <si>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</si>
  <si>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</si>
  <si>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</si>
  <si>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</si>
  <si>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</si>
  <si>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</si>
  <si>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</si>
  <si>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</si>
  <si>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</si>
  <si>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</si>
  <si>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</si>
  <si>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</si>
  <si>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</si>
  <si>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</si>
  <si>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</si>
  <si>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</si>
  <si>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</si>
  <si>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</si>
  <si>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</si>
  <si>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</si>
  <si>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</si>
  <si>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</si>
  <si>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</si>
  <si>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</si>
  <si>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</si>
  <si>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</si>
  <si>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</si>
  <si>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</si>
  <si>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</si>
  <si>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</si>
  <si>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</si>
  <si>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</si>
  <si>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</si>
  <si>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</si>
  <si>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</si>
  <si>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</si>
  <si>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</si>
  <si>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</si>
  <si>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</si>
  <si>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</si>
  <si>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</si>
  <si>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</si>
  <si>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</si>
  <si>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</si>
  <si>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</si>
  <si>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</si>
  <si>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</si>
  <si>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</si>
  <si>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</si>
  <si>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</si>
  <si>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</si>
  <si>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</si>
  <si>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</si>
  <si>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</si>
  <si>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</si>
  <si>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</si>
  <si>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</si>
  <si>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</si>
  <si>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</si>
  <si>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</si>
  <si>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</si>
  <si>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</si>
  <si>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</si>
  <si>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</si>
  <si>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</si>
  <si>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</si>
  <si>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</si>
  <si>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</si>
  <si>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</si>
  <si>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</si>
  <si>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</si>
  <si>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</si>
  <si>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</si>
  <si>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</si>
  <si>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</si>
  <si>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</si>
  <si>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</si>
  <si>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</si>
  <si>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</si>
  <si>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</si>
  <si>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</si>
  <si>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</si>
  <si>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</si>
  <si>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</si>
  <si>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</si>
  <si>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</si>
  <si>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</si>
  <si>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</si>
  <si>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</si>
  <si>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</si>
  <si>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</si>
  <si>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</si>
  <si>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</si>
  <si>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</si>
  <si>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</si>
  <si>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</si>
  <si>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</si>
  <si>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</si>
  <si>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</si>
  <si>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</si>
  <si>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</si>
  <si>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</si>
  <si>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</si>
  <si>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</si>
  <si>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</si>
  <si>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</si>
  <si>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</si>
  <si>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</si>
  <si>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</si>
  <si>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</si>
  <si>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</si>
  <si>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</si>
  <si>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</si>
  <si>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</si>
  <si>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</si>
  <si>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</si>
  <si>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</si>
  <si>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</si>
  <si>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</si>
  <si>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</si>
  <si>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</si>
  <si>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</si>
  <si>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</si>
  <si>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</si>
  <si>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</si>
  <si>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</si>
  <si>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</si>
  <si>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</si>
  <si>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</si>
  <si>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</si>
  <si>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</si>
  <si>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</si>
  <si>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</si>
  <si>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</si>
  <si>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</si>
  <si>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</si>
  <si>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</si>
  <si>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</si>
  <si>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</si>
  <si>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</si>
  <si>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</si>
  <si>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</si>
  <si>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</si>
  <si>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</si>
  <si>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</si>
  <si>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</si>
  <si>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</si>
  <si>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</si>
  <si>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</si>
  <si>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</si>
  <si>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</si>
  <si>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</si>
  <si>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</si>
  <si>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</si>
  <si>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</si>
  <si>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</si>
  <si>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</si>
  <si>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</si>
  <si>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</si>
  <si>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</si>
  <si>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</si>
  <si>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</si>
  <si>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</si>
  <si>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</si>
  <si>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</si>
  <si>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</si>
  <si>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</si>
  <si>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</si>
  <si>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</si>
  <si>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</si>
  <si>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</si>
  <si>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</si>
  <si>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</si>
  <si>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</si>
  <si>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</si>
  <si>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</si>
  <si>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</si>
  <si>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</si>
  <si>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</si>
  <si>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</si>
  <si>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</si>
  <si>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</si>
  <si>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</si>
  <si>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</si>
  <si>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</si>
  <si>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</si>
  <si>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</si>
  <si>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</si>
  <si>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</si>
  <si>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</si>
  <si>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</si>
  <si>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</si>
  <si>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</si>
  <si>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</si>
  <si>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</si>
  <si>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</si>
  <si>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</si>
  <si>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</si>
  <si>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</si>
  <si>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</si>
  <si>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</si>
  <si>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</si>
  <si>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</si>
  <si>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</si>
  <si>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</si>
  <si>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</si>
  <si>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</si>
  <si>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</si>
  <si>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</si>
  <si>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</si>
  <si>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</si>
  <si>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</si>
  <si>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</si>
  <si>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</si>
  <si>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</si>
  <si>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</si>
  <si>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</si>
  <si>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</si>
  <si>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</si>
  <si>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</si>
  <si>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</si>
  <si>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</si>
  <si>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</si>
  <si>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</si>
  <si>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</si>
  <si>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</si>
  <si>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</si>
  <si>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</si>
  <si>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</si>
  <si>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</si>
  <si>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</si>
  <si>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</si>
  <si>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</si>
  <si>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</si>
  <si>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</si>
  <si>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</si>
  <si>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</si>
  <si>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</si>
  <si>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</si>
  <si>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</si>
  <si>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</si>
  <si>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</si>
  <si>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</si>
  <si>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</si>
  <si>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</si>
  <si>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</si>
  <si>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</si>
  <si>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</si>
  <si>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</si>
  <si>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</si>
  <si>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</si>
  <si>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</si>
  <si>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</si>
  <si>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</si>
  <si>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</si>
  <si>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</si>
  <si>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</si>
  <si>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</si>
  <si>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</si>
  <si>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</si>
  <si>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</si>
  <si>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</si>
  <si>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</si>
  <si>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</si>
  <si>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</si>
  <si>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</si>
  <si>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</si>
  <si>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</si>
  <si>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</si>
  <si>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</si>
  <si>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</si>
  <si>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</si>
  <si>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</si>
  <si>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</si>
  <si>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</si>
  <si>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</si>
  <si>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</si>
  <si>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</si>
  <si>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</si>
  <si>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</si>
  <si>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</si>
  <si>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</si>
  <si>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</si>
  <si>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</si>
  <si>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</si>
  <si>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</si>
  <si>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</si>
  <si>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</si>
  <si>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</si>
  <si>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</si>
  <si>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</si>
  <si>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</si>
  <si>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</si>
  <si>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</si>
  <si>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</si>
  <si>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</si>
  <si>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</si>
  <si>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</si>
  <si>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</si>
  <si>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</si>
  <si>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</si>
  <si>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</si>
  <si>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</si>
  <si>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</si>
  <si>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</si>
  <si>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</si>
  <si>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</si>
  <si>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</si>
  <si>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</si>
  <si>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</si>
  <si>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</si>
  <si>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</si>
  <si>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</si>
  <si>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</si>
  <si>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</si>
  <si>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</si>
  <si>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</si>
  <si>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</si>
  <si>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</si>
  <si>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</si>
  <si>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</si>
  <si>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</si>
  <si>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</si>
  <si>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</si>
  <si>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</si>
  <si>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</si>
  <si>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</si>
  <si>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</si>
  <si>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</si>
  <si>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</si>
  <si>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</si>
  <si>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</si>
  <si>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</si>
  <si>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</si>
  <si>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</si>
  <si>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</si>
  <si>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</si>
  <si>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</si>
  <si>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</si>
  <si>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</si>
  <si>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</si>
  <si>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</si>
  <si>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</si>
  <si>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</si>
  <si>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</si>
  <si>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</si>
  <si>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</si>
  <si>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</si>
  <si>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</si>
  <si>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</si>
  <si>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</si>
  <si>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</si>
  <si>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</si>
  <si>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</si>
  <si>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</si>
  <si>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</si>
  <si>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</si>
  <si>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</si>
  <si>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</si>
  <si>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</si>
  <si>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</si>
  <si>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</si>
  <si>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</si>
  <si>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</si>
  <si>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</si>
  <si>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</si>
  <si>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</si>
  <si>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</si>
  <si>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</si>
  <si>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</si>
  <si>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</si>
  <si>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</si>
  <si>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</si>
  <si>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</si>
  <si>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</si>
  <si>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</si>
  <si>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</si>
  <si>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</si>
  <si>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</si>
  <si>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</si>
  <si>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</si>
  <si>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</si>
  <si>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</si>
  <si>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</si>
  <si>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</si>
  <si>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</si>
  <si>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</si>
  <si>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</si>
  <si>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</si>
  <si>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</si>
  <si>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</si>
  <si>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</si>
  <si>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</si>
  <si>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</si>
  <si>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</si>
  <si>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</si>
  <si>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</si>
  <si>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</si>
  <si>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</si>
  <si>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</si>
  <si>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</si>
  <si>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</si>
  <si>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</si>
  <si>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</si>
  <si>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</si>
  <si>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</si>
  <si>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</si>
  <si>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</si>
  <si>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</si>
  <si>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</si>
  <si>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</si>
  <si>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</si>
  <si>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</si>
  <si>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</si>
  <si>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</si>
  <si>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</si>
  <si>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</si>
  <si>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</si>
  <si>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</si>
  <si>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</si>
  <si>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</si>
  <si>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</si>
  <si>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</si>
  <si>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</si>
  <si>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</si>
  <si>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</si>
  <si>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</si>
  <si>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</si>
  <si>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</si>
  <si>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</si>
  <si>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</si>
  <si>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</si>
  <si>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</si>
  <si>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</si>
  <si>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</si>
  <si>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</si>
  <si>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</si>
  <si>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</si>
  <si>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</si>
  <si>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</si>
  <si>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</si>
  <si>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</si>
  <si>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</si>
  <si>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</si>
  <si>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</si>
  <si>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</si>
  <si>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</si>
  <si>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</si>
  <si>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</si>
  <si>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</si>
  <si>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</si>
  <si>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</si>
  <si>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</si>
  <si>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</si>
  <si>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</si>
  <si>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</si>
  <si>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</si>
  <si>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</si>
  <si>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</si>
  <si>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</si>
  <si>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</si>
  <si>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</si>
  <si>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</si>
  <si>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</si>
  <si>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</si>
  <si>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</si>
  <si>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</si>
  <si>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</si>
  <si>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</si>
  <si>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</si>
  <si>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</si>
  <si>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</si>
  <si>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</si>
  <si>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</si>
  <si>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</si>
  <si>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</si>
  <si>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</si>
  <si>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</si>
  <si>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</si>
  <si>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</si>
  <si>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</si>
  <si>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</si>
  <si>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</si>
  <si>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</si>
  <si>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</si>
  <si>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</si>
  <si>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</si>
  <si>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</si>
  <si>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</si>
  <si>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</si>
  <si>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</si>
  <si>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</si>
  <si>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</si>
  <si>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</si>
  <si>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</si>
  <si>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</si>
  <si>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</si>
  <si>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</si>
  <si>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</si>
  <si>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</si>
  <si>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</si>
  <si>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</si>
  <si>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</si>
  <si>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</si>
  <si>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</si>
  <si>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</si>
  <si>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</si>
  <si>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</si>
  <si>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</si>
  <si>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</si>
  <si>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</si>
  <si>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</si>
  <si>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</si>
  <si>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</si>
  <si>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</si>
  <si>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</si>
  <si>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</si>
  <si>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</si>
  <si>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</si>
  <si>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</si>
  <si>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</si>
  <si>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</si>
  <si>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</si>
  <si>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</si>
  <si>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</si>
  <si>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</si>
  <si>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</si>
  <si>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</si>
  <si>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</si>
  <si>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</si>
  <si>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</si>
  <si>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</si>
  <si>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</si>
  <si>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</si>
  <si>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</si>
  <si>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</si>
  <si>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</si>
  <si>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</si>
  <si>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</si>
  <si>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</si>
  <si>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</si>
  <si>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</si>
  <si>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</si>
  <si>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</si>
  <si>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</si>
  <si>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</si>
  <si>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</si>
  <si>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</si>
  <si>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</si>
  <si>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</si>
  <si>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</si>
  <si>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</si>
  <si>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</si>
  <si>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</si>
  <si>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</si>
  <si>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</si>
  <si>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</si>
  <si>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</si>
  <si>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</si>
  <si>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</si>
  <si>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</si>
  <si>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</si>
  <si>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</si>
  <si>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</si>
  <si>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</si>
  <si>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</si>
  <si>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</si>
  <si>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</si>
  <si>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</si>
  <si>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</si>
  <si>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</si>
  <si>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</si>
  <si>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</si>
  <si>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</si>
  <si>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</si>
  <si>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</si>
  <si>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</si>
  <si>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</si>
  <si>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</si>
  <si>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</si>
  <si>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</si>
  <si>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</si>
  <si>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</si>
  <si>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</si>
  <si>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</si>
  <si>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</si>
  <si>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</si>
  <si>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</si>
  <si>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</si>
  <si>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</si>
  <si>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</si>
  <si>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</si>
  <si>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</si>
  <si>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</si>
  <si>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</si>
  <si>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</si>
  <si>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</si>
  <si>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</si>
  <si>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</si>
  <si>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</si>
  <si>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</si>
  <si>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</si>
  <si>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</si>
  <si>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</si>
  <si>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</si>
  <si>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</si>
  <si>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</si>
  <si>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</si>
  <si>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</si>
  <si>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</si>
  <si>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</si>
  <si>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</si>
  <si>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</si>
  <si>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</si>
  <si>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</si>
  <si>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</si>
  <si>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</si>
  <si>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</si>
  <si>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</si>
  <si>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</si>
  <si>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</si>
  <si>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</si>
  <si>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</si>
  <si>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</si>
  <si>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</si>
  <si>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</si>
  <si>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</si>
  <si>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</si>
  <si>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</si>
  <si>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</si>
  <si>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</si>
  <si>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</si>
  <si>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</si>
  <si>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</si>
  <si>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</si>
  <si>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</si>
  <si>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</si>
  <si>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</si>
  <si>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</si>
  <si>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</si>
  <si>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</si>
  <si>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</si>
  <si>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</si>
  <si>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</si>
  <si>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</si>
  <si>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</si>
  <si>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</si>
  <si>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</si>
  <si>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</si>
  <si>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</si>
  <si>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</si>
  <si>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</si>
  <si>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</si>
  <si>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</si>
  <si>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</si>
  <si>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</si>
  <si>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</si>
  <si>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</si>
  <si>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</si>
  <si>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</si>
  <si>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</si>
  <si>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</si>
  <si>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</si>
  <si>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</si>
  <si>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</si>
  <si>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</si>
  <si>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</si>
  <si>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</si>
  <si>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</si>
  <si>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</si>
  <si>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</si>
  <si>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</si>
  <si>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</si>
  <si>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</si>
  <si>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</si>
  <si>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</si>
  <si>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</si>
  <si>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</si>
  <si>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</si>
  <si>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</si>
  <si>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</si>
  <si>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</si>
  <si>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</si>
  <si>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</si>
  <si>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</si>
  <si>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</si>
  <si>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</si>
  <si>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</si>
  <si>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</si>
  <si>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</si>
  <si>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</si>
  <si>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</si>
  <si>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</si>
  <si>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</si>
  <si>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</si>
  <si>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</si>
  <si>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</si>
  <si>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</si>
  <si>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</si>
  <si>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</si>
  <si>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</si>
  <si>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</si>
  <si>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</si>
  <si>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</si>
  <si>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</si>
  <si>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</si>
  <si>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</si>
  <si>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</si>
  <si>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</si>
  <si>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</si>
  <si>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</si>
  <si>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</si>
  <si>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</si>
  <si>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</si>
  <si>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</si>
  <si>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</si>
  <si>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</si>
  <si>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</si>
  <si>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</si>
  <si>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</si>
  <si>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</si>
  <si>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</si>
  <si>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</si>
  <si>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</si>
  <si>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</si>
  <si>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</si>
  <si>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</si>
  <si>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</si>
  <si>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</si>
  <si>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</si>
  <si>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</si>
  <si>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</si>
  <si>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</si>
  <si>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</si>
  <si>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</si>
  <si>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</si>
  <si>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</si>
  <si>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</si>
  <si>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</si>
  <si>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</si>
  <si>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</si>
  <si>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</si>
  <si>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</si>
  <si>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</si>
  <si>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</si>
  <si>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</si>
  <si>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</si>
  <si>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</si>
  <si>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</si>
  <si>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</si>
  <si>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</si>
  <si>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</si>
  <si>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</si>
  <si>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</si>
  <si>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</si>
  <si>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</si>
  <si>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</si>
  <si>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</si>
  <si>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</si>
  <si>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</si>
  <si>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</si>
  <si>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</si>
  <si>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</si>
  <si>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</si>
  <si>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</si>
  <si>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</si>
  <si>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</si>
  <si>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</si>
  <si>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</si>
  <si>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</si>
  <si>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</si>
  <si>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</si>
  <si>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</si>
  <si>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</si>
  <si>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</si>
  <si>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</si>
  <si>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</si>
  <si>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</si>
  <si>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</si>
  <si>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</si>
  <si>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</si>
  <si>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</si>
  <si>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</si>
  <si>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</si>
  <si>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</si>
  <si>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</si>
  <si>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</si>
  <si>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</si>
  <si>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</si>
  <si>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</si>
  <si>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</si>
  <si>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</si>
  <si>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</si>
  <si>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</si>
  <si>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</si>
  <si>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</si>
  <si>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</si>
  <si>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</si>
  <si>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</si>
  <si>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</si>
  <si>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</si>
  <si>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</si>
  <si>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</si>
  <si>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</si>
  <si>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</si>
  <si>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</si>
  <si>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</si>
  <si>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</si>
  <si>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</si>
  <si>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</si>
  <si>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</si>
  <si>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</si>
  <si>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</si>
  <si>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</si>
  <si>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</si>
  <si>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</si>
  <si>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</si>
  <si>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</si>
  <si>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</si>
  <si>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</si>
  <si>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</si>
  <si>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</si>
  <si>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</si>
  <si>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</si>
  <si>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</si>
  <si>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</si>
  <si>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</si>
  <si>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</si>
  <si>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</si>
  <si>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</si>
  <si>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</si>
  <si>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</si>
  <si>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</si>
  <si>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</si>
  <si>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</si>
  <si>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</si>
  <si>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</si>
  <si>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</si>
  <si>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</si>
  <si>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</si>
  <si>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</si>
  <si>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</si>
  <si>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</si>
  <si>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</si>
  <si>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</si>
  <si>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</si>
  <si>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</si>
  <si>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</si>
  <si>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</si>
  <si>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</si>
  <si>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</si>
  <si>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</si>
  <si>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</si>
  <si>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</si>
  <si>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</si>
  <si>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</si>
  <si>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</si>
  <si>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</si>
  <si>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</si>
  <si>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</si>
  <si>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</si>
  <si>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</si>
  <si>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</si>
  <si>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</si>
  <si>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</si>
  <si>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</si>
  <si>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</si>
  <si>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</si>
  <si>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</si>
  <si>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</si>
  <si>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</si>
  <si>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</si>
  <si>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</si>
  <si>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</si>
  <si>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</si>
  <si>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</si>
  <si>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</si>
  <si>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</si>
  <si>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</si>
  <si>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</si>
  <si>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</si>
  <si>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</si>
  <si>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</si>
  <si>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</si>
  <si>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</si>
  <si>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</si>
  <si>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</si>
  <si>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</si>
  <si>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</si>
  <si>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</si>
  <si>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</si>
  <si>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</si>
  <si>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</si>
  <si>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</si>
  <si>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</si>
  <si>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</si>
  <si>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</si>
  <si>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</si>
  <si>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</si>
  <si>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</si>
  <si>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</si>
  <si>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</si>
  <si>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</si>
  <si>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</si>
  <si>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</si>
  <si>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</si>
  <si>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</si>
  <si>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</si>
  <si>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</si>
  <si>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</si>
  <si>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</si>
  <si>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</si>
  <si>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</si>
  <si>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</si>
  <si>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</si>
  <si>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</si>
  <si>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</si>
  <si>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</si>
  <si>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</si>
  <si>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</si>
  <si>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</si>
  <si>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</si>
  <si>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</si>
  <si>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</si>
  <si>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</si>
  <si>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</si>
  <si>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</si>
  <si>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</si>
  <si>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</si>
  <si>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</si>
  <si>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</si>
  <si>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</si>
  <si>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</si>
  <si>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</si>
  <si>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</si>
  <si>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</si>
  <si>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</si>
  <si>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</si>
  <si>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</si>
  <si>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</si>
  <si>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</si>
  <si>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</si>
  <si>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</si>
  <si>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</si>
  <si>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</si>
  <si>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</si>
  <si>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</si>
  <si>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</si>
  <si>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</si>
  <si>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</si>
  <si>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</si>
  <si>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</si>
  <si>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</si>
  <si>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</si>
  <si>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</si>
  <si>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</si>
  <si>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</si>
  <si>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</si>
  <si>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</si>
  <si>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</si>
  <si>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</si>
  <si>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</si>
  <si>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</si>
  <si>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</si>
  <si>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</si>
  <si>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</si>
  <si>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</si>
  <si>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</si>
  <si>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</si>
  <si>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</si>
  <si>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</si>
  <si>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</si>
  <si>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</si>
  <si>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</si>
  <si>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</si>
  <si>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</si>
  <si>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</si>
  <si>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</si>
  <si>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</si>
  <si>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</si>
  <si>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</si>
  <si>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</si>
  <si>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</si>
  <si>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</si>
  <si>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</si>
  <si>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</si>
  <si>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</si>
  <si>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</si>
  <si>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</si>
  <si>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</si>
  <si>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</si>
  <si>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</si>
  <si>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</si>
  <si>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</si>
  <si>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</si>
  <si>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</si>
  <si>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</si>
  <si>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</si>
  <si>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</si>
  <si>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</si>
  <si>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</si>
  <si>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</si>
  <si>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</si>
  <si>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</si>
  <si>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</si>
  <si>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</si>
  <si>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</si>
  <si>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</si>
  <si>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</si>
  <si>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</si>
  <si>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</si>
  <si>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</si>
  <si>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</si>
  <si>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</si>
  <si>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</si>
  <si>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</si>
  <si>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</si>
  <si>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</si>
  <si>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</si>
  <si>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</si>
  <si>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</si>
  <si>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</si>
  <si>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</si>
  <si>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</si>
  <si>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</si>
  <si>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</si>
  <si>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</si>
  <si>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</si>
  <si>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</si>
  <si>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</si>
  <si>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</si>
  <si>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</si>
  <si>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</si>
  <si>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</si>
  <si>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</si>
  <si>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</si>
  <si>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</si>
  <si>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</si>
  <si>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</si>
  <si>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</si>
  <si>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</si>
  <si>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</si>
  <si>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</si>
  <si>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</si>
  <si>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</si>
  <si>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</si>
  <si>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</si>
  <si>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</si>
  <si>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</si>
  <si>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</si>
  <si>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</si>
  <si>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</si>
  <si>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</si>
  <si>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</si>
  <si>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</si>
  <si>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</si>
  <si>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</si>
  <si>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</si>
  <si>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</si>
  <si>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</si>
  <si>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</si>
  <si>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</si>
  <si>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</si>
  <si>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</si>
  <si>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</si>
  <si>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</si>
  <si>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</si>
  <si>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</si>
  <si>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</si>
  <si>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</si>
  <si>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</si>
  <si>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</si>
  <si>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</si>
  <si>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</si>
  <si>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</si>
  <si>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</si>
  <si>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</si>
  <si>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</si>
  <si>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</si>
  <si>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</si>
  <si>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</si>
  <si>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</si>
  <si>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</si>
  <si>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</si>
  <si>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</si>
  <si>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</si>
  <si>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</si>
  <si>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</si>
  <si>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</si>
  <si>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</si>
  <si>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</si>
  <si>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</si>
  <si>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</si>
  <si>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</si>
  <si>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</si>
  <si>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</si>
  <si>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</si>
  <si>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</si>
  <si>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</si>
  <si>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</si>
  <si>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</si>
  <si>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</si>
  <si>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</si>
  <si>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</si>
  <si>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</si>
  <si>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</si>
  <si>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</si>
  <si>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</si>
  <si>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</si>
  <si>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</si>
  <si>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</si>
  <si>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</si>
  <si>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</si>
  <si>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</si>
  <si>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</si>
  <si>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</si>
  <si>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</si>
  <si>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</si>
  <si>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</si>
  <si>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</si>
  <si>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</si>
  <si>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</si>
  <si>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</si>
  <si>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</si>
  <si>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</si>
  <si>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</si>
  <si>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</si>
  <si>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</si>
  <si>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</si>
  <si>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</si>
  <si>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</si>
  <si>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</si>
  <si>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</si>
  <si>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</si>
  <si>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</si>
  <si>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</si>
  <si>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</si>
  <si>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</si>
  <si>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</si>
  <si>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</si>
  <si>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</si>
  <si>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</si>
  <si>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</si>
  <si>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</si>
  <si>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</si>
  <si>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</si>
  <si>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</si>
  <si>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</si>
  <si>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</si>
  <si>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</si>
  <si>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</si>
  <si>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</si>
  <si>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</si>
  <si>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</si>
  <si>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</si>
  <si>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</si>
  <si>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</si>
  <si>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</si>
  <si>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</si>
  <si>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</si>
  <si>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</si>
  <si>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</si>
  <si>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</si>
  <si>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</si>
  <si>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</si>
  <si>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</si>
  <si>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</si>
  <si>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</si>
  <si>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</si>
  <si>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</si>
  <si>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</si>
  <si>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</si>
  <si>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</si>
  <si>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</si>
  <si>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</si>
  <si>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</si>
  <si>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</si>
  <si>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</si>
  <si>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</si>
  <si>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</si>
  <si>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</si>
  <si>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</si>
  <si>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</si>
  <si>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</si>
  <si>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</si>
  <si>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</si>
  <si>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</si>
  <si>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</si>
  <si>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</si>
  <si>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</si>
  <si>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</si>
  <si>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</si>
  <si>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</si>
  <si>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</si>
  <si>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</si>
  <si>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</si>
  <si>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</si>
  <si>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</si>
  <si>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</si>
  <si>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</si>
  <si>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</si>
  <si>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</si>
  <si>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</si>
  <si>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</si>
  <si>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</si>
  <si>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</si>
  <si>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</si>
  <si>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</si>
  <si>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</si>
  <si>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</si>
  <si>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</si>
  <si>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</si>
  <si>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</si>
  <si>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</si>
  <si>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</si>
  <si>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</si>
  <si>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</si>
  <si>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</si>
  <si>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</si>
  <si>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</si>
  <si>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</si>
  <si>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</si>
  <si>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</si>
  <si>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</si>
  <si>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</si>
  <si>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</si>
  <si>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</si>
  <si>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</si>
  <si>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</si>
  <si>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</si>
  <si>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</si>
  <si>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</si>
  <si>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</si>
  <si>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</si>
  <si>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</si>
  <si>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</si>
  <si>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</si>
  <si>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</si>
  <si>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</si>
  <si>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</si>
  <si>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</si>
  <si>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</si>
  <si>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</si>
  <si>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</si>
  <si>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</si>
  <si>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</si>
  <si>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</si>
  <si>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</si>
  <si>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</si>
  <si>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</si>
  <si>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</si>
  <si>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</si>
  <si>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</si>
  <si>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</si>
  <si>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</si>
  <si>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</si>
  <si>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</si>
  <si>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</si>
  <si>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</si>
  <si>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</si>
  <si>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</si>
  <si>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</si>
  <si>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</si>
  <si>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</si>
  <si>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</si>
  <si>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</si>
  <si>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</si>
  <si>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</si>
  <si>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</si>
  <si>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</si>
  <si>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</si>
  <si>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</si>
  <si>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</si>
  <si>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</si>
  <si>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</si>
  <si>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</si>
  <si>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</si>
  <si>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</si>
  <si>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</si>
  <si>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</si>
  <si>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</si>
  <si>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</si>
  <si>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</si>
  <si>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</si>
  <si>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</si>
  <si>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</si>
  <si>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</si>
  <si>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</si>
  <si>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</si>
  <si>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</si>
  <si>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</si>
  <si>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</si>
  <si>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</si>
  <si>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</si>
  <si>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</si>
  <si>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</si>
  <si>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</si>
  <si>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</si>
  <si>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</si>
  <si>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</si>
  <si>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</si>
  <si>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</si>
  <si>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</si>
  <si>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</si>
  <si>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</si>
  <si>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</si>
  <si>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</si>
  <si>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</si>
  <si>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</si>
  <si>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</si>
  <si>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</si>
  <si>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</si>
  <si>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</si>
  <si>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</si>
  <si>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</si>
  <si>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</si>
  <si>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</si>
  <si>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</si>
  <si>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</si>
  <si>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</si>
  <si>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</si>
  <si>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</si>
  <si>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</si>
  <si>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</si>
  <si>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</si>
  <si>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</si>
  <si>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</si>
  <si>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</si>
  <si>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</si>
  <si>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</si>
  <si>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</si>
  <si>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</si>
  <si>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</si>
  <si>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</si>
  <si>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</si>
  <si>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</si>
  <si>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</si>
  <si>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</si>
  <si>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</si>
  <si>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</si>
  <si>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</si>
  <si>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</si>
  <si>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</si>
  <si>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</si>
  <si>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</si>
  <si>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</si>
  <si>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</si>
  <si>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</si>
  <si>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</si>
  <si>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</si>
  <si>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</si>
  <si>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</si>
  <si>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</si>
  <si>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</si>
  <si>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</si>
  <si>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</si>
  <si>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</si>
  <si>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</si>
  <si>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</si>
  <si>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</si>
  <si>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</si>
  <si>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</si>
  <si>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</si>
  <si>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</si>
  <si>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</si>
  <si>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</si>
  <si>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</si>
  <si>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</si>
  <si>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</si>
  <si>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</si>
  <si>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</si>
  <si>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</si>
  <si>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</si>
  <si>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</si>
  <si>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</si>
  <si>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</si>
  <si>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</si>
  <si>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</si>
  <si>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</si>
  <si>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</si>
  <si>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</si>
  <si>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</si>
  <si>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</si>
  <si>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</si>
  <si>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</si>
  <si>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</si>
  <si>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</si>
  <si>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</si>
  <si>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</si>
  <si>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</si>
  <si>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</si>
  <si>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</si>
  <si>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</si>
  <si>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</si>
  <si>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</si>
  <si>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</si>
  <si>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</si>
  <si>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</si>
  <si>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</si>
  <si>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</si>
  <si>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</si>
  <si>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</si>
  <si>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</si>
  <si>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</si>
  <si>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</si>
  <si>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</si>
  <si>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</si>
  <si>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</si>
  <si>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</si>
  <si>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</si>
  <si>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</si>
  <si>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</si>
  <si>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</si>
  <si>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</si>
  <si>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</si>
  <si>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</si>
  <si>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</si>
  <si>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</si>
  <si>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</si>
  <si>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</si>
  <si>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</si>
  <si>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</si>
  <si>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</si>
  <si>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</si>
  <si>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</si>
  <si>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</si>
  <si>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</si>
  <si>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</si>
  <si>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</si>
  <si>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</si>
  <si>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</si>
  <si>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</si>
  <si>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</si>
  <si>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</si>
  <si>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</si>
  <si>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</si>
  <si>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</si>
  <si>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</si>
  <si>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</si>
  <si>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</si>
  <si>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</si>
  <si>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</si>
  <si>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</si>
  <si>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</si>
  <si>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</si>
  <si>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</si>
  <si>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</si>
  <si>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</si>
  <si>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</si>
  <si>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</si>
  <si>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</si>
  <si>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</si>
  <si>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</si>
  <si>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</si>
  <si>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</si>
  <si>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</si>
  <si>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</si>
  <si>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</si>
  <si>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</si>
  <si>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</si>
  <si>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</si>
  <si>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</si>
  <si>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</si>
  <si>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</si>
  <si>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</si>
  <si>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</si>
  <si>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</si>
  <si>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</si>
  <si>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</si>
  <si>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</si>
  <si>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</si>
  <si>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</si>
  <si>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</si>
  <si>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</si>
  <si>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</si>
  <si>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</si>
  <si>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</si>
  <si>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</si>
  <si>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</si>
  <si>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</si>
  <si>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</si>
  <si>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</si>
  <si>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</si>
  <si>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</si>
  <si>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</si>
  <si>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</si>
  <si>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</si>
  <si>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</si>
  <si>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</si>
  <si>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</si>
  <si>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</si>
  <si>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</si>
  <si>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</si>
  <si>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</si>
  <si>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</si>
  <si>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</si>
  <si>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</si>
  <si>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</si>
  <si>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</si>
  <si>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</si>
  <si>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</si>
  <si>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</si>
  <si>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</si>
  <si>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</si>
  <si>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</si>
  <si>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</si>
  <si>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</si>
  <si>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</si>
  <si>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</si>
  <si>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</si>
  <si>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</si>
  <si>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</si>
  <si>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</si>
  <si>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</si>
  <si>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</si>
  <si>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</si>
  <si>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</si>
  <si>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</si>
  <si>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</si>
  <si>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</si>
  <si>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</si>
  <si>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</si>
  <si>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</si>
  <si>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</si>
  <si>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</si>
  <si>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</si>
  <si>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</si>
  <si>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</si>
  <si>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</si>
  <si>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</si>
  <si>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</si>
  <si>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</si>
  <si>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</si>
  <si>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</si>
  <si>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</si>
  <si>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</si>
  <si>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</si>
  <si>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</si>
  <si>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</si>
  <si>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</si>
  <si>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</si>
  <si>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</si>
  <si>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</si>
  <si>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</si>
  <si>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</si>
  <si>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</si>
  <si>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</si>
  <si>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</si>
  <si>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</si>
  <si>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</si>
  <si>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</si>
  <si>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</si>
  <si>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</si>
  <si>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</si>
  <si>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</si>
  <si>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</si>
  <si>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</si>
  <si>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</si>
  <si>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</si>
  <si>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</si>
  <si>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</si>
  <si>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</si>
  <si>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</si>
  <si>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</si>
  <si>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</si>
  <si>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</si>
  <si>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</si>
  <si>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</si>
  <si>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</si>
  <si>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</si>
  <si>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</si>
  <si>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</si>
  <si>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</si>
  <si>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</si>
  <si>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</si>
  <si>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</si>
  <si>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</si>
  <si>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</si>
  <si>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</si>
  <si>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</si>
  <si>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</si>
  <si>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</si>
  <si>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</si>
  <si>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</si>
  <si>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</si>
  <si>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</si>
  <si>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</si>
  <si>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</si>
  <si>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</si>
  <si>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</si>
  <si>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</si>
  <si>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</si>
  <si>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</si>
  <si>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</si>
  <si>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</si>
  <si>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</si>
  <si>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</si>
  <si>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</si>
  <si>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</si>
  <si>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</si>
  <si>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</si>
  <si>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</si>
  <si>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</si>
  <si>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</si>
  <si>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</si>
  <si>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</si>
  <si>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</si>
  <si>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</si>
  <si>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</si>
  <si>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</si>
  <si>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</si>
  <si>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</si>
  <si>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</si>
  <si>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</si>
  <si>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</si>
  <si>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</si>
  <si>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</si>
  <si>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</si>
  <si>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</si>
  <si>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</si>
  <si>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</si>
  <si>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</si>
  <si>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</si>
  <si>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</si>
  <si>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</si>
  <si>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</si>
  <si>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</si>
  <si>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</si>
  <si>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</si>
  <si>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</si>
  <si>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</si>
  <si>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</si>
  <si>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</si>
  <si>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</si>
  <si>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</si>
  <si>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</si>
  <si>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</si>
  <si>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</si>
  <si>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</si>
  <si>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</si>
  <si>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</si>
  <si>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</si>
  <si>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</si>
  <si>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</si>
  <si>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</si>
  <si>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</si>
  <si>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</si>
  <si>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</si>
  <si>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</si>
  <si>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</si>
  <si>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</si>
  <si>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</si>
  <si>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</si>
  <si>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</si>
  <si>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</si>
  <si>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</si>
  <si>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</si>
  <si>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</si>
  <si>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</si>
  <si>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</si>
  <si>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</si>
  <si>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</si>
  <si>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</si>
  <si>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</si>
  <si>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</si>
  <si>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</si>
  <si>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</si>
  <si>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</si>
  <si>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</si>
  <si>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</si>
  <si>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</si>
  <si>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</si>
  <si>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</si>
  <si>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</si>
  <si>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</si>
  <si>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</si>
  <si>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</si>
  <si>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</si>
  <si>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</si>
  <si>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</si>
  <si>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</si>
  <si>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</si>
  <si>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</si>
  <si>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</si>
  <si>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</si>
  <si>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</si>
  <si>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</si>
  <si>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</si>
  <si>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</si>
  <si>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</si>
  <si>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</si>
  <si>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</si>
  <si>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</si>
  <si>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</si>
  <si>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</si>
  <si>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</si>
  <si>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</si>
  <si>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</si>
  <si>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</si>
  <si>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</si>
  <si>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</si>
  <si>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</si>
  <si>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</si>
  <si>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</si>
  <si>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</si>
  <si>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</si>
  <si>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</si>
  <si>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</si>
  <si>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</si>
  <si>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</si>
  <si>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</si>
  <si>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</si>
  <si>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</si>
  <si>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</si>
  <si>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</si>
  <si>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</si>
  <si>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</si>
  <si>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</si>
  <si>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</si>
  <si>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</si>
  <si>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</si>
  <si>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</si>
  <si>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</si>
  <si>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</si>
  <si>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</si>
  <si>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</si>
  <si>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</si>
  <si>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</si>
  <si>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</si>
  <si>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</si>
  <si>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</si>
  <si>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</si>
  <si>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</si>
  <si>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</si>
  <si>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</si>
  <si>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</si>
  <si>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</si>
  <si>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</si>
  <si>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</si>
  <si>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</si>
  <si>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</si>
  <si>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</si>
  <si>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</si>
  <si>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</si>
  <si>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</si>
  <si>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</si>
  <si>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</si>
  <si>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</si>
  <si>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</si>
  <si>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</si>
  <si>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</si>
  <si>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</si>
  <si>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</si>
  <si>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</si>
  <si>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</si>
  <si>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</si>
  <si>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</si>
  <si>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</si>
  <si>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</si>
  <si>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</si>
  <si>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</si>
  <si>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</si>
  <si>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</si>
  <si>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</si>
  <si>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</si>
  <si>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</si>
  <si>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</si>
  <si>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</si>
  <si>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</si>
  <si>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</si>
  <si>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</si>
  <si>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</si>
  <si>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</si>
  <si>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</si>
  <si>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</si>
  <si>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</si>
  <si>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</si>
  <si>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</si>
  <si>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</si>
  <si>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</si>
  <si>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</si>
  <si>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</si>
  <si>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</si>
  <si>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</si>
  <si>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</si>
  <si>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</si>
  <si>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</si>
  <si>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</si>
  <si>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</si>
  <si>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</si>
  <si>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</si>
  <si>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</si>
  <si>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</si>
  <si>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</si>
  <si>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</si>
  <si>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</si>
  <si>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</si>
  <si>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</si>
  <si>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</si>
  <si>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</si>
  <si>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</si>
  <si>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</si>
  <si>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</si>
  <si>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</si>
  <si>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</si>
  <si>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</si>
  <si>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</si>
  <si>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</si>
  <si>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</si>
  <si>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</si>
  <si>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</si>
  <si>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</si>
  <si>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</si>
  <si>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</si>
  <si>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</si>
  <si>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</si>
  <si>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</si>
  <si>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</si>
  <si>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</si>
  <si>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</si>
  <si>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</si>
  <si>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</si>
  <si>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</si>
  <si>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</si>
  <si>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</si>
  <si>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</si>
  <si>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</si>
  <si>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</si>
  <si>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</si>
  <si>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</si>
  <si>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</si>
  <si>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</si>
  <si>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</si>
  <si>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</si>
  <si>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</si>
  <si>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</si>
  <si>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</si>
  <si>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</si>
  <si>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</si>
  <si>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</si>
  <si>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</si>
  <si>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</si>
  <si>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</si>
  <si>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</si>
  <si>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</si>
  <si>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</si>
  <si>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</si>
  <si>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</si>
  <si>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</si>
  <si>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</si>
  <si>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</si>
  <si>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</si>
  <si>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</si>
  <si>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</si>
  <si>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</si>
  <si>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</si>
  <si>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</si>
  <si>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</si>
  <si>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</si>
  <si>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</si>
  <si>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</si>
  <si>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</si>
  <si>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</si>
  <si>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</si>
  <si>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</si>
  <si>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</si>
  <si>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</si>
  <si>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</si>
  <si>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</si>
  <si>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</si>
  <si>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</si>
  <si>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</si>
  <si>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</si>
  <si>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</si>
  <si>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</si>
  <si>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</si>
  <si>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</si>
  <si>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</si>
  <si>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</si>
  <si>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</si>
  <si>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</si>
  <si>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</si>
  <si>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</si>
  <si>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</si>
  <si>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</si>
  <si>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</si>
  <si>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</si>
  <si>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</si>
  <si>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</si>
  <si>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</si>
  <si>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</si>
  <si>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</si>
  <si>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</si>
  <si>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</si>
  <si>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</si>
  <si>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</si>
  <si>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</si>
  <si>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</si>
  <si>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</si>
  <si>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</si>
  <si>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</si>
  <si>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</si>
  <si>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</si>
  <si>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</si>
  <si>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</si>
  <si>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</si>
  <si>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</si>
  <si>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</si>
  <si>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</si>
  <si>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</si>
  <si>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</si>
  <si>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</si>
  <si>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</si>
  <si>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</si>
  <si>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</si>
  <si>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</si>
  <si>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</si>
  <si>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</si>
  <si>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</si>
  <si>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</si>
  <si>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</si>
  <si>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</si>
  <si>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</si>
  <si>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</si>
  <si>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</si>
  <si>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</si>
  <si>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</si>
  <si>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</si>
  <si>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</si>
  <si>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</si>
  <si>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</si>
  <si>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</si>
  <si>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</si>
  <si>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</si>
  <si>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</si>
  <si>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</si>
  <si>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</si>
  <si>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</si>
  <si>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</si>
  <si>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</si>
  <si>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</si>
  <si>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</si>
  <si>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</si>
  <si>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</si>
  <si>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</si>
  <si>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</si>
  <si>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</si>
  <si>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</si>
  <si>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</si>
  <si>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</si>
  <si>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</si>
  <si>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</si>
  <si>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</si>
  <si>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</si>
  <si>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</si>
  <si>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</si>
  <si>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</si>
  <si>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</si>
  <si>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</si>
  <si>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</si>
  <si>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</si>
  <si>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</si>
  <si>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</si>
  <si>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</si>
  <si>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</si>
  <si>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</si>
  <si>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</si>
  <si>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</si>
  <si>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</si>
  <si>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</si>
  <si>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</si>
  <si>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</si>
  <si>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</si>
  <si>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</si>
  <si>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</si>
  <si>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</si>
  <si>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</si>
  <si>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</si>
  <si>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</si>
  <si>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</si>
  <si>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</si>
  <si>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</si>
  <si>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</si>
  <si>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</si>
  <si>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</si>
  <si>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</si>
  <si>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</si>
  <si>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</si>
  <si>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</si>
  <si>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</si>
  <si>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</si>
  <si>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</si>
  <si>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</si>
  <si>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</si>
  <si>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</si>
  <si>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</si>
  <si>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</si>
  <si>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</si>
  <si>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</si>
  <si>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</si>
  <si>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</si>
  <si>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</si>
  <si>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</si>
  <si>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</si>
  <si>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</si>
  <si>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</si>
  <si>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</si>
  <si>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</si>
  <si>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</si>
  <si>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</si>
  <si>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</si>
  <si>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</si>
  <si>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</si>
  <si>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</si>
  <si>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</si>
  <si>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</si>
  <si>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</si>
  <si>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</si>
  <si>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</si>
  <si>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</si>
  <si>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</si>
  <si>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</si>
  <si>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</si>
  <si>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</si>
  <si>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</si>
  <si>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</si>
  <si>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</si>
  <si>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</si>
  <si>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</si>
  <si>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</si>
  <si>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</si>
  <si>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</si>
  <si>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</si>
  <si>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</si>
  <si>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</si>
  <si>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</si>
  <si>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</si>
  <si>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</si>
  <si>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</si>
  <si>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</si>
  <si>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</si>
  <si>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</si>
  <si>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</si>
  <si>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</si>
  <si>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</si>
  <si>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</si>
  <si>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</si>
  <si>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</si>
  <si>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</si>
  <si>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</si>
  <si>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</si>
  <si>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</si>
  <si>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</si>
  <si>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</si>
  <si>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</si>
  <si>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</si>
  <si>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</si>
  <si>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</si>
  <si>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</si>
  <si>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</si>
  <si>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</si>
  <si>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</si>
  <si>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</si>
  <si>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</si>
  <si>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</si>
  <si>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</si>
  <si>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</si>
  <si>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</si>
  <si>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</si>
  <si>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</si>
  <si>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</si>
  <si>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</si>
  <si>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</si>
  <si>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</si>
  <si>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</si>
  <si>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</si>
  <si>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</si>
  <si>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</si>
  <si>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</si>
  <si>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</si>
  <si>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</si>
  <si>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</si>
  <si>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</si>
  <si>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</si>
  <si>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</si>
  <si>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</si>
  <si>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</si>
  <si>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</si>
  <si>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</si>
  <si>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</si>
  <si>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</si>
  <si>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</si>
  <si>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</si>
  <si>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</si>
  <si>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</si>
  <si>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</si>
  <si>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</si>
  <si>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</si>
  <si>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</si>
  <si>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</si>
  <si>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</si>
  <si>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</si>
  <si>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</si>
  <si>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</si>
  <si>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</si>
  <si>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</si>
  <si>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</si>
  <si>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</si>
  <si>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</si>
  <si>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</si>
  <si>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</si>
  <si>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</si>
  <si>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</si>
  <si>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</si>
  <si>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</si>
  <si>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</si>
  <si>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</si>
  <si>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</si>
  <si>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</si>
  <si>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</si>
  <si>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</si>
  <si>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</si>
  <si>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</si>
  <si>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</si>
  <si>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</si>
  <si>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</si>
  <si>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</si>
  <si>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</si>
  <si>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</si>
  <si>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</si>
  <si>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</si>
  <si>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</si>
  <si>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</si>
  <si>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</si>
  <si>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</si>
  <si>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</si>
  <si>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</si>
  <si>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</si>
  <si>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</si>
  <si>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</si>
  <si>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</si>
  <si>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</si>
  <si>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</si>
  <si>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</si>
  <si>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</si>
  <si>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</si>
  <si>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</si>
  <si>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</si>
  <si>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</si>
  <si>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</si>
  <si>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</si>
  <si>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</si>
  <si>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</si>
  <si>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</si>
  <si>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</si>
  <si>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</si>
  <si>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</si>
  <si>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</si>
  <si>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</si>
  <si>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</si>
  <si>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</si>
  <si>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</si>
  <si>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</si>
  <si>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</si>
  <si>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</si>
  <si>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</si>
  <si>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</si>
  <si>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</si>
  <si>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</si>
  <si>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</si>
  <si>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</si>
  <si>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</si>
  <si>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</si>
  <si>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</si>
  <si>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</si>
  <si>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</si>
  <si>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</si>
  <si>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</si>
  <si>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</si>
  <si>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</si>
  <si>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</si>
  <si>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</si>
  <si>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</si>
  <si>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</si>
  <si>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</si>
  <si>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</si>
  <si>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</si>
  <si>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</si>
  <si>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</si>
  <si>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</si>
  <si>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</si>
  <si>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</si>
  <si>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</si>
  <si>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</si>
  <si>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</si>
  <si>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</si>
  <si>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</si>
  <si>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</si>
  <si>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</si>
  <si>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</si>
  <si>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</si>
  <si>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</si>
  <si>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</si>
  <si>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</si>
  <si>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</si>
  <si>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</si>
  <si>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</si>
  <si>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</si>
  <si>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</si>
  <si>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</si>
  <si>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</si>
  <si>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</si>
  <si>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</si>
  <si>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</si>
  <si>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</si>
  <si>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</si>
  <si>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</si>
  <si>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</si>
  <si>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</si>
  <si>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</si>
  <si>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</si>
  <si>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</si>
  <si>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</si>
  <si>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</si>
  <si>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</si>
  <si>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</si>
  <si>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</si>
  <si>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</si>
  <si>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</si>
  <si>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</si>
  <si>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</si>
  <si>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</si>
  <si>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</si>
  <si>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</si>
  <si>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</si>
  <si>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</si>
  <si>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</si>
  <si>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</si>
  <si>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</si>
  <si>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</si>
  <si>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</si>
  <si>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</si>
  <si>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</si>
  <si>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</si>
  <si>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</si>
  <si>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</si>
  <si>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</si>
  <si>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</si>
  <si>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</si>
  <si>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</si>
  <si>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</si>
  <si>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</si>
  <si>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</si>
  <si>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</si>
  <si>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</si>
  <si>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</si>
  <si>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</si>
  <si>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</si>
  <si>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</si>
  <si>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</si>
  <si>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</si>
  <si>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</si>
  <si>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</si>
  <si>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</si>
  <si>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</si>
  <si>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</si>
  <si>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</si>
  <si>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</si>
  <si>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</si>
  <si>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</si>
  <si>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</si>
  <si>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</si>
  <si>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</si>
  <si>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</si>
  <si>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</si>
  <si>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</si>
  <si>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</si>
  <si>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</si>
  <si>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</si>
  <si>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</si>
  <si>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</si>
  <si>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</si>
  <si>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</si>
  <si>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</si>
  <si>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</si>
  <si>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</si>
  <si>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</si>
  <si>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</si>
  <si>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</si>
  <si>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</si>
  <si>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</si>
  <si>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</si>
  <si>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</si>
  <si>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</si>
  <si>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</si>
  <si>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</si>
  <si>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</si>
  <si>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</si>
  <si>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</si>
  <si>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</si>
  <si>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</si>
  <si>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</si>
  <si>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</si>
  <si>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</si>
  <si>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</si>
  <si>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</si>
  <si>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</si>
  <si>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</si>
  <si>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</si>
  <si>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</si>
  <si>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</si>
  <si>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</si>
  <si>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</si>
  <si>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</si>
  <si>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</si>
  <si>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</si>
  <si>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</si>
  <si>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</si>
  <si>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</si>
  <si>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</si>
  <si>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</si>
  <si>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</si>
  <si>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</si>
  <si>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</si>
  <si>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</si>
  <si>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</si>
  <si>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</si>
  <si>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</si>
  <si>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</si>
  <si>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</si>
  <si>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</si>
  <si>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</si>
  <si>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</si>
  <si>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</si>
  <si>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</si>
  <si>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</si>
  <si>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</si>
  <si>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</si>
  <si>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</si>
  <si>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</si>
  <si>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</si>
  <si>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</si>
  <si>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</si>
  <si>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</si>
  <si>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</si>
  <si>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</si>
  <si>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</si>
  <si>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</si>
  <si>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</si>
  <si>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</si>
  <si>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</si>
  <si>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</si>
  <si>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</si>
  <si>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</si>
  <si>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</si>
  <si>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</si>
  <si>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</si>
  <si>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</si>
  <si>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</si>
  <si>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</si>
  <si>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</si>
  <si>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</si>
  <si>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</si>
  <si>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</si>
  <si>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</si>
  <si>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</si>
  <si>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</si>
  <si>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</si>
  <si>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</si>
  <si>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</si>
  <si>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</si>
  <si>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</si>
  <si>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</si>
  <si>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</si>
  <si>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</si>
  <si>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</si>
  <si>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</si>
  <si>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</si>
  <si>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</si>
  <si>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</si>
  <si>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</si>
  <si>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</si>
  <si>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</si>
  <si>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</si>
  <si>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</si>
  <si>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</si>
  <si>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</si>
  <si>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</si>
  <si>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</si>
  <si>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</si>
  <si>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</si>
  <si>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</si>
  <si>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</si>
  <si>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</si>
  <si>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</si>
  <si>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</si>
  <si>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</si>
  <si>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</si>
  <si>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</si>
  <si>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</si>
  <si>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</si>
  <si>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</si>
  <si>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</si>
  <si>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</si>
  <si>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</si>
  <si>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</si>
  <si>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</si>
  <si>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</si>
  <si>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</si>
  <si>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</si>
  <si>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</si>
  <si>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</si>
  <si>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</si>
  <si>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</si>
  <si>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</si>
  <si>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</si>
  <si>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</si>
  <si>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</si>
  <si>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</si>
  <si>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</si>
  <si>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</si>
  <si>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</si>
  <si>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</si>
  <si>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</si>
  <si>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</si>
  <si>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</si>
  <si>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</si>
  <si>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</si>
  <si>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</si>
  <si>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</si>
  <si>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</si>
  <si>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</si>
  <si>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</si>
  <si>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</si>
  <si>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</si>
  <si>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</si>
  <si>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</si>
  <si>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</si>
  <si>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</si>
  <si>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</si>
  <si>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</si>
  <si>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</si>
  <si>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</si>
  <si>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</si>
  <si>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</si>
  <si>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</si>
  <si>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</si>
  <si>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</si>
  <si>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</si>
  <si>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</si>
  <si>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</si>
  <si>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</si>
  <si>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</si>
  <si>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</si>
  <si>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</si>
  <si>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</si>
  <si>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</si>
  <si>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</si>
  <si>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</si>
  <si>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</si>
  <si>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</si>
  <si>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</si>
  <si>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</si>
  <si>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</si>
  <si>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</si>
  <si>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</si>
  <si>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</si>
  <si>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</si>
  <si>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</si>
  <si>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</si>
  <si>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</si>
  <si>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</si>
  <si>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</si>
  <si>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</si>
  <si>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</si>
  <si>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</si>
  <si>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</si>
  <si>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</si>
  <si>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</si>
  <si>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</si>
  <si>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</si>
  <si>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</si>
  <si>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</si>
  <si>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</si>
  <si>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</si>
  <si>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</si>
  <si>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</si>
  <si>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</si>
  <si>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</si>
  <si>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</si>
  <si>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</si>
  <si>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</si>
  <si>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</si>
  <si>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</si>
  <si>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</si>
  <si>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</si>
  <si>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</si>
  <si>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</si>
  <si>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</si>
  <si>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</si>
  <si>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</si>
  <si>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</si>
  <si>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</si>
  <si>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</si>
  <si>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</si>
  <si>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</si>
  <si>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</si>
  <si>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</si>
  <si>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</si>
  <si>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</si>
  <si>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</si>
  <si>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</si>
  <si>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</si>
  <si>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</si>
  <si>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</si>
  <si>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</si>
  <si>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</si>
  <si>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</si>
  <si>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</si>
  <si>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</si>
  <si>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</si>
  <si>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</si>
  <si>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</si>
  <si>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</si>
  <si>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</si>
  <si>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</si>
  <si>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</si>
  <si>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</si>
  <si>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</si>
  <si>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</si>
  <si>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</si>
  <si>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</si>
  <si>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</si>
  <si>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</si>
  <si>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</si>
  <si>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</si>
  <si>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</si>
  <si>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</si>
  <si>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</si>
  <si>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</si>
  <si>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</si>
  <si>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</si>
  <si>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</si>
  <si>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</si>
  <si>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</si>
  <si>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</si>
  <si>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</si>
  <si>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</si>
  <si>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</si>
  <si>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</si>
  <si>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</si>
  <si>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</si>
  <si>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</si>
  <si>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</si>
  <si>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</si>
  <si>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</si>
  <si>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</si>
  <si>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</si>
  <si>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</si>
  <si>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</si>
  <si>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</si>
  <si>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</si>
  <si>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</si>
  <si>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</si>
  <si>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</si>
  <si>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</si>
  <si>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</si>
  <si>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</si>
  <si>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</si>
  <si>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</si>
  <si>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</si>
  <si>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</si>
  <si>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</si>
  <si>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</si>
  <si>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</si>
  <si>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</si>
  <si>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</si>
  <si>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</si>
  <si>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</si>
  <si>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</si>
  <si>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</si>
  <si>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</si>
  <si>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</si>
  <si>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</si>
  <si>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</si>
  <si>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</si>
  <si>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</si>
  <si>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</si>
  <si>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</si>
  <si>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</si>
  <si>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</si>
  <si>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</si>
  <si>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</si>
  <si>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</si>
  <si>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</si>
  <si>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</si>
  <si>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</si>
  <si>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</si>
  <si>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</si>
  <si>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</si>
  <si>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</si>
  <si>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</si>
  <si>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</si>
  <si>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</si>
  <si>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</si>
  <si>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</si>
  <si>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</si>
  <si>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</si>
  <si>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</si>
  <si>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</si>
  <si>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</si>
  <si>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</si>
  <si>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</si>
  <si>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</si>
  <si>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</si>
  <si>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</si>
  <si>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</si>
  <si>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</si>
  <si>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</si>
  <si>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</si>
  <si>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</si>
  <si>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</si>
  <si>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</si>
  <si>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</si>
  <si>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</si>
  <si>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</si>
  <si>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</si>
  <si>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</si>
  <si>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</si>
  <si>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</si>
  <si>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</si>
  <si>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</si>
  <si>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</si>
  <si>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</si>
  <si>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</si>
  <si>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</si>
  <si>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</si>
  <si>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</si>
  <si>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</si>
  <si>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</si>
  <si>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</si>
  <si>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</si>
  <si>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</si>
  <si>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</si>
  <si>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</si>
  <si>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</si>
  <si>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</si>
  <si>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</si>
  <si>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</si>
  <si>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</si>
  <si>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</si>
  <si>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</si>
  <si>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</si>
  <si>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</si>
  <si>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</si>
  <si>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</si>
  <si>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</si>
  <si>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</si>
  <si>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</si>
  <si>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</si>
  <si>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</si>
  <si>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</si>
  <si>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</si>
  <si>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</si>
  <si>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</si>
  <si>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</si>
  <si>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</si>
  <si>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</si>
  <si>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</si>
  <si>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</si>
  <si>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</si>
  <si>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</si>
  <si>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</si>
  <si>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</si>
  <si>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</si>
  <si>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</si>
  <si>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</si>
  <si>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</si>
  <si>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</si>
  <si>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</si>
  <si>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</si>
  <si>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</si>
  <si>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</si>
  <si>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</si>
  <si>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</si>
  <si>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</si>
  <si>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</si>
  <si>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</si>
  <si>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</si>
  <si>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</si>
  <si>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</si>
  <si>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</si>
  <si>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</si>
  <si>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</si>
  <si>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</si>
  <si>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</si>
  <si>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</si>
  <si>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</si>
  <si>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</si>
  <si>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</si>
  <si>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</si>
  <si>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</si>
  <si>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</si>
  <si>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</si>
  <si>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</si>
  <si>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</si>
  <si>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</si>
  <si>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</si>
  <si>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</si>
  <si>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</si>
  <si>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</si>
  <si>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</si>
  <si>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</si>
  <si>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</si>
  <si>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</si>
  <si>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</si>
  <si>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</si>
  <si>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</si>
  <si>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</si>
  <si>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</si>
  <si>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</si>
  <si>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</si>
  <si>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</si>
  <si>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</si>
  <si>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</si>
  <si>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</si>
  <si>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</si>
  <si>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</si>
  <si>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</si>
  <si>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</si>
  <si>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</si>
  <si>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</si>
  <si>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</si>
  <si>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</si>
  <si>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</si>
  <si>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</si>
  <si>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</si>
  <si>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</si>
  <si>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</si>
  <si>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</si>
  <si>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</si>
  <si>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</si>
  <si>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</si>
  <si>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</si>
  <si>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</si>
  <si>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</si>
  <si>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</si>
  <si>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</si>
  <si>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</si>
  <si>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</si>
  <si>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</si>
  <si>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</si>
  <si>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</si>
  <si>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</si>
  <si>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</si>
  <si>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</si>
  <si>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</si>
  <si>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</si>
  <si>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</si>
  <si>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</si>
  <si>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</si>
  <si>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</si>
  <si>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</si>
  <si>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</si>
  <si>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</si>
  <si>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</si>
  <si>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</si>
  <si>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</si>
  <si>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</si>
  <si>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</si>
  <si>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</si>
  <si>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</si>
  <si>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</si>
  <si>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</si>
  <si>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</si>
  <si>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</si>
  <si>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</si>
  <si>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</si>
  <si>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</si>
  <si>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</si>
  <si>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</si>
  <si>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</si>
  <si>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</si>
  <si>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</si>
  <si>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</si>
  <si>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</si>
  <si>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</si>
  <si>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</si>
  <si>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</si>
  <si>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</si>
  <si>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</si>
  <si>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</si>
  <si>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</si>
  <si>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</si>
  <si>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</si>
  <si>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</si>
  <si>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</si>
  <si>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</si>
  <si>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</si>
  <si>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</si>
  <si>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</si>
  <si>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</si>
  <si>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</si>
  <si>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</si>
  <si>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</si>
  <si>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</si>
  <si>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</si>
  <si>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</si>
  <si>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</si>
  <si>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</si>
  <si>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</si>
  <si>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</si>
  <si>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</si>
  <si>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</si>
  <si>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</si>
  <si>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</si>
  <si>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</si>
  <si>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</si>
  <si>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</si>
  <si>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</si>
  <si>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</si>
  <si>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</si>
  <si>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</si>
  <si>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</si>
  <si>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</si>
  <si>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</si>
  <si>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</si>
  <si>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</si>
  <si>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</si>
  <si>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</si>
  <si>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</si>
  <si>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</si>
  <si>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</si>
  <si>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</si>
  <si>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</si>
  <si>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</si>
  <si>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</si>
  <si>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</si>
  <si>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</si>
  <si>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</si>
  <si>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</si>
  <si>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</si>
  <si>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</si>
  <si>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</si>
  <si>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</si>
  <si>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</si>
  <si>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</si>
  <si>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</si>
  <si>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</si>
  <si>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</si>
  <si>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</si>
  <si>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</si>
  <si>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</si>
  <si>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</si>
  <si>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</si>
  <si>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</si>
  <si>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</si>
  <si>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</si>
  <si>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</si>
  <si>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</si>
  <si>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</si>
  <si>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</si>
  <si>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</si>
  <si>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</si>
  <si>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</si>
  <si>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</si>
  <si>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</si>
  <si>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</si>
  <si>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</si>
  <si>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</si>
  <si>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</si>
  <si>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</si>
  <si>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</si>
  <si>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</si>
  <si>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</si>
  <si>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</si>
  <si>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</si>
  <si>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</si>
  <si>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</si>
  <si>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</si>
  <si>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</si>
  <si>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</si>
  <si>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</si>
  <si>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</si>
  <si>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</si>
  <si>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</si>
  <si>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</si>
  <si>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</si>
  <si>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</si>
  <si>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</si>
  <si>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</si>
  <si>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</si>
  <si>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</si>
  <si>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</si>
  <si>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</si>
  <si>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</si>
  <si>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</si>
  <si>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</si>
  <si>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</si>
  <si>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</si>
  <si>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</si>
  <si>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</si>
  <si>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</si>
  <si>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</si>
  <si>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</si>
  <si>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</si>
  <si>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</si>
  <si>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</si>
  <si>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</si>
  <si>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</si>
  <si>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</si>
  <si>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</si>
  <si>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</si>
  <si>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</si>
  <si>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</si>
  <si>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</si>
  <si>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</si>
  <si>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</si>
  <si>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</si>
  <si>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</si>
  <si>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</si>
  <si>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</si>
  <si>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</si>
  <si>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</si>
  <si>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</si>
  <si>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</si>
  <si>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</si>
  <si>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</si>
  <si>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</si>
  <si>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</si>
  <si>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</si>
  <si>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</si>
  <si>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</si>
  <si>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</si>
  <si>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</si>
  <si>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</si>
  <si>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</si>
  <si>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</si>
  <si>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</si>
  <si>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</si>
  <si>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</si>
  <si>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</si>
  <si>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</si>
  <si>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</si>
  <si>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</si>
  <si>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</si>
  <si>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</si>
  <si>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</si>
  <si>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</si>
  <si>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</si>
  <si>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</si>
  <si>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</si>
  <si>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</si>
  <si>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</si>
  <si>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</si>
  <si>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</si>
  <si>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</si>
  <si>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</si>
  <si>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</si>
  <si>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</si>
  <si>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</si>
  <si>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</si>
  <si>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</si>
  <si>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</si>
  <si>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</si>
  <si>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</si>
  <si>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</si>
  <si>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</si>
  <si>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</si>
  <si>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</si>
  <si>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</si>
  <si>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</si>
  <si>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</si>
  <si>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</si>
  <si>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</si>
  <si>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</si>
  <si>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</si>
  <si>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</si>
  <si>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</si>
  <si>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</si>
  <si>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</si>
  <si>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</si>
  <si>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</si>
  <si>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</si>
  <si>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</si>
  <si>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</si>
  <si>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</si>
  <si>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</si>
  <si>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</si>
  <si>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</si>
  <si>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</si>
  <si>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</si>
  <si>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</si>
  <si>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</si>
  <si>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</si>
  <si>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</si>
  <si>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</si>
  <si>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</si>
  <si>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</si>
  <si>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</si>
  <si>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</si>
  <si>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</si>
  <si>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</si>
  <si>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</si>
  <si>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</si>
  <si>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</si>
  <si>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</si>
  <si>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</si>
  <si>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</si>
  <si>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</si>
  <si>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</si>
  <si>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</si>
  <si>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</si>
  <si>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</si>
  <si>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</si>
  <si>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</si>
  <si>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</si>
  <si>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</si>
  <si>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</si>
  <si>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</si>
  <si>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</si>
  <si>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</si>
  <si>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</si>
  <si>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</si>
  <si>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</si>
  <si>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</si>
  <si>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</si>
  <si>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</si>
  <si>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</si>
  <si>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</si>
  <si>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</si>
  <si>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</si>
  <si>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</si>
  <si>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</si>
  <si>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</si>
  <si>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</si>
  <si>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</si>
  <si>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</si>
  <si>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</si>
  <si>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</si>
  <si>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</si>
  <si>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</si>
  <si>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</si>
  <si>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</si>
  <si>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</si>
  <si>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</si>
  <si>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</si>
  <si>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</si>
  <si>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</si>
  <si>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</si>
  <si>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</si>
  <si>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</si>
  <si>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</si>
  <si>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</si>
  <si>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</si>
  <si>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</si>
  <si>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</si>
  <si>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</si>
  <si>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</si>
  <si>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</si>
  <si>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</si>
  <si>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</si>
  <si>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</si>
  <si>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</si>
  <si>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</si>
  <si>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</si>
  <si>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</si>
  <si>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</si>
  <si>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</si>
  <si>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</si>
  <si>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</si>
  <si>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</si>
  <si>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</si>
  <si>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</si>
  <si>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</si>
  <si>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</si>
  <si>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</si>
  <si>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</si>
  <si>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</si>
  <si>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</si>
  <si>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</si>
  <si>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</si>
  <si>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</si>
  <si>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</si>
  <si>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</si>
  <si>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</si>
  <si>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</si>
  <si>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</si>
  <si>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</si>
  <si>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</si>
  <si>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</si>
  <si>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</si>
  <si>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</si>
  <si>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</si>
  <si>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</si>
  <si>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</si>
  <si>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</si>
  <si>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</si>
  <si>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</si>
  <si>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</si>
  <si>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</si>
  <si>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</si>
  <si>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</si>
  <si>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</si>
  <si>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</si>
  <si>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</si>
  <si>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</si>
  <si>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</si>
  <si>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</si>
  <si>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</si>
  <si>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</si>
  <si>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</si>
  <si>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</si>
  <si>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</si>
  <si>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</si>
  <si>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</si>
  <si>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</si>
  <si>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</si>
  <si>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</si>
  <si>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</si>
  <si>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</si>
  <si>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</si>
  <si>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</si>
  <si>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</si>
  <si>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</si>
  <si>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</si>
  <si>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</si>
  <si>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</si>
  <si>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</si>
  <si>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</si>
  <si>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</si>
  <si>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</si>
  <si>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</si>
  <si>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</si>
  <si>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</si>
  <si>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</si>
  <si>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</si>
  <si>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</si>
  <si>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</si>
  <si>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</si>
  <si>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</si>
  <si>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</si>
  <si>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</si>
  <si>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</si>
  <si>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</si>
  <si>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</si>
  <si>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</si>
  <si>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</si>
  <si>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</si>
  <si>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</si>
  <si>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</si>
  <si>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</si>
  <si>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</si>
  <si>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</si>
  <si>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</si>
  <si>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</si>
  <si>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</si>
  <si>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</si>
  <si>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</si>
  <si>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</si>
  <si>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</si>
  <si>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</si>
  <si>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</si>
  <si>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</si>
  <si>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</si>
  <si>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</si>
  <si>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</si>
  <si>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</si>
  <si>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</si>
  <si>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</si>
  <si>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</si>
  <si>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</si>
  <si>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</si>
  <si>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</si>
  <si>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</si>
  <si>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</si>
  <si>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</si>
  <si>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</si>
  <si>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</si>
  <si>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</si>
  <si>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</si>
  <si>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</si>
  <si>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</si>
  <si>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</si>
  <si>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</si>
  <si>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</si>
  <si>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</si>
  <si>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</si>
  <si>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</si>
  <si>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</si>
  <si>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</si>
  <si>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</si>
  <si>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</si>
  <si>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</si>
  <si>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</si>
  <si>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</si>
  <si>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</si>
  <si>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</si>
  <si>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</si>
  <si>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</si>
  <si>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</si>
  <si>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</si>
  <si>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</si>
  <si>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</si>
  <si>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</si>
  <si>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</si>
  <si>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</si>
  <si>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</si>
  <si>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</si>
  <si>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</si>
  <si>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</si>
  <si>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</si>
  <si>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</si>
  <si>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</si>
  <si>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</si>
  <si>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</si>
  <si>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</si>
  <si>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</si>
  <si>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</si>
  <si>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</si>
  <si>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</si>
  <si>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</si>
  <si>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</si>
  <si>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</si>
  <si>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</si>
  <si>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</si>
  <si>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</si>
  <si>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</si>
  <si>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</si>
  <si>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</si>
  <si>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</si>
  <si>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</si>
  <si>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</si>
  <si>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</si>
  <si>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</si>
  <si>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</si>
  <si>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</si>
  <si>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</si>
  <si>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</si>
  <si>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</si>
  <si>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</si>
  <si>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</si>
  <si>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</si>
  <si>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</si>
  <si>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</si>
  <si>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</si>
  <si>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</si>
  <si>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</si>
  <si>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</si>
  <si>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</si>
  <si>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</si>
  <si>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</si>
  <si>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</si>
  <si>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</si>
  <si>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</si>
  <si>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</si>
  <si>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</si>
  <si>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</si>
  <si>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</si>
  <si>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</si>
  <si>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</si>
  <si>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</si>
  <si>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</si>
  <si>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</si>
  <si>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</si>
  <si>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</si>
  <si>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</si>
  <si>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</si>
  <si>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</si>
  <si>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</si>
  <si>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</si>
  <si>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</si>
  <si>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</si>
  <si>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</si>
  <si>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</si>
  <si>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</si>
  <si>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</si>
  <si>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</si>
  <si>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</si>
  <si>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</si>
  <si>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</si>
  <si>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</si>
  <si>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</si>
  <si>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</si>
  <si>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</si>
  <si>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</si>
  <si>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</si>
  <si>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</si>
  <si>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</si>
  <si>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</si>
  <si>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</si>
  <si>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</si>
  <si>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</si>
  <si>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</si>
  <si>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</si>
  <si>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</si>
  <si>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</si>
  <si>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</si>
  <si>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</si>
  <si>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</si>
  <si>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</si>
  <si>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</si>
  <si>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</si>
  <si>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</si>
  <si>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</si>
  <si>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</si>
  <si>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</si>
  <si>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</si>
  <si>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</si>
  <si>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</si>
  <si>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</si>
  <si>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</si>
  <si>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</si>
  <si>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</si>
  <si>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</si>
  <si>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</si>
  <si>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</si>
  <si>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</si>
  <si>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</si>
  <si>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</si>
  <si>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</si>
  <si>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</si>
  <si>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</si>
  <si>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</si>
  <si>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</si>
  <si>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</si>
  <si>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</si>
  <si>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</si>
  <si>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</si>
  <si>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</si>
  <si>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</si>
  <si>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</si>
  <si>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</si>
  <si>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</si>
  <si>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</si>
  <si>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</si>
  <si>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</si>
  <si>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</si>
  <si>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</si>
  <si>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</si>
  <si>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</si>
  <si>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</si>
  <si>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</si>
  <si>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</si>
  <si>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</si>
  <si>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</si>
  <si>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</si>
  <si>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</si>
  <si>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</si>
  <si>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</si>
  <si>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</si>
  <si>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</si>
  <si>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</si>
  <si>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</si>
  <si>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</si>
  <si>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</si>
  <si>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</si>
  <si>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</si>
  <si>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</si>
  <si>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</si>
  <si>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</si>
  <si>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</si>
  <si>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</si>
  <si>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</si>
  <si>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</si>
  <si>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</si>
  <si>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</si>
  <si>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</si>
  <si>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</si>
  <si>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</si>
  <si>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</si>
  <si>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</si>
  <si>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</si>
  <si>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</si>
  <si>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</si>
  <si>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</si>
  <si>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</si>
  <si>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</si>
  <si>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</si>
  <si>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</si>
  <si>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</si>
  <si>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</si>
  <si>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</si>
  <si>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</si>
  <si>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</si>
  <si>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</si>
  <si>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</si>
  <si>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</si>
  <si>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</si>
  <si>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</si>
  <si>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</si>
  <si>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</si>
  <si>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</si>
  <si>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</si>
  <si>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</si>
  <si>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</si>
  <si>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</si>
  <si>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</si>
  <si>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</si>
  <si>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</si>
  <si>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</si>
  <si>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</si>
  <si>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</si>
  <si>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</si>
  <si>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</si>
  <si>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</si>
  <si>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</si>
  <si>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</si>
  <si>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</si>
  <si>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</si>
  <si>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</si>
  <si>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</si>
  <si>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</si>
  <si>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</si>
  <si>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</si>
  <si>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</si>
  <si>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</si>
  <si>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</si>
  <si>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</si>
  <si>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</si>
  <si>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</si>
  <si>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</si>
  <si>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</si>
  <si>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</si>
  <si>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</si>
  <si>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</si>
  <si>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</si>
  <si>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</si>
  <si>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</si>
  <si>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</si>
  <si>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</si>
  <si>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</si>
  <si>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</si>
  <si>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</si>
  <si>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</si>
  <si>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</si>
  <si>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</si>
  <si>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</si>
  <si>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</si>
  <si>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</si>
  <si>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</si>
  <si>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</si>
  <si>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</si>
  <si>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</si>
  <si>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</si>
  <si>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</si>
  <si>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</si>
  <si>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</si>
  <si>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</si>
  <si>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</si>
  <si>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</si>
  <si>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</si>
  <si>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</si>
  <si>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</si>
  <si>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</si>
  <si>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</si>
  <si>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</si>
  <si>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</si>
  <si>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</si>
  <si>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</si>
  <si>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</si>
  <si>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</si>
  <si>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</si>
  <si>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</si>
  <si>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</si>
  <si>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</si>
  <si>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</si>
  <si>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</si>
  <si>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</si>
  <si>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</si>
  <si>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</si>
  <si>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</si>
  <si>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</si>
  <si>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</si>
  <si>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</si>
  <si>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</si>
  <si>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</si>
  <si>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</si>
  <si>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</si>
  <si>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</si>
  <si>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</si>
  <si>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</si>
  <si>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</si>
  <si>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</si>
  <si>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</si>
  <si>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</si>
  <si>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</si>
  <si>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</si>
  <si>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</si>
  <si>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</si>
  <si>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</si>
  <si>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</si>
  <si>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</si>
  <si>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</si>
  <si>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</si>
  <si>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</si>
  <si>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</si>
  <si>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</si>
  <si>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</si>
  <si>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</si>
  <si>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</si>
  <si>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</si>
  <si>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</si>
  <si>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</si>
  <si>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</si>
  <si>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</si>
  <si>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</si>
  <si>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</si>
  <si>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</si>
  <si>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</si>
  <si>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</si>
  <si>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</si>
  <si>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</si>
  <si>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</si>
  <si>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</si>
  <si>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</si>
  <si>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</si>
  <si>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</si>
  <si>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</si>
  <si>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</si>
  <si>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</si>
  <si>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</si>
  <si>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</si>
  <si>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</si>
  <si>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</si>
  <si>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</si>
  <si>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</si>
  <si>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</si>
  <si>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</si>
  <si>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</si>
  <si>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</si>
  <si>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</si>
  <si>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</si>
  <si>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</si>
  <si>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</si>
  <si>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</si>
  <si>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</si>
  <si>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</si>
  <si>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</si>
  <si>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</si>
  <si>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</si>
  <si>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</si>
  <si>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</si>
  <si>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</si>
  <si>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</si>
  <si>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</si>
  <si>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</si>
  <si>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</si>
  <si>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</si>
  <si>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</si>
  <si>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</si>
  <si>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</si>
  <si>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</si>
  <si>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</si>
  <si>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</si>
  <si>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</si>
  <si>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</si>
  <si>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</si>
  <si>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</si>
  <si>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</si>
  <si>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</si>
  <si>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</si>
  <si>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</si>
  <si>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</si>
  <si>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</si>
  <si>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</si>
  <si>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</si>
  <si>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</si>
  <si>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</si>
  <si>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</si>
  <si>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</si>
  <si>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</si>
  <si>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</si>
  <si>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</si>
  <si>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</si>
  <si>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</si>
  <si>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</si>
  <si>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</si>
  <si>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</si>
  <si>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</si>
  <si>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</si>
  <si>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</si>
  <si>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</si>
  <si>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</si>
  <si>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</si>
  <si>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</si>
  <si>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</si>
  <si>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</si>
  <si>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</si>
  <si>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</si>
  <si>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</si>
  <si>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</si>
  <si>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</si>
  <si>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</si>
  <si>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</si>
  <si>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</si>
  <si>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</si>
  <si>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</si>
  <si>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</si>
  <si>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</si>
  <si>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</si>
  <si>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</si>
  <si>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</si>
  <si>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</si>
  <si>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</si>
  <si>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</si>
  <si>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</si>
  <si>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</si>
  <si>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</si>
  <si>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</si>
  <si>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</si>
  <si>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</si>
  <si>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</si>
  <si>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</si>
  <si>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</si>
  <si>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</si>
  <si>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</si>
  <si>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</si>
  <si>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</si>
  <si>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</si>
  <si>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</si>
  <si>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</si>
  <si>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</si>
  <si>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</si>
  <si>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</si>
  <si>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</si>
  <si>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</si>
  <si>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</si>
  <si>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</si>
  <si>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</si>
  <si>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</si>
  <si>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</si>
  <si>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</si>
  <si>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</si>
  <si>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</si>
  <si>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</si>
  <si>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</si>
  <si>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</si>
  <si>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</si>
  <si>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</si>
  <si>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</si>
  <si>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</si>
  <si>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</si>
  <si>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</si>
  <si>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</si>
  <si>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</si>
  <si>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</si>
  <si>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</si>
  <si>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</si>
  <si>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</si>
  <si>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</si>
  <si>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</si>
  <si>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</si>
  <si>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</si>
  <si>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</si>
  <si>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</si>
  <si>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</si>
  <si>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</si>
  <si>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</si>
  <si>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</si>
  <si>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</si>
  <si>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</si>
  <si>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</si>
  <si>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</si>
  <si>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</si>
  <si>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</si>
  <si>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</si>
  <si>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</si>
  <si>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</si>
  <si>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</si>
  <si>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</si>
  <si>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</si>
  <si>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</si>
  <si>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</si>
  <si>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</si>
  <si>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</si>
  <si>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</si>
  <si>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</si>
  <si>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</si>
  <si>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</si>
  <si>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</si>
  <si>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</si>
  <si>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</si>
  <si>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</si>
  <si>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</si>
  <si>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</si>
  <si>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</si>
  <si>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</si>
  <si>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</si>
  <si>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</si>
  <si>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</si>
  <si>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</si>
  <si>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</si>
  <si>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</si>
  <si>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</si>
  <si>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</si>
  <si>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</si>
  <si>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</si>
  <si>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</si>
  <si>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</si>
  <si>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</si>
  <si>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</si>
  <si>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</si>
  <si>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</si>
  <si>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</si>
  <si>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</si>
  <si>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</si>
  <si>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</si>
  <si>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</si>
  <si>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</si>
  <si>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</si>
  <si>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</si>
  <si>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</si>
  <si>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</si>
  <si>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</si>
  <si>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</si>
  <si>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</si>
  <si>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</si>
  <si>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</si>
  <si>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</si>
  <si>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</si>
  <si>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</si>
  <si>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</si>
  <si>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</si>
  <si>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</si>
  <si>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</si>
  <si>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</si>
  <si>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</si>
  <si>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</si>
  <si>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</si>
  <si>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</si>
  <si>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</si>
  <si>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</si>
  <si>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</si>
  <si>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</si>
  <si>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</si>
  <si>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</si>
  <si>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</si>
  <si>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</si>
  <si>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</si>
  <si>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</si>
  <si>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</si>
  <si>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</si>
  <si>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</si>
  <si>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</si>
  <si>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</si>
  <si>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</si>
  <si>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</si>
  <si>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</si>
  <si>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</si>
  <si>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</si>
  <si>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</si>
  <si>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</si>
  <si>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</si>
  <si>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</si>
  <si>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</si>
  <si>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</si>
  <si>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</si>
  <si>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</si>
  <si>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</si>
  <si>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</si>
  <si>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</si>
  <si>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</si>
  <si>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</si>
  <si>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</si>
  <si>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</si>
  <si>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</si>
  <si>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</si>
  <si>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</si>
  <si>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</si>
  <si>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</si>
  <si>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</si>
  <si>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</si>
  <si>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</si>
  <si>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</si>
  <si>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</si>
  <si>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</si>
  <si>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</si>
  <si>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</si>
  <si>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</si>
  <si>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</si>
  <si>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</si>
  <si>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</si>
  <si>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</si>
  <si>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</si>
  <si>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</si>
  <si>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</si>
  <si>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</si>
  <si>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</si>
  <si>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</si>
  <si>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</si>
  <si>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</si>
  <si>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</si>
  <si>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</si>
  <si>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</si>
  <si>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</si>
  <si>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</si>
  <si>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</si>
  <si>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</si>
  <si>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</si>
  <si>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</si>
  <si>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</si>
  <si>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</si>
  <si>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</si>
  <si>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</si>
  <si>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</si>
  <si>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</si>
  <si>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</si>
  <si>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</si>
  <si>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</si>
  <si>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</si>
  <si>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</si>
  <si>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</si>
  <si>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</si>
  <si>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</si>
  <si>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</si>
  <si>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</si>
  <si>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</si>
  <si>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</si>
  <si>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</si>
  <si>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</si>
  <si>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</si>
  <si>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</si>
  <si>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</si>
  <si>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</si>
  <si>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</si>
  <si>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</si>
  <si>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</si>
  <si>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</si>
  <si>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</si>
  <si>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</si>
  <si>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</si>
  <si>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</si>
  <si>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</si>
  <si>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</si>
  <si>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</si>
  <si>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</si>
  <si>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</si>
  <si>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</si>
  <si>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</si>
  <si>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</si>
  <si>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</si>
  <si>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</si>
  <si>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</si>
  <si>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</si>
  <si>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</si>
  <si>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</si>
  <si>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</si>
  <si>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</si>
  <si>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</si>
  <si>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</si>
  <si>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</si>
  <si>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</si>
  <si>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</si>
  <si>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</si>
  <si>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</si>
  <si>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</si>
  <si>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</si>
  <si>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</si>
  <si>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</si>
  <si>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</si>
  <si>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</si>
  <si>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</si>
  <si>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</si>
  <si>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</si>
  <si>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</si>
  <si>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</si>
  <si>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</si>
  <si>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</si>
  <si>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</si>
  <si>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</si>
  <si>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</si>
  <si>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</si>
  <si>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</si>
  <si>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</si>
  <si>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</si>
  <si>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</si>
  <si>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</si>
  <si>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</si>
  <si>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</si>
  <si>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</si>
  <si>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</si>
  <si>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</si>
  <si>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</si>
  <si>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</si>
  <si>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</si>
  <si>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</si>
  <si>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</si>
  <si>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</si>
  <si>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</si>
  <si>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</si>
  <si>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</si>
  <si>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</si>
  <si>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</si>
  <si>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</si>
  <si>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</si>
  <si>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</si>
  <si>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</si>
  <si>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</si>
  <si>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</si>
  <si>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</si>
  <si>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</si>
  <si>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</si>
  <si>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</si>
  <si>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</si>
  <si>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</si>
  <si>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</si>
  <si>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</si>
  <si>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</si>
  <si>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</si>
  <si>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</si>
  <si>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</si>
  <si>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</si>
  <si>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</si>
  <si>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</si>
  <si>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</si>
  <si>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</si>
  <si>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</si>
  <si>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</si>
  <si>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</si>
  <si>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</si>
  <si>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</si>
  <si>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</si>
  <si>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</si>
  <si>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</si>
  <si>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</si>
  <si>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</si>
  <si>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</si>
  <si>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</si>
  <si>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</si>
  <si>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</si>
  <si>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</si>
  <si>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</si>
  <si>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</si>
  <si>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</si>
  <si>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</si>
  <si>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</si>
  <si>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</si>
  <si>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</si>
  <si>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</si>
  <si>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</si>
  <si>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</si>
  <si>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</si>
  <si>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</si>
  <si>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</si>
  <si>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</si>
  <si>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</si>
  <si>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</si>
  <si>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</si>
  <si>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</si>
  <si>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</si>
  <si>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</si>
  <si>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</si>
  <si>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</si>
  <si>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</si>
  <si>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</si>
  <si>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</si>
  <si>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</si>
  <si>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</si>
  <si>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</si>
  <si>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</si>
  <si>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</si>
  <si>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</si>
  <si>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</si>
  <si>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</si>
  <si>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</si>
  <si>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</si>
  <si>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</si>
  <si>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</si>
  <si>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</si>
  <si>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</si>
  <si>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</si>
  <si>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</si>
  <si>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</si>
  <si>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</si>
  <si>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</si>
  <si>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</si>
  <si>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</si>
  <si>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</si>
  <si>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</si>
  <si>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</si>
  <si>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</si>
  <si>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</si>
  <si>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</si>
  <si>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</si>
  <si>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</si>
  <si>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</si>
  <si>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</si>
  <si>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</si>
  <si>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</si>
  <si>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</si>
  <si>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</si>
  <si>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</si>
  <si>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</si>
  <si>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</si>
  <si>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</si>
  <si>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</si>
  <si>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</si>
  <si>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</si>
  <si>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</si>
  <si>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</si>
  <si>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</si>
  <si>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</si>
  <si>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</si>
  <si>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</si>
  <si>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</si>
  <si>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</si>
  <si>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</si>
  <si>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</si>
  <si>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</si>
  <si>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</si>
  <si>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</si>
  <si>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</si>
  <si>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</si>
  <si>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</si>
  <si>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</si>
  <si>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</si>
  <si>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</si>
  <si>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</si>
  <si>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</si>
  <si>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</si>
  <si>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</si>
  <si>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</si>
  <si>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</si>
  <si>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</si>
  <si>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</si>
  <si>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</si>
  <si>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</si>
  <si>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</si>
  <si>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</si>
  <si>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</si>
  <si>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</si>
  <si>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</si>
  <si>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</si>
  <si>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</si>
  <si>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</si>
  <si>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</si>
  <si>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</si>
  <si>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</si>
  <si>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</si>
  <si>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</si>
  <si>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</si>
  <si>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</si>
  <si>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</si>
  <si>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</si>
  <si>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</si>
  <si>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</si>
  <si>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</si>
  <si>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</si>
  <si>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</si>
  <si>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</si>
  <si>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</si>
  <si>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</si>
  <si>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</si>
  <si>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</si>
  <si>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</si>
  <si>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</si>
  <si>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</si>
  <si>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</si>
  <si>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</si>
  <si>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</si>
  <si>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</si>
  <si>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</si>
  <si>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</si>
  <si>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</si>
  <si>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</si>
  <si>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</si>
  <si>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</si>
  <si>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</si>
  <si>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</si>
  <si>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</si>
  <si>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</si>
  <si>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</si>
  <si>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</si>
  <si>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</si>
  <si>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</si>
  <si>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</si>
  <si>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</si>
  <si>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</si>
  <si>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</si>
  <si>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</si>
  <si>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</si>
  <si>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</si>
  <si>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</si>
  <si>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</si>
  <si>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</si>
  <si>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</si>
  <si>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</si>
  <si>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</si>
  <si>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</si>
  <si>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</si>
  <si>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</si>
  <si>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</si>
  <si>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</si>
  <si>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</si>
  <si>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</si>
  <si>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</si>
  <si>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</si>
  <si>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</si>
  <si>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</si>
  <si>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</si>
  <si>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</si>
  <si>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</si>
  <si>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</si>
  <si>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</si>
  <si>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</si>
  <si>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</si>
  <si>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</si>
  <si>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</si>
  <si>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</si>
  <si>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</si>
  <si>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</si>
  <si>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</si>
  <si>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</si>
  <si>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</si>
  <si>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</si>
  <si>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</si>
  <si>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</si>
  <si>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</si>
  <si>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</si>
  <si>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</si>
  <si>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</si>
  <si>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</si>
  <si>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</si>
  <si>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</si>
  <si>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</si>
  <si>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</si>
  <si>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</si>
  <si>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</si>
  <si>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</si>
  <si>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</si>
  <si>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</si>
  <si>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</si>
  <si>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</si>
  <si>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</si>
  <si>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</si>
  <si>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</si>
  <si>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</si>
  <si>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</si>
  <si>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</si>
  <si>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</si>
  <si>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</si>
  <si>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</si>
  <si>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</si>
  <si>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</si>
  <si>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</si>
  <si>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</si>
  <si>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</si>
  <si>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</si>
  <si>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</si>
  <si>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</si>
  <si>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</si>
  <si>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</si>
  <si>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</si>
  <si>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</si>
  <si>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</si>
  <si>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</si>
  <si>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</si>
  <si>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</si>
  <si>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</si>
  <si>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</si>
  <si>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</si>
  <si>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</si>
  <si>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</si>
  <si>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</si>
  <si>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</si>
  <si>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</si>
  <si>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</si>
  <si>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</si>
  <si>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</si>
  <si>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</si>
  <si>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</si>
  <si>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</si>
  <si>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</si>
  <si>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</si>
  <si>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</si>
  <si>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</si>
  <si>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</si>
  <si>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</si>
  <si>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</si>
  <si>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</si>
  <si>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</si>
  <si>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</si>
  <si>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</si>
  <si>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</si>
  <si>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</si>
  <si>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</si>
  <si>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</si>
  <si>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</si>
  <si>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</si>
  <si>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</si>
  <si>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</si>
  <si>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</si>
  <si>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</si>
  <si>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</si>
  <si>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</si>
  <si>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</si>
  <si>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</si>
  <si>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</si>
  <si>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</si>
  <si>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</si>
  <si>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</si>
  <si>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</si>
  <si>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</si>
  <si>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</si>
  <si>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</si>
  <si>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</si>
  <si>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</si>
  <si>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</si>
  <si>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</si>
  <si>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</si>
  <si>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</si>
  <si>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</si>
  <si>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</si>
  <si>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</si>
  <si>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</si>
  <si>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</si>
  <si>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</si>
  <si>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</si>
  <si>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</si>
  <si>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</si>
  <si>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</si>
  <si>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</si>
  <si>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</si>
  <si>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</si>
  <si>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</si>
  <si>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</si>
  <si>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</si>
  <si>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</si>
  <si>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</si>
  <si>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</si>
  <si>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</si>
  <si>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</si>
  <si>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</si>
  <si>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</si>
  <si>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</si>
  <si>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</si>
  <si>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</si>
  <si>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</si>
  <si>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</si>
  <si>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</si>
  <si>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</si>
  <si>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</si>
  <si>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</si>
  <si>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</si>
  <si>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</si>
  <si>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</si>
  <si>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</si>
  <si>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</si>
  <si>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</si>
  <si>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</si>
  <si>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</si>
  <si>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</si>
  <si>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</si>
  <si>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</si>
  <si>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</si>
  <si>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</si>
  <si>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</si>
  <si>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</si>
  <si>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</si>
  <si>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</si>
  <si>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</si>
  <si>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</si>
  <si>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</si>
  <si>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</si>
  <si>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</si>
  <si>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</si>
  <si>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</si>
  <si>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</si>
  <si>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</si>
  <si>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</si>
  <si>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</si>
  <si>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</si>
  <si>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</si>
  <si>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</si>
  <si>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</si>
  <si>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</si>
  <si>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</si>
  <si>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</si>
  <si>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</si>
  <si>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</si>
  <si>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</si>
  <si>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</si>
  <si>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</si>
  <si>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</si>
  <si>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</si>
  <si>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</si>
  <si>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</si>
  <si>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</si>
  <si>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</si>
  <si>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</si>
  <si>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</si>
  <si>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</si>
  <si>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</si>
  <si>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</si>
  <si>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</si>
  <si>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</si>
  <si>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</si>
  <si>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</si>
  <si>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</si>
  <si>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</si>
  <si>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</si>
  <si>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</si>
  <si>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</si>
  <si>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</si>
  <si>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</si>
  <si>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</si>
  <si>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</si>
  <si>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</si>
  <si>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</si>
  <si>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</si>
  <si>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</si>
  <si>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</si>
  <si>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</si>
  <si>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</si>
  <si>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</si>
  <si>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</si>
  <si>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</si>
  <si>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</si>
  <si>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</si>
  <si>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</si>
  <si>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</si>
  <si>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</si>
  <si>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</si>
  <si>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</si>
  <si>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</si>
  <si>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</si>
  <si>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</si>
  <si>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</si>
  <si>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</si>
  <si>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</si>
  <si>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</si>
  <si>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</si>
  <si>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</si>
  <si>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</si>
  <si>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</si>
  <si>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</si>
  <si>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</si>
  <si>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</si>
  <si>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</si>
  <si>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</si>
  <si>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</si>
  <si>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</si>
  <si>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</si>
  <si>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</si>
  <si>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</si>
  <si>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</si>
  <si>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</si>
  <si>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</si>
  <si>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</si>
  <si>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</si>
  <si>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</si>
  <si>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</si>
  <si>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</si>
  <si>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</si>
  <si>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</si>
  <si>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</si>
  <si>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</si>
  <si>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</si>
  <si>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</si>
  <si>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</si>
  <si>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</si>
  <si>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</si>
  <si>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</si>
  <si>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</si>
  <si>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</si>
  <si>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</si>
  <si>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</si>
  <si>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</si>
  <si>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</si>
  <si>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</si>
  <si>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</si>
  <si>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</si>
  <si>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</si>
  <si>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</si>
  <si>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</si>
  <si>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</si>
  <si>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</si>
  <si>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</si>
  <si>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</si>
  <si>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</si>
  <si>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</si>
  <si>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</si>
  <si>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</si>
  <si>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</si>
  <si>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</si>
  <si>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</si>
  <si>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</si>
  <si>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</si>
  <si>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</si>
  <si>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</si>
  <si>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</si>
  <si>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</si>
  <si>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</si>
  <si>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</si>
  <si>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</si>
  <si>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</si>
  <si>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</si>
  <si>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</si>
  <si>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</si>
  <si>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</si>
  <si>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</si>
  <si>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</si>
  <si>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</si>
  <si>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</si>
  <si>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</si>
  <si>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</si>
  <si>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</si>
  <si>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</si>
  <si>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</si>
  <si>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</si>
  <si>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</si>
  <si>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</si>
  <si>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</si>
  <si>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</si>
  <si>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</si>
  <si>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</si>
  <si>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</si>
  <si>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</si>
  <si>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</si>
  <si>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</si>
  <si>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</si>
  <si>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</si>
  <si>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</si>
  <si>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</si>
  <si>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</si>
  <si>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</si>
  <si>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</si>
  <si>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</si>
  <si>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</si>
  <si>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</si>
  <si>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</si>
  <si>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</si>
  <si>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</si>
  <si>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</si>
  <si>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</si>
  <si>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</si>
  <si>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</si>
  <si>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</si>
  <si>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</si>
  <si>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</si>
  <si>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</si>
  <si>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</si>
  <si>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</si>
  <si>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</si>
  <si>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</si>
  <si>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</si>
  <si>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</si>
  <si>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</si>
  <si>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</si>
  <si>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</si>
  <si>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</si>
  <si>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</si>
  <si>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</si>
  <si>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</si>
  <si>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</si>
  <si>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</si>
  <si>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</si>
  <si>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</si>
  <si>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</si>
  <si>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</si>
  <si>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</si>
  <si>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</si>
  <si>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</si>
  <si>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</si>
  <si>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</si>
  <si>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</si>
  <si>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</si>
  <si>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</si>
  <si>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</si>
  <si>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</si>
  <si>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</si>
  <si>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</si>
  <si>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</si>
  <si>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</si>
  <si>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</si>
  <si>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</si>
  <si>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</si>
  <si>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</si>
  <si>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</si>
  <si>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</si>
  <si>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</si>
  <si>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</si>
  <si>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</si>
  <si>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</si>
  <si>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</si>
  <si>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</si>
  <si>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</si>
  <si>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</si>
  <si>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</si>
  <si>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</si>
  <si>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</si>
  <si>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</si>
  <si>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</si>
  <si>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</si>
  <si>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</si>
  <si>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</si>
  <si>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</si>
  <si>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</si>
  <si>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</si>
  <si>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</si>
  <si>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</si>
  <si>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</si>
  <si>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</si>
  <si>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</si>
  <si>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</si>
  <si>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</si>
  <si>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</si>
  <si>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</si>
  <si>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</si>
  <si>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</si>
  <si>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</si>
  <si>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</si>
  <si>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</si>
  <si>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</si>
  <si>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</si>
  <si>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</si>
  <si>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</si>
  <si>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</si>
  <si>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</si>
  <si>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</si>
  <si>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</si>
  <si>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</si>
  <si>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</si>
  <si>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</si>
  <si>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</si>
  <si>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</si>
  <si>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</si>
  <si>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</si>
  <si>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</si>
  <si>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</si>
  <si>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</si>
  <si>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</si>
  <si>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</si>
  <si>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</si>
  <si>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</si>
  <si>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</si>
  <si>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</si>
  <si>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</si>
  <si>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</si>
  <si>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</si>
  <si>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</si>
  <si>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</si>
  <si>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</si>
  <si>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</si>
  <si>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</si>
  <si>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</si>
  <si>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</si>
  <si>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</si>
  <si>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</si>
  <si>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</si>
  <si>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</si>
  <si>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</si>
  <si>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</si>
  <si>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</si>
  <si>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</si>
  <si>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</si>
  <si>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</si>
  <si>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</si>
  <si>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</si>
  <si>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</si>
  <si>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</si>
  <si>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</si>
  <si>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</si>
  <si>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</si>
  <si>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</si>
  <si>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</si>
  <si>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</si>
  <si>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</si>
  <si>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</si>
  <si>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</si>
  <si>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</si>
  <si>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</si>
  <si>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</si>
  <si>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</si>
  <si>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</si>
  <si>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</si>
  <si>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</si>
  <si>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</si>
  <si>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</si>
  <si>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</si>
  <si>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</si>
  <si>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</si>
  <si>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</si>
  <si>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</si>
  <si>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</si>
  <si>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</si>
  <si>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</si>
  <si>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</si>
  <si>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</si>
  <si>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</si>
  <si>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</si>
  <si>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</si>
  <si>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</si>
  <si>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</si>
  <si>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</si>
  <si>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</si>
  <si>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</si>
  <si>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</si>
  <si>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</si>
  <si>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</si>
  <si>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</si>
  <si>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</si>
  <si>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</si>
  <si>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</si>
  <si>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</si>
  <si>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</si>
  <si>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</si>
  <si>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</si>
  <si>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</si>
  <si>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</si>
  <si>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</si>
  <si>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</si>
  <si>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</si>
  <si>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</si>
  <si>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</si>
  <si>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</si>
  <si>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</si>
  <si>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</si>
  <si>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</si>
  <si>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</si>
  <si>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</si>
  <si>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</si>
  <si>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</si>
  <si>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</si>
  <si>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</si>
  <si>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</si>
  <si>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</si>
  <si>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</si>
  <si>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</si>
  <si>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</si>
  <si>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</si>
  <si>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</si>
  <si>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</si>
  <si>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</si>
  <si>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</si>
  <si>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</si>
  <si>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</si>
  <si>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</si>
  <si>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</si>
  <si>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</si>
  <si>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</si>
  <si>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</si>
  <si>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</si>
  <si>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</si>
  <si>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</si>
  <si>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</si>
  <si>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</si>
  <si>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</si>
  <si>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</si>
  <si>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</si>
  <si>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</si>
  <si>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</si>
  <si>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</si>
  <si>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</si>
  <si>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</si>
  <si>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</si>
  <si>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</si>
  <si>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</si>
  <si>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</si>
  <si>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</si>
  <si>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</si>
  <si>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</si>
  <si>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</si>
  <si>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</si>
  <si>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</si>
  <si>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</si>
  <si>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</si>
  <si>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</si>
  <si>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</si>
  <si>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</si>
  <si>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</si>
  <si>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</si>
  <si>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</si>
  <si>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</si>
  <si>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</si>
  <si>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</si>
  <si>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</si>
  <si>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</si>
  <si>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</si>
  <si>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</si>
  <si>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</si>
  <si>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</si>
  <si>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</si>
  <si>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</si>
  <si>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</si>
  <si>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</si>
  <si>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</si>
  <si>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</si>
  <si>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</si>
  <si>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</si>
  <si>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</si>
  <si>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</si>
  <si>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</si>
  <si>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</si>
  <si>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</si>
  <si>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</si>
  <si>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</si>
  <si>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</si>
  <si>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</si>
  <si>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</si>
  <si>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</si>
  <si>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</si>
  <si>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</si>
  <si>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</si>
  <si>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</si>
  <si>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</si>
  <si>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</si>
  <si>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</si>
  <si>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</si>
  <si>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</si>
  <si>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</si>
  <si>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</si>
  <si>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</si>
  <si>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</si>
  <si>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</si>
  <si>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</si>
  <si>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</si>
  <si>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</si>
  <si>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</si>
  <si>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</si>
  <si>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</si>
  <si>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</si>
  <si>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</si>
  <si>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</si>
  <si>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</si>
  <si>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</si>
  <si>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</si>
  <si>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</si>
  <si>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</si>
  <si>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</si>
  <si>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</si>
  <si>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</si>
  <si>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</si>
  <si>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</si>
  <si>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</si>
  <si>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</si>
  <si>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</si>
  <si>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</si>
  <si>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</si>
  <si>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</si>
  <si>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</si>
  <si>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</si>
  <si>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</si>
  <si>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</si>
  <si>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</si>
  <si>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</si>
  <si>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</si>
  <si>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</si>
  <si>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</si>
  <si>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</si>
  <si>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</si>
  <si>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</si>
  <si>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</si>
  <si>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</si>
  <si>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</si>
  <si>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</si>
  <si>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</si>
  <si>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</si>
  <si>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</si>
  <si>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</si>
  <si>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</si>
  <si>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</si>
  <si>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</si>
  <si>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</si>
  <si>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</si>
  <si>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</si>
  <si>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</si>
  <si>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</si>
  <si>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</si>
  <si>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</si>
  <si>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</si>
  <si>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</si>
  <si>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</si>
  <si>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</si>
  <si>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</si>
  <si>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</si>
  <si>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</si>
  <si>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</si>
  <si>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</si>
  <si>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</si>
  <si>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</si>
  <si>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</si>
  <si>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</si>
  <si>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</si>
  <si>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</si>
  <si>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</si>
  <si>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</si>
  <si>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</si>
  <si>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</si>
  <si>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</si>
  <si>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</si>
  <si>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</si>
  <si>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</si>
  <si>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</si>
  <si>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</si>
  <si>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</si>
  <si>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</si>
  <si>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</si>
  <si>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</si>
  <si>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</si>
  <si>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</si>
  <si>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</si>
  <si>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</si>
  <si>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</si>
  <si>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</si>
  <si>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</si>
  <si>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</si>
  <si>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</si>
  <si>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</si>
  <si>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</si>
  <si>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</si>
  <si>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</si>
  <si>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</si>
  <si>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</si>
  <si>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</si>
  <si>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</si>
  <si>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</si>
  <si>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</si>
  <si>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</si>
  <si>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</si>
  <si>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</si>
  <si>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</si>
  <si>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</si>
  <si>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</si>
  <si>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</si>
  <si>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</si>
  <si>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</si>
  <si>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</si>
  <si>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</si>
  <si>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</si>
  <si>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</si>
  <si>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</si>
  <si>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</si>
  <si>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</si>
  <si>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</si>
  <si>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</si>
  <si>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</si>
  <si>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</si>
  <si>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</si>
  <si>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</si>
  <si>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</si>
  <si>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</si>
  <si>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</si>
  <si>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</si>
  <si>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</si>
  <si>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</si>
  <si>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</si>
  <si>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</si>
  <si>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</si>
  <si>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</si>
  <si>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</si>
  <si>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</si>
  <si>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</si>
  <si>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</si>
  <si>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</si>
  <si>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</si>
  <si>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</si>
  <si>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</si>
  <si>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</si>
  <si>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</si>
  <si>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</si>
  <si>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</si>
  <si>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</si>
  <si>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</si>
  <si>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</si>
  <si>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</si>
  <si>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</si>
  <si>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</si>
  <si>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</si>
  <si>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</si>
  <si>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</si>
  <si>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</si>
  <si>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</si>
  <si>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</si>
  <si>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</si>
  <si>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</si>
  <si>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</si>
  <si>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</si>
  <si>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</si>
  <si>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</si>
  <si>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</si>
  <si>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</si>
  <si>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</si>
  <si>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</si>
  <si>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</si>
  <si>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</si>
  <si>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</si>
  <si>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</si>
  <si>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</si>
  <si>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</si>
  <si>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</si>
  <si>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</si>
  <si>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</si>
  <si>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</si>
  <si>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</si>
  <si>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</si>
  <si>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</si>
  <si>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</si>
  <si>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</si>
  <si>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</si>
  <si>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</si>
  <si>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</si>
  <si>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</si>
  <si>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</si>
  <si>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</si>
  <si>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</si>
  <si>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</si>
  <si>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</si>
  <si>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</si>
  <si>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</si>
  <si>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</si>
  <si>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</si>
  <si>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</si>
  <si>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</si>
  <si>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</si>
  <si>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</si>
  <si>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</si>
  <si>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</si>
  <si>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</si>
  <si>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</si>
  <si>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</si>
  <si>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</si>
  <si>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</si>
  <si>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</si>
  <si>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</si>
  <si>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</si>
  <si>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</si>
  <si>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</si>
  <si>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</si>
  <si>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</si>
  <si>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</si>
  <si>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</si>
  <si>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</si>
  <si>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</si>
  <si>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</si>
  <si>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</si>
  <si>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</si>
  <si>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</si>
  <si>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</si>
  <si>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</si>
  <si>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</si>
  <si>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</si>
  <si>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</si>
  <si>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</si>
  <si>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</si>
  <si>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</si>
  <si>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</si>
  <si>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</si>
  <si>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</si>
  <si>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</si>
  <si>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</si>
  <si>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</si>
  <si>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</si>
  <si>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</si>
  <si>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</si>
  <si>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</si>
  <si>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</si>
  <si>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</si>
  <si>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</si>
  <si>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</si>
  <si>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</si>
  <si>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</si>
  <si>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</si>
  <si>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</si>
  <si>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</si>
  <si>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</si>
  <si>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</si>
  <si>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</si>
  <si>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</si>
  <si>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</si>
  <si>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</si>
  <si>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</si>
  <si>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</si>
  <si>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</si>
  <si>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</si>
  <si>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</si>
  <si>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</si>
  <si>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</si>
  <si>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</si>
  <si>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</si>
  <si>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</si>
  <si>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</si>
  <si>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</si>
  <si>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</si>
  <si>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</si>
  <si>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</si>
  <si>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</si>
  <si>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</si>
  <si>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</si>
  <si>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</si>
  <si>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</si>
  <si>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</si>
  <si>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</si>
  <si>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</si>
  <si>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</si>
  <si>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</si>
  <si>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</si>
  <si>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</si>
  <si>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</si>
  <si>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</si>
  <si>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</si>
  <si>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</si>
  <si>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</si>
  <si>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</si>
  <si>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</si>
  <si>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</si>
  <si>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</si>
  <si>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</si>
  <si>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</si>
  <si>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</si>
  <si>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</si>
  <si>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</si>
  <si>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</si>
  <si>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</si>
  <si>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</si>
  <si>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</si>
  <si>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</si>
  <si>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</si>
  <si>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</si>
  <si>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</si>
  <si>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</si>
  <si>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</si>
  <si>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</si>
  <si>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</si>
  <si>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</si>
  <si>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</si>
  <si>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</si>
  <si>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</si>
  <si>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</si>
  <si>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</si>
  <si>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</si>
  <si>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</si>
  <si>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</si>
  <si>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</si>
  <si>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</si>
  <si>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</si>
  <si>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</si>
  <si>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</si>
  <si>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</si>
  <si>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</si>
  <si>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</si>
  <si>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</si>
  <si>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</si>
  <si>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</si>
  <si>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</si>
  <si>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</si>
  <si>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</si>
  <si>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</si>
  <si>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</si>
  <si>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</si>
  <si>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</si>
  <si>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</si>
  <si>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</si>
  <si>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</si>
  <si>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</si>
  <si>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</si>
  <si>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</si>
  <si>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</si>
  <si>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</si>
  <si>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</si>
  <si>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</si>
  <si>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</si>
  <si>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</si>
  <si>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</si>
  <si>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</si>
  <si>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</si>
  <si>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</si>
  <si>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</si>
  <si>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</si>
  <si>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</si>
  <si>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</si>
  <si>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</si>
  <si>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</si>
  <si>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</si>
  <si>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</si>
  <si>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</si>
  <si>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</si>
  <si>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</si>
  <si>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</si>
  <si>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</si>
  <si>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</si>
  <si>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</si>
  <si>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</si>
  <si>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</si>
  <si>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</si>
  <si>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</si>
  <si>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</si>
  <si>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</si>
  <si>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</si>
  <si>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</si>
  <si>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</si>
  <si>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</si>
  <si>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</si>
  <si>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</si>
  <si>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</si>
  <si>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</si>
  <si>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</si>
  <si>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</si>
  <si>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</si>
  <si>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</si>
  <si>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</si>
  <si>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</si>
  <si>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</si>
  <si>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</si>
  <si>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</si>
  <si>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</si>
  <si>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</si>
  <si>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</si>
  <si>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</si>
  <si>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Sep</t>
  </si>
  <si>
    <t>Oct</t>
  </si>
  <si>
    <t>Nov</t>
  </si>
  <si>
    <t>Dec</t>
  </si>
  <si>
    <t>2020</t>
  </si>
  <si>
    <t>Jan</t>
  </si>
  <si>
    <t>Feb</t>
  </si>
  <si>
    <t>Mar</t>
  </si>
  <si>
    <t>Apr</t>
  </si>
  <si>
    <t>May</t>
  </si>
  <si>
    <t>Jun</t>
  </si>
  <si>
    <t>Jul</t>
  </si>
  <si>
    <t>Aug</t>
  </si>
  <si>
    <t>2021</t>
  </si>
  <si>
    <t>Column Labels</t>
  </si>
  <si>
    <t>Sum of Sales</t>
  </si>
  <si>
    <t>Arabica</t>
  </si>
  <si>
    <t>Excelsa</t>
  </si>
  <si>
    <t>Liberica</t>
  </si>
  <si>
    <t>Robusta</t>
  </si>
  <si>
    <t>Medium</t>
  </si>
  <si>
    <t>Dark</t>
  </si>
  <si>
    <t>Light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</si>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</sst>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809]* #,##0.00_-;\-[$£-809]* #,##0.00_-;_-[$£-809]* &quot;-&quot;??_-;_-@_-"/>
    <numFmt numFmtId="166" formatCode="0.0&quot; kg&quot;"/>
    <numFmt numFmtId="167" formatCode="dd\-mmmm\-yyyy"/>
    <numFmt numFmtId="168" formatCode="0.0\ &quot;kg&quot;"/>
  </numFmts>
  <fonts count="3" x14ac:knownFonts="1">
    <font>
      <sz val="11"/>
      <color theme="1"/>
      <name val="Calibri"/>
      <family val="2"/>
      <scheme val="minor"/>
    </font>
    <font>
      <sz val="11"/>
      <color indexed="8"/>
      <name val="Calibri"/>
      <family val="2"/>
    </font>
    <font>
      <sz val="1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7" fontId="1" fillId="0" borderId="0" xfId="0" applyNumberFormat="1" applyFont="1" applyAlignment="1">
      <alignment vertical="center"/>
    </xf>
    <xf numFmtId="4" fontId="0" fillId="0" borderId="0" xfId="0" applyNumberFormat="1"/>
    <xf numFmtId="4" fontId="0" fillId="0" borderId="0" xfId="0" pivotButton="1" applyNumberFormat="1"/>
    <xf numFmtId="4" fontId="0" fillId="0" borderId="0" xfId="0" pivotButton="1" applyNumberFormat="1" applyAlignment="1">
      <alignment horizontal="center"/>
    </xf>
    <xf numFmtId="4" fontId="0" fillId="0" borderId="0" xfId="0" applyNumberFormat="1" applyAlignment="1">
      <alignment horizontal="center"/>
    </xf>
    <xf numFmtId="4" fontId="0" fillId="0" borderId="0" xfId="0" applyNumberFormat="1" applyAlignment="1">
      <alignment horizontal="left"/>
    </xf>
    <xf numFmtId="4" fontId="0" fillId="0" borderId="0" xfId="0" applyNumberFormat="1" applyAlignment="1">
      <alignment horizontal="left" indent="1"/>
    </xf>
    <xf numFmtId="168" fontId="0" fillId="0" borderId="0" xfId="0" applyNumberFormat="1"/>
    <xf numFmtId="14" fontId="0" fillId="0" borderId="0" xfId="0" applyNumberFormat="1"/>
    <xf numFmtId="0" fontId="2" fillId="2" borderId="0" xfId="0" applyFont="1" applyFill="1"/>
    <xf numFmtId="0" fontId="0" fillId="2" borderId="0" xfId="0" applyFill="1"/>
  </cellXfs>
  <cellStyles count="1">
    <cellStyle name="Normal" xfId="0" builtinId="0"/>
  </cellStyles>
  <dxfs count="1404">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i val="0"/>
        <sz val="16"/>
        <color theme="1" tint="0.34998626667073579"/>
        <name val="Trebuchet MS"/>
        <family val="2"/>
        <scheme val="none"/>
      </font>
    </dxf>
    <dxf>
      <font>
        <b val="0"/>
        <i val="0"/>
        <sz val="11"/>
        <color theme="1" tint="0.24994659260841701"/>
        <name val="Trebuchet MS"/>
        <family val="2"/>
        <scheme val="none"/>
      </font>
      <fill>
        <gradientFill degree="270">
          <stop position="0">
            <color theme="4" tint="0.80001220740379042"/>
          </stop>
          <stop position="1">
            <color theme="4" tint="0.40000610370189521"/>
          </stop>
        </gradient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9" formatCode="dd/mm/yyyy"/>
    </dxf>
    <dxf>
      <alignment horizontal="center"/>
    </dxf>
    <dxf>
      <alignment horizontal="cent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i val="0"/>
        <sz val="12"/>
        <color theme="1" tint="0.34998626667073579"/>
        <name val="Trebuchet MS"/>
        <family val="2"/>
      </font>
      <fill>
        <gradientFill degree="90">
          <stop position="0">
            <color theme="4" tint="0.80001220740379042"/>
          </stop>
          <stop position="1">
            <color theme="4" tint="0.40000610370189521"/>
          </stop>
        </gradientFill>
      </fill>
      <border diagonalUp="0" diagonalDown="0">
        <left/>
        <right/>
        <top/>
        <bottom/>
        <vertical/>
        <horizontal/>
      </border>
    </dxf>
    <dxf>
      <font>
        <sz val="11"/>
        <color theme="1" tint="0.34998626667073579"/>
        <name val="Trebuchet MS"/>
        <family val="2"/>
        <scheme val="none"/>
      </font>
      <fill>
        <patternFill patternType="solid">
          <fgColor theme="4" tint="0.79998168889431442"/>
          <bgColor theme="4" tint="0.59996337778862885"/>
        </patternFill>
      </fill>
      <border>
        <left style="thin">
          <color theme="1" tint="0.34998626667073579"/>
        </left>
        <right style="thin">
          <color theme="1" tint="0.34998626667073579"/>
        </right>
        <top style="thin">
          <color theme="1" tint="0.34998626667073579"/>
        </top>
        <bottom style="thin">
          <color theme="1" tint="0.34998626667073579"/>
        </bottom>
      </border>
    </dxf>
    <dxf>
      <fill>
        <gradientFill degree="90">
          <stop position="0">
            <color theme="4" tint="0.80001220740379042"/>
          </stop>
          <stop position="0.5">
            <color theme="4" tint="0.40000610370189521"/>
          </stop>
          <stop position="1">
            <color theme="4" tint="0.80001220740379042"/>
          </stop>
        </gradientFill>
      </fill>
    </dxf>
    <dxf>
      <numFmt numFmtId="165" formatCode="_-[$£-809]* #,##0.00_-;\-[$£-809]* #,##0.00_-;_-[$£-809]* &quot;-&quot;??_-;_-@_-"/>
    </dxf>
    <dxf>
      <numFmt numFmtId="165" formatCode="_-[$£-809]* #,##0.00_-;\-[$£-809]* #,##0.00_-;_-[$£-8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alignment horizontal="center"/>
    </dxf>
    <dxf>
      <alignment horizontal="center"/>
    </dxf>
    <dxf>
      <alignment horizontal="center"/>
    </dxf>
  </dxfs>
  <tableStyles count="3" defaultTableStyle="TableStyleMedium2" defaultPivotStyle="PivotStyleMedium9">
    <tableStyle name="Slicer Style 1" pivot="0" table="0" count="10" xr9:uid="{0918C587-E3DD-4684-B9AC-5A5D359C5D5A}">
      <tableStyleElement type="wholeTable" dxfId="1375"/>
      <tableStyleElement type="headerRow" dxfId="1374"/>
    </tableStyle>
    <tableStyle name="Slicer Style 2" pivot="0" table="0" count="1" xr9:uid="{E3A013A5-999E-4AA9-9816-819001B7F6FB}">
      <tableStyleElement type="wholeTable" dxfId="1376"/>
    </tableStyle>
    <tableStyle name="Timeline Style 1" pivot="0" table="0" count="8" xr9:uid="{88870D35-75BA-43F6-A95F-530816A24A5E}">
      <tableStyleElement type="wholeTable" dxfId="1354"/>
      <tableStyleElement type="headerRow" dxfId="1353"/>
    </tableStyle>
  </tableStyles>
  <extLst>
    <ext xmlns:x14="http://schemas.microsoft.com/office/spreadsheetml/2009/9/main" uri="{46F421CA-312F-682f-3DD2-61675219B42D}">
      <x14:dxfs count="8">
        <dxf>
          <font>
            <b/>
            <i val="0"/>
            <sz val="11"/>
            <name val="Trebuchet MS"/>
            <family val="2"/>
          </font>
          <fill>
            <gradientFill degree="90">
              <stop position="0">
                <color theme="4" tint="0.59999389629810485"/>
              </stop>
              <stop position="1">
                <color theme="4" tint="0.40000610370189521"/>
              </stop>
            </gradientFill>
          </fill>
        </dxf>
        <dxf>
          <font>
            <b/>
            <i val="0"/>
            <sz val="11"/>
            <name val="Trebuchet MS"/>
            <family val="2"/>
          </font>
          <fill>
            <gradientFill degree="90">
              <stop position="0">
                <color theme="4" tint="0.59999389629810485"/>
              </stop>
              <stop position="1">
                <color theme="4" tint="0.40000610370189521"/>
              </stop>
            </gradientFill>
          </fill>
        </dxf>
        <dxf>
          <font>
            <b/>
            <i val="0"/>
            <sz val="11"/>
            <name val="Trebuchet MS"/>
            <family val="2"/>
          </font>
          <fill>
            <gradientFill degree="90">
              <stop position="0">
                <color theme="4" tint="0.59999389629810485"/>
              </stop>
              <stop position="1">
                <color theme="4" tint="0.40000610370189521"/>
              </stop>
            </gradientFill>
          </fill>
        </dxf>
        <dxf>
          <font>
            <b/>
            <i val="0"/>
            <sz val="11"/>
            <name val="Trebuchet MS"/>
            <family val="2"/>
          </font>
          <fill>
            <gradientFill degree="90">
              <stop position="0">
                <color theme="4" tint="0.59999389629810485"/>
              </stop>
              <stop position="1">
                <color theme="4" tint="0.40000610370189521"/>
              </stop>
            </gradientFill>
          </fill>
        </dxf>
        <dxf>
          <font>
            <b/>
            <i val="0"/>
            <sz val="11"/>
            <color theme="1" tint="0.34998626667073579"/>
            <name val="Trebuchet MS"/>
            <family val="2"/>
          </font>
          <fill>
            <gradientFill degree="90">
              <stop position="0">
                <color theme="3" tint="0.80001220740379042"/>
              </stop>
              <stop position="1">
                <color theme="4" tint="0.40000610370189521"/>
              </stop>
            </gradient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strike val="0"/>
            <sz val="11"/>
            <color theme="1" tint="0.34998626667073579"/>
            <name val="Trebuchet MS"/>
            <family val="2"/>
            <scheme val="none"/>
          </font>
          <fill>
            <gradientFill degree="90">
              <stop position="0">
                <color theme="4" tint="0.80001220740379042"/>
              </stop>
              <stop position="1">
                <color theme="4" tint="0.40000610370189521"/>
              </stop>
            </gradientFill>
          </fill>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strike/>
            <sz val="11"/>
            <name val="Trebuchet MS"/>
            <family val="2"/>
          </font>
          <fill>
            <gradientFill degree="90">
              <stop position="0">
                <color theme="4" tint="0.80001220740379042"/>
              </stop>
              <stop position="1">
                <color theme="4" tint="0.40000610370189521"/>
              </stop>
            </gradient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strike/>
            <sz val="11"/>
            <name val="Trebuchet MS"/>
            <family val="2"/>
          </font>
          <fill>
            <gradientFill degree="90">
              <stop position="0">
                <color theme="4" tint="0.80001220740379042"/>
              </stop>
              <stop position="1">
                <color theme="4" tint="0.40000610370189521"/>
              </stop>
            </gradient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11"/>
            <color theme="1" tint="0.34998626667073579"/>
            <name val="Trebuchet MS"/>
            <family val="2"/>
          </font>
        </dxf>
        <dxf>
          <font>
            <sz val="11"/>
            <color theme="1" tint="0.34998626667073579"/>
            <name val="Trebuchet MS"/>
            <family val="2"/>
          </font>
        </dxf>
        <dxf>
          <font>
            <sz val="11"/>
            <color theme="1" tint="0.34998626667073579"/>
            <name val="Trebuchet MS"/>
            <family val="2"/>
          </font>
        </dxf>
        <dxf>
          <font>
            <sz val="10"/>
            <color theme="1" tint="0.34998626667073579"/>
            <name val="Trebuchet MS"/>
            <family val="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34998626667073579"/>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34998626667073579"/>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[coffee_data.xlsx]total_sales!total_sales</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r>
              <a:rPr lang="en-US" sz="1800" b="1" baseline="0">
                <a:latin typeface="Trebuchet MS" panose="020B0603020202020204" pitchFamily="34" charset="0"/>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total_sales!$B$3:$B$4</c:f>
              <c:strCache>
                <c:ptCount val="1"/>
                <c:pt idx="0">
                  <c:v>Arabica</c:v>
                </c:pt>
              </c:strCache>
            </c:strRef>
          </c:tx>
          <c:spPr>
            <a:ln w="34925" cap="rnd">
              <a:solidFill>
                <a:schemeClr val="accent1"/>
              </a:solidFill>
              <a:round/>
            </a:ln>
            <a:effectLst/>
          </c:spPr>
          <c:marker>
            <c:symbol val="none"/>
          </c:marker>
          <c:cat>
            <c:multiLvlStrRef>
              <c:f>total_sales!$A$5:$A$40</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total_sales!$B$5:$B$40</c:f>
              <c:numCache>
                <c:formatCode>#,##0.00</c:formatCode>
                <c:ptCount val="33"/>
                <c:pt idx="0">
                  <c:v>186.85499999999999</c:v>
                </c:pt>
                <c:pt idx="1">
                  <c:v>329.59</c:v>
                </c:pt>
                <c:pt idx="2">
                  <c:v>446.66999999999996</c:v>
                </c:pt>
                <c:pt idx="3">
                  <c:v>61.434999999999995</c:v>
                </c:pt>
                <c:pt idx="4">
                  <c:v>470.70499999999993</c:v>
                </c:pt>
                <c:pt idx="5">
                  <c:v>550.93499999999995</c:v>
                </c:pt>
                <c:pt idx="6">
                  <c:v>217.60999999999999</c:v>
                </c:pt>
                <c:pt idx="7">
                  <c:v>478.21</c:v>
                </c:pt>
                <c:pt idx="8">
                  <c:v>204.86999999999998</c:v>
                </c:pt>
                <c:pt idx="9">
                  <c:v>640.08999999999992</c:v>
                </c:pt>
                <c:pt idx="10">
                  <c:v>222.32999999999998</c:v>
                </c:pt>
                <c:pt idx="11">
                  <c:v>212.46499999999997</c:v>
                </c:pt>
                <c:pt idx="12">
                  <c:v>712.8499999999998</c:v>
                </c:pt>
                <c:pt idx="13">
                  <c:v>412.71</c:v>
                </c:pt>
                <c:pt idx="14">
                  <c:v>275.80499999999995</c:v>
                </c:pt>
                <c:pt idx="15">
                  <c:v>352.375</c:v>
                </c:pt>
                <c:pt idx="16">
                  <c:v>481.64</c:v>
                </c:pt>
                <c:pt idx="17">
                  <c:v>227.995</c:v>
                </c:pt>
                <c:pt idx="18">
                  <c:v>431.84999999999997</c:v>
                </c:pt>
                <c:pt idx="19">
                  <c:v>418.65499999999992</c:v>
                </c:pt>
                <c:pt idx="20">
                  <c:v>246.24</c:v>
                </c:pt>
                <c:pt idx="21">
                  <c:v>487.45</c:v>
                </c:pt>
                <c:pt idx="22">
                  <c:v>264.56</c:v>
                </c:pt>
                <c:pt idx="23">
                  <c:v>614.74</c:v>
                </c:pt>
                <c:pt idx="24">
                  <c:v>523.54</c:v>
                </c:pt>
                <c:pt idx="25">
                  <c:v>316</c:v>
                </c:pt>
                <c:pt idx="26">
                  <c:v>364.84999999999997</c:v>
                </c:pt>
                <c:pt idx="27">
                  <c:v>238.03499999999997</c:v>
                </c:pt>
                <c:pt idx="28">
                  <c:v>344.17500000000001</c:v>
                </c:pt>
                <c:pt idx="29">
                  <c:v>224.77499999999998</c:v>
                </c:pt>
                <c:pt idx="30">
                  <c:v>117.66499999999999</c:v>
                </c:pt>
                <c:pt idx="31">
                  <c:v>327.13500000000005</c:v>
                </c:pt>
                <c:pt idx="32">
                  <c:v>363.68499999999995</c:v>
                </c:pt>
              </c:numCache>
            </c:numRef>
          </c:val>
          <c:smooth val="0"/>
          <c:extLst>
            <c:ext xmlns:c16="http://schemas.microsoft.com/office/drawing/2014/chart" uri="{C3380CC4-5D6E-409C-BE32-E72D297353CC}">
              <c16:uniqueId val="{0000000B-2400-409B-8486-943316EAB02F}"/>
            </c:ext>
          </c:extLst>
        </c:ser>
        <c:ser>
          <c:idx val="1"/>
          <c:order val="1"/>
          <c:tx>
            <c:strRef>
              <c:f>total_sales!$C$3:$C$4</c:f>
              <c:strCache>
                <c:ptCount val="1"/>
                <c:pt idx="0">
                  <c:v>Excelsa</c:v>
                </c:pt>
              </c:strCache>
            </c:strRef>
          </c:tx>
          <c:spPr>
            <a:ln w="34925" cap="rnd">
              <a:solidFill>
                <a:schemeClr val="accent2"/>
              </a:solidFill>
              <a:round/>
            </a:ln>
            <a:effectLst/>
          </c:spPr>
          <c:marker>
            <c:symbol val="none"/>
          </c:marker>
          <c:cat>
            <c:multiLvlStrRef>
              <c:f>total_sales!$A$5:$A$40</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total_sales!$C$5:$C$40</c:f>
              <c:numCache>
                <c:formatCode>#,##0.00</c:formatCode>
                <c:ptCount val="33"/>
                <c:pt idx="0">
                  <c:v>394.18</c:v>
                </c:pt>
                <c:pt idx="1">
                  <c:v>314.97000000000003</c:v>
                </c:pt>
                <c:pt idx="2">
                  <c:v>434.2299999999999</c:v>
                </c:pt>
                <c:pt idx="3">
                  <c:v>546.82999999999981</c:v>
                </c:pt>
                <c:pt idx="4">
                  <c:v>802.41999999999985</c:v>
                </c:pt>
                <c:pt idx="5">
                  <c:v>209.55</c:v>
                </c:pt>
                <c:pt idx="6">
                  <c:v>149.82499999999999</c:v>
                </c:pt>
                <c:pt idx="7">
                  <c:v>307.86999999999995</c:v>
                </c:pt>
                <c:pt idx="8">
                  <c:v>376.45499999999993</c:v>
                </c:pt>
                <c:pt idx="9">
                  <c:v>212.58</c:v>
                </c:pt>
                <c:pt idx="10">
                  <c:v>411.24499999999995</c:v>
                </c:pt>
                <c:pt idx="11">
                  <c:v>808.8</c:v>
                </c:pt>
                <c:pt idx="12">
                  <c:v>556.72499999999991</c:v>
                </c:pt>
                <c:pt idx="13">
                  <c:v>231.44</c:v>
                </c:pt>
                <c:pt idx="14">
                  <c:v>237.19</c:v>
                </c:pt>
                <c:pt idx="15">
                  <c:v>523.24</c:v>
                </c:pt>
                <c:pt idx="16">
                  <c:v>383.91500000000008</c:v>
                </c:pt>
                <c:pt idx="17">
                  <c:v>383.03</c:v>
                </c:pt>
                <c:pt idx="18">
                  <c:v>374.04</c:v>
                </c:pt>
                <c:pt idx="19">
                  <c:v>378.33499999999992</c:v>
                </c:pt>
                <c:pt idx="20">
                  <c:v>280.51</c:v>
                </c:pt>
                <c:pt idx="21">
                  <c:v>230.91500000000002</c:v>
                </c:pt>
                <c:pt idx="22">
                  <c:v>505.3549999999999</c:v>
                </c:pt>
                <c:pt idx="23">
                  <c:v>349.82500000000005</c:v>
                </c:pt>
                <c:pt idx="24">
                  <c:v>497.26499999999999</c:v>
                </c:pt>
                <c:pt idx="25">
                  <c:v>181.5</c:v>
                </c:pt>
                <c:pt idx="26">
                  <c:v>404.69499999999999</c:v>
                </c:pt>
                <c:pt idx="27">
                  <c:v>206.95499999999998</c:v>
                </c:pt>
                <c:pt idx="28">
                  <c:v>245.505</c:v>
                </c:pt>
                <c:pt idx="29">
                  <c:v>249.11999999999995</c:v>
                </c:pt>
                <c:pt idx="30">
                  <c:v>403.78999999999996</c:v>
                </c:pt>
                <c:pt idx="31">
                  <c:v>426.19999999999993</c:v>
                </c:pt>
                <c:pt idx="32">
                  <c:v>287.93499999999995</c:v>
                </c:pt>
              </c:numCache>
            </c:numRef>
          </c:val>
          <c:smooth val="0"/>
          <c:extLst>
            <c:ext xmlns:c16="http://schemas.microsoft.com/office/drawing/2014/chart" uri="{C3380CC4-5D6E-409C-BE32-E72D297353CC}">
              <c16:uniqueId val="{0000000C-2400-409B-8486-943316EAB02F}"/>
            </c:ext>
          </c:extLst>
        </c:ser>
        <c:ser>
          <c:idx val="2"/>
          <c:order val="2"/>
          <c:tx>
            <c:strRef>
              <c:f>total_sales!$D$3:$D$4</c:f>
              <c:strCache>
                <c:ptCount val="1"/>
                <c:pt idx="0">
                  <c:v>Liberica</c:v>
                </c:pt>
              </c:strCache>
            </c:strRef>
          </c:tx>
          <c:spPr>
            <a:ln w="34925" cap="rnd">
              <a:solidFill>
                <a:schemeClr val="accent3"/>
              </a:solidFill>
              <a:round/>
            </a:ln>
            <a:effectLst/>
          </c:spPr>
          <c:marker>
            <c:symbol val="none"/>
          </c:marker>
          <c:cat>
            <c:multiLvlStrRef>
              <c:f>total_sales!$A$5:$A$40</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total_sales!$D$5:$D$40</c:f>
              <c:numCache>
                <c:formatCode>#,##0.00</c:formatCode>
                <c:ptCount val="33"/>
                <c:pt idx="0">
                  <c:v>494.59499999999991</c:v>
                </c:pt>
                <c:pt idx="1">
                  <c:v>421.26499999999999</c:v>
                </c:pt>
                <c:pt idx="2">
                  <c:v>522.68499999999995</c:v>
                </c:pt>
                <c:pt idx="3">
                  <c:v>393.36</c:v>
                </c:pt>
                <c:pt idx="4">
                  <c:v>219.05</c:v>
                </c:pt>
                <c:pt idx="5">
                  <c:v>313.875</c:v>
                </c:pt>
                <c:pt idx="6">
                  <c:v>298.51499999999999</c:v>
                </c:pt>
                <c:pt idx="7">
                  <c:v>605.29999999999995</c:v>
                </c:pt>
                <c:pt idx="8">
                  <c:v>331.72999999999996</c:v>
                </c:pt>
                <c:pt idx="9">
                  <c:v>198.93</c:v>
                </c:pt>
                <c:pt idx="10">
                  <c:v>328.75499999999988</c:v>
                </c:pt>
                <c:pt idx="11">
                  <c:v>230.94000000000003</c:v>
                </c:pt>
                <c:pt idx="12">
                  <c:v>450.43999999999994</c:v>
                </c:pt>
                <c:pt idx="13">
                  <c:v>154.16499999999999</c:v>
                </c:pt>
                <c:pt idx="14">
                  <c:v>136.68</c:v>
                </c:pt>
                <c:pt idx="15">
                  <c:v>563.42499999999984</c:v>
                </c:pt>
                <c:pt idx="16">
                  <c:v>318.75</c:v>
                </c:pt>
                <c:pt idx="17">
                  <c:v>279.52000000000004</c:v>
                </c:pt>
                <c:pt idx="18">
                  <c:v>251.82999999999998</c:v>
                </c:pt>
                <c:pt idx="19">
                  <c:v>405.05500000000001</c:v>
                </c:pt>
                <c:pt idx="20">
                  <c:v>622.16</c:v>
                </c:pt>
                <c:pt idx="21">
                  <c:v>409.51499999999999</c:v>
                </c:pt>
                <c:pt idx="22">
                  <c:v>186.61499999999998</c:v>
                </c:pt>
                <c:pt idx="23">
                  <c:v>42.734999999999992</c:v>
                </c:pt>
                <c:pt idx="24">
                  <c:v>368.56500000000005</c:v>
                </c:pt>
                <c:pt idx="25">
                  <c:v>577.66999999999996</c:v>
                </c:pt>
                <c:pt idx="26">
                  <c:v>548.4899999999999</c:v>
                </c:pt>
                <c:pt idx="27">
                  <c:v>720.78499999999974</c:v>
                </c:pt>
                <c:pt idx="28">
                  <c:v>499.7999999999999</c:v>
                </c:pt>
                <c:pt idx="29">
                  <c:v>371.04999999999995</c:v>
                </c:pt>
                <c:pt idx="30">
                  <c:v>302.03999999999996</c:v>
                </c:pt>
                <c:pt idx="31">
                  <c:v>199.18999999999997</c:v>
                </c:pt>
                <c:pt idx="32">
                  <c:v>286.59500000000003</c:v>
                </c:pt>
              </c:numCache>
            </c:numRef>
          </c:val>
          <c:smooth val="0"/>
          <c:extLst>
            <c:ext xmlns:c16="http://schemas.microsoft.com/office/drawing/2014/chart" uri="{C3380CC4-5D6E-409C-BE32-E72D297353CC}">
              <c16:uniqueId val="{0000000D-2400-409B-8486-943316EAB02F}"/>
            </c:ext>
          </c:extLst>
        </c:ser>
        <c:ser>
          <c:idx val="3"/>
          <c:order val="3"/>
          <c:tx>
            <c:strRef>
              <c:f>total_sales!$E$3:$E$4</c:f>
              <c:strCache>
                <c:ptCount val="1"/>
                <c:pt idx="0">
                  <c:v>Robusta</c:v>
                </c:pt>
              </c:strCache>
            </c:strRef>
          </c:tx>
          <c:spPr>
            <a:ln w="34925" cap="rnd">
              <a:solidFill>
                <a:schemeClr val="accent4"/>
              </a:solidFill>
              <a:round/>
            </a:ln>
            <a:effectLst/>
          </c:spPr>
          <c:marker>
            <c:symbol val="none"/>
          </c:marker>
          <c:cat>
            <c:multiLvlStrRef>
              <c:f>total_sales!$A$5:$A$40</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total_sales!$E$5:$E$40</c:f>
              <c:numCache>
                <c:formatCode>#,##0.00</c:formatCode>
                <c:ptCount val="33"/>
                <c:pt idx="0">
                  <c:v>155.22</c:v>
                </c:pt>
                <c:pt idx="1">
                  <c:v>229.01999999999998</c:v>
                </c:pt>
                <c:pt idx="2">
                  <c:v>140.61499999999998</c:v>
                </c:pt>
                <c:pt idx="3">
                  <c:v>322.935</c:v>
                </c:pt>
                <c:pt idx="4">
                  <c:v>373.44499999999994</c:v>
                </c:pt>
                <c:pt idx="5">
                  <c:v>369.38499999999999</c:v>
                </c:pt>
                <c:pt idx="6">
                  <c:v>497.48499999999996</c:v>
                </c:pt>
                <c:pt idx="7">
                  <c:v>123.88499999999999</c:v>
                </c:pt>
                <c:pt idx="8">
                  <c:v>336.065</c:v>
                </c:pt>
                <c:pt idx="9">
                  <c:v>293.60499999999996</c:v>
                </c:pt>
                <c:pt idx="10">
                  <c:v>400.09</c:v>
                </c:pt>
                <c:pt idx="11">
                  <c:v>257.95</c:v>
                </c:pt>
                <c:pt idx="12">
                  <c:v>182.04999999999998</c:v>
                </c:pt>
                <c:pt idx="13">
                  <c:v>426.52499999999992</c:v>
                </c:pt>
                <c:pt idx="14">
                  <c:v>430.40000000000003</c:v>
                </c:pt>
                <c:pt idx="15">
                  <c:v>174.46999999999997</c:v>
                </c:pt>
                <c:pt idx="16">
                  <c:v>163.27999999999997</c:v>
                </c:pt>
                <c:pt idx="17">
                  <c:v>178.10499999999999</c:v>
                </c:pt>
                <c:pt idx="18">
                  <c:v>118.16999999999999</c:v>
                </c:pt>
                <c:pt idx="19">
                  <c:v>239.43499999999997</c:v>
                </c:pt>
                <c:pt idx="20">
                  <c:v>303.09999999999997</c:v>
                </c:pt>
                <c:pt idx="21">
                  <c:v>140.26499999999999</c:v>
                </c:pt>
                <c:pt idx="22">
                  <c:v>335.42499999999995</c:v>
                </c:pt>
                <c:pt idx="23">
                  <c:v>423.78999999999991</c:v>
                </c:pt>
                <c:pt idx="24">
                  <c:v>84.22499999999998</c:v>
                </c:pt>
                <c:pt idx="25">
                  <c:v>282.01499999999999</c:v>
                </c:pt>
                <c:pt idx="26">
                  <c:v>115.44999999999999</c:v>
                </c:pt>
                <c:pt idx="27">
                  <c:v>314.01</c:v>
                </c:pt>
                <c:pt idx="28">
                  <c:v>180.84999999999997</c:v>
                </c:pt>
                <c:pt idx="29">
                  <c:v>376.88499999999993</c:v>
                </c:pt>
                <c:pt idx="30">
                  <c:v>321.51499999999993</c:v>
                </c:pt>
                <c:pt idx="31">
                  <c:v>566.91</c:v>
                </c:pt>
                <c:pt idx="32">
                  <c:v>148.66999999999999</c:v>
                </c:pt>
              </c:numCache>
            </c:numRef>
          </c:val>
          <c:smooth val="0"/>
          <c:extLst>
            <c:ext xmlns:c16="http://schemas.microsoft.com/office/drawing/2014/chart" uri="{C3380CC4-5D6E-409C-BE32-E72D297353CC}">
              <c16:uniqueId val="{0000000E-2400-409B-8486-943316EAB02F}"/>
            </c:ext>
          </c:extLst>
        </c:ser>
        <c:dLbls>
          <c:showLegendKey val="0"/>
          <c:showVal val="0"/>
          <c:showCatName val="0"/>
          <c:showSerName val="0"/>
          <c:showPercent val="0"/>
          <c:showBubbleSize val="0"/>
        </c:dLbls>
        <c:smooth val="0"/>
        <c:axId val="1652219072"/>
        <c:axId val="1790381408"/>
      </c:lineChart>
      <c:catAx>
        <c:axId val="16522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381408"/>
        <c:crosses val="autoZero"/>
        <c:auto val="1"/>
        <c:lblAlgn val="ctr"/>
        <c:lblOffset val="100"/>
        <c:noMultiLvlLbl val="0"/>
      </c:catAx>
      <c:valAx>
        <c:axId val="17903814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19072"/>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[coffee_data.xlsx]country_worksheet!total_sales</c:name>
    <c:fmtId val="5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800">
                <a:solidFill>
                  <a:schemeClr val="tx1">
                    <a:lumMod val="65000"/>
                    <a:lumOff val="35000"/>
                  </a:schemeClr>
                </a:solidFill>
                <a:latin typeface="Trebuchet MS" panose="020B0603020202020204" pitchFamily="34" charset="0"/>
              </a:rPr>
              <a:t>Sales by country</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a:softEdge rad="0"/>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1"/>
            </a:solidFill>
            <a:ln w="12700" cap="flat" cmpd="sng" algn="ctr">
              <a:solidFill>
                <a:schemeClr val="accent1">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2"/>
            </a:solidFill>
            <a:ln w="12700" cap="flat" cmpd="sng" algn="ctr">
              <a:solidFill>
                <a:schemeClr val="accent2">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3"/>
            </a:solidFill>
            <a:ln w="12700" cap="flat" cmpd="sng" algn="ctr">
              <a:solidFill>
                <a:schemeClr val="accent3">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country_worksheet!$B$3</c:f>
              <c:strCache>
                <c:ptCount val="1"/>
                <c:pt idx="0">
                  <c:v>Total</c:v>
                </c:pt>
              </c:strCache>
            </c:strRef>
          </c:tx>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effectLst>
              <a:softEdge rad="0"/>
            </a:effectLst>
          </c:spPr>
          <c:dPt>
            <c:idx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solidFill>
                  <a:schemeClr val="tx1">
                    <a:lumMod val="65000"/>
                    <a:lumOff val="35000"/>
                  </a:schemeClr>
                </a:solidFill>
              </a:ln>
              <a:effectLst>
                <a:softEdge rad="0"/>
              </a:effectLst>
            </c:spPr>
            <c:extLst>
              <c:ext xmlns:c16="http://schemas.microsoft.com/office/drawing/2014/chart" uri="{C3380CC4-5D6E-409C-BE32-E72D297353CC}">
                <c16:uniqueId val="{00000006-4482-4D29-BD34-759D79D63B9A}"/>
              </c:ext>
            </c:extLst>
          </c:dPt>
          <c:dPt>
            <c:idx val="1"/>
            <c:bubble3D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solidFill>
                  <a:schemeClr val="tx1">
                    <a:lumMod val="65000"/>
                    <a:lumOff val="35000"/>
                  </a:schemeClr>
                </a:solidFill>
              </a:ln>
              <a:effectLst>
                <a:softEdge rad="0"/>
              </a:effectLst>
            </c:spPr>
            <c:extLst>
              <c:ext xmlns:c16="http://schemas.microsoft.com/office/drawing/2014/chart" uri="{C3380CC4-5D6E-409C-BE32-E72D297353CC}">
                <c16:uniqueId val="{00000007-4482-4D29-BD34-759D79D63B9A}"/>
              </c:ext>
            </c:extLst>
          </c:dPt>
          <c:dPt>
            <c:idx val="2"/>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lumMod val="65000"/>
                    <a:lumOff val="35000"/>
                  </a:schemeClr>
                </a:solidFill>
              </a:ln>
              <a:effectLst>
                <a:softEdge rad="0"/>
              </a:effectLst>
            </c:spPr>
            <c:extLst>
              <c:ext xmlns:c16="http://schemas.microsoft.com/office/drawing/2014/chart" uri="{C3380CC4-5D6E-409C-BE32-E72D297353CC}">
                <c16:uniqueId val="{00000008-4482-4D29-BD34-759D79D63B9A}"/>
              </c:ext>
            </c:extLst>
          </c:dPt>
          <c:dLbls>
            <c:dLbl>
              <c:idx val="0"/>
              <c:spPr>
                <a:solidFill>
                  <a:schemeClr val="accent2"/>
                </a:solidFill>
                <a:ln w="12700" cap="flat" cmpd="sng" algn="ctr">
                  <a:solidFill>
                    <a:schemeClr val="accent2">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6-4482-4D29-BD34-759D79D63B9A}"/>
                </c:ext>
              </c:extLst>
            </c:dLbl>
            <c:dLbl>
              <c:idx val="1"/>
              <c:spPr>
                <a:solidFill>
                  <a:schemeClr val="accent3"/>
                </a:solidFill>
                <a:ln w="12700" cap="flat" cmpd="sng" algn="ctr">
                  <a:solidFill>
                    <a:schemeClr val="accent3">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7-4482-4D29-BD34-759D79D63B9A}"/>
                </c:ext>
              </c:extLst>
            </c:dLbl>
            <c:dLbl>
              <c:idx val="2"/>
              <c:spPr>
                <a:solidFill>
                  <a:schemeClr val="accent1"/>
                </a:solidFill>
                <a:ln w="12700" cap="flat" cmpd="sng" algn="ctr">
                  <a:solidFill>
                    <a:schemeClr val="accent1">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8-4482-4D29-BD34-759D79D63B9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country_worksheet!$A$4:$A$6</c:f>
              <c:strCache>
                <c:ptCount val="3"/>
                <c:pt idx="0">
                  <c:v>Ireland</c:v>
                </c:pt>
                <c:pt idx="1">
                  <c:v>United Kingdom</c:v>
                </c:pt>
                <c:pt idx="2">
                  <c:v>United States</c:v>
                </c:pt>
              </c:strCache>
            </c:strRef>
          </c:cat>
          <c:val>
            <c:numRef>
              <c:f>country_worksheet!$B$4:$B$6</c:f>
              <c:numCache>
                <c:formatCode>#,##0.00</c:formatCode>
                <c:ptCount val="3"/>
                <c:pt idx="0">
                  <c:v>6696.8650000000016</c:v>
                </c:pt>
                <c:pt idx="1">
                  <c:v>2798.5049999999992</c:v>
                </c:pt>
                <c:pt idx="2">
                  <c:v>35638.885000000017</c:v>
                </c:pt>
              </c:numCache>
            </c:numRef>
          </c:val>
          <c:extLst>
            <c:ext xmlns:c16="http://schemas.microsoft.com/office/drawing/2014/chart" uri="{C3380CC4-5D6E-409C-BE32-E72D297353CC}">
              <c16:uniqueId val="{00000005-4482-4D29-BD34-759D79D63B9A}"/>
            </c:ext>
          </c:extLst>
        </c:ser>
        <c:dLbls>
          <c:dLblPos val="outEnd"/>
          <c:showLegendKey val="0"/>
          <c:showVal val="0"/>
          <c:showCatName val="1"/>
          <c:showSerName val="0"/>
          <c:showPercent val="0"/>
          <c:showBubbleSize val="0"/>
          <c:showLeaderLines val="1"/>
        </c:dLbls>
        <c:firstSliceAng val="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[coffee_data.xlsx]top_customers!total_sales</c:name>
    <c:fmtId val="5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lumMod val="65000"/>
                    <a:lumOff val="35000"/>
                  </a:schemeClr>
                </a:solidFill>
                <a:latin typeface="Trebuchet MS" panose="020B0603020202020204" pitchFamily="34" charset="0"/>
              </a:rPr>
              <a:t>TOP</a:t>
            </a:r>
            <a:r>
              <a:rPr lang="en-US" baseline="0">
                <a:solidFill>
                  <a:schemeClr val="tx1">
                    <a:lumMod val="65000"/>
                    <a:lumOff val="35000"/>
                  </a:schemeClr>
                </a:solidFill>
                <a:latin typeface="Trebuchet MS" panose="020B0603020202020204" pitchFamily="34" charset="0"/>
              </a:rPr>
              <a:t>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3"/>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s>
    <c:plotArea>
      <c:layout/>
      <c:barChart>
        <c:barDir val="bar"/>
        <c:grouping val="clustered"/>
        <c:varyColors val="0"/>
        <c:ser>
          <c:idx val="0"/>
          <c:order val="0"/>
          <c:tx>
            <c:strRef>
              <c:f>top_customers!$B$3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top_customers!$A$4:$A$8</c:f>
              <c:strCache>
                <c:ptCount val="5"/>
                <c:pt idx="0">
                  <c:v>Don Flintiff</c:v>
                </c:pt>
                <c:pt idx="1">
                  <c:v>Nealson Cuttler</c:v>
                </c:pt>
                <c:pt idx="2">
                  <c:v>Terri Farra</c:v>
                </c:pt>
                <c:pt idx="3">
                  <c:v>Brenn Dundredge</c:v>
                </c:pt>
                <c:pt idx="4">
                  <c:v>Allis Wilmore</c:v>
                </c:pt>
              </c:strCache>
            </c:strRef>
          </c:cat>
          <c:val>
            <c:numRef>
              <c:f>top_customers!$B$4:$B$8</c:f>
              <c:numCache>
                <c:formatCode>#,##0.00</c:formatCode>
                <c:ptCount val="5"/>
                <c:pt idx="0">
                  <c:v>278.01</c:v>
                </c:pt>
                <c:pt idx="1">
                  <c:v>281.67499999999995</c:v>
                </c:pt>
                <c:pt idx="2">
                  <c:v>289.10999999999996</c:v>
                </c:pt>
                <c:pt idx="3">
                  <c:v>307.04499999999996</c:v>
                </c:pt>
                <c:pt idx="4">
                  <c:v>317.06999999999994</c:v>
                </c:pt>
              </c:numCache>
            </c:numRef>
          </c:val>
          <c:extLst>
            <c:ext xmlns:c16="http://schemas.microsoft.com/office/drawing/2014/chart" uri="{C3380CC4-5D6E-409C-BE32-E72D297353CC}">
              <c16:uniqueId val="{00000007-4AEF-4F9D-AFC5-A4A46805C1BE}"/>
            </c:ext>
          </c:extLst>
        </c:ser>
        <c:dLbls>
          <c:dLblPos val="inEnd"/>
          <c:showLegendKey val="0"/>
          <c:showVal val="1"/>
          <c:showCatName val="0"/>
          <c:showSerName val="0"/>
          <c:showPercent val="0"/>
          <c:showBubbleSize val="0"/>
        </c:dLbls>
        <c:gapWidth val="65"/>
        <c:axId val="860038176"/>
        <c:axId val="1650796976"/>
      </c:barChart>
      <c:valAx>
        <c:axId val="16507969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Trebuchet MS" panose="020B0603020202020204" pitchFamily="34" charset="0"/>
                <a:ea typeface="+mn-ea"/>
                <a:cs typeface="+mn-cs"/>
              </a:defRPr>
            </a:pPr>
            <a:endParaRPr lang="en-US"/>
          </a:p>
        </c:txPr>
        <c:crossAx val="860038176"/>
        <c:crossBetween val="between"/>
      </c:valAx>
      <c:catAx>
        <c:axId val="8600381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0" i="0" u="none" strike="noStrike" kern="1200" cap="all" baseline="0">
                <a:solidFill>
                  <a:schemeClr val="dk1">
                    <a:lumMod val="75000"/>
                    <a:lumOff val="25000"/>
                  </a:schemeClr>
                </a:solidFill>
                <a:latin typeface="Trebuchet MS" panose="020B0603020202020204" pitchFamily="34" charset="0"/>
                <a:ea typeface="+mn-ea"/>
                <a:cs typeface="+mn-cs"/>
              </a:defRPr>
            </a:pPr>
            <a:endParaRPr lang="en-US"/>
          </a:p>
        </c:txPr>
        <c:crossAx val="1650796976"/>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[coffee_data.xlsx]total_sales!total_sales</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r>
              <a:rPr lang="en-US" sz="1800" b="1" baseline="0">
                <a:latin typeface="Trebuchet MS" panose="020B0603020202020204" pitchFamily="34" charset="0"/>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1"/>
          </a:solidFill>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total_sales!$B$3:$B$4</c:f>
              <c:strCache>
                <c:ptCount val="1"/>
                <c:pt idx="0">
                  <c:v>Arabica</c:v>
                </c:pt>
              </c:strCache>
            </c:strRef>
          </c:tx>
          <c:spPr>
            <a:ln w="34925" cap="rnd">
              <a:solidFill>
                <a:schemeClr val="accent1"/>
              </a:solidFill>
              <a:round/>
            </a:ln>
            <a:effectLst/>
          </c:spPr>
          <c:marker>
            <c:symbol val="none"/>
          </c:marker>
          <c:cat>
            <c:multiLvlStrRef>
              <c:f>total_sales!$A$5:$A$40</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total_sales!$B$5:$B$40</c:f>
              <c:numCache>
                <c:formatCode>#,##0.00</c:formatCode>
                <c:ptCount val="33"/>
                <c:pt idx="0">
                  <c:v>186.85499999999999</c:v>
                </c:pt>
                <c:pt idx="1">
                  <c:v>329.59</c:v>
                </c:pt>
                <c:pt idx="2">
                  <c:v>446.66999999999996</c:v>
                </c:pt>
                <c:pt idx="3">
                  <c:v>61.434999999999995</c:v>
                </c:pt>
                <c:pt idx="4">
                  <c:v>470.70499999999993</c:v>
                </c:pt>
                <c:pt idx="5">
                  <c:v>550.93499999999995</c:v>
                </c:pt>
                <c:pt idx="6">
                  <c:v>217.60999999999999</c:v>
                </c:pt>
                <c:pt idx="7">
                  <c:v>478.21</c:v>
                </c:pt>
                <c:pt idx="8">
                  <c:v>204.86999999999998</c:v>
                </c:pt>
                <c:pt idx="9">
                  <c:v>640.08999999999992</c:v>
                </c:pt>
                <c:pt idx="10">
                  <c:v>222.32999999999998</c:v>
                </c:pt>
                <c:pt idx="11">
                  <c:v>212.46499999999997</c:v>
                </c:pt>
                <c:pt idx="12">
                  <c:v>712.8499999999998</c:v>
                </c:pt>
                <c:pt idx="13">
                  <c:v>412.71</c:v>
                </c:pt>
                <c:pt idx="14">
                  <c:v>275.80499999999995</c:v>
                </c:pt>
                <c:pt idx="15">
                  <c:v>352.375</c:v>
                </c:pt>
                <c:pt idx="16">
                  <c:v>481.64</c:v>
                </c:pt>
                <c:pt idx="17">
                  <c:v>227.995</c:v>
                </c:pt>
                <c:pt idx="18">
                  <c:v>431.84999999999997</c:v>
                </c:pt>
                <c:pt idx="19">
                  <c:v>418.65499999999992</c:v>
                </c:pt>
                <c:pt idx="20">
                  <c:v>246.24</c:v>
                </c:pt>
                <c:pt idx="21">
                  <c:v>487.45</c:v>
                </c:pt>
                <c:pt idx="22">
                  <c:v>264.56</c:v>
                </c:pt>
                <c:pt idx="23">
                  <c:v>614.74</c:v>
                </c:pt>
                <c:pt idx="24">
                  <c:v>523.54</c:v>
                </c:pt>
                <c:pt idx="25">
                  <c:v>316</c:v>
                </c:pt>
                <c:pt idx="26">
                  <c:v>364.84999999999997</c:v>
                </c:pt>
                <c:pt idx="27">
                  <c:v>238.03499999999997</c:v>
                </c:pt>
                <c:pt idx="28">
                  <c:v>344.17500000000001</c:v>
                </c:pt>
                <c:pt idx="29">
                  <c:v>224.77499999999998</c:v>
                </c:pt>
                <c:pt idx="30">
                  <c:v>117.66499999999999</c:v>
                </c:pt>
                <c:pt idx="31">
                  <c:v>327.13500000000005</c:v>
                </c:pt>
                <c:pt idx="32">
                  <c:v>363.68499999999995</c:v>
                </c:pt>
              </c:numCache>
            </c:numRef>
          </c:val>
          <c:smooth val="0"/>
          <c:extLst>
            <c:ext xmlns:c16="http://schemas.microsoft.com/office/drawing/2014/chart" uri="{C3380CC4-5D6E-409C-BE32-E72D297353CC}">
              <c16:uniqueId val="{00000008-D113-46AB-A180-7B42CFE52865}"/>
            </c:ext>
          </c:extLst>
        </c:ser>
        <c:ser>
          <c:idx val="1"/>
          <c:order val="1"/>
          <c:tx>
            <c:strRef>
              <c:f>total_sales!$C$3:$C$4</c:f>
              <c:strCache>
                <c:ptCount val="1"/>
                <c:pt idx="0">
                  <c:v>Excelsa</c:v>
                </c:pt>
              </c:strCache>
            </c:strRef>
          </c:tx>
          <c:spPr>
            <a:ln w="34925" cap="rnd">
              <a:solidFill>
                <a:schemeClr val="accent2"/>
              </a:solidFill>
              <a:round/>
            </a:ln>
            <a:effectLst/>
          </c:spPr>
          <c:marker>
            <c:symbol val="none"/>
          </c:marker>
          <c:cat>
            <c:multiLvlStrRef>
              <c:f>total_sales!$A$5:$A$40</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total_sales!$C$5:$C$40</c:f>
              <c:numCache>
                <c:formatCode>#,##0.00</c:formatCode>
                <c:ptCount val="33"/>
                <c:pt idx="0">
                  <c:v>394.18</c:v>
                </c:pt>
                <c:pt idx="1">
                  <c:v>314.97000000000003</c:v>
                </c:pt>
                <c:pt idx="2">
                  <c:v>434.2299999999999</c:v>
                </c:pt>
                <c:pt idx="3">
                  <c:v>546.82999999999981</c:v>
                </c:pt>
                <c:pt idx="4">
                  <c:v>802.41999999999985</c:v>
                </c:pt>
                <c:pt idx="5">
                  <c:v>209.55</c:v>
                </c:pt>
                <c:pt idx="6">
                  <c:v>149.82499999999999</c:v>
                </c:pt>
                <c:pt idx="7">
                  <c:v>307.86999999999995</c:v>
                </c:pt>
                <c:pt idx="8">
                  <c:v>376.45499999999993</c:v>
                </c:pt>
                <c:pt idx="9">
                  <c:v>212.58</c:v>
                </c:pt>
                <c:pt idx="10">
                  <c:v>411.24499999999995</c:v>
                </c:pt>
                <c:pt idx="11">
                  <c:v>808.8</c:v>
                </c:pt>
                <c:pt idx="12">
                  <c:v>556.72499999999991</c:v>
                </c:pt>
                <c:pt idx="13">
                  <c:v>231.44</c:v>
                </c:pt>
                <c:pt idx="14">
                  <c:v>237.19</c:v>
                </c:pt>
                <c:pt idx="15">
                  <c:v>523.24</c:v>
                </c:pt>
                <c:pt idx="16">
                  <c:v>383.91500000000008</c:v>
                </c:pt>
                <c:pt idx="17">
                  <c:v>383.03</c:v>
                </c:pt>
                <c:pt idx="18">
                  <c:v>374.04</c:v>
                </c:pt>
                <c:pt idx="19">
                  <c:v>378.33499999999992</c:v>
                </c:pt>
                <c:pt idx="20">
                  <c:v>280.51</c:v>
                </c:pt>
                <c:pt idx="21">
                  <c:v>230.91500000000002</c:v>
                </c:pt>
                <c:pt idx="22">
                  <c:v>505.3549999999999</c:v>
                </c:pt>
                <c:pt idx="23">
                  <c:v>349.82500000000005</c:v>
                </c:pt>
                <c:pt idx="24">
                  <c:v>497.26499999999999</c:v>
                </c:pt>
                <c:pt idx="25">
                  <c:v>181.5</c:v>
                </c:pt>
                <c:pt idx="26">
                  <c:v>404.69499999999999</c:v>
                </c:pt>
                <c:pt idx="27">
                  <c:v>206.95499999999998</c:v>
                </c:pt>
                <c:pt idx="28">
                  <c:v>245.505</c:v>
                </c:pt>
                <c:pt idx="29">
                  <c:v>249.11999999999995</c:v>
                </c:pt>
                <c:pt idx="30">
                  <c:v>403.78999999999996</c:v>
                </c:pt>
                <c:pt idx="31">
                  <c:v>426.19999999999993</c:v>
                </c:pt>
                <c:pt idx="32">
                  <c:v>287.93499999999995</c:v>
                </c:pt>
              </c:numCache>
            </c:numRef>
          </c:val>
          <c:smooth val="0"/>
          <c:extLst>
            <c:ext xmlns:c16="http://schemas.microsoft.com/office/drawing/2014/chart" uri="{C3380CC4-5D6E-409C-BE32-E72D297353CC}">
              <c16:uniqueId val="{00000009-D113-46AB-A180-7B42CFE52865}"/>
            </c:ext>
          </c:extLst>
        </c:ser>
        <c:ser>
          <c:idx val="2"/>
          <c:order val="2"/>
          <c:tx>
            <c:strRef>
              <c:f>total_sales!$D$3:$D$4</c:f>
              <c:strCache>
                <c:ptCount val="1"/>
                <c:pt idx="0">
                  <c:v>Liberica</c:v>
                </c:pt>
              </c:strCache>
            </c:strRef>
          </c:tx>
          <c:spPr>
            <a:ln w="34925" cap="rnd">
              <a:solidFill>
                <a:schemeClr val="accent3"/>
              </a:solidFill>
              <a:round/>
            </a:ln>
            <a:effectLst/>
          </c:spPr>
          <c:marker>
            <c:symbol val="none"/>
          </c:marker>
          <c:cat>
            <c:multiLvlStrRef>
              <c:f>total_sales!$A$5:$A$40</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total_sales!$D$5:$D$40</c:f>
              <c:numCache>
                <c:formatCode>#,##0.00</c:formatCode>
                <c:ptCount val="33"/>
                <c:pt idx="0">
                  <c:v>494.59499999999991</c:v>
                </c:pt>
                <c:pt idx="1">
                  <c:v>421.26499999999999</c:v>
                </c:pt>
                <c:pt idx="2">
                  <c:v>522.68499999999995</c:v>
                </c:pt>
                <c:pt idx="3">
                  <c:v>393.36</c:v>
                </c:pt>
                <c:pt idx="4">
                  <c:v>219.05</c:v>
                </c:pt>
                <c:pt idx="5">
                  <c:v>313.875</c:v>
                </c:pt>
                <c:pt idx="6">
                  <c:v>298.51499999999999</c:v>
                </c:pt>
                <c:pt idx="7">
                  <c:v>605.29999999999995</c:v>
                </c:pt>
                <c:pt idx="8">
                  <c:v>331.72999999999996</c:v>
                </c:pt>
                <c:pt idx="9">
                  <c:v>198.93</c:v>
                </c:pt>
                <c:pt idx="10">
                  <c:v>328.75499999999988</c:v>
                </c:pt>
                <c:pt idx="11">
                  <c:v>230.94000000000003</c:v>
                </c:pt>
                <c:pt idx="12">
                  <c:v>450.43999999999994</c:v>
                </c:pt>
                <c:pt idx="13">
                  <c:v>154.16499999999999</c:v>
                </c:pt>
                <c:pt idx="14">
                  <c:v>136.68</c:v>
                </c:pt>
                <c:pt idx="15">
                  <c:v>563.42499999999984</c:v>
                </c:pt>
                <c:pt idx="16">
                  <c:v>318.75</c:v>
                </c:pt>
                <c:pt idx="17">
                  <c:v>279.52000000000004</c:v>
                </c:pt>
                <c:pt idx="18">
                  <c:v>251.82999999999998</c:v>
                </c:pt>
                <c:pt idx="19">
                  <c:v>405.05500000000001</c:v>
                </c:pt>
                <c:pt idx="20">
                  <c:v>622.16</c:v>
                </c:pt>
                <c:pt idx="21">
                  <c:v>409.51499999999999</c:v>
                </c:pt>
                <c:pt idx="22">
                  <c:v>186.61499999999998</c:v>
                </c:pt>
                <c:pt idx="23">
                  <c:v>42.734999999999992</c:v>
                </c:pt>
                <c:pt idx="24">
                  <c:v>368.56500000000005</c:v>
                </c:pt>
                <c:pt idx="25">
                  <c:v>577.66999999999996</c:v>
                </c:pt>
                <c:pt idx="26">
                  <c:v>548.4899999999999</c:v>
                </c:pt>
                <c:pt idx="27">
                  <c:v>720.78499999999974</c:v>
                </c:pt>
                <c:pt idx="28">
                  <c:v>499.7999999999999</c:v>
                </c:pt>
                <c:pt idx="29">
                  <c:v>371.04999999999995</c:v>
                </c:pt>
                <c:pt idx="30">
                  <c:v>302.03999999999996</c:v>
                </c:pt>
                <c:pt idx="31">
                  <c:v>199.18999999999997</c:v>
                </c:pt>
                <c:pt idx="32">
                  <c:v>286.59500000000003</c:v>
                </c:pt>
              </c:numCache>
            </c:numRef>
          </c:val>
          <c:smooth val="0"/>
          <c:extLst>
            <c:ext xmlns:c16="http://schemas.microsoft.com/office/drawing/2014/chart" uri="{C3380CC4-5D6E-409C-BE32-E72D297353CC}">
              <c16:uniqueId val="{0000000A-D113-46AB-A180-7B42CFE52865}"/>
            </c:ext>
          </c:extLst>
        </c:ser>
        <c:ser>
          <c:idx val="3"/>
          <c:order val="3"/>
          <c:tx>
            <c:strRef>
              <c:f>total_sales!$E$3:$E$4</c:f>
              <c:strCache>
                <c:ptCount val="1"/>
                <c:pt idx="0">
                  <c:v>Robusta</c:v>
                </c:pt>
              </c:strCache>
            </c:strRef>
          </c:tx>
          <c:spPr>
            <a:ln w="34925" cap="rnd">
              <a:solidFill>
                <a:schemeClr val="accent4"/>
              </a:solidFill>
              <a:round/>
            </a:ln>
            <a:effectLst/>
          </c:spPr>
          <c:marker>
            <c:symbol val="none"/>
          </c:marker>
          <c:cat>
            <c:multiLvlStrRef>
              <c:f>total_sales!$A$5:$A$40</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total_sales!$E$5:$E$40</c:f>
              <c:numCache>
                <c:formatCode>#,##0.00</c:formatCode>
                <c:ptCount val="33"/>
                <c:pt idx="0">
                  <c:v>155.22</c:v>
                </c:pt>
                <c:pt idx="1">
                  <c:v>229.01999999999998</c:v>
                </c:pt>
                <c:pt idx="2">
                  <c:v>140.61499999999998</c:v>
                </c:pt>
                <c:pt idx="3">
                  <c:v>322.935</c:v>
                </c:pt>
                <c:pt idx="4">
                  <c:v>373.44499999999994</c:v>
                </c:pt>
                <c:pt idx="5">
                  <c:v>369.38499999999999</c:v>
                </c:pt>
                <c:pt idx="6">
                  <c:v>497.48499999999996</c:v>
                </c:pt>
                <c:pt idx="7">
                  <c:v>123.88499999999999</c:v>
                </c:pt>
                <c:pt idx="8">
                  <c:v>336.065</c:v>
                </c:pt>
                <c:pt idx="9">
                  <c:v>293.60499999999996</c:v>
                </c:pt>
                <c:pt idx="10">
                  <c:v>400.09</c:v>
                </c:pt>
                <c:pt idx="11">
                  <c:v>257.95</c:v>
                </c:pt>
                <c:pt idx="12">
                  <c:v>182.04999999999998</c:v>
                </c:pt>
                <c:pt idx="13">
                  <c:v>426.52499999999992</c:v>
                </c:pt>
                <c:pt idx="14">
                  <c:v>430.40000000000003</c:v>
                </c:pt>
                <c:pt idx="15">
                  <c:v>174.46999999999997</c:v>
                </c:pt>
                <c:pt idx="16">
                  <c:v>163.27999999999997</c:v>
                </c:pt>
                <c:pt idx="17">
                  <c:v>178.10499999999999</c:v>
                </c:pt>
                <c:pt idx="18">
                  <c:v>118.16999999999999</c:v>
                </c:pt>
                <c:pt idx="19">
                  <c:v>239.43499999999997</c:v>
                </c:pt>
                <c:pt idx="20">
                  <c:v>303.09999999999997</c:v>
                </c:pt>
                <c:pt idx="21">
                  <c:v>140.26499999999999</c:v>
                </c:pt>
                <c:pt idx="22">
                  <c:v>335.42499999999995</c:v>
                </c:pt>
                <c:pt idx="23">
                  <c:v>423.78999999999991</c:v>
                </c:pt>
                <c:pt idx="24">
                  <c:v>84.22499999999998</c:v>
                </c:pt>
                <c:pt idx="25">
                  <c:v>282.01499999999999</c:v>
                </c:pt>
                <c:pt idx="26">
                  <c:v>115.44999999999999</c:v>
                </c:pt>
                <c:pt idx="27">
                  <c:v>314.01</c:v>
                </c:pt>
                <c:pt idx="28">
                  <c:v>180.84999999999997</c:v>
                </c:pt>
                <c:pt idx="29">
                  <c:v>376.88499999999993</c:v>
                </c:pt>
                <c:pt idx="30">
                  <c:v>321.51499999999993</c:v>
                </c:pt>
                <c:pt idx="31">
                  <c:v>566.91</c:v>
                </c:pt>
                <c:pt idx="32">
                  <c:v>148.66999999999999</c:v>
                </c:pt>
              </c:numCache>
            </c:numRef>
          </c:val>
          <c:smooth val="0"/>
          <c:extLst>
            <c:ext xmlns:c16="http://schemas.microsoft.com/office/drawing/2014/chart" uri="{C3380CC4-5D6E-409C-BE32-E72D297353CC}">
              <c16:uniqueId val="{0000000B-D113-46AB-A180-7B42CFE52865}"/>
            </c:ext>
          </c:extLst>
        </c:ser>
        <c:dLbls>
          <c:showLegendKey val="0"/>
          <c:showVal val="0"/>
          <c:showCatName val="0"/>
          <c:showSerName val="0"/>
          <c:showPercent val="0"/>
          <c:showBubbleSize val="0"/>
        </c:dLbls>
        <c:smooth val="0"/>
        <c:axId val="1652219072"/>
        <c:axId val="1790381408"/>
      </c:lineChart>
      <c:catAx>
        <c:axId val="16522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381408"/>
        <c:crosses val="autoZero"/>
        <c:auto val="1"/>
        <c:lblAlgn val="ctr"/>
        <c:lblOffset val="100"/>
        <c:noMultiLvlLbl val="0"/>
      </c:catAx>
      <c:valAx>
        <c:axId val="17903814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19072"/>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[coffee_data.xlsx]country_worksheet!total_sales</c:name>
    <c:fmtId val="6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800">
                <a:solidFill>
                  <a:schemeClr val="tx1">
                    <a:lumMod val="65000"/>
                    <a:lumOff val="35000"/>
                  </a:schemeClr>
                </a:solidFill>
                <a:latin typeface="Trebuchet MS" panose="020B0603020202020204" pitchFamily="34" charset="0"/>
              </a:rPr>
              <a:t>Sales by country</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a:softEdge rad="0"/>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1"/>
            </a:solidFill>
            <a:ln w="12700" cap="flat" cmpd="sng" algn="ctr">
              <a:solidFill>
                <a:schemeClr val="accent1">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2"/>
            </a:solidFill>
            <a:ln w="12700" cap="flat" cmpd="sng" algn="ctr">
              <a:solidFill>
                <a:schemeClr val="accent2">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3"/>
            </a:solidFill>
            <a:ln w="12700" cap="flat" cmpd="sng" algn="ctr">
              <a:solidFill>
                <a:schemeClr val="accent3">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2"/>
            </a:solidFill>
            <a:ln w="12700" cap="flat" cmpd="sng" algn="ctr">
              <a:solidFill>
                <a:schemeClr val="accent2">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3"/>
            </a:solidFill>
            <a:ln w="12700" cap="flat" cmpd="sng" algn="ctr">
              <a:solidFill>
                <a:schemeClr val="accent3">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1"/>
            </a:solidFill>
            <a:ln w="12700" cap="flat" cmpd="sng" algn="ctr">
              <a:solidFill>
                <a:schemeClr val="accent1">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9"/>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2"/>
            </a:solidFill>
            <a:ln w="12700" cap="flat" cmpd="sng" algn="ctr">
              <a:solidFill>
                <a:schemeClr val="accent2">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3"/>
            </a:solidFill>
            <a:ln w="12700" cap="flat" cmpd="sng" algn="ctr">
              <a:solidFill>
                <a:schemeClr val="accent3">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lumMod val="65000"/>
                <a:lumOff val="35000"/>
              </a:schemeClr>
            </a:solidFill>
          </a:ln>
          <a:effectLst>
            <a:softEdge rad="0"/>
          </a:effectLst>
        </c:spPr>
        <c:dLbl>
          <c:idx val="0"/>
          <c:spPr>
            <a:solidFill>
              <a:schemeClr val="accent1"/>
            </a:solidFill>
            <a:ln w="12700" cap="flat" cmpd="sng" algn="ctr">
              <a:solidFill>
                <a:schemeClr val="accent1">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country_worksheet!$B$3</c:f>
              <c:strCache>
                <c:ptCount val="1"/>
                <c:pt idx="0">
                  <c:v>Total</c:v>
                </c:pt>
              </c:strCache>
            </c:strRef>
          </c:tx>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effectLst>
              <a:softEdge rad="0"/>
            </a:effectLst>
          </c:spPr>
          <c:dPt>
            <c:idx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solidFill>
                  <a:schemeClr val="tx1">
                    <a:lumMod val="65000"/>
                    <a:lumOff val="35000"/>
                  </a:schemeClr>
                </a:solidFill>
              </a:ln>
              <a:effectLst>
                <a:softEdge rad="0"/>
              </a:effectLst>
            </c:spPr>
            <c:extLst>
              <c:ext xmlns:c16="http://schemas.microsoft.com/office/drawing/2014/chart" uri="{C3380CC4-5D6E-409C-BE32-E72D297353CC}">
                <c16:uniqueId val="{00000009-591B-4021-B502-F6FF47F2D66F}"/>
              </c:ext>
            </c:extLst>
          </c:dPt>
          <c:dPt>
            <c:idx val="1"/>
            <c:bubble3D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solidFill>
                  <a:schemeClr val="tx1">
                    <a:lumMod val="65000"/>
                    <a:lumOff val="35000"/>
                  </a:schemeClr>
                </a:solidFill>
              </a:ln>
              <a:effectLst>
                <a:softEdge rad="0"/>
              </a:effectLst>
            </c:spPr>
            <c:extLst>
              <c:ext xmlns:c16="http://schemas.microsoft.com/office/drawing/2014/chart" uri="{C3380CC4-5D6E-409C-BE32-E72D297353CC}">
                <c16:uniqueId val="{0000000A-591B-4021-B502-F6FF47F2D66F}"/>
              </c:ext>
            </c:extLst>
          </c:dPt>
          <c:dPt>
            <c:idx val="2"/>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lumMod val="65000"/>
                    <a:lumOff val="35000"/>
                  </a:schemeClr>
                </a:solidFill>
              </a:ln>
              <a:effectLst>
                <a:softEdge rad="0"/>
              </a:effectLst>
            </c:spPr>
            <c:extLst>
              <c:ext xmlns:c16="http://schemas.microsoft.com/office/drawing/2014/chart" uri="{C3380CC4-5D6E-409C-BE32-E72D297353CC}">
                <c16:uniqueId val="{0000000B-591B-4021-B502-F6FF47F2D66F}"/>
              </c:ext>
            </c:extLst>
          </c:dPt>
          <c:dLbls>
            <c:dLbl>
              <c:idx val="0"/>
              <c:spPr>
                <a:solidFill>
                  <a:schemeClr val="accent2"/>
                </a:solidFill>
                <a:ln w="12700" cap="flat" cmpd="sng" algn="ctr">
                  <a:solidFill>
                    <a:schemeClr val="accent2">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9-591B-4021-B502-F6FF47F2D66F}"/>
                </c:ext>
              </c:extLst>
            </c:dLbl>
            <c:dLbl>
              <c:idx val="1"/>
              <c:spPr>
                <a:solidFill>
                  <a:schemeClr val="accent3"/>
                </a:solidFill>
                <a:ln w="12700" cap="flat" cmpd="sng" algn="ctr">
                  <a:solidFill>
                    <a:schemeClr val="accent3">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A-591B-4021-B502-F6FF47F2D66F}"/>
                </c:ext>
              </c:extLst>
            </c:dLbl>
            <c:dLbl>
              <c:idx val="2"/>
              <c:spPr>
                <a:solidFill>
                  <a:schemeClr val="accent1"/>
                </a:solidFill>
                <a:ln w="12700" cap="flat" cmpd="sng" algn="ctr">
                  <a:solidFill>
                    <a:schemeClr val="accent1">
                      <a:shade val="15000"/>
                    </a:schemeClr>
                  </a:solidFill>
                  <a:prstDash val="solid"/>
                  <a:miter lim="800000"/>
                </a:ln>
                <a:effectLst/>
              </c:spPr>
              <c:txPr>
                <a:bodyPr rot="0" spcFirstLastPara="1" vertOverflow="ellipsis" horzOverflow="clip" vert="horz" wrap="square" lIns="38100" tIns="19050" rIns="38100" bIns="19050" anchor="ctr" anchorCtr="1">
                  <a:spAutoFit/>
                </a:bodyPr>
                <a:lstStyle/>
                <a:p>
                  <a:pPr>
                    <a:defRPr sz="1000" b="1" i="0" u="none" strike="noStrike" kern="1200" spc="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B-591B-4021-B502-F6FF47F2D66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country_worksheet!$A$4:$A$6</c:f>
              <c:strCache>
                <c:ptCount val="3"/>
                <c:pt idx="0">
                  <c:v>Ireland</c:v>
                </c:pt>
                <c:pt idx="1">
                  <c:v>United Kingdom</c:v>
                </c:pt>
                <c:pt idx="2">
                  <c:v>United States</c:v>
                </c:pt>
              </c:strCache>
            </c:strRef>
          </c:cat>
          <c:val>
            <c:numRef>
              <c:f>country_worksheet!$B$4:$B$6</c:f>
              <c:numCache>
                <c:formatCode>#,##0.00</c:formatCode>
                <c:ptCount val="3"/>
                <c:pt idx="0">
                  <c:v>6696.8650000000016</c:v>
                </c:pt>
                <c:pt idx="1">
                  <c:v>2798.5049999999992</c:v>
                </c:pt>
                <c:pt idx="2">
                  <c:v>35638.885000000017</c:v>
                </c:pt>
              </c:numCache>
            </c:numRef>
          </c:val>
          <c:extLst>
            <c:ext xmlns:c16="http://schemas.microsoft.com/office/drawing/2014/chart" uri="{C3380CC4-5D6E-409C-BE32-E72D297353CC}">
              <c16:uniqueId val="{00000007-591B-4021-B502-F6FF47F2D66F}"/>
            </c:ext>
          </c:extLst>
        </c:ser>
        <c:dLbls>
          <c:dLblPos val="outEnd"/>
          <c:showLegendKey val="0"/>
          <c:showVal val="0"/>
          <c:showCatName val="1"/>
          <c:showSerName val="0"/>
          <c:showPercent val="0"/>
          <c:showBubbleSize val="0"/>
          <c:showLeaderLines val="1"/>
        </c:dLbls>
        <c:firstSliceAng val="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[coffee_data.xlsx]top_customers!total_sales</c:name>
    <c:fmtId val="6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lumMod val="65000"/>
                    <a:lumOff val="35000"/>
                  </a:schemeClr>
                </a:solidFill>
                <a:latin typeface="Trebuchet MS" panose="020B0603020202020204" pitchFamily="34" charset="0"/>
              </a:rPr>
              <a:t>TOP</a:t>
            </a:r>
            <a:r>
              <a:rPr lang="en-US" baseline="0">
                <a:solidFill>
                  <a:schemeClr val="tx1">
                    <a:lumMod val="65000"/>
                    <a:lumOff val="35000"/>
                  </a:schemeClr>
                </a:solidFill>
                <a:latin typeface="Trebuchet MS" panose="020B0603020202020204" pitchFamily="34" charset="0"/>
              </a:rPr>
              <a:t>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3"/>
        <c:dLbl>
          <c:idx val="0"/>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rebuchet MS" panose="020B0603020202020204" pitchFamily="34" charset="0"/>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rebuchet MS" panose="020B0603020202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9"/>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rebuchet MS" panose="020B0603020202020204" pitchFamily="34" charset="0"/>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rebuchet MS" panose="020B0603020202020204" pitchFamily="34" charset="0"/>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top_customers!$B$3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rebuchet MS" panose="020B0603020202020204" pitchFamily="34" charset="0"/>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top_customers!$A$4:$A$8</c:f>
              <c:strCache>
                <c:ptCount val="5"/>
                <c:pt idx="0">
                  <c:v>Don Flintiff</c:v>
                </c:pt>
                <c:pt idx="1">
                  <c:v>Nealson Cuttler</c:v>
                </c:pt>
                <c:pt idx="2">
                  <c:v>Terri Farra</c:v>
                </c:pt>
                <c:pt idx="3">
                  <c:v>Brenn Dundredge</c:v>
                </c:pt>
                <c:pt idx="4">
                  <c:v>Allis Wilmore</c:v>
                </c:pt>
              </c:strCache>
            </c:strRef>
          </c:cat>
          <c:val>
            <c:numRef>
              <c:f>top_customers!$B$4:$B$8</c:f>
              <c:numCache>
                <c:formatCode>#,##0.00</c:formatCode>
                <c:ptCount val="5"/>
                <c:pt idx="0">
                  <c:v>278.01</c:v>
                </c:pt>
                <c:pt idx="1">
                  <c:v>281.67499999999995</c:v>
                </c:pt>
                <c:pt idx="2">
                  <c:v>289.10999999999996</c:v>
                </c:pt>
                <c:pt idx="3">
                  <c:v>307.04499999999996</c:v>
                </c:pt>
                <c:pt idx="4">
                  <c:v>317.06999999999994</c:v>
                </c:pt>
              </c:numCache>
            </c:numRef>
          </c:val>
          <c:extLst>
            <c:ext xmlns:c16="http://schemas.microsoft.com/office/drawing/2014/chart" uri="{C3380CC4-5D6E-409C-BE32-E72D297353CC}">
              <c16:uniqueId val="{00000004-0568-4731-B35E-40BD20AC21B2}"/>
            </c:ext>
          </c:extLst>
        </c:ser>
        <c:dLbls>
          <c:dLblPos val="inEnd"/>
          <c:showLegendKey val="0"/>
          <c:showVal val="1"/>
          <c:showCatName val="0"/>
          <c:showSerName val="0"/>
          <c:showPercent val="0"/>
          <c:showBubbleSize val="0"/>
        </c:dLbls>
        <c:gapWidth val="65"/>
        <c:axId val="860038176"/>
        <c:axId val="1650796976"/>
      </c:barChart>
      <c:valAx>
        <c:axId val="16507969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Trebuchet MS" panose="020B0603020202020204" pitchFamily="34" charset="0"/>
                <a:ea typeface="+mn-ea"/>
                <a:cs typeface="+mn-cs"/>
              </a:defRPr>
            </a:pPr>
            <a:endParaRPr lang="en-US"/>
          </a:p>
        </c:txPr>
        <c:crossAx val="860038176"/>
        <c:crosses val="autoZero"/>
        <c:crossBetween val="between"/>
      </c:valAx>
      <c:catAx>
        <c:axId val="8600381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0" i="0" u="none" strike="noStrike" kern="1200" cap="all" baseline="0">
                <a:solidFill>
                  <a:schemeClr val="dk1">
                    <a:lumMod val="75000"/>
                    <a:lumOff val="25000"/>
                  </a:schemeClr>
                </a:solidFill>
                <a:latin typeface="Trebuchet MS" panose="020B0603020202020204" pitchFamily="34" charset="0"/>
                <a:ea typeface="+mn-ea"/>
                <a:cs typeface="+mn-cs"/>
              </a:defRPr>
            </a:pPr>
            <a:endParaRPr lang="en-US"/>
          </a:p>
        </c:txPr>
        <c:crossAx val="16507969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11</xdr:row>
      <xdr:rowOff>0</xdr:rowOff>
    </xdr:from>
    <xdr:to>
      <xdr:col>19</xdr:col>
      <xdr:colOff>0</xdr:colOff>
      <xdr:row>31</xdr:row>
      <xdr:rowOff>0</xdr:rowOff>
    </xdr:to>
    <xdr:graphicFrame macro="">
      <xdr:nvGraphicFramePr>
        <xdr:cNvPr id="2" name="Chart 1">
          <a:extLst>
            <a:ext uri="{FF2B5EF4-FFF2-40B4-BE49-F238E27FC236}">
              <a16:creationId xmlns:a16="http://schemas.microsoft.com/office/drawing/2014/main" id="{DD0CDCCE-01F3-5B4F-28C4-A340C4913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552449</xdr:colOff>
      <xdr:row>2</xdr:row>
      <xdr:rowOff>0</xdr:rowOff>
    </xdr:from>
    <xdr:to>
      <xdr:col>19</xdr:col>
      <xdr:colOff>0</xdr:colOff>
      <xdr:row>10</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8D2ACD4-768D-B01A-DD87-DBAC5927651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229099" y="381000"/>
              <a:ext cx="8067676" cy="1524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0</xdr:colOff>
      <xdr:row>2</xdr:row>
      <xdr:rowOff>0</xdr:rowOff>
    </xdr:from>
    <xdr:to>
      <xdr:col>23</xdr:col>
      <xdr:colOff>0</xdr:colOff>
      <xdr:row>8</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087BB6A-A8EB-EEAA-10C0-81721FA9A7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85750" y="381000"/>
              <a:ext cx="18415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613832</xdr:colOff>
      <xdr:row>11</xdr:row>
      <xdr:rowOff>0</xdr:rowOff>
    </xdr:from>
    <xdr:to>
      <xdr:col>23</xdr:col>
      <xdr:colOff>613832</xdr:colOff>
      <xdr:row>15</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3055D4D-2F45-E467-AA6A-BC51ABB388E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985749" y="2095500"/>
              <a:ext cx="2455333"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19</xdr:row>
      <xdr:rowOff>0</xdr:rowOff>
    </xdr:from>
    <xdr:to>
      <xdr:col>23</xdr:col>
      <xdr:colOff>0</xdr:colOff>
      <xdr:row>23</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6CE3931-1184-FC55-277F-F3E8DC5DD55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85750" y="3619500"/>
              <a:ext cx="18415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12699</xdr:colOff>
      <xdr:row>26</xdr:row>
      <xdr:rowOff>1</xdr:rowOff>
    </xdr:from>
    <xdr:to>
      <xdr:col>23</xdr:col>
      <xdr:colOff>613832</xdr:colOff>
      <xdr:row>31</xdr:row>
      <xdr:rowOff>95250</xdr:rowOff>
    </xdr:to>
    <mc:AlternateContent xmlns:mc="http://schemas.openxmlformats.org/markup-compatibility/2006">
      <mc:Choice xmlns:a14="http://schemas.microsoft.com/office/drawing/2010/main" Requires="a14">
        <xdr:graphicFrame macro="">
          <xdr:nvGraphicFramePr>
            <xdr:cNvPr id="7" name="Coffee Type Name">
              <a:extLst>
                <a:ext uri="{FF2B5EF4-FFF2-40B4-BE49-F238E27FC236}">
                  <a16:creationId xmlns:a16="http://schemas.microsoft.com/office/drawing/2014/main" id="{12D5C8C4-9D43-CB20-475F-C881742F6E33}"/>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2998449" y="4953001"/>
              <a:ext cx="2442633" cy="1047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16</xdr:col>
      <xdr:colOff>105834</xdr:colOff>
      <xdr:row>28</xdr:row>
      <xdr:rowOff>11641</xdr:rowOff>
    </xdr:to>
    <xdr:graphicFrame macro="">
      <xdr:nvGraphicFramePr>
        <xdr:cNvPr id="8" name="Chart 7">
          <a:extLst>
            <a:ext uri="{FF2B5EF4-FFF2-40B4-BE49-F238E27FC236}">
              <a16:creationId xmlns:a16="http://schemas.microsoft.com/office/drawing/2014/main" id="{A296C74A-6BA2-0839-363B-BB3A6F9C0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0</xdr:rowOff>
    </xdr:from>
    <xdr:to>
      <xdr:col>16</xdr:col>
      <xdr:colOff>105834</xdr:colOff>
      <xdr:row>28</xdr:row>
      <xdr:rowOff>11641</xdr:rowOff>
    </xdr:to>
    <xdr:graphicFrame macro="">
      <xdr:nvGraphicFramePr>
        <xdr:cNvPr id="2" name="Chart 1">
          <a:extLst>
            <a:ext uri="{FF2B5EF4-FFF2-40B4-BE49-F238E27FC236}">
              <a16:creationId xmlns:a16="http://schemas.microsoft.com/office/drawing/2014/main" id="{26CA09FD-5872-483B-9F1B-E7C58B6AB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0</xdr:colOff>
      <xdr:row>173</xdr:row>
      <xdr:rowOff>0</xdr:rowOff>
    </xdr:from>
    <xdr:ext cx="184731" cy="264560"/>
    <xdr:sp macro="" textlink="">
      <xdr:nvSpPr>
        <xdr:cNvPr id="3" name="TextBox 2">
          <a:extLst>
            <a:ext uri="{FF2B5EF4-FFF2-40B4-BE49-F238E27FC236}">
              <a16:creationId xmlns:a16="http://schemas.microsoft.com/office/drawing/2014/main" id="{BAE5D1D3-FCAD-4DFA-BFE9-EB0EB0E08365}"/>
            </a:ext>
          </a:extLst>
        </xdr:cNvPr>
        <xdr:cNvSpPr txBox="1"/>
      </xdr:nvSpPr>
      <xdr:spPr>
        <a:xfrm>
          <a:off x="1895475" y="32956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7099</xdr:colOff>
      <xdr:row>18</xdr:row>
      <xdr:rowOff>22411</xdr:rowOff>
    </xdr:from>
    <xdr:to>
      <xdr:col>17</xdr:col>
      <xdr:colOff>0</xdr:colOff>
      <xdr:row>50</xdr:row>
      <xdr:rowOff>0</xdr:rowOff>
    </xdr:to>
    <xdr:graphicFrame macro="">
      <xdr:nvGraphicFramePr>
        <xdr:cNvPr id="4" name="Chart 3">
          <a:extLst>
            <a:ext uri="{FF2B5EF4-FFF2-40B4-BE49-F238E27FC236}">
              <a16:creationId xmlns:a16="http://schemas.microsoft.com/office/drawing/2014/main" id="{9803CA27-1E3B-44E1-8170-9D4D89A58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17</xdr:col>
      <xdr:colOff>0</xdr:colOff>
      <xdr:row>17</xdr:row>
      <xdr:rowOff>136071</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A818702E-2090-43F4-9A66-B79513EDA52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1" y="889000"/>
              <a:ext cx="9753599" cy="197757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0F0DC142-9BE8-4934-9452-221B493EE44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982200" y="1714500"/>
              <a:ext cx="24384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22</xdr:col>
      <xdr:colOff>5102</xdr:colOff>
      <xdr:row>10</xdr:row>
      <xdr:rowOff>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7CE7CF77-9B8D-4177-906B-F0D5609E82A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982200" y="889000"/>
              <a:ext cx="2443502"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EC71A623-CEC0-4114-A711-6E555BEA264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534900" y="889000"/>
              <a:ext cx="18288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2133</xdr:colOff>
      <xdr:row>16</xdr:row>
      <xdr:rowOff>0</xdr:rowOff>
    </xdr:to>
    <mc:AlternateContent xmlns:mc="http://schemas.openxmlformats.org/markup-compatibility/2006">
      <mc:Choice xmlns:a14="http://schemas.microsoft.com/office/drawing/2010/main" Requires="a14">
        <xdr:graphicFrame macro="">
          <xdr:nvGraphicFramePr>
            <xdr:cNvPr id="9" name="Coffee Type Name 1">
              <a:extLst>
                <a:ext uri="{FF2B5EF4-FFF2-40B4-BE49-F238E27FC236}">
                  <a16:creationId xmlns:a16="http://schemas.microsoft.com/office/drawing/2014/main" id="{8C6A0B71-C693-4D60-8768-C59F9C831FE8}"/>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12534900" y="1714500"/>
              <a:ext cx="1830933"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17</xdr:row>
      <xdr:rowOff>0</xdr:rowOff>
    </xdr:from>
    <xdr:to>
      <xdr:col>26</xdr:col>
      <xdr:colOff>0</xdr:colOff>
      <xdr:row>37</xdr:row>
      <xdr:rowOff>0</xdr:rowOff>
    </xdr:to>
    <xdr:graphicFrame macro="">
      <xdr:nvGraphicFramePr>
        <xdr:cNvPr id="11" name="Chart 10">
          <a:extLst>
            <a:ext uri="{FF2B5EF4-FFF2-40B4-BE49-F238E27FC236}">
              <a16:creationId xmlns:a16="http://schemas.microsoft.com/office/drawing/2014/main" id="{67DCBC0C-5526-40B2-8D73-148A0CAC3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38</xdr:row>
      <xdr:rowOff>0</xdr:rowOff>
    </xdr:from>
    <xdr:to>
      <xdr:col>26</xdr:col>
      <xdr:colOff>0</xdr:colOff>
      <xdr:row>50</xdr:row>
      <xdr:rowOff>0</xdr:rowOff>
    </xdr:to>
    <xdr:graphicFrame macro="">
      <xdr:nvGraphicFramePr>
        <xdr:cNvPr id="12" name="Chart 11">
          <a:extLst>
            <a:ext uri="{FF2B5EF4-FFF2-40B4-BE49-F238E27FC236}">
              <a16:creationId xmlns:a16="http://schemas.microsoft.com/office/drawing/2014/main" id="{F69EFE0F-4FE2-4194-AFD5-D2E4F607B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26</xdr:col>
      <xdr:colOff>0</xdr:colOff>
      <xdr:row>5</xdr:row>
      <xdr:rowOff>0</xdr:rowOff>
    </xdr:to>
    <xdr:sp macro="" textlink="">
      <xdr:nvSpPr>
        <xdr:cNvPr id="13" name="Rectangle 12">
          <a:extLst>
            <a:ext uri="{FF2B5EF4-FFF2-40B4-BE49-F238E27FC236}">
              <a16:creationId xmlns:a16="http://schemas.microsoft.com/office/drawing/2014/main" id="{96786AC9-C596-A354-AF45-B8C0C053D271}"/>
            </a:ext>
          </a:extLst>
        </xdr:cNvPr>
        <xdr:cNvSpPr/>
      </xdr:nvSpPr>
      <xdr:spPr>
        <a:xfrm>
          <a:off x="119063" y="59531"/>
          <a:ext cx="14204156"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b="1">
              <a:latin typeface="Trebuchet MS" panose="020B0603020202020204" pitchFamily="34" charset="0"/>
            </a:rPr>
            <a:t>COFFEE SALES DASHBOARD</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d8db0327e8e8ef7d/Pulpit/Data%20Analysis/PORTFOLIO/EXCEL/coffee_data_project.xlsx" TargetMode="External"/><Relationship Id="rId1" Type="http://schemas.openxmlformats.org/officeDocument/2006/relationships/externalLinkPath" Target="coffee_data_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ders"/>
      <sheetName val="customers"/>
      <sheetName val="products"/>
    </sheetNames>
    <sheetDataSet>
      <sheetData sheetId="0">
        <row r="1">
          <cell r="I1" t="str">
            <v>Coffee Type</v>
          </cell>
          <cell r="J1" t="str">
            <v>Roast Type</v>
          </cell>
          <cell r="K1" t="str">
            <v>Size</v>
          </cell>
          <cell r="L1" t="str">
            <v>Unit Price</v>
          </cell>
        </row>
        <row r="2">
          <cell r="D2" t="str">
            <v>R-M-0.5</v>
          </cell>
        </row>
        <row r="3">
          <cell r="D3" t="str">
            <v>R-M-0.2</v>
          </cell>
        </row>
        <row r="4">
          <cell r="D4" t="str">
            <v>E-M-0.2</v>
          </cell>
        </row>
        <row r="5">
          <cell r="D5" t="str">
            <v>L-D-1</v>
          </cell>
        </row>
        <row r="6">
          <cell r="D6" t="str">
            <v>L-L-0.2</v>
          </cell>
        </row>
        <row r="7">
          <cell r="D7" t="str">
            <v>R-L-0.5</v>
          </cell>
        </row>
        <row r="8">
          <cell r="D8" t="str">
            <v>E-L-0.5</v>
          </cell>
        </row>
        <row r="9">
          <cell r="D9" t="str">
            <v>R-M-0.2</v>
          </cell>
        </row>
        <row r="10">
          <cell r="D10" t="str">
            <v>E-M-0.5</v>
          </cell>
        </row>
        <row r="11">
          <cell r="D11" t="str">
            <v>E-D-2.5</v>
          </cell>
        </row>
        <row r="12">
          <cell r="D12" t="str">
            <v>R-M-1</v>
          </cell>
        </row>
        <row r="13">
          <cell r="D13" t="str">
            <v>L-L-2.5</v>
          </cell>
        </row>
        <row r="14">
          <cell r="D14" t="str">
            <v>A-D-2.5</v>
          </cell>
        </row>
        <row r="15">
          <cell r="D15" t="str">
            <v>E-D-0.5</v>
          </cell>
        </row>
        <row r="16">
          <cell r="D16" t="str">
            <v>L-D-0.5</v>
          </cell>
        </row>
        <row r="17">
          <cell r="D17" t="str">
            <v>A-M-0.5</v>
          </cell>
        </row>
        <row r="18">
          <cell r="D18" t="str">
            <v>E-L-0.5</v>
          </cell>
        </row>
        <row r="19">
          <cell r="D19" t="str">
            <v>A-L-1</v>
          </cell>
        </row>
        <row r="20">
          <cell r="D20" t="str">
            <v>L-L-1</v>
          </cell>
        </row>
        <row r="21">
          <cell r="D21" t="str">
            <v>E-L-0.5</v>
          </cell>
        </row>
        <row r="22">
          <cell r="D22" t="str">
            <v>E-L-0.5</v>
          </cell>
        </row>
        <row r="23">
          <cell r="D23" t="str">
            <v>E-D-1</v>
          </cell>
        </row>
        <row r="24">
          <cell r="D24" t="str">
            <v>L-M-0.5</v>
          </cell>
        </row>
        <row r="25">
          <cell r="D25" t="str">
            <v>R-D-1</v>
          </cell>
        </row>
        <row r="26">
          <cell r="D26" t="str">
            <v>L-L-0.2</v>
          </cell>
        </row>
        <row r="27">
          <cell r="D27" t="str">
            <v>L-D-2.5</v>
          </cell>
        </row>
        <row r="28">
          <cell r="D28" t="str">
            <v>R-D-0.5</v>
          </cell>
        </row>
        <row r="29">
          <cell r="D29" t="str">
            <v>L-D-1</v>
          </cell>
        </row>
        <row r="30">
          <cell r="D30" t="str">
            <v>L-D-1</v>
          </cell>
        </row>
        <row r="31">
          <cell r="D31" t="str">
            <v>E-M-1</v>
          </cell>
        </row>
        <row r="32">
          <cell r="D32" t="str">
            <v>A-L-2.5</v>
          </cell>
        </row>
        <row r="33">
          <cell r="D33" t="str">
            <v>A-D-0.2</v>
          </cell>
        </row>
        <row r="34">
          <cell r="D34" t="str">
            <v>A-M-0.5</v>
          </cell>
        </row>
        <row r="35">
          <cell r="D35" t="str">
            <v>A-D-1</v>
          </cell>
        </row>
        <row r="36">
          <cell r="D36" t="str">
            <v>A-L-2.5</v>
          </cell>
        </row>
        <row r="37">
          <cell r="D37" t="str">
            <v>E-M-0.5</v>
          </cell>
        </row>
        <row r="38">
          <cell r="D38" t="str">
            <v>R-L-1</v>
          </cell>
        </row>
        <row r="39">
          <cell r="D39" t="str">
            <v>R-D-2.5</v>
          </cell>
        </row>
        <row r="40">
          <cell r="D40" t="str">
            <v>A-L-0.5</v>
          </cell>
        </row>
        <row r="41">
          <cell r="D41" t="str">
            <v>R-D-0.5</v>
          </cell>
        </row>
        <row r="42">
          <cell r="D42" t="str">
            <v>L-M-2.5</v>
          </cell>
        </row>
        <row r="43">
          <cell r="D43" t="str">
            <v>A-M-1</v>
          </cell>
        </row>
        <row r="44">
          <cell r="D44" t="str">
            <v>L-D-2.5</v>
          </cell>
        </row>
        <row r="45">
          <cell r="D45" t="str">
            <v>E-D-0.5</v>
          </cell>
        </row>
        <row r="46">
          <cell r="D46" t="str">
            <v>A-M-2.5</v>
          </cell>
        </row>
        <row r="47">
          <cell r="D47" t="str">
            <v>E-M-0.5</v>
          </cell>
        </row>
        <row r="48">
          <cell r="D48" t="str">
            <v>L-M-2.5</v>
          </cell>
        </row>
        <row r="49">
          <cell r="D49" t="str">
            <v>E-D-0.5</v>
          </cell>
        </row>
        <row r="50">
          <cell r="D50" t="str">
            <v>R-D-0.2</v>
          </cell>
        </row>
        <row r="51">
          <cell r="D51" t="str">
            <v>L-L-0.5</v>
          </cell>
        </row>
        <row r="52">
          <cell r="D52" t="str">
            <v>L-L-1</v>
          </cell>
        </row>
        <row r="53">
          <cell r="D53" t="str">
            <v>L-D-0.5</v>
          </cell>
        </row>
        <row r="54">
          <cell r="D54" t="str">
            <v>E-L-0.5</v>
          </cell>
        </row>
        <row r="55">
          <cell r="D55" t="str">
            <v>R-L-1</v>
          </cell>
        </row>
        <row r="56">
          <cell r="D56" t="str">
            <v>R-L-0.2</v>
          </cell>
        </row>
        <row r="57">
          <cell r="D57" t="str">
            <v>E-D-2.5</v>
          </cell>
        </row>
        <row r="58">
          <cell r="D58" t="str">
            <v>R-M-0.2</v>
          </cell>
        </row>
        <row r="59">
          <cell r="D59" t="str">
            <v>L-D-1</v>
          </cell>
        </row>
        <row r="60">
          <cell r="D60" t="str">
            <v>R-L-0.5</v>
          </cell>
        </row>
        <row r="61">
          <cell r="D61" t="str">
            <v>A-L-2.5</v>
          </cell>
        </row>
        <row r="62">
          <cell r="D62" t="str">
            <v>A-M-0.2</v>
          </cell>
        </row>
        <row r="63">
          <cell r="D63" t="str">
            <v>E-M-2.5</v>
          </cell>
        </row>
        <row r="64">
          <cell r="D64" t="str">
            <v>R-D-0.2</v>
          </cell>
        </row>
        <row r="65">
          <cell r="D65" t="str">
            <v>L-M-0.5</v>
          </cell>
        </row>
        <row r="66">
          <cell r="D66" t="str">
            <v>E-D-1</v>
          </cell>
        </row>
        <row r="67">
          <cell r="D67" t="str">
            <v>A-M-1</v>
          </cell>
        </row>
        <row r="68">
          <cell r="D68" t="str">
            <v>L-M-1</v>
          </cell>
        </row>
        <row r="69">
          <cell r="D69" t="str">
            <v>R-L-0.2</v>
          </cell>
        </row>
        <row r="70">
          <cell r="D70" t="str">
            <v>R-D-0.5</v>
          </cell>
        </row>
        <row r="71">
          <cell r="D71" t="str">
            <v>A-M-0.5</v>
          </cell>
        </row>
        <row r="72">
          <cell r="D72" t="str">
            <v>A-M-2.5</v>
          </cell>
        </row>
        <row r="73">
          <cell r="D73" t="str">
            <v>L-M-0.2</v>
          </cell>
        </row>
        <row r="74">
          <cell r="D74" t="str">
            <v>E-L-0.5</v>
          </cell>
        </row>
        <row r="75">
          <cell r="D75" t="str">
            <v>R-L-0.2</v>
          </cell>
        </row>
        <row r="76">
          <cell r="D76" t="str">
            <v>L-M-0.5</v>
          </cell>
        </row>
        <row r="77">
          <cell r="D77" t="str">
            <v>L-M-0.2</v>
          </cell>
        </row>
        <row r="78">
          <cell r="D78" t="str">
            <v>L-D-0.2</v>
          </cell>
        </row>
        <row r="79">
          <cell r="D79" t="str">
            <v>R-M-0.5</v>
          </cell>
        </row>
        <row r="80">
          <cell r="D80" t="str">
            <v>L-L-2.5</v>
          </cell>
        </row>
        <row r="81">
          <cell r="D81" t="str">
            <v>A-L-0.5</v>
          </cell>
        </row>
        <row r="82">
          <cell r="D82" t="str">
            <v>E-D-1</v>
          </cell>
        </row>
        <row r="83">
          <cell r="D83" t="str">
            <v>E-L-0.2</v>
          </cell>
        </row>
        <row r="84">
          <cell r="D84" t="str">
            <v>L-M-2.5</v>
          </cell>
        </row>
        <row r="85">
          <cell r="D85" t="str">
            <v>R-D-1</v>
          </cell>
        </row>
        <row r="86">
          <cell r="D86" t="str">
            <v>A-L-1</v>
          </cell>
        </row>
        <row r="87">
          <cell r="D87" t="str">
            <v>L-L-0.5</v>
          </cell>
        </row>
        <row r="88">
          <cell r="D88" t="str">
            <v>L-M-0.2</v>
          </cell>
        </row>
        <row r="89">
          <cell r="D89" t="str">
            <v>E-L-2.5</v>
          </cell>
        </row>
        <row r="90">
          <cell r="D90" t="str">
            <v>E-D-1</v>
          </cell>
        </row>
        <row r="91">
          <cell r="D91" t="str">
            <v>E-L-2.5</v>
          </cell>
        </row>
        <row r="92">
          <cell r="D92" t="str">
            <v>R-L-2.5</v>
          </cell>
        </row>
        <row r="93">
          <cell r="D93" t="str">
            <v>E-L-1</v>
          </cell>
        </row>
        <row r="94">
          <cell r="D94" t="str">
            <v>A-L-0.2</v>
          </cell>
        </row>
        <row r="95">
          <cell r="D95" t="str">
            <v>L-L-1</v>
          </cell>
        </row>
        <row r="96">
          <cell r="D96" t="str">
            <v>E-L-2.5</v>
          </cell>
        </row>
        <row r="97">
          <cell r="D97" t="str">
            <v>E-L-0.5</v>
          </cell>
        </row>
        <row r="98">
          <cell r="D98" t="str">
            <v>R-D-0.2</v>
          </cell>
        </row>
        <row r="99">
          <cell r="D99" t="str">
            <v>L-M-0.2</v>
          </cell>
        </row>
        <row r="100">
          <cell r="D100" t="str">
            <v>A-D-0.5</v>
          </cell>
        </row>
        <row r="101">
          <cell r="D101" t="str">
            <v>E-D-0.2</v>
          </cell>
        </row>
        <row r="102">
          <cell r="D102" t="str">
            <v>R-M-0.5</v>
          </cell>
        </row>
        <row r="103">
          <cell r="D103" t="str">
            <v>A-L-2.5</v>
          </cell>
        </row>
        <row r="104">
          <cell r="D104" t="str">
            <v>L-L-2.5</v>
          </cell>
        </row>
        <row r="105">
          <cell r="D105" t="str">
            <v>R-D-0.5</v>
          </cell>
        </row>
        <row r="106">
          <cell r="D106" t="str">
            <v>E-L-0.2</v>
          </cell>
        </row>
        <row r="107">
          <cell r="D107" t="str">
            <v>L-M-0.2</v>
          </cell>
        </row>
        <row r="108">
          <cell r="D108" t="str">
            <v>R-D-0.2</v>
          </cell>
        </row>
        <row r="109">
          <cell r="D109" t="str">
            <v>L-M-0.5</v>
          </cell>
        </row>
        <row r="110">
          <cell r="D110" t="str">
            <v>R-D-0.2</v>
          </cell>
        </row>
        <row r="111">
          <cell r="D111" t="str">
            <v>L-L-0.5</v>
          </cell>
        </row>
        <row r="112">
          <cell r="D112" t="str">
            <v>R-D-1</v>
          </cell>
        </row>
        <row r="113">
          <cell r="D113" t="str">
            <v>E-M-2.5</v>
          </cell>
        </row>
        <row r="114">
          <cell r="D114" t="str">
            <v>E-M-0.2</v>
          </cell>
        </row>
        <row r="115">
          <cell r="D115" t="str">
            <v>R-M-0.5</v>
          </cell>
        </row>
        <row r="116">
          <cell r="D116" t="str">
            <v>L-M-0.2</v>
          </cell>
        </row>
        <row r="117">
          <cell r="D117" t="str">
            <v>R-D-2.5</v>
          </cell>
        </row>
        <row r="118">
          <cell r="D118" t="str">
            <v>R-L-0.2</v>
          </cell>
        </row>
        <row r="119">
          <cell r="D119" t="str">
            <v>E-D-0.2</v>
          </cell>
        </row>
        <row r="120">
          <cell r="D120" t="str">
            <v>L-D-2.5</v>
          </cell>
        </row>
        <row r="121">
          <cell r="D121" t="str">
            <v>R-D-0.2</v>
          </cell>
        </row>
        <row r="122">
          <cell r="D122" t="str">
            <v>E-M-0.2</v>
          </cell>
        </row>
        <row r="123">
          <cell r="D123" t="str">
            <v>L-M-0.5</v>
          </cell>
        </row>
        <row r="124">
          <cell r="D124" t="str">
            <v>R-D-0.5</v>
          </cell>
        </row>
        <row r="125">
          <cell r="D125" t="str">
            <v>A-M-2.5</v>
          </cell>
        </row>
        <row r="126">
          <cell r="D126" t="str">
            <v>E-M-2.5</v>
          </cell>
        </row>
        <row r="127">
          <cell r="D127" t="str">
            <v>E-L-2.5</v>
          </cell>
        </row>
        <row r="128">
          <cell r="D128" t="str">
            <v>R-D-0.5</v>
          </cell>
        </row>
        <row r="129">
          <cell r="D129" t="str">
            <v>R-L-2.5</v>
          </cell>
        </row>
        <row r="130">
          <cell r="D130" t="str">
            <v>A-L-0.2</v>
          </cell>
        </row>
        <row r="131">
          <cell r="D131" t="str">
            <v>E-L-2.5</v>
          </cell>
        </row>
        <row r="132">
          <cell r="D132" t="str">
            <v>E-M-0.5</v>
          </cell>
        </row>
        <row r="133">
          <cell r="D133" t="str">
            <v>A-D-2.5</v>
          </cell>
        </row>
        <row r="134">
          <cell r="D134" t="str">
            <v>E-M-1</v>
          </cell>
        </row>
        <row r="135">
          <cell r="D135" t="str">
            <v>A-D-2.5</v>
          </cell>
        </row>
        <row r="136">
          <cell r="D136" t="str">
            <v>L-D-1</v>
          </cell>
        </row>
        <row r="137">
          <cell r="D137" t="str">
            <v>E-D-1</v>
          </cell>
        </row>
        <row r="138">
          <cell r="D138" t="str">
            <v>L-L-1</v>
          </cell>
        </row>
        <row r="139">
          <cell r="D139" t="str">
            <v>E-D-0.5</v>
          </cell>
        </row>
        <row r="140">
          <cell r="D140" t="str">
            <v>R-M-0.2</v>
          </cell>
        </row>
        <row r="141">
          <cell r="D141" t="str">
            <v>A-L-0.5</v>
          </cell>
        </row>
        <row r="142">
          <cell r="D142" t="str">
            <v>A-L-2.5</v>
          </cell>
        </row>
        <row r="143">
          <cell r="D143" t="str">
            <v>A-D-0.2</v>
          </cell>
        </row>
        <row r="144">
          <cell r="D144" t="str">
            <v>R-D-2.5</v>
          </cell>
        </row>
        <row r="145">
          <cell r="D145" t="str">
            <v>E-M-1</v>
          </cell>
        </row>
        <row r="146">
          <cell r="D146" t="str">
            <v>R-M-1</v>
          </cell>
        </row>
        <row r="147">
          <cell r="D147" t="str">
            <v>A-L-0.5</v>
          </cell>
        </row>
        <row r="148">
          <cell r="D148" t="str">
            <v>L-L-0.2</v>
          </cell>
        </row>
        <row r="149">
          <cell r="D149" t="str">
            <v>L-L-0.5</v>
          </cell>
        </row>
        <row r="150">
          <cell r="D150" t="str">
            <v>E-L-2.5</v>
          </cell>
        </row>
        <row r="151">
          <cell r="D151" t="str">
            <v>R-D-1</v>
          </cell>
        </row>
        <row r="152">
          <cell r="D152" t="str">
            <v>E-M-0.2</v>
          </cell>
        </row>
        <row r="153">
          <cell r="D153" t="str">
            <v>A-L-0.2</v>
          </cell>
        </row>
        <row r="154">
          <cell r="D154" t="str">
            <v>A-D-0.2</v>
          </cell>
        </row>
        <row r="155">
          <cell r="D155" t="str">
            <v>A-L-1</v>
          </cell>
        </row>
        <row r="156">
          <cell r="D156" t="str">
            <v>A-L-1</v>
          </cell>
        </row>
        <row r="157">
          <cell r="D157" t="str">
            <v>R-M-0.2</v>
          </cell>
        </row>
        <row r="158">
          <cell r="D158" t="str">
            <v>R-M-2.5</v>
          </cell>
        </row>
        <row r="159">
          <cell r="D159" t="str">
            <v>A-M-2.5</v>
          </cell>
        </row>
        <row r="160">
          <cell r="D160" t="str">
            <v>A-D-0.2</v>
          </cell>
        </row>
        <row r="161">
          <cell r="D161" t="str">
            <v>A-D-0.5</v>
          </cell>
        </row>
        <row r="162">
          <cell r="D162" t="str">
            <v>R-L-0.5</v>
          </cell>
        </row>
        <row r="163">
          <cell r="D163" t="str">
            <v>R-D-0.5</v>
          </cell>
        </row>
        <row r="164">
          <cell r="D164" t="str">
            <v>L-L-1</v>
          </cell>
        </row>
        <row r="165">
          <cell r="D165" t="str">
            <v>E-M-1</v>
          </cell>
        </row>
        <row r="166">
          <cell r="D166" t="str">
            <v>L-D-0.5</v>
          </cell>
        </row>
        <row r="167">
          <cell r="D167" t="str">
            <v>L-M-1</v>
          </cell>
        </row>
        <row r="168">
          <cell r="D168" t="str">
            <v>R-D-0.2</v>
          </cell>
        </row>
        <row r="169">
          <cell r="D169" t="str">
            <v>A-L-2.5</v>
          </cell>
        </row>
        <row r="170">
          <cell r="D170" t="str">
            <v>E-L-1</v>
          </cell>
        </row>
        <row r="171">
          <cell r="D171" t="str">
            <v>A-L-0.2</v>
          </cell>
        </row>
        <row r="172">
          <cell r="D172" t="str">
            <v>L-L-1</v>
          </cell>
        </row>
        <row r="173">
          <cell r="D173" t="str">
            <v>R-M-0.5</v>
          </cell>
        </row>
        <row r="174">
          <cell r="D174" t="str">
            <v>R-M-1</v>
          </cell>
        </row>
        <row r="175">
          <cell r="D175" t="str">
            <v>E-M-0.5</v>
          </cell>
        </row>
        <row r="176">
          <cell r="D176" t="str">
            <v>R-M-0.5</v>
          </cell>
        </row>
        <row r="177">
          <cell r="D177" t="str">
            <v>R-D-2.5</v>
          </cell>
        </row>
        <row r="178">
          <cell r="D178" t="str">
            <v>E-L-1</v>
          </cell>
        </row>
        <row r="179">
          <cell r="D179" t="str">
            <v>L-M-2.5</v>
          </cell>
        </row>
        <row r="180">
          <cell r="D180" t="str">
            <v>A-L-2.5</v>
          </cell>
        </row>
        <row r="181">
          <cell r="D181" t="str">
            <v>R-M-0.5</v>
          </cell>
        </row>
        <row r="182">
          <cell r="D182" t="str">
            <v>L-L-2.5</v>
          </cell>
        </row>
        <row r="183">
          <cell r="D183" t="str">
            <v>L-D-0.5</v>
          </cell>
        </row>
        <row r="184">
          <cell r="D184" t="str">
            <v>L-D-0.5</v>
          </cell>
        </row>
        <row r="185">
          <cell r="D185" t="str">
            <v>L-D-1</v>
          </cell>
        </row>
        <row r="186">
          <cell r="D186" t="str">
            <v>L-M-2.5</v>
          </cell>
        </row>
        <row r="187">
          <cell r="D187" t="str">
            <v>R-M-1</v>
          </cell>
        </row>
        <row r="188">
          <cell r="D188" t="str">
            <v>R-M-1</v>
          </cell>
        </row>
        <row r="189">
          <cell r="D189" t="str">
            <v>R-M-0.2</v>
          </cell>
        </row>
        <row r="190">
          <cell r="D190" t="str">
            <v>R-M-2.5</v>
          </cell>
        </row>
        <row r="191">
          <cell r="D191" t="str">
            <v>R-M-2.5</v>
          </cell>
        </row>
        <row r="192">
          <cell r="D192" t="str">
            <v>E-M-0.5</v>
          </cell>
        </row>
        <row r="193">
          <cell r="D193" t="str">
            <v>E-M-1</v>
          </cell>
        </row>
        <row r="194">
          <cell r="D194" t="str">
            <v>L-L-0.5</v>
          </cell>
        </row>
        <row r="195">
          <cell r="D195" t="str">
            <v>R-L-2.5</v>
          </cell>
        </row>
        <row r="196">
          <cell r="D196" t="str">
            <v>E-L-2.5</v>
          </cell>
        </row>
        <row r="197">
          <cell r="D197" t="str">
            <v>A-M-1</v>
          </cell>
        </row>
        <row r="198">
          <cell r="D198" t="str">
            <v>R-L-1</v>
          </cell>
        </row>
        <row r="199">
          <cell r="D199" t="str">
            <v>R-M-1</v>
          </cell>
        </row>
        <row r="200">
          <cell r="D200" t="str">
            <v>A-M-0.2</v>
          </cell>
        </row>
        <row r="201">
          <cell r="D201" t="str">
            <v>A-L-1</v>
          </cell>
        </row>
        <row r="202">
          <cell r="D202" t="str">
            <v>E-D-2.5</v>
          </cell>
        </row>
        <row r="203">
          <cell r="D203" t="str">
            <v>R-L-1</v>
          </cell>
        </row>
        <row r="204">
          <cell r="D204" t="str">
            <v>A-M-0.5</v>
          </cell>
        </row>
        <row r="205">
          <cell r="D205" t="str">
            <v>A-D-2.5</v>
          </cell>
        </row>
        <row r="206">
          <cell r="D206" t="str">
            <v>E-L-0.5</v>
          </cell>
        </row>
        <row r="207">
          <cell r="D207" t="str">
            <v>L-D-0.5</v>
          </cell>
        </row>
        <row r="208">
          <cell r="D208" t="str">
            <v>R-M-0.2</v>
          </cell>
        </row>
        <row r="209">
          <cell r="D209" t="str">
            <v>A-M-0.2</v>
          </cell>
        </row>
        <row r="210">
          <cell r="D210" t="str">
            <v>A-L-1</v>
          </cell>
        </row>
        <row r="211">
          <cell r="D211" t="str">
            <v>R-L-1</v>
          </cell>
        </row>
        <row r="212">
          <cell r="D212" t="str">
            <v>R-L-0.2</v>
          </cell>
        </row>
        <row r="213">
          <cell r="D213" t="str">
            <v>E-D-0.5</v>
          </cell>
        </row>
        <row r="214">
          <cell r="D214" t="str">
            <v>E-L-0.2</v>
          </cell>
        </row>
        <row r="215">
          <cell r="D215" t="str">
            <v>R-M-0.5</v>
          </cell>
        </row>
        <row r="216">
          <cell r="D216" t="str">
            <v>A-M-0.5</v>
          </cell>
        </row>
        <row r="217">
          <cell r="D217" t="str">
            <v>L-L-2.5</v>
          </cell>
        </row>
        <row r="218">
          <cell r="D218" t="str">
            <v>A-M-2.5</v>
          </cell>
        </row>
        <row r="219">
          <cell r="D219" t="str">
            <v>L-D-0.5</v>
          </cell>
        </row>
        <row r="220">
          <cell r="D220" t="str">
            <v>L-D-1</v>
          </cell>
        </row>
        <row r="221">
          <cell r="D221" t="str">
            <v>R-D-0.2</v>
          </cell>
        </row>
        <row r="222">
          <cell r="D222" t="str">
            <v>L-L-1</v>
          </cell>
        </row>
        <row r="223">
          <cell r="D223" t="str">
            <v>E-M-2.5</v>
          </cell>
        </row>
        <row r="224">
          <cell r="D224" t="str">
            <v>L-L-2.5</v>
          </cell>
        </row>
        <row r="225">
          <cell r="D225" t="str">
            <v>A-M-1</v>
          </cell>
        </row>
        <row r="226">
          <cell r="D226" t="str">
            <v>A-M-0.2</v>
          </cell>
        </row>
        <row r="227">
          <cell r="D227" t="str">
            <v>R-D-0.5</v>
          </cell>
        </row>
        <row r="228">
          <cell r="D228" t="str">
            <v>L-L-0.5</v>
          </cell>
        </row>
        <row r="229">
          <cell r="D229" t="str">
            <v>L-M-2.5</v>
          </cell>
        </row>
        <row r="230">
          <cell r="D230" t="str">
            <v>A-D-1</v>
          </cell>
        </row>
        <row r="231">
          <cell r="D231" t="str">
            <v>A-D-1</v>
          </cell>
        </row>
        <row r="232">
          <cell r="D232" t="str">
            <v>L-D-2.5</v>
          </cell>
        </row>
        <row r="233">
          <cell r="D233" t="str">
            <v>R-L-0.2</v>
          </cell>
        </row>
        <row r="234">
          <cell r="D234" t="str">
            <v>R-M-1</v>
          </cell>
        </row>
        <row r="235">
          <cell r="D235" t="str">
            <v>L-M-0.2</v>
          </cell>
        </row>
        <row r="236">
          <cell r="D236" t="str">
            <v>A-L-2.5</v>
          </cell>
        </row>
        <row r="237">
          <cell r="D237" t="str">
            <v>L-D-0.5</v>
          </cell>
        </row>
        <row r="238">
          <cell r="D238" t="str">
            <v>R-L-0.2</v>
          </cell>
        </row>
        <row r="239">
          <cell r="D239" t="str">
            <v>L-D-1</v>
          </cell>
        </row>
        <row r="240">
          <cell r="D240" t="str">
            <v>E-L-2.5</v>
          </cell>
        </row>
        <row r="241">
          <cell r="D241" t="str">
            <v>R-L-0.2</v>
          </cell>
        </row>
        <row r="242">
          <cell r="D242" t="str">
            <v>A-M-0.5</v>
          </cell>
        </row>
        <row r="243">
          <cell r="D243" t="str">
            <v>A-M-1</v>
          </cell>
        </row>
        <row r="244">
          <cell r="D244" t="str">
            <v>A-M-1</v>
          </cell>
        </row>
        <row r="245">
          <cell r="D245" t="str">
            <v>L-D-0.5</v>
          </cell>
        </row>
        <row r="246">
          <cell r="D246" t="str">
            <v>R-L-0.2</v>
          </cell>
        </row>
        <row r="247">
          <cell r="D247" t="str">
            <v>E-L-2.5</v>
          </cell>
        </row>
        <row r="248">
          <cell r="D248" t="str">
            <v>L-M-1</v>
          </cell>
        </row>
        <row r="249">
          <cell r="D249" t="str">
            <v>R-D-2.5</v>
          </cell>
        </row>
        <row r="250">
          <cell r="D250" t="str">
            <v>R-L-2.5</v>
          </cell>
        </row>
        <row r="251">
          <cell r="D251" t="str">
            <v>A-M-2.5</v>
          </cell>
        </row>
        <row r="252">
          <cell r="D252" t="str">
            <v>L-M-0.5</v>
          </cell>
        </row>
        <row r="253">
          <cell r="D253" t="str">
            <v>R-L-1</v>
          </cell>
        </row>
        <row r="254">
          <cell r="D254" t="str">
            <v>E-L-2.5</v>
          </cell>
        </row>
        <row r="255">
          <cell r="D255" t="str">
            <v>E-M-0.2</v>
          </cell>
        </row>
        <row r="256">
          <cell r="D256" t="str">
            <v>A-L-0.2</v>
          </cell>
        </row>
        <row r="257">
          <cell r="D257" t="str">
            <v>L-D-0.2</v>
          </cell>
        </row>
        <row r="258">
          <cell r="D258" t="str">
            <v>E-L-1</v>
          </cell>
        </row>
        <row r="259">
          <cell r="D259" t="str">
            <v>A-D-0.2</v>
          </cell>
        </row>
        <row r="260">
          <cell r="D260" t="str">
            <v>L-D-1</v>
          </cell>
        </row>
        <row r="261">
          <cell r="D261" t="str">
            <v>A-M-0.5</v>
          </cell>
        </row>
        <row r="262">
          <cell r="D262" t="str">
            <v>A-M-0.2</v>
          </cell>
        </row>
        <row r="263">
          <cell r="D263" t="str">
            <v>L-D-2.5</v>
          </cell>
        </row>
        <row r="264">
          <cell r="D264" t="str">
            <v>R-L-1</v>
          </cell>
        </row>
        <row r="265">
          <cell r="D265" t="str">
            <v>R-L-2.5</v>
          </cell>
        </row>
        <row r="266">
          <cell r="D266" t="str">
            <v>E-M-0.5</v>
          </cell>
        </row>
        <row r="267">
          <cell r="D267" t="str">
            <v>E-D-0.5</v>
          </cell>
        </row>
        <row r="268">
          <cell r="D268" t="str">
            <v>L-L-0.2</v>
          </cell>
        </row>
        <row r="269">
          <cell r="D269" t="str">
            <v>L-L-0.2</v>
          </cell>
        </row>
        <row r="270">
          <cell r="D270" t="str">
            <v>L-M-2.5</v>
          </cell>
        </row>
        <row r="271">
          <cell r="D271" t="str">
            <v>L-M-0.5</v>
          </cell>
        </row>
        <row r="272">
          <cell r="D272" t="str">
            <v>L-L-0.5</v>
          </cell>
        </row>
        <row r="273">
          <cell r="D273" t="str">
            <v>R-L-1</v>
          </cell>
        </row>
        <row r="274">
          <cell r="D274" t="str">
            <v>R-M-0.5</v>
          </cell>
        </row>
        <row r="275">
          <cell r="D275" t="str">
            <v>R-L-0.2</v>
          </cell>
        </row>
        <row r="276">
          <cell r="D276" t="str">
            <v>R-D-0.5</v>
          </cell>
        </row>
        <row r="277">
          <cell r="D277" t="str">
            <v>E-D-0.2</v>
          </cell>
        </row>
        <row r="278">
          <cell r="D278" t="str">
            <v>L-L-2.5</v>
          </cell>
        </row>
        <row r="279">
          <cell r="D279" t="str">
            <v>A-M-0.5</v>
          </cell>
        </row>
        <row r="280">
          <cell r="D280" t="str">
            <v>L-L-1</v>
          </cell>
        </row>
        <row r="281">
          <cell r="D281" t="str">
            <v>L-M-0.2</v>
          </cell>
        </row>
        <row r="282">
          <cell r="D282" t="str">
            <v>E-L-0.2</v>
          </cell>
        </row>
        <row r="283">
          <cell r="D283" t="str">
            <v>L-D-0.5</v>
          </cell>
        </row>
        <row r="284">
          <cell r="D284" t="str">
            <v>A-D-2.5</v>
          </cell>
        </row>
        <row r="285">
          <cell r="D285" t="str">
            <v>R-L-2.5</v>
          </cell>
        </row>
        <row r="286">
          <cell r="D286" t="str">
            <v>A-M-0.5</v>
          </cell>
        </row>
        <row r="287">
          <cell r="D287" t="str">
            <v>A-D-0.5</v>
          </cell>
        </row>
        <row r="288">
          <cell r="D288" t="str">
            <v>R-L-2.5</v>
          </cell>
        </row>
        <row r="289">
          <cell r="D289" t="str">
            <v>A-D-0.2</v>
          </cell>
        </row>
        <row r="290">
          <cell r="D290" t="str">
            <v>A-L-0.5</v>
          </cell>
        </row>
        <row r="291">
          <cell r="D291" t="str">
            <v>A-L-2.5</v>
          </cell>
        </row>
        <row r="292">
          <cell r="D292" t="str">
            <v>A-D-0.5</v>
          </cell>
        </row>
        <row r="293">
          <cell r="D293" t="str">
            <v>E-L-0.2</v>
          </cell>
        </row>
        <row r="294">
          <cell r="D294" t="str">
            <v>L-D-2.5</v>
          </cell>
        </row>
        <row r="295">
          <cell r="D295" t="str">
            <v>E-D-0.5</v>
          </cell>
        </row>
        <row r="296">
          <cell r="D296" t="str">
            <v>A-M-2.5</v>
          </cell>
        </row>
        <row r="297">
          <cell r="D297" t="str">
            <v>R-M-0.2</v>
          </cell>
        </row>
        <row r="298">
          <cell r="D298" t="str">
            <v>A-D-2.5</v>
          </cell>
        </row>
        <row r="299">
          <cell r="D299" t="str">
            <v>R-D-0.2</v>
          </cell>
        </row>
        <row r="300">
          <cell r="D300" t="str">
            <v>E-M-0.2</v>
          </cell>
        </row>
        <row r="301">
          <cell r="D301" t="str">
            <v>E-L-1</v>
          </cell>
        </row>
        <row r="302">
          <cell r="D302" t="str">
            <v>R-D-0.2</v>
          </cell>
        </row>
        <row r="303">
          <cell r="D303" t="str">
            <v>R-L-0.5</v>
          </cell>
        </row>
        <row r="304">
          <cell r="D304" t="str">
            <v>E-M-1</v>
          </cell>
        </row>
        <row r="305">
          <cell r="D305" t="str">
            <v>R-D-0.2</v>
          </cell>
        </row>
        <row r="306">
          <cell r="D306" t="str">
            <v>L-L-0.2</v>
          </cell>
        </row>
        <row r="307">
          <cell r="D307" t="str">
            <v>A-M-2.5</v>
          </cell>
        </row>
        <row r="308">
          <cell r="D308" t="str">
            <v>E-D-2.5</v>
          </cell>
        </row>
        <row r="309">
          <cell r="D309" t="str">
            <v>E-M-2.5</v>
          </cell>
        </row>
        <row r="310">
          <cell r="D310" t="str">
            <v>L-L-0.5</v>
          </cell>
        </row>
        <row r="311">
          <cell r="D311" t="str">
            <v>E-D-2.5</v>
          </cell>
        </row>
        <row r="312">
          <cell r="D312" t="str">
            <v>R-L-2.5</v>
          </cell>
        </row>
        <row r="313">
          <cell r="D313" t="str">
            <v>R-M-0.2</v>
          </cell>
        </row>
        <row r="314">
          <cell r="D314" t="str">
            <v>A-D-0.2</v>
          </cell>
        </row>
        <row r="315">
          <cell r="D315" t="str">
            <v>L-D-2.5</v>
          </cell>
        </row>
        <row r="316">
          <cell r="D316" t="str">
            <v>L-L-1</v>
          </cell>
        </row>
        <row r="317">
          <cell r="D317" t="str">
            <v>A-M-0.2</v>
          </cell>
        </row>
        <row r="318">
          <cell r="D318" t="str">
            <v>E-L-0.2</v>
          </cell>
        </row>
        <row r="319">
          <cell r="D319" t="str">
            <v>R-M-1</v>
          </cell>
        </row>
        <row r="320">
          <cell r="D320" t="str">
            <v>E-L-2.5</v>
          </cell>
        </row>
        <row r="321">
          <cell r="D321" t="str">
            <v>L-D-0.5</v>
          </cell>
        </row>
        <row r="322">
          <cell r="D322" t="str">
            <v>A-L-0.5</v>
          </cell>
        </row>
        <row r="323">
          <cell r="D323" t="str">
            <v>R-D-0.2</v>
          </cell>
        </row>
        <row r="324">
          <cell r="D324" t="str">
            <v>E-D-2.5</v>
          </cell>
        </row>
        <row r="325">
          <cell r="D325" t="str">
            <v>L-M-0.5</v>
          </cell>
        </row>
        <row r="326">
          <cell r="D326" t="str">
            <v>R-M-0.5</v>
          </cell>
        </row>
        <row r="327">
          <cell r="D327" t="str">
            <v>E-L-0.2</v>
          </cell>
        </row>
        <row r="328">
          <cell r="D328" t="str">
            <v>A-D-0.5</v>
          </cell>
        </row>
        <row r="329">
          <cell r="D329" t="str">
            <v>R-M-2.5</v>
          </cell>
        </row>
        <row r="330">
          <cell r="D330" t="str">
            <v>R-M-0.5</v>
          </cell>
        </row>
        <row r="331">
          <cell r="D331" t="str">
            <v>A-L-0.5</v>
          </cell>
        </row>
        <row r="332">
          <cell r="D332" t="str">
            <v>E-D-0.5</v>
          </cell>
        </row>
        <row r="333">
          <cell r="D333" t="str">
            <v>L-M-0.5</v>
          </cell>
        </row>
        <row r="334">
          <cell r="D334" t="str">
            <v>E-D-1</v>
          </cell>
        </row>
        <row r="335">
          <cell r="D335" t="str">
            <v>E-D-1</v>
          </cell>
        </row>
        <row r="336">
          <cell r="D336" t="str">
            <v>A-M-0.5</v>
          </cell>
        </row>
        <row r="337">
          <cell r="D337" t="str">
            <v>E-D-0.2</v>
          </cell>
        </row>
        <row r="338">
          <cell r="D338" t="str">
            <v>E-L-0.5</v>
          </cell>
        </row>
        <row r="339">
          <cell r="D339" t="str">
            <v>A-M-0.5</v>
          </cell>
        </row>
        <row r="340">
          <cell r="D340" t="str">
            <v>L-M-2.5</v>
          </cell>
        </row>
        <row r="341">
          <cell r="D341" t="str">
            <v>E-M-0.5</v>
          </cell>
        </row>
        <row r="342">
          <cell r="D342" t="str">
            <v>E-D-1</v>
          </cell>
        </row>
        <row r="343">
          <cell r="D343" t="str">
            <v>R-D-2.5</v>
          </cell>
        </row>
        <row r="344">
          <cell r="D344" t="str">
            <v>L-M-1</v>
          </cell>
        </row>
        <row r="345">
          <cell r="D345" t="str">
            <v>L-D-0.5</v>
          </cell>
        </row>
        <row r="346">
          <cell r="D346" t="str">
            <v>R-D-0.5</v>
          </cell>
        </row>
        <row r="347">
          <cell r="D347" t="str">
            <v>R-M-0.5</v>
          </cell>
        </row>
        <row r="348">
          <cell r="D348" t="str">
            <v>R-M-2.5</v>
          </cell>
        </row>
        <row r="349">
          <cell r="D349" t="str">
            <v>E-M-2.5</v>
          </cell>
        </row>
        <row r="350">
          <cell r="D350" t="str">
            <v>R-D-0.2</v>
          </cell>
        </row>
        <row r="351">
          <cell r="D351" t="str">
            <v>L-L-0.2</v>
          </cell>
        </row>
        <row r="352">
          <cell r="D352" t="str">
            <v>E-M-2.5</v>
          </cell>
        </row>
        <row r="353">
          <cell r="D353" t="str">
            <v>R-M-0.2</v>
          </cell>
        </row>
        <row r="354">
          <cell r="D354" t="str">
            <v>L-L-0.2</v>
          </cell>
        </row>
        <row r="355">
          <cell r="D355" t="str">
            <v>E-M-2.5</v>
          </cell>
        </row>
        <row r="356">
          <cell r="D356" t="str">
            <v>E-D-2.5</v>
          </cell>
        </row>
        <row r="357">
          <cell r="D357" t="str">
            <v>L-M-2.5</v>
          </cell>
        </row>
        <row r="358">
          <cell r="D358" t="str">
            <v>E-D-1</v>
          </cell>
        </row>
        <row r="359">
          <cell r="D359" t="str">
            <v>A-M-2.5</v>
          </cell>
        </row>
        <row r="360">
          <cell r="D360" t="str">
            <v>E-M-2.5</v>
          </cell>
        </row>
        <row r="361">
          <cell r="D361" t="str">
            <v>R-M-0.2</v>
          </cell>
        </row>
        <row r="362">
          <cell r="D362" t="str">
            <v>L-M-0.2</v>
          </cell>
        </row>
        <row r="363">
          <cell r="D363" t="str">
            <v>E-L-1</v>
          </cell>
        </row>
        <row r="364">
          <cell r="D364" t="str">
            <v>A-L-0.2</v>
          </cell>
        </row>
        <row r="365">
          <cell r="D365" t="str">
            <v>A-L-1</v>
          </cell>
        </row>
        <row r="366">
          <cell r="D366" t="str">
            <v>A-D-0.2</v>
          </cell>
        </row>
        <row r="367">
          <cell r="D367" t="str">
            <v>A-D-1</v>
          </cell>
        </row>
        <row r="368">
          <cell r="D368" t="str">
            <v>R-D-2.5</v>
          </cell>
        </row>
        <row r="369">
          <cell r="D369" t="str">
            <v>A-D-0.5</v>
          </cell>
        </row>
        <row r="370">
          <cell r="D370" t="str">
            <v>A-M-0.5</v>
          </cell>
        </row>
        <row r="371">
          <cell r="D371" t="str">
            <v>E-D-2.5</v>
          </cell>
        </row>
        <row r="372">
          <cell r="D372" t="str">
            <v>E-D-0.5</v>
          </cell>
        </row>
        <row r="373">
          <cell r="D373" t="str">
            <v>A-M-2.5</v>
          </cell>
        </row>
        <row r="374">
          <cell r="D374" t="str">
            <v>L-D-1</v>
          </cell>
        </row>
        <row r="375">
          <cell r="D375" t="str">
            <v>A-D-2.5</v>
          </cell>
        </row>
        <row r="376">
          <cell r="D376" t="str">
            <v>A-L-2.5</v>
          </cell>
        </row>
        <row r="377">
          <cell r="D377" t="str">
            <v>R-M-2.5</v>
          </cell>
        </row>
        <row r="378">
          <cell r="D378" t="str">
            <v>L-D-2.5</v>
          </cell>
        </row>
        <row r="379">
          <cell r="D379" t="str">
            <v>E-M-1</v>
          </cell>
        </row>
        <row r="380">
          <cell r="D380" t="str">
            <v>R-L-2.5</v>
          </cell>
        </row>
        <row r="381">
          <cell r="D381" t="str">
            <v>A-M-2.5</v>
          </cell>
        </row>
        <row r="382">
          <cell r="D382" t="str">
            <v>E-L-1</v>
          </cell>
        </row>
        <row r="383">
          <cell r="D383" t="str">
            <v>E-L-0.2</v>
          </cell>
        </row>
        <row r="384">
          <cell r="D384" t="str">
            <v>R-D-0.2</v>
          </cell>
        </row>
        <row r="385">
          <cell r="D385" t="str">
            <v>L-L-2.5</v>
          </cell>
        </row>
        <row r="386">
          <cell r="D386" t="str">
            <v>A-L-1</v>
          </cell>
        </row>
        <row r="387">
          <cell r="D387" t="str">
            <v>L-L-0.2</v>
          </cell>
        </row>
        <row r="388">
          <cell r="D388" t="str">
            <v>L-L-0.2</v>
          </cell>
        </row>
        <row r="389">
          <cell r="D389" t="str">
            <v>E-M-2.5</v>
          </cell>
        </row>
        <row r="390">
          <cell r="D390" t="str">
            <v>L-L-0.5</v>
          </cell>
        </row>
        <row r="391">
          <cell r="D391" t="str">
            <v>E-L-2.5</v>
          </cell>
        </row>
        <row r="392">
          <cell r="D392" t="str">
            <v>A-M-2.5</v>
          </cell>
        </row>
        <row r="393">
          <cell r="D393" t="str">
            <v>A-M-0.5</v>
          </cell>
        </row>
        <row r="394">
          <cell r="D394" t="str">
            <v>A-D-0.2</v>
          </cell>
        </row>
        <row r="395">
          <cell r="D395" t="str">
            <v>E-M-2.5</v>
          </cell>
        </row>
        <row r="396">
          <cell r="D396" t="str">
            <v>L-L-1</v>
          </cell>
        </row>
        <row r="397">
          <cell r="D397" t="str">
            <v>R-D-2.5</v>
          </cell>
        </row>
        <row r="398">
          <cell r="D398" t="str">
            <v>R-D-2.5</v>
          </cell>
        </row>
        <row r="399">
          <cell r="D399" t="str">
            <v>R-L-0.5</v>
          </cell>
        </row>
        <row r="400">
          <cell r="D400" t="str">
            <v>A-D-1</v>
          </cell>
        </row>
        <row r="401">
          <cell r="D401" t="str">
            <v>E-M-1</v>
          </cell>
        </row>
        <row r="402">
          <cell r="D402" t="str">
            <v>L-M-1</v>
          </cell>
        </row>
        <row r="403">
          <cell r="D403" t="str">
            <v>E-M-1</v>
          </cell>
        </row>
        <row r="404">
          <cell r="D404" t="str">
            <v>R-L-1</v>
          </cell>
        </row>
        <row r="405">
          <cell r="D405" t="str">
            <v>R-D-2.5</v>
          </cell>
        </row>
        <row r="406">
          <cell r="D406" t="str">
            <v>A-M-1</v>
          </cell>
        </row>
        <row r="407">
          <cell r="D407" t="str">
            <v>A-D-0.5</v>
          </cell>
        </row>
        <row r="408">
          <cell r="D408" t="str">
            <v>R-L-1</v>
          </cell>
        </row>
        <row r="409">
          <cell r="D409" t="str">
            <v>E-M-1</v>
          </cell>
        </row>
        <row r="410">
          <cell r="D410" t="str">
            <v>A-L-2.5</v>
          </cell>
        </row>
        <row r="411">
          <cell r="D411" t="str">
            <v>L-L-2.5</v>
          </cell>
        </row>
        <row r="412">
          <cell r="D412" t="str">
            <v>R-D-2.5</v>
          </cell>
        </row>
        <row r="413">
          <cell r="D413" t="str">
            <v>L-M-0.2</v>
          </cell>
        </row>
        <row r="414">
          <cell r="D414" t="str">
            <v>R-D-0.2</v>
          </cell>
        </row>
        <row r="415">
          <cell r="D415" t="str">
            <v>E-L-1</v>
          </cell>
        </row>
        <row r="416">
          <cell r="D416" t="str">
            <v>R-D-0.2</v>
          </cell>
        </row>
        <row r="417">
          <cell r="D417" t="str">
            <v>A-M-0.5</v>
          </cell>
        </row>
        <row r="418">
          <cell r="D418" t="str">
            <v>A-D-0.5</v>
          </cell>
        </row>
        <row r="419">
          <cell r="D419" t="str">
            <v>A-L-2.5</v>
          </cell>
        </row>
        <row r="420">
          <cell r="D420" t="str">
            <v>L-M-0.5</v>
          </cell>
        </row>
        <row r="421">
          <cell r="D421" t="str">
            <v>A-M-0.2</v>
          </cell>
        </row>
        <row r="422">
          <cell r="D422" t="str">
            <v>A-L-0.2</v>
          </cell>
        </row>
        <row r="423">
          <cell r="D423" t="str">
            <v>R-M-0.5</v>
          </cell>
        </row>
        <row r="424">
          <cell r="D424" t="str">
            <v>E-L-0.5</v>
          </cell>
        </row>
        <row r="425">
          <cell r="D425" t="str">
            <v>L-D-1</v>
          </cell>
        </row>
        <row r="426">
          <cell r="D426" t="str">
            <v>L-L-0.2</v>
          </cell>
        </row>
        <row r="427">
          <cell r="D427" t="str">
            <v>L-L-0.5</v>
          </cell>
        </row>
        <row r="428">
          <cell r="D428" t="str">
            <v>R-L-0.5</v>
          </cell>
        </row>
        <row r="429">
          <cell r="D429" t="str">
            <v>E-M-1</v>
          </cell>
        </row>
        <row r="430">
          <cell r="D430" t="str">
            <v>R-D-1</v>
          </cell>
        </row>
        <row r="431">
          <cell r="D431" t="str">
            <v>R-D-2.5</v>
          </cell>
        </row>
        <row r="432">
          <cell r="D432" t="str">
            <v>R-M-0.5</v>
          </cell>
        </row>
        <row r="433">
          <cell r="D433" t="str">
            <v>A-M-1</v>
          </cell>
        </row>
        <row r="434">
          <cell r="D434" t="str">
            <v>E-D-0.5</v>
          </cell>
        </row>
        <row r="435">
          <cell r="D435" t="str">
            <v>A-M-0.2</v>
          </cell>
        </row>
        <row r="436">
          <cell r="D436" t="str">
            <v>L-L-0.2</v>
          </cell>
        </row>
        <row r="437">
          <cell r="D437" t="str">
            <v>R-M-2.5</v>
          </cell>
        </row>
        <row r="438">
          <cell r="D438" t="str">
            <v>L-M-0.5</v>
          </cell>
        </row>
        <row r="439">
          <cell r="D439" t="str">
            <v>A-D-0.2</v>
          </cell>
        </row>
        <row r="440">
          <cell r="D440" t="str">
            <v>R-L-2.5</v>
          </cell>
        </row>
        <row r="441">
          <cell r="D441" t="str">
            <v>R-L-1</v>
          </cell>
        </row>
        <row r="442">
          <cell r="D442" t="str">
            <v>E-L-0.5</v>
          </cell>
        </row>
        <row r="443">
          <cell r="D443" t="str">
            <v>A-D-2.5</v>
          </cell>
        </row>
        <row r="444">
          <cell r="D444" t="str">
            <v>E-M-1</v>
          </cell>
        </row>
        <row r="445">
          <cell r="D445" t="str">
            <v>R-L-0.5</v>
          </cell>
        </row>
        <row r="446">
          <cell r="D446" t="str">
            <v>L-D-0.5</v>
          </cell>
        </row>
        <row r="447">
          <cell r="D447" t="str">
            <v>R-M-0.5</v>
          </cell>
        </row>
        <row r="448">
          <cell r="D448" t="str">
            <v>A-D-1</v>
          </cell>
        </row>
        <row r="449">
          <cell r="D449" t="str">
            <v>R-L-0.2</v>
          </cell>
        </row>
        <row r="450">
          <cell r="D450" t="str">
            <v>E-D-1</v>
          </cell>
        </row>
        <row r="451">
          <cell r="D451" t="str">
            <v>R-M-0.5</v>
          </cell>
        </row>
        <row r="452">
          <cell r="D452" t="str">
            <v>L-D-0.2</v>
          </cell>
        </row>
        <row r="453">
          <cell r="D453" t="str">
            <v>L-D-0.2</v>
          </cell>
        </row>
        <row r="454">
          <cell r="D454" t="str">
            <v>A-M-0.5</v>
          </cell>
        </row>
        <row r="455">
          <cell r="D455" t="str">
            <v>A-D-2.5</v>
          </cell>
        </row>
        <row r="456">
          <cell r="D456" t="str">
            <v>A-M-2.5</v>
          </cell>
        </row>
        <row r="457">
          <cell r="D457" t="str">
            <v>R-L-0.5</v>
          </cell>
        </row>
        <row r="458">
          <cell r="D458" t="str">
            <v>E-L-1</v>
          </cell>
        </row>
        <row r="459">
          <cell r="D459" t="str">
            <v>E-D-0.5</v>
          </cell>
        </row>
        <row r="460">
          <cell r="D460" t="str">
            <v>E-L-0.5</v>
          </cell>
        </row>
        <row r="461">
          <cell r="D461" t="str">
            <v>A-M-1</v>
          </cell>
        </row>
        <row r="462">
          <cell r="D462" t="str">
            <v>L-D-2.5</v>
          </cell>
        </row>
        <row r="463">
          <cell r="D463" t="str">
            <v>A-M-1</v>
          </cell>
        </row>
        <row r="464">
          <cell r="D464" t="str">
            <v>E-M-1</v>
          </cell>
        </row>
        <row r="465">
          <cell r="D465" t="str">
            <v>E-M-1</v>
          </cell>
        </row>
        <row r="466">
          <cell r="D466" t="str">
            <v>E-M-0.2</v>
          </cell>
        </row>
        <row r="467">
          <cell r="D467" t="str">
            <v>R-L-2.5</v>
          </cell>
        </row>
        <row r="468">
          <cell r="D468" t="str">
            <v>A-M-0.2</v>
          </cell>
        </row>
        <row r="469">
          <cell r="D469" t="str">
            <v>L-D-0.2</v>
          </cell>
        </row>
        <row r="470">
          <cell r="D470" t="str">
            <v>A-D-1</v>
          </cell>
        </row>
        <row r="471">
          <cell r="D471" t="str">
            <v>L-L-0.5</v>
          </cell>
        </row>
        <row r="472">
          <cell r="D472" t="str">
            <v>L-D-2.5</v>
          </cell>
        </row>
        <row r="473">
          <cell r="D473" t="str">
            <v>E-D-2.5</v>
          </cell>
        </row>
        <row r="474">
          <cell r="D474" t="str">
            <v>E-M-0.2</v>
          </cell>
        </row>
        <row r="475">
          <cell r="D475" t="str">
            <v>L-D-2.5</v>
          </cell>
        </row>
        <row r="476">
          <cell r="D476" t="str">
            <v>L-D-0.2</v>
          </cell>
        </row>
        <row r="477">
          <cell r="D477" t="str">
            <v>A-M-2.5</v>
          </cell>
        </row>
        <row r="478">
          <cell r="D478" t="str">
            <v>R-L-0.2</v>
          </cell>
        </row>
        <row r="479">
          <cell r="D479" t="str">
            <v>E-L-2.5</v>
          </cell>
        </row>
        <row r="480">
          <cell r="D480" t="str">
            <v>L-L-1</v>
          </cell>
        </row>
        <row r="481">
          <cell r="D481" t="str">
            <v>A-M-0.5</v>
          </cell>
        </row>
        <row r="482">
          <cell r="D482" t="str">
            <v>L-M-1</v>
          </cell>
        </row>
        <row r="483">
          <cell r="D483" t="str">
            <v>L-L-1</v>
          </cell>
        </row>
        <row r="484">
          <cell r="D484" t="str">
            <v>A-M-2.5</v>
          </cell>
        </row>
        <row r="485">
          <cell r="D485" t="str">
            <v>L-L-2.5</v>
          </cell>
        </row>
        <row r="486">
          <cell r="D486" t="str">
            <v>L-M-0.2</v>
          </cell>
        </row>
        <row r="487">
          <cell r="D487" t="str">
            <v>A-L-0.5</v>
          </cell>
        </row>
        <row r="488">
          <cell r="D488" t="str">
            <v>A-D-2.5</v>
          </cell>
        </row>
        <row r="489">
          <cell r="D489" t="str">
            <v>A-L-2.5</v>
          </cell>
        </row>
        <row r="490">
          <cell r="D490" t="str">
            <v>R-D-0.5</v>
          </cell>
        </row>
        <row r="491">
          <cell r="D491" t="str">
            <v>L-M-0.2</v>
          </cell>
        </row>
        <row r="492">
          <cell r="D492" t="str">
            <v>L-D-2.5</v>
          </cell>
        </row>
        <row r="493">
          <cell r="D493" t="str">
            <v>L-L-1</v>
          </cell>
        </row>
        <row r="494">
          <cell r="D494" t="str">
            <v>A-M-2.5</v>
          </cell>
        </row>
        <row r="495">
          <cell r="D495" t="str">
            <v>E-D-0.5</v>
          </cell>
        </row>
        <row r="496">
          <cell r="D496" t="str">
            <v>R-L-2.5</v>
          </cell>
        </row>
        <row r="497">
          <cell r="D497" t="str">
            <v>E-D-2.5</v>
          </cell>
        </row>
        <row r="498">
          <cell r="D498" t="str">
            <v>A-D-2.5</v>
          </cell>
        </row>
        <row r="499">
          <cell r="D499" t="str">
            <v>R-M-1</v>
          </cell>
        </row>
        <row r="500">
          <cell r="D500" t="str">
            <v>E-L-0.2</v>
          </cell>
        </row>
        <row r="501">
          <cell r="D501" t="str">
            <v>E-M-0.5</v>
          </cell>
        </row>
        <row r="502">
          <cell r="D502" t="str">
            <v>L-L-1</v>
          </cell>
        </row>
        <row r="503">
          <cell r="D503" t="str">
            <v>A-M-0.2</v>
          </cell>
        </row>
        <row r="504">
          <cell r="D504" t="str">
            <v>E-D-0.2</v>
          </cell>
        </row>
        <row r="505">
          <cell r="D505" t="str">
            <v>A-D-0.2</v>
          </cell>
        </row>
        <row r="506">
          <cell r="D506" t="str">
            <v>A-M-0.2</v>
          </cell>
        </row>
        <row r="507">
          <cell r="D507" t="str">
            <v>A-D-0.2</v>
          </cell>
        </row>
        <row r="508">
          <cell r="D508" t="str">
            <v>A-D-0.2</v>
          </cell>
        </row>
        <row r="509">
          <cell r="D509" t="str">
            <v>R-M-2.5</v>
          </cell>
        </row>
        <row r="510">
          <cell r="D510" t="str">
            <v>E-M-2.5</v>
          </cell>
        </row>
        <row r="511">
          <cell r="D511" t="str">
            <v>E-L-0.5</v>
          </cell>
        </row>
        <row r="512">
          <cell r="D512" t="str">
            <v>L-D-0.2</v>
          </cell>
        </row>
        <row r="513">
          <cell r="D513" t="str">
            <v>E-M-0.5</v>
          </cell>
        </row>
        <row r="514">
          <cell r="D514" t="str">
            <v>R-D-0.2</v>
          </cell>
        </row>
        <row r="515">
          <cell r="D515" t="str">
            <v>E-D-0.5</v>
          </cell>
        </row>
        <row r="516">
          <cell r="D516" t="str">
            <v>L-D-0.5</v>
          </cell>
        </row>
        <row r="517">
          <cell r="D517" t="str">
            <v>E-L-1</v>
          </cell>
        </row>
        <row r="518">
          <cell r="D518" t="str">
            <v>R-M-0.5</v>
          </cell>
        </row>
        <row r="519">
          <cell r="D519" t="str">
            <v>A-L-1</v>
          </cell>
        </row>
        <row r="520">
          <cell r="D520" t="str">
            <v>E-L-0.5</v>
          </cell>
        </row>
        <row r="521">
          <cell r="D521" t="str">
            <v>E-L-0.5</v>
          </cell>
        </row>
        <row r="522">
          <cell r="D522" t="str">
            <v>E-D-2.5</v>
          </cell>
        </row>
        <row r="523">
          <cell r="D523" t="str">
            <v>E-D-0.5</v>
          </cell>
        </row>
        <row r="524">
          <cell r="D524" t="str">
            <v>L-L-0.2</v>
          </cell>
        </row>
        <row r="525">
          <cell r="D525" t="str">
            <v>R-M-0.5</v>
          </cell>
        </row>
        <row r="526">
          <cell r="D526" t="str">
            <v>L-L-1</v>
          </cell>
        </row>
        <row r="527">
          <cell r="D527" t="str">
            <v>R-M-0.5</v>
          </cell>
        </row>
        <row r="528">
          <cell r="D528" t="str">
            <v>L-M-0.5</v>
          </cell>
        </row>
        <row r="529">
          <cell r="D529" t="str">
            <v>A-L-0.5</v>
          </cell>
        </row>
        <row r="530">
          <cell r="D530" t="str">
            <v>A-M-0.5</v>
          </cell>
        </row>
        <row r="531">
          <cell r="D531" t="str">
            <v>L-L-0.2</v>
          </cell>
        </row>
        <row r="532">
          <cell r="D532" t="str">
            <v>R-D-0.2</v>
          </cell>
        </row>
        <row r="533">
          <cell r="D533" t="str">
            <v>A-D-0.5</v>
          </cell>
        </row>
        <row r="534">
          <cell r="D534" t="str">
            <v>E-L-1</v>
          </cell>
        </row>
        <row r="535">
          <cell r="D535" t="str">
            <v>L-D-0.5</v>
          </cell>
        </row>
        <row r="536">
          <cell r="D536" t="str">
            <v>A-M-1</v>
          </cell>
        </row>
        <row r="537">
          <cell r="D537" t="str">
            <v>L-D-2.5</v>
          </cell>
        </row>
        <row r="538">
          <cell r="D538" t="str">
            <v>E-M-2.5</v>
          </cell>
        </row>
        <row r="539">
          <cell r="D539" t="str">
            <v>E-D-0.5</v>
          </cell>
        </row>
        <row r="540">
          <cell r="D540" t="str">
            <v>A-M-0.2</v>
          </cell>
        </row>
        <row r="541">
          <cell r="D541" t="str">
            <v>L-L-0.5</v>
          </cell>
        </row>
        <row r="542">
          <cell r="D542" t="str">
            <v>R-M-2.5</v>
          </cell>
        </row>
        <row r="543">
          <cell r="D543" t="str">
            <v>L-D-0.2</v>
          </cell>
        </row>
        <row r="544">
          <cell r="D544" t="str">
            <v>R-L-0.2</v>
          </cell>
        </row>
        <row r="545">
          <cell r="D545" t="str">
            <v>A-M-2.5</v>
          </cell>
        </row>
        <row r="546">
          <cell r="D546" t="str">
            <v>E-D-1</v>
          </cell>
        </row>
        <row r="547">
          <cell r="D547" t="str">
            <v>L-D-0.2</v>
          </cell>
        </row>
        <row r="548">
          <cell r="D548" t="str">
            <v>A-M-1</v>
          </cell>
        </row>
        <row r="549">
          <cell r="D549" t="str">
            <v>A-M-1</v>
          </cell>
        </row>
        <row r="550">
          <cell r="D550" t="str">
            <v>L-L-0.2</v>
          </cell>
        </row>
        <row r="551">
          <cell r="D551" t="str">
            <v>A-M-2.5</v>
          </cell>
        </row>
        <row r="552">
          <cell r="D552" t="str">
            <v>A-L-0.5</v>
          </cell>
        </row>
        <row r="553">
          <cell r="D553" t="str">
            <v>E-L-0.2</v>
          </cell>
        </row>
        <row r="554">
          <cell r="D554" t="str">
            <v>L-M-0.2</v>
          </cell>
        </row>
        <row r="555">
          <cell r="D555" t="str">
            <v>R-D-1</v>
          </cell>
        </row>
        <row r="556">
          <cell r="D556" t="str">
            <v>E-M-0.5</v>
          </cell>
        </row>
        <row r="557">
          <cell r="D557" t="str">
            <v>R-D-0.2</v>
          </cell>
        </row>
        <row r="558">
          <cell r="D558" t="str">
            <v>E-D-1</v>
          </cell>
        </row>
        <row r="559">
          <cell r="D559" t="str">
            <v>L-M-2.5</v>
          </cell>
        </row>
        <row r="560">
          <cell r="D560" t="str">
            <v>R-D-0.2</v>
          </cell>
        </row>
        <row r="561">
          <cell r="D561" t="str">
            <v>L-D-0.2</v>
          </cell>
        </row>
        <row r="562">
          <cell r="D562" t="str">
            <v>A-D-0.2</v>
          </cell>
        </row>
        <row r="563">
          <cell r="D563" t="str">
            <v>E-D-0.5</v>
          </cell>
        </row>
        <row r="564">
          <cell r="D564" t="str">
            <v>R-D-0.2</v>
          </cell>
        </row>
        <row r="565">
          <cell r="D565" t="str">
            <v>E-D-2.5</v>
          </cell>
        </row>
        <row r="566">
          <cell r="D566" t="str">
            <v>A-D-0.5</v>
          </cell>
        </row>
        <row r="567">
          <cell r="D567" t="str">
            <v>L-D-0.5</v>
          </cell>
        </row>
        <row r="568">
          <cell r="D568" t="str">
            <v>E-L-0.2</v>
          </cell>
        </row>
        <row r="569">
          <cell r="D569" t="str">
            <v>A-D-2.5</v>
          </cell>
        </row>
        <row r="570">
          <cell r="D570" t="str">
            <v>L-M-0.5</v>
          </cell>
        </row>
        <row r="571">
          <cell r="D571" t="str">
            <v>A-L-0.5</v>
          </cell>
        </row>
        <row r="572">
          <cell r="D572" t="str">
            <v>L-L-2.5</v>
          </cell>
        </row>
        <row r="573">
          <cell r="D573" t="str">
            <v>E-D-0.2</v>
          </cell>
        </row>
        <row r="574">
          <cell r="D574" t="str">
            <v>R-D-0.5</v>
          </cell>
        </row>
        <row r="575">
          <cell r="D575" t="str">
            <v>E-M-1</v>
          </cell>
        </row>
        <row r="576">
          <cell r="D576" t="str">
            <v>A-M-0.5</v>
          </cell>
        </row>
        <row r="577">
          <cell r="D577" t="str">
            <v>A-D-1</v>
          </cell>
        </row>
        <row r="578">
          <cell r="D578" t="str">
            <v>R-L-0.2</v>
          </cell>
        </row>
        <row r="579">
          <cell r="D579" t="str">
            <v>A-D-1</v>
          </cell>
        </row>
        <row r="580">
          <cell r="D580" t="str">
            <v>L-D-2.5</v>
          </cell>
        </row>
        <row r="581">
          <cell r="D581" t="str">
            <v>R-M-0.5</v>
          </cell>
        </row>
        <row r="582">
          <cell r="D582" t="str">
            <v>R-L-0.2</v>
          </cell>
        </row>
        <row r="583">
          <cell r="D583" t="str">
            <v>E-L-2.5</v>
          </cell>
        </row>
        <row r="584">
          <cell r="D584" t="str">
            <v>R-L-0.2</v>
          </cell>
        </row>
        <row r="585">
          <cell r="D585" t="str">
            <v>L-D-0.5</v>
          </cell>
        </row>
        <row r="586">
          <cell r="D586" t="str">
            <v>A-L-2.5</v>
          </cell>
        </row>
        <row r="587">
          <cell r="D587" t="str">
            <v>A-D-0.5</v>
          </cell>
        </row>
        <row r="588">
          <cell r="D588" t="str">
            <v>R-D-0.5</v>
          </cell>
        </row>
        <row r="589">
          <cell r="D589" t="str">
            <v>E-L-0.5</v>
          </cell>
        </row>
        <row r="590">
          <cell r="D590" t="str">
            <v>L-M-1</v>
          </cell>
        </row>
        <row r="591">
          <cell r="D591" t="str">
            <v>E-M-2.5</v>
          </cell>
        </row>
        <row r="592">
          <cell r="D592" t="str">
            <v>E-L-0.2</v>
          </cell>
        </row>
        <row r="593">
          <cell r="D593" t="str">
            <v>R-M-1</v>
          </cell>
        </row>
        <row r="594">
          <cell r="D594" t="str">
            <v>A-D-0.5</v>
          </cell>
        </row>
        <row r="595">
          <cell r="D595" t="str">
            <v>L-L-2.5</v>
          </cell>
        </row>
        <row r="596">
          <cell r="D596" t="str">
            <v>R-M-0.5</v>
          </cell>
        </row>
        <row r="597">
          <cell r="D597" t="str">
            <v>E-M-0.2</v>
          </cell>
        </row>
        <row r="598">
          <cell r="D598" t="str">
            <v>E-M-0.5</v>
          </cell>
        </row>
        <row r="599">
          <cell r="D599" t="str">
            <v>A-L-2.5</v>
          </cell>
        </row>
        <row r="600">
          <cell r="D600" t="str">
            <v>L-M-0.2</v>
          </cell>
        </row>
        <row r="601">
          <cell r="D601" t="str">
            <v>L-M-1</v>
          </cell>
        </row>
        <row r="602">
          <cell r="D602" t="str">
            <v>E-L-0.5</v>
          </cell>
        </row>
        <row r="603">
          <cell r="D603" t="str">
            <v>E-D-1</v>
          </cell>
        </row>
        <row r="604">
          <cell r="D604" t="str">
            <v>E-M-0.5</v>
          </cell>
        </row>
        <row r="605">
          <cell r="D605" t="str">
            <v>R-L-1</v>
          </cell>
        </row>
        <row r="606">
          <cell r="D606" t="str">
            <v>R-D-0.5</v>
          </cell>
        </row>
        <row r="607">
          <cell r="D607" t="str">
            <v>A-L-0.2</v>
          </cell>
        </row>
        <row r="608">
          <cell r="D608" t="str">
            <v>A-M-1</v>
          </cell>
        </row>
        <row r="609">
          <cell r="D609" t="str">
            <v>R-L-1</v>
          </cell>
        </row>
        <row r="610">
          <cell r="D610" t="str">
            <v>A-D-0.2</v>
          </cell>
        </row>
        <row r="611">
          <cell r="D611" t="str">
            <v>A-L-0.2</v>
          </cell>
        </row>
        <row r="612">
          <cell r="D612" t="str">
            <v>E-D-2.5</v>
          </cell>
        </row>
        <row r="613">
          <cell r="D613" t="str">
            <v>E-D-0.2</v>
          </cell>
        </row>
        <row r="614">
          <cell r="D614" t="str">
            <v>A-L-0.2</v>
          </cell>
        </row>
        <row r="615">
          <cell r="D615" t="str">
            <v>L-L-0.5</v>
          </cell>
        </row>
        <row r="616">
          <cell r="D616" t="str">
            <v>A-M-1</v>
          </cell>
        </row>
        <row r="617">
          <cell r="D617" t="str">
            <v>L-L-0.2</v>
          </cell>
        </row>
        <row r="618">
          <cell r="D618" t="str">
            <v>E-M-2.5</v>
          </cell>
        </row>
        <row r="619">
          <cell r="D619" t="str">
            <v>A-D-0.5</v>
          </cell>
        </row>
        <row r="620">
          <cell r="D620" t="str">
            <v>L-L-2.5</v>
          </cell>
        </row>
        <row r="621">
          <cell r="D621" t="str">
            <v>R-D-2.5</v>
          </cell>
        </row>
        <row r="622">
          <cell r="D622" t="str">
            <v>L-M-1</v>
          </cell>
        </row>
        <row r="623">
          <cell r="D623" t="str">
            <v>E-M-1</v>
          </cell>
        </row>
        <row r="624">
          <cell r="D624" t="str">
            <v>E-L-0.2</v>
          </cell>
        </row>
        <row r="625">
          <cell r="D625" t="str">
            <v>L-M-0.5</v>
          </cell>
        </row>
        <row r="626">
          <cell r="D626" t="str">
            <v>L-L-2.5</v>
          </cell>
        </row>
        <row r="627">
          <cell r="D627" t="str">
            <v>A-M-1</v>
          </cell>
        </row>
        <row r="628">
          <cell r="D628" t="str">
            <v>R-M-0.5</v>
          </cell>
        </row>
        <row r="629">
          <cell r="D629" t="str">
            <v>R-L-2.5</v>
          </cell>
        </row>
        <row r="630">
          <cell r="D630" t="str">
            <v>A-D-0.2</v>
          </cell>
        </row>
        <row r="631">
          <cell r="D631" t="str">
            <v>R-L-2.5</v>
          </cell>
        </row>
        <row r="632">
          <cell r="D632" t="str">
            <v>E-D-0.2</v>
          </cell>
        </row>
        <row r="633">
          <cell r="D633" t="str">
            <v>E-M-0.5</v>
          </cell>
        </row>
        <row r="634">
          <cell r="D634" t="str">
            <v>R-D-0.2</v>
          </cell>
        </row>
        <row r="635">
          <cell r="D635" t="str">
            <v>L-D-0.2</v>
          </cell>
        </row>
        <row r="636">
          <cell r="D636" t="str">
            <v>L-L-1</v>
          </cell>
        </row>
        <row r="637">
          <cell r="D637" t="str">
            <v>R-L-0.5</v>
          </cell>
        </row>
        <row r="638">
          <cell r="D638" t="str">
            <v>A-D-0.2</v>
          </cell>
        </row>
        <row r="639">
          <cell r="D639" t="str">
            <v>A-M-2.5</v>
          </cell>
        </row>
        <row r="640">
          <cell r="D640" t="str">
            <v>R-D-0.2</v>
          </cell>
        </row>
        <row r="641">
          <cell r="D641" t="str">
            <v>R-L-0.2</v>
          </cell>
        </row>
        <row r="642">
          <cell r="D642" t="str">
            <v>E-L-0.5</v>
          </cell>
        </row>
        <row r="643">
          <cell r="D643" t="str">
            <v>L-D-2.5</v>
          </cell>
        </row>
        <row r="644">
          <cell r="D644" t="str">
            <v>L-D-2.5</v>
          </cell>
        </row>
        <row r="645">
          <cell r="D645" t="str">
            <v>L-L-0.5</v>
          </cell>
        </row>
        <row r="646">
          <cell r="D646" t="str">
            <v>E-M-1</v>
          </cell>
        </row>
        <row r="647">
          <cell r="D647" t="str">
            <v>L-D-1</v>
          </cell>
        </row>
        <row r="648">
          <cell r="D648" t="str">
            <v>A-L-0.5</v>
          </cell>
        </row>
        <row r="649">
          <cell r="D649" t="str">
            <v>A-M-0.5</v>
          </cell>
        </row>
        <row r="650">
          <cell r="D650" t="str">
            <v>R-D-0.5</v>
          </cell>
        </row>
        <row r="651">
          <cell r="D651" t="str">
            <v>A-D-0.5</v>
          </cell>
        </row>
        <row r="652">
          <cell r="D652" t="str">
            <v>L-D-1</v>
          </cell>
        </row>
        <row r="653">
          <cell r="D653" t="str">
            <v>A-D-1</v>
          </cell>
        </row>
        <row r="654">
          <cell r="D654" t="str">
            <v>E-M-0.2</v>
          </cell>
        </row>
        <row r="655">
          <cell r="D655" t="str">
            <v>R-M-0.2</v>
          </cell>
        </row>
        <row r="656">
          <cell r="D656" t="str">
            <v>A-D-2.5</v>
          </cell>
        </row>
        <row r="657">
          <cell r="D657" t="str">
            <v>E-D-0.2</v>
          </cell>
        </row>
        <row r="658">
          <cell r="D658" t="str">
            <v>E-M-1</v>
          </cell>
        </row>
        <row r="659">
          <cell r="D659" t="str">
            <v>L-M-0.2</v>
          </cell>
        </row>
        <row r="660">
          <cell r="D660" t="str">
            <v>A-D-2.5</v>
          </cell>
        </row>
        <row r="661">
          <cell r="D661" t="str">
            <v>A-L-1</v>
          </cell>
        </row>
        <row r="662">
          <cell r="D662" t="str">
            <v>L-D-2.5</v>
          </cell>
        </row>
        <row r="663">
          <cell r="D663" t="str">
            <v>R-D-0.2</v>
          </cell>
        </row>
        <row r="664">
          <cell r="D664" t="str">
            <v>A-L-1</v>
          </cell>
        </row>
        <row r="665">
          <cell r="D665" t="str">
            <v>E-D-0.2</v>
          </cell>
        </row>
        <row r="666">
          <cell r="D666" t="str">
            <v>R-D-2.5</v>
          </cell>
        </row>
        <row r="667">
          <cell r="D667" t="str">
            <v>E-L-0.2</v>
          </cell>
        </row>
        <row r="668">
          <cell r="D668" t="str">
            <v>A-M-2.5</v>
          </cell>
        </row>
        <row r="669">
          <cell r="D669" t="str">
            <v>R-L-0.2</v>
          </cell>
        </row>
        <row r="670">
          <cell r="D670" t="str">
            <v>A-L-0.5</v>
          </cell>
        </row>
        <row r="671">
          <cell r="D671" t="str">
            <v>R-L-2.5</v>
          </cell>
        </row>
        <row r="672">
          <cell r="D672" t="str">
            <v>E-D-1</v>
          </cell>
        </row>
        <row r="673">
          <cell r="D673" t="str">
            <v>R-L-0.5</v>
          </cell>
        </row>
        <row r="674">
          <cell r="D674" t="str">
            <v>E-L-0.2</v>
          </cell>
        </row>
        <row r="675">
          <cell r="D675" t="str">
            <v>E-M-0.2</v>
          </cell>
        </row>
        <row r="676">
          <cell r="D676" t="str">
            <v>E-M-1</v>
          </cell>
        </row>
        <row r="677">
          <cell r="D677" t="str">
            <v>R-L-2.5</v>
          </cell>
        </row>
        <row r="678">
          <cell r="D678" t="str">
            <v>L-M-0.2</v>
          </cell>
        </row>
        <row r="679">
          <cell r="D679" t="str">
            <v>L-L-0.2</v>
          </cell>
        </row>
        <row r="680">
          <cell r="D680" t="str">
            <v>A-D-0.2</v>
          </cell>
        </row>
        <row r="681">
          <cell r="D681" t="str">
            <v>E-L-0.5</v>
          </cell>
        </row>
        <row r="682">
          <cell r="D682" t="str">
            <v>E-L-0.5</v>
          </cell>
        </row>
        <row r="683">
          <cell r="D683" t="str">
            <v>A-L-0.5</v>
          </cell>
        </row>
        <row r="684">
          <cell r="D684" t="str">
            <v>L-L-0.2</v>
          </cell>
        </row>
        <row r="685">
          <cell r="D685" t="str">
            <v>E-D-0.2</v>
          </cell>
        </row>
        <row r="686">
          <cell r="D686" t="str">
            <v>E-D-0.5</v>
          </cell>
        </row>
        <row r="687">
          <cell r="D687" t="str">
            <v>A-M-1</v>
          </cell>
        </row>
        <row r="688">
          <cell r="D688" t="str">
            <v>R-D-1</v>
          </cell>
        </row>
        <row r="689">
          <cell r="D689" t="str">
            <v>E-M-2.5</v>
          </cell>
        </row>
        <row r="690">
          <cell r="D690" t="str">
            <v>A-D-0.2</v>
          </cell>
        </row>
        <row r="691">
          <cell r="D691" t="str">
            <v>A-M-0.5</v>
          </cell>
        </row>
        <row r="692">
          <cell r="D692" t="str">
            <v>R-M-2.5</v>
          </cell>
        </row>
        <row r="693">
          <cell r="D693" t="str">
            <v>A-M-1</v>
          </cell>
        </row>
        <row r="694">
          <cell r="D694" t="str">
            <v>L-M-1</v>
          </cell>
        </row>
        <row r="695">
          <cell r="D695" t="str">
            <v>L-L-0.5</v>
          </cell>
        </row>
        <row r="696">
          <cell r="D696" t="str">
            <v>A-L-2.5</v>
          </cell>
        </row>
        <row r="697">
          <cell r="D697" t="str">
            <v>A-D-1</v>
          </cell>
        </row>
        <row r="698">
          <cell r="D698" t="str">
            <v>L-D-1</v>
          </cell>
        </row>
        <row r="699">
          <cell r="D699" t="str">
            <v>E-D-2.5</v>
          </cell>
        </row>
        <row r="700">
          <cell r="D700" t="str">
            <v>R-L-0.2</v>
          </cell>
        </row>
        <row r="701">
          <cell r="D701" t="str">
            <v>E-M-1</v>
          </cell>
        </row>
        <row r="702">
          <cell r="D702" t="str">
            <v>A-D-0.2</v>
          </cell>
        </row>
        <row r="703">
          <cell r="D703" t="str">
            <v>E-M-1</v>
          </cell>
        </row>
        <row r="704">
          <cell r="D704" t="str">
            <v>E-M-0.2</v>
          </cell>
        </row>
        <row r="705">
          <cell r="D705" t="str">
            <v>R-D-2.5</v>
          </cell>
        </row>
        <row r="706">
          <cell r="D706" t="str">
            <v>R-D-1</v>
          </cell>
        </row>
        <row r="707">
          <cell r="D707" t="str">
            <v>E-L-0.5</v>
          </cell>
        </row>
        <row r="708">
          <cell r="D708" t="str">
            <v>E-D-0.2</v>
          </cell>
        </row>
        <row r="709">
          <cell r="D709" t="str">
            <v>A-M-1</v>
          </cell>
        </row>
        <row r="710">
          <cell r="D710" t="str">
            <v>R-L-1</v>
          </cell>
        </row>
        <row r="711">
          <cell r="D711" t="str">
            <v>R-D-1</v>
          </cell>
        </row>
        <row r="712">
          <cell r="D712" t="str">
            <v>A-M-2.5</v>
          </cell>
        </row>
        <row r="713">
          <cell r="D713" t="str">
            <v>E-D-0.2</v>
          </cell>
        </row>
        <row r="714">
          <cell r="D714" t="str">
            <v>A-M-0.5</v>
          </cell>
        </row>
        <row r="715">
          <cell r="D715" t="str">
            <v>R-L-0.5</v>
          </cell>
        </row>
        <row r="716">
          <cell r="D716" t="str">
            <v>A-M-1</v>
          </cell>
        </row>
        <row r="717">
          <cell r="D717" t="str">
            <v>A-L-0.2</v>
          </cell>
        </row>
        <row r="718">
          <cell r="D718" t="str">
            <v>E-L-1</v>
          </cell>
        </row>
        <row r="719">
          <cell r="D719" t="str">
            <v>A-L-0.2</v>
          </cell>
        </row>
        <row r="720">
          <cell r="D720" t="str">
            <v>E-D-2.5</v>
          </cell>
        </row>
        <row r="721">
          <cell r="D721" t="str">
            <v>L-D-0.2</v>
          </cell>
        </row>
        <row r="722">
          <cell r="D722" t="str">
            <v>R-M-1</v>
          </cell>
        </row>
        <row r="723">
          <cell r="D723" t="str">
            <v>A-M-1</v>
          </cell>
        </row>
        <row r="724">
          <cell r="D724" t="str">
            <v>A-D-2.5</v>
          </cell>
        </row>
        <row r="725">
          <cell r="D725" t="str">
            <v>A-M-2.5</v>
          </cell>
        </row>
        <row r="726">
          <cell r="D726" t="str">
            <v>R-L-1</v>
          </cell>
        </row>
        <row r="727">
          <cell r="D727" t="str">
            <v>L-D-1</v>
          </cell>
        </row>
        <row r="728">
          <cell r="D728" t="str">
            <v>R-L-2.5</v>
          </cell>
        </row>
        <row r="729">
          <cell r="D729" t="str">
            <v>A-D-1</v>
          </cell>
        </row>
        <row r="730">
          <cell r="D730" t="str">
            <v>A-L-2.5</v>
          </cell>
        </row>
        <row r="731">
          <cell r="D731" t="str">
            <v>A-M-1</v>
          </cell>
        </row>
        <row r="732">
          <cell r="D732" t="str">
            <v>E-L-1</v>
          </cell>
        </row>
        <row r="733">
          <cell r="D733" t="str">
            <v>A-L-2.5</v>
          </cell>
        </row>
        <row r="734">
          <cell r="D734" t="str">
            <v>A-M-0.2</v>
          </cell>
        </row>
        <row r="735">
          <cell r="D735" t="str">
            <v>A-D-0.2</v>
          </cell>
        </row>
        <row r="736">
          <cell r="D736" t="str">
            <v>E-D-0.5</v>
          </cell>
        </row>
        <row r="737">
          <cell r="D737" t="str">
            <v>A-L-2.5</v>
          </cell>
        </row>
        <row r="738">
          <cell r="D738" t="str">
            <v>L-M-0.2</v>
          </cell>
        </row>
        <row r="739">
          <cell r="D739" t="str">
            <v>A-D-0.5</v>
          </cell>
        </row>
        <row r="740">
          <cell r="D740" t="str">
            <v>L-M-0.5</v>
          </cell>
        </row>
        <row r="741">
          <cell r="D741" t="str">
            <v>L-D-0.5</v>
          </cell>
        </row>
        <row r="742">
          <cell r="D742" t="str">
            <v>R-L-1</v>
          </cell>
        </row>
        <row r="743">
          <cell r="D743" t="str">
            <v>L-D-0.5</v>
          </cell>
        </row>
        <row r="744">
          <cell r="D744" t="str">
            <v>E-M-1</v>
          </cell>
        </row>
        <row r="745">
          <cell r="D745" t="str">
            <v>E-D-1</v>
          </cell>
        </row>
        <row r="746">
          <cell r="D746" t="str">
            <v>A-D-2.5</v>
          </cell>
        </row>
        <row r="747">
          <cell r="D747" t="str">
            <v>L-M-1</v>
          </cell>
        </row>
        <row r="748">
          <cell r="D748" t="str">
            <v>E-M-2.5</v>
          </cell>
        </row>
        <row r="749">
          <cell r="D749" t="str">
            <v>E-M-0.2</v>
          </cell>
        </row>
        <row r="750">
          <cell r="D750" t="str">
            <v>A-L-0.2</v>
          </cell>
        </row>
        <row r="751">
          <cell r="D751" t="str">
            <v>E-M-1</v>
          </cell>
        </row>
        <row r="752">
          <cell r="D752" t="str">
            <v>E-D-2.5</v>
          </cell>
        </row>
        <row r="753">
          <cell r="D753" t="str">
            <v>L-L-2.5</v>
          </cell>
        </row>
        <row r="754">
          <cell r="D754" t="str">
            <v>A-D-2.5</v>
          </cell>
        </row>
        <row r="755">
          <cell r="D755" t="str">
            <v>E-L-2.5</v>
          </cell>
        </row>
        <row r="756">
          <cell r="D756" t="str">
            <v>A-D-0.5</v>
          </cell>
        </row>
        <row r="757">
          <cell r="D757" t="str">
            <v>L-L-0.5</v>
          </cell>
        </row>
        <row r="758">
          <cell r="D758" t="str">
            <v>R-M-0.2</v>
          </cell>
        </row>
        <row r="759">
          <cell r="D759" t="str">
            <v>A-M-1</v>
          </cell>
        </row>
        <row r="760">
          <cell r="D760" t="str">
            <v>R-L-0.5</v>
          </cell>
        </row>
        <row r="761">
          <cell r="D761" t="str">
            <v>R-D-0.2</v>
          </cell>
        </row>
        <row r="762">
          <cell r="D762" t="str">
            <v>L-D-1</v>
          </cell>
        </row>
        <row r="763">
          <cell r="D763" t="str">
            <v>A-M-0.2</v>
          </cell>
        </row>
        <row r="764">
          <cell r="D764" t="str">
            <v>L-D-2.5</v>
          </cell>
        </row>
        <row r="765">
          <cell r="D765" t="str">
            <v>A-D-0.2</v>
          </cell>
        </row>
        <row r="766">
          <cell r="D766" t="str">
            <v>L-D-1</v>
          </cell>
        </row>
        <row r="767">
          <cell r="D767" t="str">
            <v>R-D-0.5</v>
          </cell>
        </row>
        <row r="768">
          <cell r="D768" t="str">
            <v>L-M-0.2</v>
          </cell>
        </row>
        <row r="769">
          <cell r="D769" t="str">
            <v>L-D-0.5</v>
          </cell>
        </row>
        <row r="770">
          <cell r="D770" t="str">
            <v>L-D-0.5</v>
          </cell>
        </row>
        <row r="771">
          <cell r="D771" t="str">
            <v>R-M-2.5</v>
          </cell>
        </row>
        <row r="772">
          <cell r="D772" t="str">
            <v>L-M-1</v>
          </cell>
        </row>
        <row r="773">
          <cell r="D773" t="str">
            <v>R-L-1</v>
          </cell>
        </row>
        <row r="774">
          <cell r="D774" t="str">
            <v>A-M-2.5</v>
          </cell>
        </row>
        <row r="775">
          <cell r="D775" t="str">
            <v>A-D-1</v>
          </cell>
        </row>
        <row r="776">
          <cell r="D776" t="str">
            <v>R-M-1</v>
          </cell>
        </row>
        <row r="777">
          <cell r="D777" t="str">
            <v>L-L-0.5</v>
          </cell>
        </row>
        <row r="778">
          <cell r="D778" t="str">
            <v>E-M-0.2</v>
          </cell>
        </row>
        <row r="779">
          <cell r="D779" t="str">
            <v>L-M-1</v>
          </cell>
        </row>
        <row r="780">
          <cell r="D780" t="str">
            <v>R-D-0.2</v>
          </cell>
        </row>
        <row r="781">
          <cell r="D781" t="str">
            <v>E-L-1</v>
          </cell>
        </row>
        <row r="782">
          <cell r="D782" t="str">
            <v>E-M-0.5</v>
          </cell>
        </row>
        <row r="783">
          <cell r="D783" t="str">
            <v>A-D-2.5</v>
          </cell>
        </row>
        <row r="784">
          <cell r="D784" t="str">
            <v>E-L-1</v>
          </cell>
        </row>
        <row r="785">
          <cell r="D785" t="str">
            <v>L-D-0.2</v>
          </cell>
        </row>
        <row r="786">
          <cell r="D786" t="str">
            <v>L-D-1</v>
          </cell>
        </row>
        <row r="787">
          <cell r="D787" t="str">
            <v>R-M-2.5</v>
          </cell>
        </row>
        <row r="788">
          <cell r="D788" t="str">
            <v>L-L-1</v>
          </cell>
        </row>
        <row r="789">
          <cell r="D789" t="str">
            <v>A-M-1</v>
          </cell>
        </row>
        <row r="790">
          <cell r="D790" t="str">
            <v>E-M-0.2</v>
          </cell>
        </row>
        <row r="791">
          <cell r="D791" t="str">
            <v>A-L-1</v>
          </cell>
        </row>
        <row r="792">
          <cell r="D792" t="str">
            <v>E-D-2.5</v>
          </cell>
        </row>
        <row r="793">
          <cell r="D793" t="str">
            <v>E-D-0.5</v>
          </cell>
        </row>
        <row r="794">
          <cell r="D794" t="str">
            <v>R-L-0.5</v>
          </cell>
        </row>
        <row r="795">
          <cell r="D795" t="str">
            <v>L-M-0.5</v>
          </cell>
        </row>
        <row r="796">
          <cell r="D796" t="str">
            <v>L-L-0.2</v>
          </cell>
        </row>
        <row r="797">
          <cell r="D797" t="str">
            <v>E-M-0.5</v>
          </cell>
        </row>
        <row r="798">
          <cell r="D798" t="str">
            <v>E-M-2.5</v>
          </cell>
        </row>
        <row r="799">
          <cell r="D799" t="str">
            <v>L-M-1</v>
          </cell>
        </row>
        <row r="800">
          <cell r="D800" t="str">
            <v>L-M-0.2</v>
          </cell>
        </row>
        <row r="801">
          <cell r="D801" t="str">
            <v>A-M-0.5</v>
          </cell>
        </row>
        <row r="802">
          <cell r="D802" t="str">
            <v>L-M-1</v>
          </cell>
        </row>
        <row r="803">
          <cell r="D803" t="str">
            <v>R-M-1</v>
          </cell>
        </row>
        <row r="804">
          <cell r="D804" t="str">
            <v>A-L-0.2</v>
          </cell>
        </row>
        <row r="805">
          <cell r="D805" t="str">
            <v>L-L-0.2</v>
          </cell>
        </row>
        <row r="806">
          <cell r="D806" t="str">
            <v>E-L-1</v>
          </cell>
        </row>
        <row r="807">
          <cell r="D807" t="str">
            <v>L-D-2.5</v>
          </cell>
        </row>
        <row r="808">
          <cell r="D808" t="str">
            <v>E-M-0.5</v>
          </cell>
        </row>
        <row r="809">
          <cell r="D809" t="str">
            <v>A-D-0.5</v>
          </cell>
        </row>
        <row r="810">
          <cell r="D810" t="str">
            <v>R-M-1</v>
          </cell>
        </row>
        <row r="811">
          <cell r="D811" t="str">
            <v>L-L-2.5</v>
          </cell>
        </row>
        <row r="812">
          <cell r="D812" t="str">
            <v>A-D-1</v>
          </cell>
        </row>
        <row r="813">
          <cell r="D813" t="str">
            <v>L-L-0.5</v>
          </cell>
        </row>
        <row r="814">
          <cell r="D814" t="str">
            <v>A-D-0.5</v>
          </cell>
        </row>
        <row r="815">
          <cell r="D815" t="str">
            <v>L-M-0.5</v>
          </cell>
        </row>
        <row r="816">
          <cell r="D816" t="str">
            <v>A-D-0.2</v>
          </cell>
        </row>
        <row r="817">
          <cell r="D817" t="str">
            <v>A-M-0.5</v>
          </cell>
        </row>
        <row r="818">
          <cell r="D818" t="str">
            <v>E-M-0.2</v>
          </cell>
        </row>
        <row r="819">
          <cell r="D819" t="str">
            <v>L-D-1</v>
          </cell>
        </row>
        <row r="820">
          <cell r="D820" t="str">
            <v>A-L-2.5</v>
          </cell>
        </row>
        <row r="821">
          <cell r="D821" t="str">
            <v>L-D-0.5</v>
          </cell>
        </row>
        <row r="822">
          <cell r="D822" t="str">
            <v>A-L-1</v>
          </cell>
        </row>
        <row r="823">
          <cell r="D823" t="str">
            <v>E-D-0.5</v>
          </cell>
        </row>
        <row r="824">
          <cell r="D824" t="str">
            <v>R-L-2.5</v>
          </cell>
        </row>
        <row r="825">
          <cell r="D825" t="str">
            <v>A-M-0.5</v>
          </cell>
        </row>
        <row r="826">
          <cell r="D826" t="str">
            <v>E-D-1</v>
          </cell>
        </row>
        <row r="827">
          <cell r="D827" t="str">
            <v>L-D-0.2</v>
          </cell>
        </row>
        <row r="828">
          <cell r="D828" t="str">
            <v>A-L-1</v>
          </cell>
        </row>
        <row r="829">
          <cell r="D829" t="str">
            <v>E-D-0.2</v>
          </cell>
        </row>
        <row r="830">
          <cell r="D830" t="str">
            <v>L-M-2.5</v>
          </cell>
        </row>
        <row r="831">
          <cell r="D831" t="str">
            <v>L-M-0.2</v>
          </cell>
        </row>
        <row r="832">
          <cell r="D832" t="str">
            <v>E-D-0.5</v>
          </cell>
        </row>
        <row r="833">
          <cell r="D833" t="str">
            <v>R-D-1</v>
          </cell>
        </row>
        <row r="834">
          <cell r="D834" t="str">
            <v>L-M-0.5</v>
          </cell>
        </row>
        <row r="835">
          <cell r="D835" t="str">
            <v>R-L-1</v>
          </cell>
        </row>
        <row r="836">
          <cell r="D836" t="str">
            <v>R-L-1</v>
          </cell>
        </row>
        <row r="837">
          <cell r="D837" t="str">
            <v>R-L-0.2</v>
          </cell>
        </row>
        <row r="838">
          <cell r="D838" t="str">
            <v>A-M-2.5</v>
          </cell>
        </row>
        <row r="839">
          <cell r="D839" t="str">
            <v>L-M-2.5</v>
          </cell>
        </row>
        <row r="840">
          <cell r="D840" t="str">
            <v>R-M-2.5</v>
          </cell>
        </row>
        <row r="841">
          <cell r="D841" t="str">
            <v>L-M-2.5</v>
          </cell>
        </row>
        <row r="842">
          <cell r="D842" t="str">
            <v>L-L-2.5</v>
          </cell>
        </row>
        <row r="843">
          <cell r="D843" t="str">
            <v>A-M-0.5</v>
          </cell>
        </row>
        <row r="844">
          <cell r="D844" t="str">
            <v>E-D-0.5</v>
          </cell>
        </row>
        <row r="845">
          <cell r="D845" t="str">
            <v>R-L-0.5</v>
          </cell>
        </row>
        <row r="846">
          <cell r="D846" t="str">
            <v>L-M-1</v>
          </cell>
        </row>
        <row r="847">
          <cell r="D847" t="str">
            <v>E-L-0.5</v>
          </cell>
        </row>
        <row r="848">
          <cell r="D848" t="str">
            <v>L-L-0.5</v>
          </cell>
        </row>
        <row r="849">
          <cell r="D849" t="str">
            <v>E-D-0.5</v>
          </cell>
        </row>
        <row r="850">
          <cell r="D850" t="str">
            <v>A-L-0.2</v>
          </cell>
        </row>
        <row r="851">
          <cell r="D851" t="str">
            <v>L-L-1</v>
          </cell>
        </row>
        <row r="852">
          <cell r="D852" t="str">
            <v>L-L-0.2</v>
          </cell>
        </row>
        <row r="853">
          <cell r="D853" t="str">
            <v>E-L-1</v>
          </cell>
        </row>
        <row r="854">
          <cell r="D854" t="str">
            <v>A-L-0.5</v>
          </cell>
        </row>
        <row r="855">
          <cell r="D855" t="str">
            <v>E-D-1</v>
          </cell>
        </row>
        <row r="856">
          <cell r="D856" t="str">
            <v>A-M-0.5</v>
          </cell>
        </row>
        <row r="857">
          <cell r="D857" t="str">
            <v>R-D-1</v>
          </cell>
        </row>
        <row r="858">
          <cell r="D858" t="str">
            <v>L-L-1</v>
          </cell>
        </row>
        <row r="859">
          <cell r="D859" t="str">
            <v>L-D-2.5</v>
          </cell>
        </row>
        <row r="860">
          <cell r="D860" t="str">
            <v>E-L-0.5</v>
          </cell>
        </row>
        <row r="861">
          <cell r="D861" t="str">
            <v>E-M-0.5</v>
          </cell>
        </row>
        <row r="862">
          <cell r="D862" t="str">
            <v>L-L-0.2</v>
          </cell>
        </row>
        <row r="863">
          <cell r="D863" t="str">
            <v>R-M-0.2</v>
          </cell>
        </row>
        <row r="864">
          <cell r="D864" t="str">
            <v>L-L-2.5</v>
          </cell>
        </row>
        <row r="865">
          <cell r="D865" t="str">
            <v>A-D-0.2</v>
          </cell>
        </row>
        <row r="866">
          <cell r="D866" t="str">
            <v>A-L-1</v>
          </cell>
        </row>
        <row r="867">
          <cell r="D867" t="str">
            <v>A-D-1</v>
          </cell>
        </row>
        <row r="868">
          <cell r="D868" t="str">
            <v>A-D-0.5</v>
          </cell>
        </row>
        <row r="869">
          <cell r="D869" t="str">
            <v>L-L-0.2</v>
          </cell>
        </row>
        <row r="870">
          <cell r="D870" t="str">
            <v>E-D-2.5</v>
          </cell>
        </row>
        <row r="871">
          <cell r="D871" t="str">
            <v>L-M-0.2</v>
          </cell>
        </row>
        <row r="872">
          <cell r="D872" t="str">
            <v>R-L-1</v>
          </cell>
        </row>
        <row r="873">
          <cell r="D873" t="str">
            <v>A-L-0.5</v>
          </cell>
        </row>
        <row r="874">
          <cell r="D874" t="str">
            <v>E-M-0.2</v>
          </cell>
        </row>
        <row r="875">
          <cell r="D875" t="str">
            <v>E-D-1</v>
          </cell>
        </row>
        <row r="876">
          <cell r="D876" t="str">
            <v>L-D-2.5</v>
          </cell>
        </row>
        <row r="877">
          <cell r="D877" t="str">
            <v>A-L-2.5</v>
          </cell>
        </row>
        <row r="878">
          <cell r="D878" t="str">
            <v>R-D-2.5</v>
          </cell>
        </row>
        <row r="879">
          <cell r="D879" t="str">
            <v>A-L-0.2</v>
          </cell>
        </row>
        <row r="880">
          <cell r="D880" t="str">
            <v>A-M-0.2</v>
          </cell>
        </row>
        <row r="881">
          <cell r="D881" t="str">
            <v>E-M-0.5</v>
          </cell>
        </row>
        <row r="882">
          <cell r="D882" t="str">
            <v>L-D-1</v>
          </cell>
        </row>
        <row r="883">
          <cell r="D883" t="str">
            <v>L-L-0.2</v>
          </cell>
        </row>
        <row r="884">
          <cell r="D884" t="str">
            <v>R-L-1</v>
          </cell>
        </row>
        <row r="885">
          <cell r="D885" t="str">
            <v>L-M-0.5</v>
          </cell>
        </row>
        <row r="886">
          <cell r="D886" t="str">
            <v>L-M-0.2</v>
          </cell>
        </row>
        <row r="887">
          <cell r="D887" t="str">
            <v>R-L-0.2</v>
          </cell>
        </row>
        <row r="888">
          <cell r="D888" t="str">
            <v>R-L-2.5</v>
          </cell>
        </row>
        <row r="889">
          <cell r="D889" t="str">
            <v>E-L-2.5</v>
          </cell>
        </row>
        <row r="890">
          <cell r="D890" t="str">
            <v>L-L-2.5</v>
          </cell>
        </row>
        <row r="891">
          <cell r="D891" t="str">
            <v>E-D-0.2</v>
          </cell>
        </row>
        <row r="892">
          <cell r="D892" t="str">
            <v>A-M-1</v>
          </cell>
        </row>
        <row r="893">
          <cell r="D893" t="str">
            <v>R-M-0.2</v>
          </cell>
        </row>
        <row r="894">
          <cell r="D894" t="str">
            <v>R-D-1</v>
          </cell>
        </row>
        <row r="895">
          <cell r="D895" t="str">
            <v>R-L-0.5</v>
          </cell>
        </row>
        <row r="896">
          <cell r="D896" t="str">
            <v>E-L-1</v>
          </cell>
        </row>
        <row r="897">
          <cell r="D897" t="str">
            <v>L-M-2.5</v>
          </cell>
        </row>
        <row r="898">
          <cell r="D898" t="str">
            <v>R-L-2.5</v>
          </cell>
        </row>
        <row r="899">
          <cell r="D899" t="str">
            <v>R-D-2.5</v>
          </cell>
        </row>
        <row r="900">
          <cell r="D900" t="str">
            <v>A-L-1</v>
          </cell>
        </row>
        <row r="901">
          <cell r="D901" t="str">
            <v>A-D-0.2</v>
          </cell>
        </row>
        <row r="902">
          <cell r="D902" t="str">
            <v>R-D-2.5</v>
          </cell>
        </row>
        <row r="903">
          <cell r="D903" t="str">
            <v>L-L-0.5</v>
          </cell>
        </row>
        <row r="904">
          <cell r="D904" t="str">
            <v>E-M-0.5</v>
          </cell>
        </row>
        <row r="905">
          <cell r="D905" t="str">
            <v>L-D-0.2</v>
          </cell>
        </row>
        <row r="906">
          <cell r="D906" t="str">
            <v>L-L-0.5</v>
          </cell>
        </row>
        <row r="907">
          <cell r="D907" t="str">
            <v>A-M-0.5</v>
          </cell>
        </row>
        <row r="908">
          <cell r="D908" t="str">
            <v>E-D-0.5</v>
          </cell>
        </row>
        <row r="909">
          <cell r="D909" t="str">
            <v>E-L-1</v>
          </cell>
        </row>
        <row r="910">
          <cell r="D910" t="str">
            <v>A-M-2.5</v>
          </cell>
        </row>
        <row r="911">
          <cell r="D911" t="str">
            <v>A-M-1</v>
          </cell>
        </row>
        <row r="912">
          <cell r="D912" t="str">
            <v>R-M-1</v>
          </cell>
        </row>
        <row r="913">
          <cell r="D913" t="str">
            <v>R-D-1</v>
          </cell>
        </row>
        <row r="914">
          <cell r="D914" t="str">
            <v>R-L-0.5</v>
          </cell>
        </row>
        <row r="915">
          <cell r="D915" t="str">
            <v>A-L-1</v>
          </cell>
        </row>
        <row r="916">
          <cell r="D916" t="str">
            <v>R-L-0.5</v>
          </cell>
        </row>
        <row r="917">
          <cell r="D917" t="str">
            <v>A-L-0.5</v>
          </cell>
        </row>
        <row r="918">
          <cell r="D918" t="str">
            <v>A-M-0.5</v>
          </cell>
        </row>
        <row r="919">
          <cell r="D919" t="str">
            <v>E-D-2.5</v>
          </cell>
        </row>
        <row r="920">
          <cell r="D920" t="str">
            <v>E-L-2.5</v>
          </cell>
        </row>
        <row r="921">
          <cell r="D921" t="str">
            <v>L-D-0.2</v>
          </cell>
        </row>
        <row r="922">
          <cell r="D922" t="str">
            <v>E-L-0.2</v>
          </cell>
        </row>
        <row r="923">
          <cell r="D923" t="str">
            <v>L-D-0.5</v>
          </cell>
        </row>
        <row r="924">
          <cell r="D924" t="str">
            <v>A-D-0.2</v>
          </cell>
        </row>
        <row r="925">
          <cell r="D925" t="str">
            <v>R-D-2.5</v>
          </cell>
        </row>
        <row r="926">
          <cell r="D926" t="str">
            <v>A-L-0.2</v>
          </cell>
        </row>
        <row r="927">
          <cell r="D927" t="str">
            <v>L-D-0.5</v>
          </cell>
        </row>
        <row r="928">
          <cell r="D928" t="str">
            <v>E-M-2.5</v>
          </cell>
        </row>
        <row r="929">
          <cell r="D929" t="str">
            <v>R-L-1</v>
          </cell>
        </row>
        <row r="930">
          <cell r="D930" t="str">
            <v>R-M-0.5</v>
          </cell>
        </row>
        <row r="931">
          <cell r="D931" t="str">
            <v>E-L-1</v>
          </cell>
        </row>
        <row r="932">
          <cell r="D932" t="str">
            <v>L-L-1</v>
          </cell>
        </row>
        <row r="933">
          <cell r="D933" t="str">
            <v>E-M-2.5</v>
          </cell>
        </row>
        <row r="934">
          <cell r="D934" t="str">
            <v>A-D-2.5</v>
          </cell>
        </row>
        <row r="935">
          <cell r="D935" t="str">
            <v>L-D-2.5</v>
          </cell>
        </row>
        <row r="936">
          <cell r="D936" t="str">
            <v>E-D-0.2</v>
          </cell>
        </row>
        <row r="937">
          <cell r="D937" t="str">
            <v>R-D-2.5</v>
          </cell>
        </row>
        <row r="938">
          <cell r="D938" t="str">
            <v>R-L-0.2</v>
          </cell>
        </row>
        <row r="939">
          <cell r="D939" t="str">
            <v>R-L-0.2</v>
          </cell>
        </row>
        <row r="940">
          <cell r="D940" t="str">
            <v>E-L-0.2</v>
          </cell>
        </row>
        <row r="941">
          <cell r="D941" t="str">
            <v>L-L-0.2</v>
          </cell>
        </row>
        <row r="942">
          <cell r="D942" t="str">
            <v>L-M-2.5</v>
          </cell>
        </row>
        <row r="943">
          <cell r="D943" t="str">
            <v>R-L-0.2</v>
          </cell>
        </row>
        <row r="944">
          <cell r="D944" t="str">
            <v>A-D-0.5</v>
          </cell>
        </row>
        <row r="945">
          <cell r="D945" t="str">
            <v>A-L-0.5</v>
          </cell>
        </row>
        <row r="946">
          <cell r="D946" t="str">
            <v>A-M-1</v>
          </cell>
        </row>
        <row r="947">
          <cell r="D947" t="str">
            <v>A-M-2.5</v>
          </cell>
        </row>
        <row r="948">
          <cell r="D948" t="str">
            <v>R-D-2.5</v>
          </cell>
        </row>
        <row r="949">
          <cell r="D949" t="str">
            <v>L-M-1</v>
          </cell>
        </row>
        <row r="950">
          <cell r="D950" t="str">
            <v>R-M-0.5</v>
          </cell>
        </row>
        <row r="951">
          <cell r="D951" t="str">
            <v>R-D-1</v>
          </cell>
        </row>
        <row r="952">
          <cell r="D952" t="str">
            <v>E-D-0.2</v>
          </cell>
        </row>
        <row r="953">
          <cell r="D953" t="str">
            <v>E-M-2.5</v>
          </cell>
        </row>
        <row r="954">
          <cell r="D954" t="str">
            <v>R-L-0.5</v>
          </cell>
        </row>
        <row r="955">
          <cell r="D955" t="str">
            <v>E-D-0.2</v>
          </cell>
        </row>
        <row r="956">
          <cell r="D956" t="str">
            <v>L-D-0.5</v>
          </cell>
        </row>
        <row r="957">
          <cell r="D957" t="str">
            <v>R-M-2.5</v>
          </cell>
        </row>
        <row r="958">
          <cell r="D958" t="str">
            <v>A-L-0.5</v>
          </cell>
        </row>
        <row r="959">
          <cell r="D959" t="str">
            <v>R-M-2.5</v>
          </cell>
        </row>
        <row r="960">
          <cell r="D960" t="str">
            <v>E-L-0.2</v>
          </cell>
        </row>
        <row r="961">
          <cell r="D961" t="str">
            <v>A-M-0.5</v>
          </cell>
        </row>
        <row r="962">
          <cell r="D962" t="str">
            <v>E-D-2.5</v>
          </cell>
        </row>
        <row r="963">
          <cell r="D963" t="str">
            <v>R-D-2.5</v>
          </cell>
        </row>
        <row r="964">
          <cell r="D964" t="str">
            <v>L-L-2.5</v>
          </cell>
        </row>
        <row r="965">
          <cell r="D965" t="str">
            <v>R-D-0.5</v>
          </cell>
        </row>
        <row r="966">
          <cell r="D966" t="str">
            <v>E-L-2.5</v>
          </cell>
        </row>
        <row r="967">
          <cell r="D967" t="str">
            <v>A-D-0.2</v>
          </cell>
        </row>
        <row r="968">
          <cell r="D968" t="str">
            <v>E-L-0.2</v>
          </cell>
        </row>
        <row r="969">
          <cell r="D969" t="str">
            <v>A-D-0.5</v>
          </cell>
        </row>
        <row r="970">
          <cell r="D970" t="str">
            <v>A-M-1</v>
          </cell>
        </row>
        <row r="971">
          <cell r="D971" t="str">
            <v>L-M-0.5</v>
          </cell>
        </row>
        <row r="972">
          <cell r="D972" t="str">
            <v>A-D-0.5</v>
          </cell>
        </row>
        <row r="973">
          <cell r="D973" t="str">
            <v>R-L-0.2</v>
          </cell>
        </row>
        <row r="974">
          <cell r="D974" t="str">
            <v>R-M-1</v>
          </cell>
        </row>
        <row r="975">
          <cell r="D975" t="str">
            <v>A-M-2.5</v>
          </cell>
        </row>
        <row r="976">
          <cell r="D976" t="str">
            <v>E-D-0.2</v>
          </cell>
        </row>
        <row r="977">
          <cell r="D977" t="str">
            <v>R-M-0.2</v>
          </cell>
        </row>
        <row r="978">
          <cell r="D978" t="str">
            <v>A-L-0.5</v>
          </cell>
        </row>
        <row r="979">
          <cell r="D979" t="str">
            <v>L-D-2.5</v>
          </cell>
        </row>
        <row r="980">
          <cell r="D980" t="str">
            <v>E-M-2.5</v>
          </cell>
        </row>
        <row r="981">
          <cell r="D981" t="str">
            <v>A-D-2.5</v>
          </cell>
        </row>
        <row r="982">
          <cell r="D982" t="str">
            <v>L-M-0.2</v>
          </cell>
        </row>
        <row r="983">
          <cell r="D983" t="str">
            <v>A-L-2.5</v>
          </cell>
        </row>
        <row r="984">
          <cell r="D984" t="str">
            <v>R-M-1</v>
          </cell>
        </row>
        <row r="985">
          <cell r="D985" t="str">
            <v>E-D-0.2</v>
          </cell>
        </row>
        <row r="986">
          <cell r="D986" t="str">
            <v>E-M-2.5</v>
          </cell>
        </row>
        <row r="987">
          <cell r="D987" t="str">
            <v>E-L-1</v>
          </cell>
        </row>
        <row r="988">
          <cell r="D988" t="str">
            <v>L-L-1</v>
          </cell>
        </row>
        <row r="989">
          <cell r="D989" t="str">
            <v>L-M-0.2</v>
          </cell>
        </row>
        <row r="990">
          <cell r="D990" t="str">
            <v>A-M-0.5</v>
          </cell>
        </row>
        <row r="991">
          <cell r="D991" t="str">
            <v>R-M-2.5</v>
          </cell>
        </row>
        <row r="992">
          <cell r="D992" t="str">
            <v>A-D-0.5</v>
          </cell>
        </row>
        <row r="993">
          <cell r="D993" t="str">
            <v>E-M-0.5</v>
          </cell>
        </row>
        <row r="994">
          <cell r="D994" t="str">
            <v>R-L-0.2</v>
          </cell>
        </row>
        <row r="995">
          <cell r="D995" t="str">
            <v>R-M-0.2</v>
          </cell>
        </row>
        <row r="996">
          <cell r="D996" t="str">
            <v>A-D-1</v>
          </cell>
        </row>
        <row r="997">
          <cell r="D997" t="str">
            <v>R-D-0.5</v>
          </cell>
        </row>
        <row r="998">
          <cell r="D998" t="str">
            <v>R-L-1</v>
          </cell>
        </row>
        <row r="999">
          <cell r="D999" t="str">
            <v>A-L-1</v>
          </cell>
        </row>
        <row r="1000">
          <cell r="D1000" t="str">
            <v>L-D-0.5</v>
          </cell>
        </row>
        <row r="1001">
          <cell r="D1001" t="str">
            <v>A-L-2.5</v>
          </cell>
        </row>
      </sheetData>
      <sheetData sheetId="1">
        <row r="1">
          <cell r="A1" t="str">
            <v>Customer ID</v>
          </cell>
          <cell r="B1" t="str">
            <v>Customer Name</v>
          </cell>
          <cell r="C1" t="str">
            <v>Email</v>
          </cell>
          <cell r="G1" t="str">
            <v>Country</v>
          </cell>
          <cell r="I1" t="str">
            <v>Loyalty Card</v>
          </cell>
        </row>
        <row r="2">
          <cell r="A2" t="str">
            <v>17670-51384-MA</v>
          </cell>
          <cell r="B2" t="str">
            <v>Aloisia Allner</v>
          </cell>
          <cell r="C2" t="str">
            <v>aallner0@lulu.com</v>
          </cell>
          <cell r="G2" t="str">
            <v>United States</v>
          </cell>
          <cell r="I2" t="str">
            <v>Yes</v>
          </cell>
        </row>
        <row r="3">
          <cell r="A3" t="str">
            <v>73342-18763-UW</v>
          </cell>
          <cell r="B3" t="str">
            <v>Piotr Bote</v>
          </cell>
          <cell r="C3" t="str">
            <v>pbote1@yelp.com</v>
          </cell>
          <cell r="G3" t="str">
            <v>Ireland</v>
          </cell>
          <cell r="I3" t="str">
            <v>No</v>
          </cell>
        </row>
        <row r="4">
          <cell r="A4" t="str">
            <v>21125-22134-PX</v>
          </cell>
          <cell r="B4" t="str">
            <v>Jami Redholes</v>
          </cell>
          <cell r="C4" t="str">
            <v>jredholes2@tmall.com</v>
          </cell>
          <cell r="G4" t="str">
            <v>United States</v>
          </cell>
          <cell r="I4" t="str">
            <v>Yes</v>
          </cell>
        </row>
        <row r="5">
          <cell r="A5" t="str">
            <v>71253-00052-RN</v>
          </cell>
          <cell r="B5" t="str">
            <v>Dene Azema</v>
          </cell>
          <cell r="C5" t="str">
            <v>dazema3@facebook.com</v>
          </cell>
          <cell r="G5" t="str">
            <v>United States</v>
          </cell>
          <cell r="I5" t="str">
            <v>Yes</v>
          </cell>
        </row>
        <row r="6">
          <cell r="A6" t="str">
            <v>23806-46781-OU</v>
          </cell>
          <cell r="B6" t="str">
            <v>Christoffer O' Shea</v>
          </cell>
          <cell r="G6" t="str">
            <v>Ireland</v>
          </cell>
          <cell r="I6" t="str">
            <v>No</v>
          </cell>
        </row>
        <row r="7">
          <cell r="A7" t="str">
            <v>86561-91660-RB</v>
          </cell>
          <cell r="B7" t="str">
            <v>Beryle Cottier</v>
          </cell>
          <cell r="G7" t="str">
            <v>United States</v>
          </cell>
          <cell r="I7" t="str">
            <v>No</v>
          </cell>
        </row>
        <row r="8">
          <cell r="A8" t="str">
            <v>65223-29612-CB</v>
          </cell>
          <cell r="B8" t="str">
            <v>Shaylynn Lobe</v>
          </cell>
          <cell r="C8" t="str">
            <v>slobe6@nifty.com</v>
          </cell>
          <cell r="G8" t="str">
            <v>United States</v>
          </cell>
          <cell r="I8" t="str">
            <v>Yes</v>
          </cell>
        </row>
        <row r="9">
          <cell r="A9" t="str">
            <v>21134-81676-FR</v>
          </cell>
          <cell r="B9" t="str">
            <v>Melvin Wharfe</v>
          </cell>
          <cell r="G9" t="str">
            <v>Ireland</v>
          </cell>
          <cell r="I9" t="str">
            <v>Yes</v>
          </cell>
        </row>
        <row r="10">
          <cell r="A10" t="str">
            <v>03396-68805-ZC</v>
          </cell>
          <cell r="B10" t="str">
            <v>Guthrey Petracci</v>
          </cell>
          <cell r="C10" t="str">
            <v>gpetracci8@livejournal.com</v>
          </cell>
          <cell r="G10" t="str">
            <v>United States</v>
          </cell>
          <cell r="I10" t="str">
            <v>No</v>
          </cell>
        </row>
        <row r="11">
          <cell r="A11" t="str">
            <v>61021-27840-ZN</v>
          </cell>
          <cell r="B11" t="str">
            <v>Rodger Raven</v>
          </cell>
          <cell r="C11" t="str">
            <v>rraven9@ed.gov</v>
          </cell>
          <cell r="G11" t="str">
            <v>United States</v>
          </cell>
          <cell r="I11" t="str">
            <v>No</v>
          </cell>
        </row>
        <row r="12">
          <cell r="A12" t="str">
            <v>76239-90137-UQ</v>
          </cell>
          <cell r="B12" t="str">
            <v>Ferrell Ferber</v>
          </cell>
          <cell r="C12" t="str">
            <v>fferbera@businesswire.com</v>
          </cell>
          <cell r="G12" t="str">
            <v>United States</v>
          </cell>
          <cell r="I12" t="str">
            <v>No</v>
          </cell>
        </row>
        <row r="13">
          <cell r="A13" t="str">
            <v>49315-21985-BB</v>
          </cell>
          <cell r="B13" t="str">
            <v>Duky Phizackerly</v>
          </cell>
          <cell r="C13" t="str">
            <v>dphizackerlyb@utexas.edu</v>
          </cell>
          <cell r="G13" t="str">
            <v>United States</v>
          </cell>
          <cell r="I13" t="str">
            <v>Yes</v>
          </cell>
        </row>
        <row r="14">
          <cell r="A14" t="str">
            <v>34136-36674-OM</v>
          </cell>
          <cell r="B14" t="str">
            <v>Rosaleen Scholar</v>
          </cell>
          <cell r="C14" t="str">
            <v>rscholarc@nyu.edu</v>
          </cell>
          <cell r="G14" t="str">
            <v>United States</v>
          </cell>
          <cell r="I14" t="str">
            <v>No</v>
          </cell>
        </row>
        <row r="15">
          <cell r="A15" t="str">
            <v>39396-12890-PE</v>
          </cell>
          <cell r="B15" t="str">
            <v>Terence Vanyutin</v>
          </cell>
          <cell r="C15" t="str">
            <v>tvanyutind@wix.com</v>
          </cell>
          <cell r="G15" t="str">
            <v>United States</v>
          </cell>
          <cell r="I15" t="str">
            <v>No</v>
          </cell>
        </row>
        <row r="16">
          <cell r="A16" t="str">
            <v>95875-73336-RG</v>
          </cell>
          <cell r="B16" t="str">
            <v>Patrice Trobe</v>
          </cell>
          <cell r="C16" t="str">
            <v>ptrobee@wunderground.com</v>
          </cell>
          <cell r="G16" t="str">
            <v>United States</v>
          </cell>
          <cell r="I16" t="str">
            <v>Yes</v>
          </cell>
        </row>
        <row r="17">
          <cell r="A17" t="str">
            <v>25473-43727-BY</v>
          </cell>
          <cell r="B17" t="str">
            <v>Llywellyn Oscroft</v>
          </cell>
          <cell r="C17" t="str">
            <v>loscroftf@ebay.co.uk</v>
          </cell>
          <cell r="G17" t="str">
            <v>United States</v>
          </cell>
          <cell r="I17" t="str">
            <v>No</v>
          </cell>
        </row>
        <row r="18">
          <cell r="A18" t="str">
            <v>99643-51048-IQ</v>
          </cell>
          <cell r="B18" t="str">
            <v>Minni Alabaster</v>
          </cell>
          <cell r="C18" t="str">
            <v>malabasterg@hexun.com</v>
          </cell>
          <cell r="G18" t="str">
            <v>United States</v>
          </cell>
          <cell r="I18" t="str">
            <v>No</v>
          </cell>
        </row>
        <row r="19">
          <cell r="A19" t="str">
            <v>62173-15287-CU</v>
          </cell>
          <cell r="B19" t="str">
            <v>Rhianon Broxup</v>
          </cell>
          <cell r="C19" t="str">
            <v>rbroxuph@jimdo.com</v>
          </cell>
          <cell r="G19" t="str">
            <v>United States</v>
          </cell>
          <cell r="I19" t="str">
            <v>No</v>
          </cell>
        </row>
        <row r="20">
          <cell r="A20" t="str">
            <v>57611-05522-ST</v>
          </cell>
          <cell r="B20" t="str">
            <v>Pall Redford</v>
          </cell>
          <cell r="C20" t="str">
            <v>predfordi@ow.ly</v>
          </cell>
          <cell r="G20" t="str">
            <v>Ireland</v>
          </cell>
          <cell r="I20" t="str">
            <v>Yes</v>
          </cell>
        </row>
        <row r="21">
          <cell r="A21" t="str">
            <v>76664-37050-DT</v>
          </cell>
          <cell r="B21" t="str">
            <v>Aurea Corradino</v>
          </cell>
          <cell r="C21" t="str">
            <v>acorradinoj@harvard.edu</v>
          </cell>
          <cell r="G21" t="str">
            <v>United States</v>
          </cell>
          <cell r="I21" t="str">
            <v>Yes</v>
          </cell>
        </row>
        <row r="22">
          <cell r="A22" t="str">
            <v>84565-53984-SX</v>
          </cell>
          <cell r="B22" t="str">
            <v>Kendal Scardefield</v>
          </cell>
          <cell r="G22" t="str">
            <v>Ireland</v>
          </cell>
          <cell r="I22" t="str">
            <v>Yes</v>
          </cell>
        </row>
        <row r="23">
          <cell r="A23" t="str">
            <v>03090-88267-BQ</v>
          </cell>
          <cell r="B23" t="str">
            <v>Avrit Davidowsky</v>
          </cell>
          <cell r="C23" t="str">
            <v>adavidowskyl@netvibes.com</v>
          </cell>
          <cell r="G23" t="str">
            <v>United States</v>
          </cell>
          <cell r="I23" t="str">
            <v>No</v>
          </cell>
        </row>
        <row r="24">
          <cell r="A24" t="str">
            <v>37651-47492-NC</v>
          </cell>
          <cell r="B24" t="str">
            <v>Annabel Antuk</v>
          </cell>
          <cell r="C24" t="str">
            <v>aantukm@kickstarter.com</v>
          </cell>
          <cell r="G24" t="str">
            <v>United States</v>
          </cell>
          <cell r="I24" t="str">
            <v>Yes</v>
          </cell>
        </row>
        <row r="25">
          <cell r="A25" t="str">
            <v>95399-57205-HI</v>
          </cell>
          <cell r="B25" t="str">
            <v>Iorgo Kleinert</v>
          </cell>
          <cell r="C25" t="str">
            <v>ikleinertn@timesonline.co.uk</v>
          </cell>
          <cell r="G25" t="str">
            <v>United States</v>
          </cell>
          <cell r="I25" t="str">
            <v>Yes</v>
          </cell>
        </row>
        <row r="26">
          <cell r="A26" t="str">
            <v>24010-66714-HW</v>
          </cell>
          <cell r="B26" t="str">
            <v>Chrisy Blofeld</v>
          </cell>
          <cell r="C26" t="str">
            <v>cblofeldo@amazon.co.uk</v>
          </cell>
          <cell r="G26" t="str">
            <v>United States</v>
          </cell>
          <cell r="I26" t="str">
            <v>No</v>
          </cell>
        </row>
        <row r="27">
          <cell r="A27" t="str">
            <v>07591-92789-UA</v>
          </cell>
          <cell r="B27" t="str">
            <v>Culley Farris</v>
          </cell>
          <cell r="G27" t="str">
            <v>United States</v>
          </cell>
          <cell r="I27" t="str">
            <v>Yes</v>
          </cell>
        </row>
        <row r="28">
          <cell r="A28" t="str">
            <v>49231-44455-IC</v>
          </cell>
          <cell r="B28" t="str">
            <v>Selene Shales</v>
          </cell>
          <cell r="C28" t="str">
            <v>sshalesq@umich.edu</v>
          </cell>
          <cell r="G28" t="str">
            <v>United States</v>
          </cell>
          <cell r="I28" t="str">
            <v>Yes</v>
          </cell>
        </row>
        <row r="29">
          <cell r="A29" t="str">
            <v>50124-88608-EO</v>
          </cell>
          <cell r="B29" t="str">
            <v>Vivie Danneil</v>
          </cell>
          <cell r="C29" t="str">
            <v>vdanneilr@mtv.com</v>
          </cell>
          <cell r="G29" t="str">
            <v>Ireland</v>
          </cell>
          <cell r="I29" t="str">
            <v>No</v>
          </cell>
        </row>
        <row r="30">
          <cell r="A30" t="str">
            <v>00888-74814-UZ</v>
          </cell>
          <cell r="B30" t="str">
            <v>Theresita Newbury</v>
          </cell>
          <cell r="C30" t="str">
            <v>tnewburys@usda.gov</v>
          </cell>
          <cell r="G30" t="str">
            <v>Ireland</v>
          </cell>
          <cell r="I30" t="str">
            <v>No</v>
          </cell>
        </row>
        <row r="31">
          <cell r="A31" t="str">
            <v>14158-30713-OB</v>
          </cell>
          <cell r="B31" t="str">
            <v>Mozelle Calcutt</v>
          </cell>
          <cell r="C31" t="str">
            <v>mcalcuttt@baidu.com</v>
          </cell>
          <cell r="G31" t="str">
            <v>Ireland</v>
          </cell>
          <cell r="I31" t="str">
            <v>Yes</v>
          </cell>
        </row>
        <row r="32">
          <cell r="A32" t="str">
            <v>51427-89175-QJ</v>
          </cell>
          <cell r="B32" t="str">
            <v>Adrian Swaine</v>
          </cell>
          <cell r="G32" t="str">
            <v>United States</v>
          </cell>
          <cell r="I32" t="str">
            <v>No</v>
          </cell>
        </row>
        <row r="33">
          <cell r="A33" t="str">
            <v>52082-49024-ON</v>
          </cell>
          <cell r="B33" t="str">
            <v>Ray Leivesley</v>
          </cell>
          <cell r="C33" t="str">
            <v>rleivesleyv@canalblog.com</v>
          </cell>
          <cell r="G33" t="str">
            <v>United States</v>
          </cell>
          <cell r="I33" t="str">
            <v>No</v>
          </cell>
        </row>
        <row r="34">
          <cell r="A34" t="str">
            <v>04540-43685-DV</v>
          </cell>
          <cell r="B34" t="str">
            <v>Nelly Basezzi</v>
          </cell>
          <cell r="C34" t="str">
            <v>nbasezziw@webeden.co.uk</v>
          </cell>
          <cell r="G34" t="str">
            <v>Ireland</v>
          </cell>
          <cell r="I34" t="str">
            <v>Yes</v>
          </cell>
        </row>
        <row r="35">
          <cell r="A35" t="str">
            <v>39123-12846-YJ</v>
          </cell>
          <cell r="B35" t="str">
            <v>Gallard Gatheral</v>
          </cell>
          <cell r="C35" t="str">
            <v>ggatheralx@123-reg.co.uk</v>
          </cell>
          <cell r="G35" t="str">
            <v>United States</v>
          </cell>
          <cell r="I35" t="str">
            <v>No</v>
          </cell>
        </row>
        <row r="36">
          <cell r="A36" t="str">
            <v>44981-99666-XB</v>
          </cell>
          <cell r="B36" t="str">
            <v>Una Welberry</v>
          </cell>
          <cell r="C36" t="str">
            <v>uwelberryy@ebay.co.uk</v>
          </cell>
          <cell r="G36" t="str">
            <v>United Kingdom</v>
          </cell>
          <cell r="I36" t="str">
            <v>Yes</v>
          </cell>
        </row>
        <row r="37">
          <cell r="A37" t="str">
            <v>24825-51803-CQ</v>
          </cell>
          <cell r="B37" t="str">
            <v>Faber Eilhart</v>
          </cell>
          <cell r="C37" t="str">
            <v>feilhartz@who.int</v>
          </cell>
          <cell r="G37" t="str">
            <v>United States</v>
          </cell>
          <cell r="I37" t="str">
            <v>No</v>
          </cell>
        </row>
        <row r="38">
          <cell r="A38" t="str">
            <v>77634-13918-GJ</v>
          </cell>
          <cell r="B38" t="str">
            <v>Zorina Ponting</v>
          </cell>
          <cell r="C38" t="str">
            <v>zponting10@altervista.org</v>
          </cell>
          <cell r="G38" t="str">
            <v>United States</v>
          </cell>
          <cell r="I38" t="str">
            <v>No</v>
          </cell>
        </row>
        <row r="39">
          <cell r="A39" t="str">
            <v>13694-25001-LX</v>
          </cell>
          <cell r="B39" t="str">
            <v>Silvio Strase</v>
          </cell>
          <cell r="C39" t="str">
            <v>sstrase11@booking.com</v>
          </cell>
          <cell r="G39" t="str">
            <v>United States</v>
          </cell>
          <cell r="I39" t="str">
            <v>No</v>
          </cell>
        </row>
        <row r="40">
          <cell r="A40" t="str">
            <v>08523-01791-TI</v>
          </cell>
          <cell r="B40" t="str">
            <v>Dorie de la Tremoille</v>
          </cell>
          <cell r="C40" t="str">
            <v>dde12@unesco.org</v>
          </cell>
          <cell r="G40" t="str">
            <v>United States</v>
          </cell>
          <cell r="I40" t="str">
            <v>No</v>
          </cell>
        </row>
        <row r="41">
          <cell r="A41" t="str">
            <v>49860-68865-AB</v>
          </cell>
          <cell r="B41" t="str">
            <v>Hy Zanetto</v>
          </cell>
          <cell r="G41" t="str">
            <v>United States</v>
          </cell>
          <cell r="I41" t="str">
            <v>Yes</v>
          </cell>
        </row>
        <row r="42">
          <cell r="A42" t="str">
            <v>21240-83132-SP</v>
          </cell>
          <cell r="B42" t="str">
            <v>Jessica McNess</v>
          </cell>
          <cell r="G42" t="str">
            <v>United States</v>
          </cell>
          <cell r="I42" t="str">
            <v>No</v>
          </cell>
        </row>
        <row r="43">
          <cell r="A43" t="str">
            <v>08350-81623-TF</v>
          </cell>
          <cell r="B43" t="str">
            <v>Lorenzo Yeoland</v>
          </cell>
          <cell r="C43" t="str">
            <v>lyeoland15@pbs.org</v>
          </cell>
          <cell r="G43" t="str">
            <v>United States</v>
          </cell>
          <cell r="I43" t="str">
            <v>Yes</v>
          </cell>
        </row>
        <row r="44">
          <cell r="A44" t="str">
            <v>73284-01385-SJ</v>
          </cell>
          <cell r="B44" t="str">
            <v>Abigail Tolworthy</v>
          </cell>
          <cell r="C44" t="str">
            <v>atolworthy16@toplist.cz</v>
          </cell>
          <cell r="G44" t="str">
            <v>United States</v>
          </cell>
          <cell r="I44" t="str">
            <v>Yes</v>
          </cell>
        </row>
        <row r="45">
          <cell r="A45" t="str">
            <v>04152-34436-IE</v>
          </cell>
          <cell r="B45" t="str">
            <v>Maurie Bartol</v>
          </cell>
          <cell r="G45" t="str">
            <v>United States</v>
          </cell>
          <cell r="I45" t="str">
            <v>No</v>
          </cell>
        </row>
        <row r="46">
          <cell r="A46" t="str">
            <v>06631-86965-XP</v>
          </cell>
          <cell r="B46" t="str">
            <v>Olag Baudassi</v>
          </cell>
          <cell r="C46" t="str">
            <v>obaudassi18@seesaa.net</v>
          </cell>
          <cell r="G46" t="str">
            <v>United States</v>
          </cell>
          <cell r="I46" t="str">
            <v>Yes</v>
          </cell>
        </row>
        <row r="47">
          <cell r="A47" t="str">
            <v>54619-08558-ZU</v>
          </cell>
          <cell r="B47" t="str">
            <v>Petey Kingsbury</v>
          </cell>
          <cell r="C47" t="str">
            <v>pkingsbury19@comcast.net</v>
          </cell>
          <cell r="G47" t="str">
            <v>United States</v>
          </cell>
          <cell r="I47" t="str">
            <v>No</v>
          </cell>
        </row>
        <row r="48">
          <cell r="A48" t="str">
            <v>85589-17020-CX</v>
          </cell>
          <cell r="B48" t="str">
            <v>Donna Baskeyfied</v>
          </cell>
          <cell r="G48" t="str">
            <v>United States</v>
          </cell>
          <cell r="I48" t="str">
            <v>Yes</v>
          </cell>
        </row>
        <row r="49">
          <cell r="A49" t="str">
            <v>36078-91009-WU</v>
          </cell>
          <cell r="B49" t="str">
            <v>Arda Curley</v>
          </cell>
          <cell r="C49" t="str">
            <v>acurley1b@hao123.com</v>
          </cell>
          <cell r="G49" t="str">
            <v>United States</v>
          </cell>
          <cell r="I49" t="str">
            <v>Yes</v>
          </cell>
        </row>
        <row r="50">
          <cell r="A50" t="str">
            <v>15770-27099-GX</v>
          </cell>
          <cell r="B50" t="str">
            <v>Raynor McGilvary</v>
          </cell>
          <cell r="C50" t="str">
            <v>rmcgilvary1c@tamu.edu</v>
          </cell>
          <cell r="G50" t="str">
            <v>United States</v>
          </cell>
          <cell r="I50" t="str">
            <v>No</v>
          </cell>
        </row>
        <row r="51">
          <cell r="A51" t="str">
            <v>91460-04823-BX</v>
          </cell>
          <cell r="B51" t="str">
            <v>Isis Pikett</v>
          </cell>
          <cell r="C51" t="str">
            <v>ipikett1d@xinhuanet.com</v>
          </cell>
          <cell r="G51" t="str">
            <v>United States</v>
          </cell>
          <cell r="I51" t="str">
            <v>No</v>
          </cell>
        </row>
        <row r="52">
          <cell r="A52" t="str">
            <v>45089-52817-WN</v>
          </cell>
          <cell r="B52" t="str">
            <v>Inger Bouldon</v>
          </cell>
          <cell r="C52" t="str">
            <v>ibouldon1e@gizmodo.com</v>
          </cell>
          <cell r="G52" t="str">
            <v>United States</v>
          </cell>
          <cell r="I52" t="str">
            <v>No</v>
          </cell>
        </row>
        <row r="53">
          <cell r="A53" t="str">
            <v>76447-50326-IC</v>
          </cell>
          <cell r="B53" t="str">
            <v>Karry Flanders</v>
          </cell>
          <cell r="C53" t="str">
            <v>kflanders1f@over-blog.com</v>
          </cell>
          <cell r="G53" t="str">
            <v>Ireland</v>
          </cell>
          <cell r="I53" t="str">
            <v>Yes</v>
          </cell>
        </row>
        <row r="54">
          <cell r="A54" t="str">
            <v>26333-67911-OL</v>
          </cell>
          <cell r="B54" t="str">
            <v>Hartley Mattioli</v>
          </cell>
          <cell r="C54" t="str">
            <v>hmattioli1g@webmd.com</v>
          </cell>
          <cell r="G54" t="str">
            <v>United Kingdom</v>
          </cell>
          <cell r="I54" t="str">
            <v>No</v>
          </cell>
        </row>
        <row r="55">
          <cell r="A55" t="str">
            <v>40768-49176-BL</v>
          </cell>
          <cell r="B55" t="str">
            <v>Horatio Rubberts</v>
          </cell>
          <cell r="C55" t="str">
            <v>hrubberts1h@google.com.hk</v>
          </cell>
          <cell r="G55" t="str">
            <v>United States</v>
          </cell>
          <cell r="I55" t="str">
            <v>No</v>
          </cell>
        </row>
        <row r="56">
          <cell r="A56" t="str">
            <v>22107-86640-SB</v>
          </cell>
          <cell r="B56" t="str">
            <v>Archambault Gillard</v>
          </cell>
          <cell r="C56" t="str">
            <v>agillard1i@issuu.com</v>
          </cell>
          <cell r="G56" t="str">
            <v>United States</v>
          </cell>
          <cell r="I56" t="str">
            <v>No</v>
          </cell>
        </row>
        <row r="57">
          <cell r="A57" t="str">
            <v>09960-34242-LZ</v>
          </cell>
          <cell r="B57" t="str">
            <v>Salomo Cushworth</v>
          </cell>
          <cell r="G57" t="str">
            <v>United States</v>
          </cell>
          <cell r="I57" t="str">
            <v>No</v>
          </cell>
        </row>
        <row r="58">
          <cell r="A58" t="str">
            <v>04671-85591-RT</v>
          </cell>
          <cell r="B58" t="str">
            <v>Theda Grizard</v>
          </cell>
          <cell r="C58" t="str">
            <v>tgrizard1k@odnoklassniki.ru</v>
          </cell>
          <cell r="G58" t="str">
            <v>United States</v>
          </cell>
          <cell r="I58" t="str">
            <v>Yes</v>
          </cell>
        </row>
        <row r="59">
          <cell r="A59" t="str">
            <v>25729-68859-UA</v>
          </cell>
          <cell r="B59" t="str">
            <v>Rozele Relton</v>
          </cell>
          <cell r="C59" t="str">
            <v>rrelton1l@stanford.edu</v>
          </cell>
          <cell r="G59" t="str">
            <v>United States</v>
          </cell>
          <cell r="I59" t="str">
            <v>No</v>
          </cell>
        </row>
        <row r="60">
          <cell r="A60" t="str">
            <v>05501-86351-NX</v>
          </cell>
          <cell r="B60" t="str">
            <v>Willa Rolling</v>
          </cell>
          <cell r="G60" t="str">
            <v>United States</v>
          </cell>
          <cell r="I60" t="str">
            <v>Yes</v>
          </cell>
        </row>
        <row r="61">
          <cell r="A61" t="str">
            <v>04521-04300-OK</v>
          </cell>
          <cell r="B61" t="str">
            <v>Stanislaus Gilroy</v>
          </cell>
          <cell r="C61" t="str">
            <v>sgilroy1n@eepurl.com</v>
          </cell>
          <cell r="G61" t="str">
            <v>United States</v>
          </cell>
          <cell r="I61" t="str">
            <v>Yes</v>
          </cell>
        </row>
        <row r="62">
          <cell r="A62" t="str">
            <v>58689-55264-VK</v>
          </cell>
          <cell r="B62" t="str">
            <v>Correy Cottingham</v>
          </cell>
          <cell r="C62" t="str">
            <v>ccottingham1o@wikipedia.org</v>
          </cell>
          <cell r="G62" t="str">
            <v>United States</v>
          </cell>
          <cell r="I62" t="str">
            <v>No</v>
          </cell>
        </row>
        <row r="63">
          <cell r="A63" t="str">
            <v>79436-73011-MM</v>
          </cell>
          <cell r="B63" t="str">
            <v>Pammi Endacott</v>
          </cell>
          <cell r="G63" t="str">
            <v>United Kingdom</v>
          </cell>
          <cell r="I63" t="str">
            <v>Yes</v>
          </cell>
        </row>
        <row r="64">
          <cell r="A64" t="str">
            <v>65552-60476-KY</v>
          </cell>
          <cell r="B64" t="str">
            <v>Nona Linklater</v>
          </cell>
          <cell r="G64" t="str">
            <v>United States</v>
          </cell>
          <cell r="I64" t="str">
            <v>Yes</v>
          </cell>
        </row>
        <row r="65">
          <cell r="A65" t="str">
            <v>69904-02729-YS</v>
          </cell>
          <cell r="B65" t="str">
            <v>Annadiane Dykes</v>
          </cell>
          <cell r="C65" t="str">
            <v>adykes1r@eventbrite.com</v>
          </cell>
          <cell r="G65" t="str">
            <v>United States</v>
          </cell>
          <cell r="I65" t="str">
            <v>No</v>
          </cell>
        </row>
        <row r="66">
          <cell r="A66" t="str">
            <v>01433-04270-AX</v>
          </cell>
          <cell r="B66" t="str">
            <v>Felecia Dodgson</v>
          </cell>
          <cell r="G66" t="str">
            <v>United States</v>
          </cell>
          <cell r="I66" t="str">
            <v>Yes</v>
          </cell>
        </row>
        <row r="67">
          <cell r="A67" t="str">
            <v>14204-14186-LA</v>
          </cell>
          <cell r="B67" t="str">
            <v>Angelia Cockrem</v>
          </cell>
          <cell r="C67" t="str">
            <v>acockrem1t@engadget.com</v>
          </cell>
          <cell r="G67" t="str">
            <v>United States</v>
          </cell>
          <cell r="I67" t="str">
            <v>Yes</v>
          </cell>
        </row>
        <row r="68">
          <cell r="A68" t="str">
            <v>32948-34398-HC</v>
          </cell>
          <cell r="B68" t="str">
            <v>Belvia Umpleby</v>
          </cell>
          <cell r="C68" t="str">
            <v>bumpleby1u@soundcloud.com</v>
          </cell>
          <cell r="G68" t="str">
            <v>United States</v>
          </cell>
          <cell r="I68" t="str">
            <v>Yes</v>
          </cell>
        </row>
        <row r="69">
          <cell r="A69" t="str">
            <v>77343-52608-FF</v>
          </cell>
          <cell r="B69" t="str">
            <v>Nat Saleway</v>
          </cell>
          <cell r="C69" t="str">
            <v>nsaleway1v@dedecms.com</v>
          </cell>
          <cell r="G69" t="str">
            <v>United States</v>
          </cell>
          <cell r="I69" t="str">
            <v>No</v>
          </cell>
        </row>
        <row r="70">
          <cell r="A70" t="str">
            <v>42770-36274-QA</v>
          </cell>
          <cell r="B70" t="str">
            <v>Hayward Goulter</v>
          </cell>
          <cell r="C70" t="str">
            <v>hgoulter1w@abc.net.au</v>
          </cell>
          <cell r="G70" t="str">
            <v>United States</v>
          </cell>
          <cell r="I70" t="str">
            <v>No</v>
          </cell>
        </row>
        <row r="71">
          <cell r="A71" t="str">
            <v>14103-58987-ZU</v>
          </cell>
          <cell r="B71" t="str">
            <v>Gay Rizzello</v>
          </cell>
          <cell r="C71" t="str">
            <v>grizzello1x@symantec.com</v>
          </cell>
          <cell r="G71" t="str">
            <v>United Kingdom</v>
          </cell>
          <cell r="I71" t="str">
            <v>Yes</v>
          </cell>
        </row>
        <row r="72">
          <cell r="A72" t="str">
            <v>69958-32065-SW</v>
          </cell>
          <cell r="B72" t="str">
            <v>Shannon List</v>
          </cell>
          <cell r="C72" t="str">
            <v>slist1y@mapquest.com</v>
          </cell>
          <cell r="G72" t="str">
            <v>United States</v>
          </cell>
          <cell r="I72" t="str">
            <v>No</v>
          </cell>
        </row>
        <row r="73">
          <cell r="A73" t="str">
            <v>69533-84907-FA</v>
          </cell>
          <cell r="B73" t="str">
            <v>Shirlene Edmondson</v>
          </cell>
          <cell r="C73" t="str">
            <v>sedmondson1z@theguardian.com</v>
          </cell>
          <cell r="G73" t="str">
            <v>Ireland</v>
          </cell>
          <cell r="I73" t="str">
            <v>No</v>
          </cell>
        </row>
        <row r="74">
          <cell r="A74" t="str">
            <v>76005-95461-CI</v>
          </cell>
          <cell r="B74" t="str">
            <v>Aurlie McCarl</v>
          </cell>
          <cell r="G74" t="str">
            <v>United States</v>
          </cell>
          <cell r="I74" t="str">
            <v>No</v>
          </cell>
        </row>
        <row r="75">
          <cell r="A75" t="str">
            <v>15395-90855-VB</v>
          </cell>
          <cell r="B75" t="str">
            <v>Alikee Carryer</v>
          </cell>
          <cell r="G75" t="str">
            <v>United States</v>
          </cell>
          <cell r="I75" t="str">
            <v>Yes</v>
          </cell>
        </row>
        <row r="76">
          <cell r="A76" t="str">
            <v>80640-45811-LB</v>
          </cell>
          <cell r="B76" t="str">
            <v>Jennifer Rangall</v>
          </cell>
          <cell r="C76" t="str">
            <v>jrangall22@newsvine.com</v>
          </cell>
          <cell r="G76" t="str">
            <v>United States</v>
          </cell>
          <cell r="I76" t="str">
            <v>Yes</v>
          </cell>
        </row>
        <row r="77">
          <cell r="A77" t="str">
            <v>28476-04082-GR</v>
          </cell>
          <cell r="B77" t="str">
            <v>Kipper Boorn</v>
          </cell>
          <cell r="C77" t="str">
            <v>kboorn23@ezinearticles.com</v>
          </cell>
          <cell r="G77" t="str">
            <v>Ireland</v>
          </cell>
          <cell r="I77" t="str">
            <v>Yes</v>
          </cell>
        </row>
        <row r="78">
          <cell r="A78" t="str">
            <v>12018-75670-EU</v>
          </cell>
          <cell r="B78" t="str">
            <v>Melania Beadle</v>
          </cell>
          <cell r="G78" t="str">
            <v>Ireland</v>
          </cell>
          <cell r="I78" t="str">
            <v>Yes</v>
          </cell>
        </row>
        <row r="79">
          <cell r="A79" t="str">
            <v>86437-17399-FK</v>
          </cell>
          <cell r="B79" t="str">
            <v>Colene Elgey</v>
          </cell>
          <cell r="C79" t="str">
            <v>celgey25@webs.com</v>
          </cell>
          <cell r="G79" t="str">
            <v>United States</v>
          </cell>
          <cell r="I79" t="str">
            <v>No</v>
          </cell>
        </row>
        <row r="80">
          <cell r="A80" t="str">
            <v>62979-53167-ML</v>
          </cell>
          <cell r="B80" t="str">
            <v>Lothaire Mizzi</v>
          </cell>
          <cell r="C80" t="str">
            <v>lmizzi26@rakuten.co.jp</v>
          </cell>
          <cell r="G80" t="str">
            <v>United States</v>
          </cell>
          <cell r="I80" t="str">
            <v>Yes</v>
          </cell>
        </row>
        <row r="81">
          <cell r="A81" t="str">
            <v>54810-81899-HL</v>
          </cell>
          <cell r="B81" t="str">
            <v>Cletis Giacomazzo</v>
          </cell>
          <cell r="C81" t="str">
            <v>cgiacomazzo27@jigsy.com</v>
          </cell>
          <cell r="G81" t="str">
            <v>United States</v>
          </cell>
          <cell r="I81" t="str">
            <v>No</v>
          </cell>
        </row>
        <row r="82">
          <cell r="A82" t="str">
            <v>26103-41504-IB</v>
          </cell>
          <cell r="B82" t="str">
            <v>Ami Arnow</v>
          </cell>
          <cell r="C82" t="str">
            <v>aarnow28@arizona.edu</v>
          </cell>
          <cell r="G82" t="str">
            <v>United States</v>
          </cell>
          <cell r="I82" t="str">
            <v>Yes</v>
          </cell>
        </row>
        <row r="83">
          <cell r="A83" t="str">
            <v>76534-45229-SG</v>
          </cell>
          <cell r="B83" t="str">
            <v>Sheppard Yann</v>
          </cell>
          <cell r="C83" t="str">
            <v>syann29@senate.gov</v>
          </cell>
          <cell r="G83" t="str">
            <v>United States</v>
          </cell>
          <cell r="I83" t="str">
            <v>Yes</v>
          </cell>
        </row>
        <row r="84">
          <cell r="A84" t="str">
            <v>81744-27332-RR</v>
          </cell>
          <cell r="B84" t="str">
            <v>Bunny Naulls</v>
          </cell>
          <cell r="C84" t="str">
            <v>bnaulls2a@tiny.cc</v>
          </cell>
          <cell r="G84" t="str">
            <v>Ireland</v>
          </cell>
          <cell r="I84" t="str">
            <v>Yes</v>
          </cell>
        </row>
        <row r="85">
          <cell r="A85" t="str">
            <v>91513-75657-PH</v>
          </cell>
          <cell r="B85" t="str">
            <v>Hally Lorait</v>
          </cell>
          <cell r="G85" t="str">
            <v>United States</v>
          </cell>
          <cell r="I85" t="str">
            <v>Yes</v>
          </cell>
        </row>
        <row r="86">
          <cell r="A86" t="str">
            <v>30373-66619-CB</v>
          </cell>
          <cell r="B86" t="str">
            <v>Zaccaria Sherewood</v>
          </cell>
          <cell r="C86" t="str">
            <v>zsherewood2c@apache.org</v>
          </cell>
          <cell r="G86" t="str">
            <v>United States</v>
          </cell>
          <cell r="I86" t="str">
            <v>No</v>
          </cell>
        </row>
        <row r="87">
          <cell r="A87" t="str">
            <v>31582-23562-FM</v>
          </cell>
          <cell r="B87" t="str">
            <v>Jeffrey Dufaire</v>
          </cell>
          <cell r="C87" t="str">
            <v>jdufaire2d@fc2.com</v>
          </cell>
          <cell r="G87" t="str">
            <v>United States</v>
          </cell>
          <cell r="I87" t="str">
            <v>No</v>
          </cell>
        </row>
        <row r="88">
          <cell r="A88" t="str">
            <v>58638-01029-CB</v>
          </cell>
          <cell r="B88" t="str">
            <v>Blancha McAmish</v>
          </cell>
          <cell r="C88" t="str">
            <v>bmcamish2e@tripadvisor.com</v>
          </cell>
          <cell r="G88" t="str">
            <v>United States</v>
          </cell>
          <cell r="I88" t="str">
            <v>Yes</v>
          </cell>
        </row>
        <row r="89">
          <cell r="A89" t="str">
            <v>81431-12577-VD</v>
          </cell>
          <cell r="B89" t="str">
            <v>Beitris Keaveney</v>
          </cell>
          <cell r="C89" t="str">
            <v>bkeaveney2f@netlog.com</v>
          </cell>
          <cell r="G89" t="str">
            <v>United States</v>
          </cell>
          <cell r="I89" t="str">
            <v>No</v>
          </cell>
        </row>
        <row r="90">
          <cell r="A90" t="str">
            <v>68894-91205-MP</v>
          </cell>
          <cell r="B90" t="str">
            <v>Elna Grise</v>
          </cell>
          <cell r="C90" t="str">
            <v>egrise2g@cargocollective.com</v>
          </cell>
          <cell r="G90" t="str">
            <v>United States</v>
          </cell>
          <cell r="I90" t="str">
            <v>No</v>
          </cell>
        </row>
        <row r="91">
          <cell r="A91" t="str">
            <v>87602-55754-VN</v>
          </cell>
          <cell r="B91" t="str">
            <v>Torie Gottelier</v>
          </cell>
          <cell r="C91" t="str">
            <v>tgottelier2h@vistaprint.com</v>
          </cell>
          <cell r="G91" t="str">
            <v>United States</v>
          </cell>
          <cell r="I91" t="str">
            <v>No</v>
          </cell>
        </row>
        <row r="92">
          <cell r="A92" t="str">
            <v>39181-35745-WH</v>
          </cell>
          <cell r="B92" t="str">
            <v>Loydie Langlais</v>
          </cell>
          <cell r="G92" t="str">
            <v>Ireland</v>
          </cell>
          <cell r="I92" t="str">
            <v>Yes</v>
          </cell>
        </row>
        <row r="93">
          <cell r="A93" t="str">
            <v>30381-64762-NG</v>
          </cell>
          <cell r="B93" t="str">
            <v>Adham Greenhead</v>
          </cell>
          <cell r="C93" t="str">
            <v>agreenhead2j@dailymail.co.uk</v>
          </cell>
          <cell r="G93" t="str">
            <v>United States</v>
          </cell>
          <cell r="I93" t="str">
            <v>No</v>
          </cell>
        </row>
        <row r="94">
          <cell r="A94" t="str">
            <v>17503-27693-ZH</v>
          </cell>
          <cell r="B94" t="str">
            <v>Hamish MacSherry</v>
          </cell>
          <cell r="G94" t="str">
            <v>United States</v>
          </cell>
          <cell r="I94" t="str">
            <v>Yes</v>
          </cell>
        </row>
        <row r="95">
          <cell r="A95" t="str">
            <v>89442-35633-HJ</v>
          </cell>
          <cell r="B95" t="str">
            <v>Else Langcaster</v>
          </cell>
          <cell r="C95" t="str">
            <v>elangcaster2l@spotify.com</v>
          </cell>
          <cell r="G95" t="str">
            <v>United Kingdom</v>
          </cell>
          <cell r="I95" t="str">
            <v>Yes</v>
          </cell>
        </row>
        <row r="96">
          <cell r="A96" t="str">
            <v>13654-85265-IL</v>
          </cell>
          <cell r="B96" t="str">
            <v>Rudy Farquharson</v>
          </cell>
          <cell r="G96" t="str">
            <v>Ireland</v>
          </cell>
          <cell r="I96" t="str">
            <v>Yes</v>
          </cell>
        </row>
        <row r="97">
          <cell r="A97" t="str">
            <v>40946-22090-FP</v>
          </cell>
          <cell r="B97" t="str">
            <v>Norene Magauran</v>
          </cell>
          <cell r="C97" t="str">
            <v>nmagauran2n@51.la</v>
          </cell>
          <cell r="G97" t="str">
            <v>United States</v>
          </cell>
          <cell r="I97" t="str">
            <v>No</v>
          </cell>
        </row>
        <row r="98">
          <cell r="A98" t="str">
            <v>29050-93691-TS</v>
          </cell>
          <cell r="B98" t="str">
            <v>Vicki Kirdsch</v>
          </cell>
          <cell r="C98" t="str">
            <v>vkirdsch2o@google.fr</v>
          </cell>
          <cell r="G98" t="str">
            <v>United States</v>
          </cell>
          <cell r="I98" t="str">
            <v>No</v>
          </cell>
        </row>
        <row r="99">
          <cell r="A99" t="str">
            <v>64395-74865-WF</v>
          </cell>
          <cell r="B99" t="str">
            <v>Ilysa Whapple</v>
          </cell>
          <cell r="C99" t="str">
            <v>iwhapple2p@com.com</v>
          </cell>
          <cell r="G99" t="str">
            <v>United States</v>
          </cell>
          <cell r="I99" t="str">
            <v>No</v>
          </cell>
        </row>
        <row r="100">
          <cell r="A100" t="str">
            <v>81861-66046-SU</v>
          </cell>
          <cell r="B100" t="str">
            <v>Ruy Cancellieri</v>
          </cell>
          <cell r="G100" t="str">
            <v>Ireland</v>
          </cell>
          <cell r="I100" t="str">
            <v>No</v>
          </cell>
        </row>
        <row r="101">
          <cell r="A101" t="str">
            <v>13366-78506-KP</v>
          </cell>
          <cell r="B101" t="str">
            <v>Aube Follett</v>
          </cell>
          <cell r="G101" t="str">
            <v>United States</v>
          </cell>
          <cell r="I101" t="str">
            <v>Yes</v>
          </cell>
        </row>
        <row r="102">
          <cell r="A102" t="str">
            <v>08847-29858-HN</v>
          </cell>
          <cell r="B102" t="str">
            <v>Rudiger Di Bartolomeo</v>
          </cell>
          <cell r="G102" t="str">
            <v>United States</v>
          </cell>
          <cell r="I102" t="str">
            <v>Yes</v>
          </cell>
        </row>
        <row r="103">
          <cell r="A103" t="str">
            <v>00539-42510-RY</v>
          </cell>
          <cell r="B103" t="str">
            <v>Nickey Youles</v>
          </cell>
          <cell r="C103" t="str">
            <v>nyoules2t@reference.com</v>
          </cell>
          <cell r="G103" t="str">
            <v>Ireland</v>
          </cell>
          <cell r="I103" t="str">
            <v>Yes</v>
          </cell>
        </row>
        <row r="104">
          <cell r="A104" t="str">
            <v>45190-08727-NV</v>
          </cell>
          <cell r="B104" t="str">
            <v>Dyanna Aizikovitz</v>
          </cell>
          <cell r="C104" t="str">
            <v>daizikovitz2u@answers.com</v>
          </cell>
          <cell r="G104" t="str">
            <v>Ireland</v>
          </cell>
          <cell r="I104" t="str">
            <v>Yes</v>
          </cell>
        </row>
        <row r="105">
          <cell r="A105" t="str">
            <v>87049-37901-FU</v>
          </cell>
          <cell r="B105" t="str">
            <v>Bram Revel</v>
          </cell>
          <cell r="C105" t="str">
            <v>brevel2v@fastcompany.com</v>
          </cell>
          <cell r="G105" t="str">
            <v>United States</v>
          </cell>
          <cell r="I105" t="str">
            <v>No</v>
          </cell>
        </row>
        <row r="106">
          <cell r="A106" t="str">
            <v>34015-31593-JC</v>
          </cell>
          <cell r="B106" t="str">
            <v>Emiline Priddis</v>
          </cell>
          <cell r="C106" t="str">
            <v>epriddis2w@nationalgeographic.com</v>
          </cell>
          <cell r="G106" t="str">
            <v>United States</v>
          </cell>
          <cell r="I106" t="str">
            <v>No</v>
          </cell>
        </row>
        <row r="107">
          <cell r="A107" t="str">
            <v>90305-50099-SV</v>
          </cell>
          <cell r="B107" t="str">
            <v>Queenie Veel</v>
          </cell>
          <cell r="C107" t="str">
            <v>qveel2x@jugem.jp</v>
          </cell>
          <cell r="G107" t="str">
            <v>United States</v>
          </cell>
          <cell r="I107" t="str">
            <v>Yes</v>
          </cell>
        </row>
        <row r="108">
          <cell r="A108" t="str">
            <v>55871-61935-MF</v>
          </cell>
          <cell r="B108" t="str">
            <v>Lind Conyers</v>
          </cell>
          <cell r="C108" t="str">
            <v>lconyers2y@twitter.com</v>
          </cell>
          <cell r="G108" t="str">
            <v>United States</v>
          </cell>
          <cell r="I108" t="str">
            <v>No</v>
          </cell>
        </row>
        <row r="109">
          <cell r="A109" t="str">
            <v>15405-60469-TM</v>
          </cell>
          <cell r="B109" t="str">
            <v>Pen Wye</v>
          </cell>
          <cell r="C109" t="str">
            <v>pwye2z@dagondesign.com</v>
          </cell>
          <cell r="G109" t="str">
            <v>United States</v>
          </cell>
          <cell r="I109" t="str">
            <v>Yes</v>
          </cell>
        </row>
        <row r="110">
          <cell r="A110" t="str">
            <v>06953-94794-FB</v>
          </cell>
          <cell r="B110" t="str">
            <v>Isahella Hagland</v>
          </cell>
          <cell r="G110" t="str">
            <v>United States</v>
          </cell>
          <cell r="I110" t="str">
            <v>No</v>
          </cell>
        </row>
        <row r="111">
          <cell r="A111" t="str">
            <v>22305-40299-CY</v>
          </cell>
          <cell r="B111" t="str">
            <v>Terry Sheryn</v>
          </cell>
          <cell r="C111" t="str">
            <v>tsheryn31@mtv.com</v>
          </cell>
          <cell r="G111" t="str">
            <v>United States</v>
          </cell>
          <cell r="I111" t="str">
            <v>Yes</v>
          </cell>
        </row>
        <row r="112">
          <cell r="A112" t="str">
            <v>09020-56774-GU</v>
          </cell>
          <cell r="B112" t="str">
            <v>Marie-jeanne Redgrave</v>
          </cell>
          <cell r="C112" t="str">
            <v>mredgrave32@cargocollective.com</v>
          </cell>
          <cell r="G112" t="str">
            <v>United States</v>
          </cell>
          <cell r="I112" t="str">
            <v>Yes</v>
          </cell>
        </row>
        <row r="113">
          <cell r="A113" t="str">
            <v>92926-08470-YS</v>
          </cell>
          <cell r="B113" t="str">
            <v>Betty Fominov</v>
          </cell>
          <cell r="C113" t="str">
            <v>bfominov33@yale.edu</v>
          </cell>
          <cell r="G113" t="str">
            <v>United States</v>
          </cell>
          <cell r="I113" t="str">
            <v>No</v>
          </cell>
        </row>
        <row r="114">
          <cell r="A114" t="str">
            <v>07250-63194-JO</v>
          </cell>
          <cell r="B114" t="str">
            <v>Shawnee Critchlow</v>
          </cell>
          <cell r="C114" t="str">
            <v>scritchlow34@un.org</v>
          </cell>
          <cell r="G114" t="str">
            <v>United States</v>
          </cell>
          <cell r="I114" t="str">
            <v>No</v>
          </cell>
        </row>
        <row r="115">
          <cell r="A115" t="str">
            <v>63787-96257-TQ</v>
          </cell>
          <cell r="B115" t="str">
            <v>Merrel Steptow</v>
          </cell>
          <cell r="C115" t="str">
            <v>msteptow35@earthlink.net</v>
          </cell>
          <cell r="G115" t="str">
            <v>Ireland</v>
          </cell>
          <cell r="I115" t="str">
            <v>No</v>
          </cell>
        </row>
        <row r="116">
          <cell r="A116" t="str">
            <v>49530-25460-RW</v>
          </cell>
          <cell r="B116" t="str">
            <v>Carmina Hubbuck</v>
          </cell>
          <cell r="G116" t="str">
            <v>United States</v>
          </cell>
          <cell r="I116" t="str">
            <v>No</v>
          </cell>
        </row>
        <row r="117">
          <cell r="A117" t="str">
            <v>66508-21373-OQ</v>
          </cell>
          <cell r="B117" t="str">
            <v>Ingeberg Mulliner</v>
          </cell>
          <cell r="C117" t="str">
            <v>imulliner37@pinterest.com</v>
          </cell>
          <cell r="G117" t="str">
            <v>United Kingdom</v>
          </cell>
          <cell r="I117" t="str">
            <v>No</v>
          </cell>
        </row>
        <row r="118">
          <cell r="A118" t="str">
            <v>20203-03950-FY</v>
          </cell>
          <cell r="B118" t="str">
            <v>Geneva Standley</v>
          </cell>
          <cell r="C118" t="str">
            <v>gstandley38@dion.ne.jp</v>
          </cell>
          <cell r="G118" t="str">
            <v>Ireland</v>
          </cell>
          <cell r="I118" t="str">
            <v>Yes</v>
          </cell>
        </row>
        <row r="119">
          <cell r="A119" t="str">
            <v>83895-90735-XH</v>
          </cell>
          <cell r="B119" t="str">
            <v>Brook Drage</v>
          </cell>
          <cell r="C119" t="str">
            <v>bdrage39@youku.com</v>
          </cell>
          <cell r="G119" t="str">
            <v>United States</v>
          </cell>
          <cell r="I119" t="str">
            <v>No</v>
          </cell>
        </row>
        <row r="120">
          <cell r="A120" t="str">
            <v>61954-61462-RJ</v>
          </cell>
          <cell r="B120" t="str">
            <v>Muffin Yallop</v>
          </cell>
          <cell r="C120" t="str">
            <v>myallop3a@fema.gov</v>
          </cell>
          <cell r="G120" t="str">
            <v>United States</v>
          </cell>
          <cell r="I120" t="str">
            <v>Yes</v>
          </cell>
        </row>
        <row r="121">
          <cell r="A121" t="str">
            <v>47939-53158-LS</v>
          </cell>
          <cell r="B121" t="str">
            <v>Cordi Switsur</v>
          </cell>
          <cell r="C121" t="str">
            <v>cswitsur3b@chronoengine.com</v>
          </cell>
          <cell r="G121" t="str">
            <v>United States</v>
          </cell>
          <cell r="I121" t="str">
            <v>No</v>
          </cell>
        </row>
        <row r="122">
          <cell r="A122" t="str">
            <v>38903-46478-ZE</v>
          </cell>
          <cell r="B122" t="str">
            <v>Ezri Hows</v>
          </cell>
          <cell r="C122" t="str">
            <v>ehows3c@devhub.com</v>
          </cell>
          <cell r="G122" t="str">
            <v>United States</v>
          </cell>
          <cell r="I122" t="str">
            <v>Yes</v>
          </cell>
        </row>
        <row r="123">
          <cell r="A123" t="str">
            <v>76841-77583-BJ</v>
          </cell>
          <cell r="B123" t="str">
            <v>Sylas Becaris</v>
          </cell>
          <cell r="C123" t="str">
            <v>sbecaris3d@google.ru</v>
          </cell>
          <cell r="G123" t="str">
            <v>United States</v>
          </cell>
          <cell r="I123" t="str">
            <v>No</v>
          </cell>
        </row>
        <row r="124">
          <cell r="A124" t="str">
            <v>61513-27752-FA</v>
          </cell>
          <cell r="B124" t="str">
            <v>Mahala Ludwell</v>
          </cell>
          <cell r="C124" t="str">
            <v>mludwell3e@blogger.com</v>
          </cell>
          <cell r="G124" t="str">
            <v>United States</v>
          </cell>
          <cell r="I124" t="str">
            <v>Yes</v>
          </cell>
        </row>
        <row r="125">
          <cell r="A125" t="str">
            <v>89714-19856-WX</v>
          </cell>
          <cell r="B125" t="str">
            <v>Doll Beauchamp</v>
          </cell>
          <cell r="C125" t="str">
            <v>dbeauchamp3f@usda.gov</v>
          </cell>
          <cell r="G125" t="str">
            <v>United States</v>
          </cell>
          <cell r="I125" t="str">
            <v>No</v>
          </cell>
        </row>
        <row r="126">
          <cell r="A126" t="str">
            <v>87979-56781-YV</v>
          </cell>
          <cell r="B126" t="str">
            <v>Stanford Rodliff</v>
          </cell>
          <cell r="C126" t="str">
            <v>srodliff3g@ted.com</v>
          </cell>
          <cell r="G126" t="str">
            <v>United States</v>
          </cell>
          <cell r="I126" t="str">
            <v>Yes</v>
          </cell>
        </row>
        <row r="127">
          <cell r="A127" t="str">
            <v>74126-88836-KA</v>
          </cell>
          <cell r="B127" t="str">
            <v>Stevana Woodham</v>
          </cell>
          <cell r="C127" t="str">
            <v>swoodham3h@businesswire.com</v>
          </cell>
          <cell r="G127" t="str">
            <v>Ireland</v>
          </cell>
          <cell r="I127" t="str">
            <v>Yes</v>
          </cell>
        </row>
        <row r="128">
          <cell r="A128" t="str">
            <v>37397-05992-VO</v>
          </cell>
          <cell r="B128" t="str">
            <v>Hewet Synnot</v>
          </cell>
          <cell r="C128" t="str">
            <v>hsynnot3i@about.com</v>
          </cell>
          <cell r="G128" t="str">
            <v>United States</v>
          </cell>
          <cell r="I128" t="str">
            <v>No</v>
          </cell>
        </row>
        <row r="129">
          <cell r="A129" t="str">
            <v>54904-18397-UD</v>
          </cell>
          <cell r="B129" t="str">
            <v>Raleigh Lepere</v>
          </cell>
          <cell r="C129" t="str">
            <v>rlepere3j@shop-pro.jp</v>
          </cell>
          <cell r="G129" t="str">
            <v>Ireland</v>
          </cell>
          <cell r="I129" t="str">
            <v>No</v>
          </cell>
        </row>
        <row r="130">
          <cell r="A130" t="str">
            <v>19017-95853-EK</v>
          </cell>
          <cell r="B130" t="str">
            <v>Timofei Woofinden</v>
          </cell>
          <cell r="C130" t="str">
            <v>twoofinden3k@businesswire.com</v>
          </cell>
          <cell r="G130" t="str">
            <v>United States</v>
          </cell>
          <cell r="I130" t="str">
            <v>No</v>
          </cell>
        </row>
        <row r="131">
          <cell r="A131" t="str">
            <v>88593-59934-VU</v>
          </cell>
          <cell r="B131" t="str">
            <v>Evelina Dacca</v>
          </cell>
          <cell r="C131" t="str">
            <v>edacca3l@google.pl</v>
          </cell>
          <cell r="G131" t="str">
            <v>United States</v>
          </cell>
          <cell r="I131" t="str">
            <v>Yes</v>
          </cell>
        </row>
        <row r="132">
          <cell r="A132" t="str">
            <v>47493-68564-YM</v>
          </cell>
          <cell r="B132" t="str">
            <v>Bidget Tremellier</v>
          </cell>
          <cell r="G132" t="str">
            <v>Ireland</v>
          </cell>
          <cell r="I132" t="str">
            <v>Yes</v>
          </cell>
        </row>
        <row r="133">
          <cell r="A133" t="str">
            <v>82246-82543-DW</v>
          </cell>
          <cell r="B133" t="str">
            <v>Bobinette Hindsberg</v>
          </cell>
          <cell r="C133" t="str">
            <v>bhindsberg3n@blogs.com</v>
          </cell>
          <cell r="G133" t="str">
            <v>United States</v>
          </cell>
          <cell r="I133" t="str">
            <v>Yes</v>
          </cell>
        </row>
        <row r="134">
          <cell r="A134" t="str">
            <v>03384-62101-IY</v>
          </cell>
          <cell r="B134" t="str">
            <v>Osbert Robins</v>
          </cell>
          <cell r="C134" t="str">
            <v>orobins3o@salon.com</v>
          </cell>
          <cell r="G134" t="str">
            <v>United States</v>
          </cell>
          <cell r="I134" t="str">
            <v>Yes</v>
          </cell>
        </row>
        <row r="135">
          <cell r="A135" t="str">
            <v>86881-41559-OR</v>
          </cell>
          <cell r="B135" t="str">
            <v>Othello Syseland</v>
          </cell>
          <cell r="C135" t="str">
            <v>osyseland3p@independent.co.uk</v>
          </cell>
          <cell r="G135" t="str">
            <v>United States</v>
          </cell>
          <cell r="I135" t="str">
            <v>No</v>
          </cell>
        </row>
        <row r="136">
          <cell r="A136" t="str">
            <v>02536-18494-AQ</v>
          </cell>
          <cell r="B136" t="str">
            <v>Ewell Hanby</v>
          </cell>
          <cell r="G136" t="str">
            <v>United States</v>
          </cell>
          <cell r="I136" t="str">
            <v>Yes</v>
          </cell>
        </row>
        <row r="137">
          <cell r="A137" t="str">
            <v>29732-74147-HX</v>
          </cell>
          <cell r="B137" t="str">
            <v>Chalmers Havenhand</v>
          </cell>
          <cell r="C137" t="str">
            <v>chavenhand3r@1688.com</v>
          </cell>
          <cell r="G137" t="str">
            <v>Ireland</v>
          </cell>
          <cell r="I137" t="str">
            <v>No</v>
          </cell>
        </row>
        <row r="138">
          <cell r="A138" t="str">
            <v>90312-11148-LA</v>
          </cell>
          <cell r="B138" t="str">
            <v>Lowell Keenleyside</v>
          </cell>
          <cell r="C138" t="str">
            <v>lkeenleyside3s@topsy.com</v>
          </cell>
          <cell r="G138" t="str">
            <v>United States</v>
          </cell>
          <cell r="I138" t="str">
            <v>No</v>
          </cell>
        </row>
        <row r="139">
          <cell r="A139" t="str">
            <v>68239-74809-TF</v>
          </cell>
          <cell r="B139" t="str">
            <v>Elonore Joliffe</v>
          </cell>
          <cell r="G139" t="str">
            <v>Ireland</v>
          </cell>
          <cell r="I139" t="str">
            <v>No</v>
          </cell>
        </row>
        <row r="140">
          <cell r="A140" t="str">
            <v>91074-60023-IP</v>
          </cell>
          <cell r="B140" t="str">
            <v>Abraham Coleman</v>
          </cell>
          <cell r="G140" t="str">
            <v>United States</v>
          </cell>
          <cell r="I140" t="str">
            <v>No</v>
          </cell>
        </row>
        <row r="141">
          <cell r="A141" t="str">
            <v>07972-83748-JI</v>
          </cell>
          <cell r="B141" t="str">
            <v>Rivy Farington</v>
          </cell>
          <cell r="G141" t="str">
            <v>United States</v>
          </cell>
          <cell r="I141" t="str">
            <v>Yes</v>
          </cell>
        </row>
        <row r="142">
          <cell r="A142" t="str">
            <v>08694-57330-XR</v>
          </cell>
          <cell r="B142" t="str">
            <v>Vallie Kundt</v>
          </cell>
          <cell r="C142" t="str">
            <v>vkundt3w@bigcartel.com</v>
          </cell>
          <cell r="G142" t="str">
            <v>Ireland</v>
          </cell>
          <cell r="I142" t="str">
            <v>Yes</v>
          </cell>
        </row>
        <row r="143">
          <cell r="A143" t="str">
            <v>68412-11126-YJ</v>
          </cell>
          <cell r="B143" t="str">
            <v>Boyd Bett</v>
          </cell>
          <cell r="C143" t="str">
            <v>bbett3x@google.de</v>
          </cell>
          <cell r="G143" t="str">
            <v>United States</v>
          </cell>
          <cell r="I143" t="str">
            <v>Yes</v>
          </cell>
        </row>
        <row r="144">
          <cell r="A144" t="str">
            <v>69037-66822-DW</v>
          </cell>
          <cell r="B144" t="str">
            <v>Julio Armytage</v>
          </cell>
          <cell r="G144" t="str">
            <v>Ireland</v>
          </cell>
          <cell r="I144" t="str">
            <v>Yes</v>
          </cell>
        </row>
        <row r="145">
          <cell r="A145" t="str">
            <v>01297-94364-XH</v>
          </cell>
          <cell r="B145" t="str">
            <v>Deana Staite</v>
          </cell>
          <cell r="C145" t="str">
            <v>dstaite3z@scientificamerican.com</v>
          </cell>
          <cell r="G145" t="str">
            <v>United States</v>
          </cell>
          <cell r="I145" t="str">
            <v>No</v>
          </cell>
        </row>
        <row r="146">
          <cell r="A146" t="str">
            <v>39919-06540-ZI</v>
          </cell>
          <cell r="B146" t="str">
            <v>Winn Keyse</v>
          </cell>
          <cell r="C146" t="str">
            <v>wkeyse40@apple.com</v>
          </cell>
          <cell r="G146" t="str">
            <v>United States</v>
          </cell>
          <cell r="I146" t="str">
            <v>Yes</v>
          </cell>
        </row>
        <row r="147">
          <cell r="A147" t="str">
            <v>60512-78550-WS</v>
          </cell>
          <cell r="B147" t="str">
            <v>Osmund Clausen-Thue</v>
          </cell>
          <cell r="C147" t="str">
            <v>oclausenthue41@marriott.com</v>
          </cell>
          <cell r="G147" t="str">
            <v>United States</v>
          </cell>
          <cell r="I147" t="str">
            <v>No</v>
          </cell>
        </row>
        <row r="148">
          <cell r="A148" t="str">
            <v>40172-12000-AU</v>
          </cell>
          <cell r="B148" t="str">
            <v>Leonore Francisco</v>
          </cell>
          <cell r="C148" t="str">
            <v>lfrancisco42@fema.gov</v>
          </cell>
          <cell r="G148" t="str">
            <v>United States</v>
          </cell>
          <cell r="I148" t="str">
            <v>No</v>
          </cell>
        </row>
        <row r="149">
          <cell r="A149" t="str">
            <v>42394-07234-AM</v>
          </cell>
          <cell r="B149" t="str">
            <v>Adey Lowseley</v>
          </cell>
          <cell r="C149" t="str">
            <v>alowseley43@timesonline.co.uk</v>
          </cell>
          <cell r="G149" t="str">
            <v>United States</v>
          </cell>
          <cell r="I149" t="str">
            <v>Yes</v>
          </cell>
        </row>
        <row r="150">
          <cell r="A150" t="str">
            <v>39019-13649-CL</v>
          </cell>
          <cell r="B150" t="str">
            <v>Giacobo Skingle</v>
          </cell>
          <cell r="C150" t="str">
            <v>gskingle44@clickbank.net</v>
          </cell>
          <cell r="G150" t="str">
            <v>United States</v>
          </cell>
          <cell r="I150" t="str">
            <v>Yes</v>
          </cell>
        </row>
        <row r="151">
          <cell r="A151" t="str">
            <v>12715-05198-QU</v>
          </cell>
          <cell r="B151" t="str">
            <v>Gerard Pirdy</v>
          </cell>
          <cell r="G151" t="str">
            <v>United States</v>
          </cell>
          <cell r="I151" t="str">
            <v>Yes</v>
          </cell>
        </row>
        <row r="152">
          <cell r="A152" t="str">
            <v>04513-76520-QO</v>
          </cell>
          <cell r="B152" t="str">
            <v>Jacinthe Balsillie</v>
          </cell>
          <cell r="C152" t="str">
            <v>jbalsillie46@princeton.edu</v>
          </cell>
          <cell r="G152" t="str">
            <v>United States</v>
          </cell>
          <cell r="I152" t="str">
            <v>Yes</v>
          </cell>
        </row>
        <row r="153">
          <cell r="A153" t="str">
            <v>88446-59251-SQ</v>
          </cell>
          <cell r="B153" t="str">
            <v>Quinton Fouracres</v>
          </cell>
          <cell r="G153" t="str">
            <v>United States</v>
          </cell>
          <cell r="I153" t="str">
            <v>Yes</v>
          </cell>
        </row>
        <row r="154">
          <cell r="A154" t="str">
            <v>23779-10274-KN</v>
          </cell>
          <cell r="B154" t="str">
            <v>Bettina Leffek</v>
          </cell>
          <cell r="C154" t="str">
            <v>bleffek48@ning.com</v>
          </cell>
          <cell r="G154" t="str">
            <v>United States</v>
          </cell>
          <cell r="I154" t="str">
            <v>Yes</v>
          </cell>
        </row>
        <row r="155">
          <cell r="A155" t="str">
            <v>57235-92842-DK</v>
          </cell>
          <cell r="B155" t="str">
            <v>Hetti Penson</v>
          </cell>
          <cell r="G155" t="str">
            <v>United States</v>
          </cell>
          <cell r="I155" t="str">
            <v>No</v>
          </cell>
        </row>
        <row r="156">
          <cell r="A156" t="str">
            <v>75977-30364-AY</v>
          </cell>
          <cell r="B156" t="str">
            <v>Jocko Pray</v>
          </cell>
          <cell r="C156" t="str">
            <v>jpray4a@youtube.com</v>
          </cell>
          <cell r="G156" t="str">
            <v>United States</v>
          </cell>
          <cell r="I156" t="str">
            <v>No</v>
          </cell>
        </row>
        <row r="157">
          <cell r="A157" t="str">
            <v>12299-30914-NG</v>
          </cell>
          <cell r="B157" t="str">
            <v>Grete Holborn</v>
          </cell>
          <cell r="C157" t="str">
            <v>gholborn4b@ow.ly</v>
          </cell>
          <cell r="G157" t="str">
            <v>United States</v>
          </cell>
          <cell r="I157" t="str">
            <v>Yes</v>
          </cell>
        </row>
        <row r="158">
          <cell r="A158" t="str">
            <v>59971-35626-YJ</v>
          </cell>
          <cell r="B158" t="str">
            <v>Fielding Keinrat</v>
          </cell>
          <cell r="C158" t="str">
            <v>fkeinrat4c@dailymail.co.uk</v>
          </cell>
          <cell r="G158" t="str">
            <v>United States</v>
          </cell>
          <cell r="I158" t="str">
            <v>Yes</v>
          </cell>
        </row>
        <row r="159">
          <cell r="A159" t="str">
            <v>15380-76513-PS</v>
          </cell>
          <cell r="B159" t="str">
            <v>Paulo Yea</v>
          </cell>
          <cell r="C159" t="str">
            <v>pyea4d@aol.com</v>
          </cell>
          <cell r="G159" t="str">
            <v>Ireland</v>
          </cell>
          <cell r="I159" t="str">
            <v>No</v>
          </cell>
        </row>
        <row r="160">
          <cell r="A160" t="str">
            <v>73564-98204-EY</v>
          </cell>
          <cell r="B160" t="str">
            <v>Say Risborough</v>
          </cell>
          <cell r="G160" t="str">
            <v>United States</v>
          </cell>
          <cell r="I160" t="str">
            <v>Yes</v>
          </cell>
        </row>
        <row r="161">
          <cell r="A161" t="str">
            <v>72282-40594-RX</v>
          </cell>
          <cell r="B161" t="str">
            <v>Alexa Sizey</v>
          </cell>
          <cell r="G161" t="str">
            <v>United States</v>
          </cell>
          <cell r="I161" t="str">
            <v>No</v>
          </cell>
        </row>
        <row r="162">
          <cell r="A162" t="str">
            <v>17514-94165-RJ</v>
          </cell>
          <cell r="B162" t="str">
            <v>Kari Swede</v>
          </cell>
          <cell r="C162" t="str">
            <v>kswede4g@addthis.com</v>
          </cell>
          <cell r="G162" t="str">
            <v>United States</v>
          </cell>
          <cell r="I162" t="str">
            <v>No</v>
          </cell>
        </row>
        <row r="163">
          <cell r="A163" t="str">
            <v>56248-75861-JX</v>
          </cell>
          <cell r="B163" t="str">
            <v>Leontine Rubrow</v>
          </cell>
          <cell r="C163" t="str">
            <v>lrubrow4h@microsoft.com</v>
          </cell>
          <cell r="G163" t="str">
            <v>United States</v>
          </cell>
          <cell r="I163" t="str">
            <v>No</v>
          </cell>
        </row>
        <row r="164">
          <cell r="A164" t="str">
            <v>97855-54761-IS</v>
          </cell>
          <cell r="B164" t="str">
            <v>Dottie Tift</v>
          </cell>
          <cell r="C164" t="str">
            <v>dtift4i@netvibes.com</v>
          </cell>
          <cell r="G164" t="str">
            <v>United States</v>
          </cell>
          <cell r="I164" t="str">
            <v>Yes</v>
          </cell>
        </row>
        <row r="165">
          <cell r="A165" t="str">
            <v>96544-91644-IT</v>
          </cell>
          <cell r="B165" t="str">
            <v>Gerardo Schonfeld</v>
          </cell>
          <cell r="C165" t="str">
            <v>gschonfeld4j@oracle.com</v>
          </cell>
          <cell r="G165" t="str">
            <v>United States</v>
          </cell>
          <cell r="I165" t="str">
            <v>No</v>
          </cell>
        </row>
        <row r="166">
          <cell r="A166" t="str">
            <v>51971-70393-QM</v>
          </cell>
          <cell r="B166" t="str">
            <v>Claiborne Feye</v>
          </cell>
          <cell r="C166" t="str">
            <v>cfeye4k@google.co.jp</v>
          </cell>
          <cell r="G166" t="str">
            <v>Ireland</v>
          </cell>
          <cell r="I166" t="str">
            <v>No</v>
          </cell>
        </row>
        <row r="167">
          <cell r="A167" t="str">
            <v>06812-11924-IK</v>
          </cell>
          <cell r="B167" t="str">
            <v>Mina Elstone</v>
          </cell>
          <cell r="G167" t="str">
            <v>United States</v>
          </cell>
          <cell r="I167" t="str">
            <v>Yes</v>
          </cell>
        </row>
        <row r="168">
          <cell r="A168" t="str">
            <v>59741-90220-OW</v>
          </cell>
          <cell r="B168" t="str">
            <v>Sherman Mewrcik</v>
          </cell>
          <cell r="G168" t="str">
            <v>United States</v>
          </cell>
          <cell r="I168" t="str">
            <v>Yes</v>
          </cell>
        </row>
        <row r="169">
          <cell r="A169" t="str">
            <v>62682-27930-PD</v>
          </cell>
          <cell r="B169" t="str">
            <v>Tamarah Fero</v>
          </cell>
          <cell r="C169" t="str">
            <v>tfero4n@comsenz.com</v>
          </cell>
          <cell r="G169" t="str">
            <v>United States</v>
          </cell>
          <cell r="I169" t="str">
            <v>Yes</v>
          </cell>
        </row>
        <row r="170">
          <cell r="A170" t="str">
            <v>00256-19905-YG</v>
          </cell>
          <cell r="B170" t="str">
            <v>Stanislaus Valsler</v>
          </cell>
          <cell r="G170" t="str">
            <v>Ireland</v>
          </cell>
          <cell r="I170" t="str">
            <v>No</v>
          </cell>
        </row>
        <row r="171">
          <cell r="A171" t="str">
            <v>38890-22576-UI</v>
          </cell>
          <cell r="B171" t="str">
            <v>Felita Dauney</v>
          </cell>
          <cell r="C171" t="str">
            <v>fdauney4p@sphinn.com</v>
          </cell>
          <cell r="G171" t="str">
            <v>Ireland</v>
          </cell>
          <cell r="I171" t="str">
            <v>No</v>
          </cell>
        </row>
        <row r="172">
          <cell r="A172" t="str">
            <v>94573-61802-PH</v>
          </cell>
          <cell r="B172" t="str">
            <v>Serena Earley</v>
          </cell>
          <cell r="C172" t="str">
            <v>searley4q@youku.com</v>
          </cell>
          <cell r="G172" t="str">
            <v>United Kingdom</v>
          </cell>
          <cell r="I172" t="str">
            <v>No</v>
          </cell>
        </row>
        <row r="173">
          <cell r="A173" t="str">
            <v>86447-02699-UT</v>
          </cell>
          <cell r="B173" t="str">
            <v>Minny Chamberlayne</v>
          </cell>
          <cell r="C173" t="str">
            <v>mchamberlayne4r@bigcartel.com</v>
          </cell>
          <cell r="G173" t="str">
            <v>United States</v>
          </cell>
          <cell r="I173" t="str">
            <v>Yes</v>
          </cell>
        </row>
        <row r="174">
          <cell r="A174" t="str">
            <v>51432-27169-KN</v>
          </cell>
          <cell r="B174" t="str">
            <v>Bartholemy Flaherty</v>
          </cell>
          <cell r="C174" t="str">
            <v>bflaherty4s@moonfruit.com</v>
          </cell>
          <cell r="G174" t="str">
            <v>Ireland</v>
          </cell>
          <cell r="I174" t="str">
            <v>No</v>
          </cell>
        </row>
        <row r="175">
          <cell r="A175" t="str">
            <v>43074-00987-PB</v>
          </cell>
          <cell r="B175" t="str">
            <v>Oran Colbeck</v>
          </cell>
          <cell r="C175" t="str">
            <v>ocolbeck4t@sina.com.cn</v>
          </cell>
          <cell r="G175" t="str">
            <v>United States</v>
          </cell>
          <cell r="I175" t="str">
            <v>No</v>
          </cell>
        </row>
        <row r="176">
          <cell r="A176" t="str">
            <v>04739-85772-QT</v>
          </cell>
          <cell r="B176" t="str">
            <v>Elysee Sketch</v>
          </cell>
          <cell r="G176" t="str">
            <v>United States</v>
          </cell>
          <cell r="I176" t="str">
            <v>Yes</v>
          </cell>
        </row>
        <row r="177">
          <cell r="A177" t="str">
            <v>28279-78469-YW</v>
          </cell>
          <cell r="B177" t="str">
            <v>Ethelda Hobbing</v>
          </cell>
          <cell r="C177" t="str">
            <v>ehobbing4v@nsw.gov.au</v>
          </cell>
          <cell r="G177" t="str">
            <v>United States</v>
          </cell>
          <cell r="I177" t="str">
            <v>Yes</v>
          </cell>
        </row>
        <row r="178">
          <cell r="A178" t="str">
            <v>91829-99544-DS</v>
          </cell>
          <cell r="B178" t="str">
            <v>Odille Thynne</v>
          </cell>
          <cell r="C178" t="str">
            <v>othynne4w@auda.org.au</v>
          </cell>
          <cell r="G178" t="str">
            <v>United States</v>
          </cell>
          <cell r="I178" t="str">
            <v>Yes</v>
          </cell>
        </row>
        <row r="179">
          <cell r="A179" t="str">
            <v>38978-59582-JP</v>
          </cell>
          <cell r="B179" t="str">
            <v>Emlynne Heining</v>
          </cell>
          <cell r="C179" t="str">
            <v>eheining4x@flickr.com</v>
          </cell>
          <cell r="G179" t="str">
            <v>United States</v>
          </cell>
          <cell r="I179" t="str">
            <v>Yes</v>
          </cell>
        </row>
        <row r="180">
          <cell r="A180" t="str">
            <v>86504-96610-BH</v>
          </cell>
          <cell r="B180" t="str">
            <v>Katerina Melloi</v>
          </cell>
          <cell r="C180" t="str">
            <v>kmelloi4y@imdb.com</v>
          </cell>
          <cell r="G180" t="str">
            <v>United States</v>
          </cell>
          <cell r="I180" t="str">
            <v>No</v>
          </cell>
        </row>
        <row r="181">
          <cell r="A181" t="str">
            <v>75986-98864-EZ</v>
          </cell>
          <cell r="B181" t="str">
            <v>Tiffany Scardafield</v>
          </cell>
          <cell r="G181" t="str">
            <v>Ireland</v>
          </cell>
          <cell r="I181" t="str">
            <v>No</v>
          </cell>
        </row>
        <row r="182">
          <cell r="A182" t="str">
            <v>66776-88682-RG</v>
          </cell>
          <cell r="B182" t="str">
            <v>Abrahan Mussen</v>
          </cell>
          <cell r="C182" t="str">
            <v>amussen50@51.la</v>
          </cell>
          <cell r="G182" t="str">
            <v>United States</v>
          </cell>
          <cell r="I182" t="str">
            <v>No</v>
          </cell>
        </row>
        <row r="183">
          <cell r="A183" t="str">
            <v>33284-98063-SE</v>
          </cell>
          <cell r="B183" t="str">
            <v>Essie Nellies</v>
          </cell>
          <cell r="C183" t="str">
            <v>enellies51@goodreads.com</v>
          </cell>
          <cell r="G183" t="str">
            <v>United States</v>
          </cell>
          <cell r="I183" t="str">
            <v>No</v>
          </cell>
        </row>
        <row r="184">
          <cell r="A184" t="str">
            <v>85851-78384-DM</v>
          </cell>
          <cell r="B184" t="str">
            <v>Anny Mundford</v>
          </cell>
          <cell r="C184" t="str">
            <v>amundford52@nbcnews.com</v>
          </cell>
          <cell r="G184" t="str">
            <v>United States</v>
          </cell>
          <cell r="I184" t="str">
            <v>No</v>
          </cell>
        </row>
        <row r="185">
          <cell r="A185" t="str">
            <v>55232-81621-BX</v>
          </cell>
          <cell r="B185" t="str">
            <v>Tory Walas</v>
          </cell>
          <cell r="C185" t="str">
            <v>twalas53@google.ca</v>
          </cell>
          <cell r="G185" t="str">
            <v>United States</v>
          </cell>
          <cell r="I185" t="str">
            <v>No</v>
          </cell>
        </row>
        <row r="186">
          <cell r="A186" t="str">
            <v>80310-92912-JA</v>
          </cell>
          <cell r="B186" t="str">
            <v>Isa Blazewicz</v>
          </cell>
          <cell r="C186" t="str">
            <v>iblazewicz54@thetimes.co.uk</v>
          </cell>
          <cell r="G186" t="str">
            <v>United States</v>
          </cell>
          <cell r="I186" t="str">
            <v>No</v>
          </cell>
        </row>
        <row r="187">
          <cell r="A187" t="str">
            <v>19821-05175-WZ</v>
          </cell>
          <cell r="B187" t="str">
            <v>Angie Rizzetti</v>
          </cell>
          <cell r="C187" t="str">
            <v>arizzetti55@naver.com</v>
          </cell>
          <cell r="G187" t="str">
            <v>United States</v>
          </cell>
          <cell r="I187" t="str">
            <v>Yes</v>
          </cell>
        </row>
        <row r="188">
          <cell r="A188" t="str">
            <v>01338-83217-GV</v>
          </cell>
          <cell r="B188" t="str">
            <v>Mord Meriet</v>
          </cell>
          <cell r="C188" t="str">
            <v>mmeriet56@noaa.gov</v>
          </cell>
          <cell r="G188" t="str">
            <v>United States</v>
          </cell>
          <cell r="I188" t="str">
            <v>No</v>
          </cell>
        </row>
        <row r="189">
          <cell r="A189" t="str">
            <v>66044-25298-TA</v>
          </cell>
          <cell r="B189" t="str">
            <v>Lawrence Pratt</v>
          </cell>
          <cell r="C189" t="str">
            <v>lpratt57@netvibes.com</v>
          </cell>
          <cell r="G189" t="str">
            <v>United States</v>
          </cell>
          <cell r="I189" t="str">
            <v>Yes</v>
          </cell>
        </row>
        <row r="190">
          <cell r="A190" t="str">
            <v>28728-47861-TZ</v>
          </cell>
          <cell r="B190" t="str">
            <v>Astrix Kitchingham</v>
          </cell>
          <cell r="C190" t="str">
            <v>akitchingham58@com.com</v>
          </cell>
          <cell r="G190" t="str">
            <v>United States</v>
          </cell>
          <cell r="I190" t="str">
            <v>Yes</v>
          </cell>
        </row>
        <row r="191">
          <cell r="A191" t="str">
            <v>32638-38620-AX</v>
          </cell>
          <cell r="B191" t="str">
            <v>Burnard Bartholin</v>
          </cell>
          <cell r="C191" t="str">
            <v>bbartholin59@xinhuanet.com</v>
          </cell>
          <cell r="G191" t="str">
            <v>United States</v>
          </cell>
          <cell r="I191" t="str">
            <v>Yes</v>
          </cell>
        </row>
        <row r="192">
          <cell r="A192" t="str">
            <v>83163-65741-IH</v>
          </cell>
          <cell r="B192" t="str">
            <v>Madelene Prinn</v>
          </cell>
          <cell r="C192" t="str">
            <v>mprinn5a@usa.gov</v>
          </cell>
          <cell r="G192" t="str">
            <v>United States</v>
          </cell>
          <cell r="I192" t="str">
            <v>Yes</v>
          </cell>
        </row>
        <row r="193">
          <cell r="A193" t="str">
            <v>89422-58281-FD</v>
          </cell>
          <cell r="B193" t="str">
            <v>Alisun Baudino</v>
          </cell>
          <cell r="C193" t="str">
            <v>abaudino5b@netvibes.com</v>
          </cell>
          <cell r="G193" t="str">
            <v>United States</v>
          </cell>
          <cell r="I193" t="str">
            <v>Yes</v>
          </cell>
        </row>
        <row r="194">
          <cell r="A194" t="str">
            <v>76293-30918-DQ</v>
          </cell>
          <cell r="B194" t="str">
            <v>Philipa Petrushanko</v>
          </cell>
          <cell r="C194" t="str">
            <v>ppetrushanko5c@blinklist.com</v>
          </cell>
          <cell r="G194" t="str">
            <v>Ireland</v>
          </cell>
          <cell r="I194" t="str">
            <v>Yes</v>
          </cell>
        </row>
        <row r="195">
          <cell r="A195" t="str">
            <v>86779-84838-EJ</v>
          </cell>
          <cell r="B195" t="str">
            <v>Kimberli Mustchin</v>
          </cell>
          <cell r="G195" t="str">
            <v>United States</v>
          </cell>
          <cell r="I195" t="str">
            <v>No</v>
          </cell>
        </row>
        <row r="196">
          <cell r="A196" t="str">
            <v>66806-41795-MX</v>
          </cell>
          <cell r="B196" t="str">
            <v>Emlynne Laird</v>
          </cell>
          <cell r="C196" t="str">
            <v>elaird5e@bing.com</v>
          </cell>
          <cell r="G196" t="str">
            <v>United States</v>
          </cell>
          <cell r="I196" t="str">
            <v>No</v>
          </cell>
        </row>
        <row r="197">
          <cell r="A197" t="str">
            <v>64875-71224-UI</v>
          </cell>
          <cell r="B197" t="str">
            <v>Marlena Howsden</v>
          </cell>
          <cell r="C197" t="str">
            <v>mhowsden5f@infoseek.co.jp</v>
          </cell>
          <cell r="G197" t="str">
            <v>United States</v>
          </cell>
          <cell r="I197" t="str">
            <v>No</v>
          </cell>
        </row>
        <row r="198">
          <cell r="A198" t="str">
            <v>16982-35708-BZ</v>
          </cell>
          <cell r="B198" t="str">
            <v>Nealson Cuttler</v>
          </cell>
          <cell r="C198" t="str">
            <v>ncuttler5g@parallels.com</v>
          </cell>
          <cell r="G198" t="str">
            <v>United States</v>
          </cell>
          <cell r="I198" t="str">
            <v>No</v>
          </cell>
        </row>
        <row r="199">
          <cell r="A199" t="str">
            <v>62425-26461-RK</v>
          </cell>
          <cell r="B199" t="str">
            <v>Crin Vernham</v>
          </cell>
          <cell r="C199" t="str">
            <v>cvernham5h@e-recht24.de</v>
          </cell>
          <cell r="G199" t="str">
            <v>Ireland</v>
          </cell>
          <cell r="I199" t="str">
            <v>Yes</v>
          </cell>
        </row>
        <row r="200">
          <cell r="A200" t="str">
            <v>71468-76923-BU</v>
          </cell>
          <cell r="B200" t="str">
            <v>Jenn Munnings</v>
          </cell>
          <cell r="C200" t="str">
            <v>jmunnings5i@springer.com</v>
          </cell>
          <cell r="G200" t="str">
            <v>United States</v>
          </cell>
          <cell r="I200" t="str">
            <v>No</v>
          </cell>
        </row>
        <row r="201">
          <cell r="A201" t="str">
            <v>23014-48364-QB</v>
          </cell>
          <cell r="B201" t="str">
            <v>Olympie Dautry</v>
          </cell>
          <cell r="C201" t="str">
            <v>odautry5j@etsy.com</v>
          </cell>
          <cell r="G201" t="str">
            <v>United States</v>
          </cell>
          <cell r="I201" t="str">
            <v>No</v>
          </cell>
        </row>
        <row r="202">
          <cell r="A202" t="str">
            <v>92588-14671-JM</v>
          </cell>
          <cell r="B202" t="str">
            <v>Ingaborg Dunwoody</v>
          </cell>
          <cell r="C202" t="str">
            <v>idunwoody5k@sourceforge.net</v>
          </cell>
          <cell r="G202" t="str">
            <v>United Kingdom</v>
          </cell>
          <cell r="I202" t="str">
            <v>No</v>
          </cell>
        </row>
        <row r="203">
          <cell r="A203" t="str">
            <v>66708-26678-QK</v>
          </cell>
          <cell r="B203" t="str">
            <v>Adriana Lazarus</v>
          </cell>
          <cell r="G203" t="str">
            <v>United States</v>
          </cell>
          <cell r="I203" t="str">
            <v>No</v>
          </cell>
        </row>
        <row r="204">
          <cell r="A204" t="str">
            <v>08743-09057-OO</v>
          </cell>
          <cell r="B204" t="str">
            <v>Tallie felip</v>
          </cell>
          <cell r="C204" t="str">
            <v>tfelip5m@typepad.com</v>
          </cell>
          <cell r="G204" t="str">
            <v>United States</v>
          </cell>
          <cell r="I204" t="str">
            <v>Yes</v>
          </cell>
        </row>
        <row r="205">
          <cell r="A205" t="str">
            <v>37490-01572-JW</v>
          </cell>
          <cell r="B205" t="str">
            <v>Vanna Le - Count</v>
          </cell>
          <cell r="C205" t="str">
            <v>vle5n@disqus.com</v>
          </cell>
          <cell r="G205" t="str">
            <v>United States</v>
          </cell>
          <cell r="I205" t="str">
            <v>No</v>
          </cell>
        </row>
        <row r="206">
          <cell r="A206" t="str">
            <v>01811-60350-CU</v>
          </cell>
          <cell r="B206" t="str">
            <v>Sarette Ducarel</v>
          </cell>
          <cell r="G206" t="str">
            <v>United States</v>
          </cell>
          <cell r="I206" t="str">
            <v>No</v>
          </cell>
        </row>
        <row r="207">
          <cell r="A207" t="str">
            <v>24766-58139-GT</v>
          </cell>
          <cell r="B207" t="str">
            <v>Kendra Glison</v>
          </cell>
          <cell r="G207" t="str">
            <v>United States</v>
          </cell>
          <cell r="I207" t="str">
            <v>Yes</v>
          </cell>
        </row>
        <row r="208">
          <cell r="A208" t="str">
            <v>90123-70970-NY</v>
          </cell>
          <cell r="B208" t="str">
            <v>Nertie Poolman</v>
          </cell>
          <cell r="C208" t="str">
            <v>npoolman5q@howstuffworks.com</v>
          </cell>
          <cell r="G208" t="str">
            <v>United States</v>
          </cell>
          <cell r="I208" t="str">
            <v>No</v>
          </cell>
        </row>
        <row r="209">
          <cell r="A209" t="str">
            <v>93809-05424-MG</v>
          </cell>
          <cell r="B209" t="str">
            <v>Orbadiah Duny</v>
          </cell>
          <cell r="C209" t="str">
            <v>oduny5r@constantcontact.com</v>
          </cell>
          <cell r="G209" t="str">
            <v>United States</v>
          </cell>
          <cell r="I209" t="str">
            <v>Yes</v>
          </cell>
        </row>
        <row r="210">
          <cell r="A210" t="str">
            <v>85425-33494-HQ</v>
          </cell>
          <cell r="B210" t="str">
            <v>Constance Halfhide</v>
          </cell>
          <cell r="C210" t="str">
            <v>chalfhide5s@google.ru</v>
          </cell>
          <cell r="G210" t="str">
            <v>Ireland</v>
          </cell>
          <cell r="I210" t="str">
            <v>Yes</v>
          </cell>
        </row>
        <row r="211">
          <cell r="A211" t="str">
            <v>54387-64897-XC</v>
          </cell>
          <cell r="B211" t="str">
            <v>Fransisco Malecky</v>
          </cell>
          <cell r="C211" t="str">
            <v>fmalecky5t@list-manage.com</v>
          </cell>
          <cell r="G211" t="str">
            <v>United Kingdom</v>
          </cell>
          <cell r="I211" t="str">
            <v>No</v>
          </cell>
        </row>
        <row r="212">
          <cell r="A212" t="str">
            <v>01035-70465-UO</v>
          </cell>
          <cell r="B212" t="str">
            <v>Anselma Attwater</v>
          </cell>
          <cell r="C212" t="str">
            <v>aattwater5u@wikia.com</v>
          </cell>
          <cell r="G212" t="str">
            <v>United States</v>
          </cell>
          <cell r="I212" t="str">
            <v>Yes</v>
          </cell>
        </row>
        <row r="213">
          <cell r="A213" t="str">
            <v>84260-39432-ML</v>
          </cell>
          <cell r="B213" t="str">
            <v>Minette Whellans</v>
          </cell>
          <cell r="C213" t="str">
            <v>mwhellans5v@mapquest.com</v>
          </cell>
          <cell r="G213" t="str">
            <v>United States</v>
          </cell>
          <cell r="I213" t="str">
            <v>No</v>
          </cell>
        </row>
        <row r="214">
          <cell r="A214" t="str">
            <v>69779-40609-RS</v>
          </cell>
          <cell r="B214" t="str">
            <v>Dael Camilletti</v>
          </cell>
          <cell r="C214" t="str">
            <v>dcamilletti5w@businesswire.com</v>
          </cell>
          <cell r="G214" t="str">
            <v>United States</v>
          </cell>
          <cell r="I214" t="str">
            <v>Yes</v>
          </cell>
        </row>
        <row r="215">
          <cell r="A215" t="str">
            <v>80247-70000-HT</v>
          </cell>
          <cell r="B215" t="str">
            <v>Emiline Galgey</v>
          </cell>
          <cell r="C215" t="str">
            <v>egalgey5x@wufoo.com</v>
          </cell>
          <cell r="G215" t="str">
            <v>United States</v>
          </cell>
          <cell r="I215" t="str">
            <v>No</v>
          </cell>
        </row>
        <row r="216">
          <cell r="A216" t="str">
            <v>35058-04550-VC</v>
          </cell>
          <cell r="B216" t="str">
            <v>Murdock Hame</v>
          </cell>
          <cell r="C216" t="str">
            <v>mhame5y@newsvine.com</v>
          </cell>
          <cell r="G216" t="str">
            <v>Ireland</v>
          </cell>
          <cell r="I216" t="str">
            <v>No</v>
          </cell>
        </row>
        <row r="217">
          <cell r="A217" t="str">
            <v>27226-53717-SY</v>
          </cell>
          <cell r="B217" t="str">
            <v>Ilka Gurnee</v>
          </cell>
          <cell r="C217" t="str">
            <v>igurnee5z@usnews.com</v>
          </cell>
          <cell r="G217" t="str">
            <v>United States</v>
          </cell>
          <cell r="I217" t="str">
            <v>No</v>
          </cell>
        </row>
        <row r="218">
          <cell r="A218" t="str">
            <v>02002-98725-CH</v>
          </cell>
          <cell r="B218" t="str">
            <v>Alfy Snowding</v>
          </cell>
          <cell r="C218" t="str">
            <v>asnowding60@comsenz.com</v>
          </cell>
          <cell r="G218" t="str">
            <v>United States</v>
          </cell>
          <cell r="I218" t="str">
            <v>Yes</v>
          </cell>
        </row>
        <row r="219">
          <cell r="A219" t="str">
            <v>38487-01549-MV</v>
          </cell>
          <cell r="B219" t="str">
            <v>Godfry Poinsett</v>
          </cell>
          <cell r="C219" t="str">
            <v>gpoinsett61@berkeley.edu</v>
          </cell>
          <cell r="G219" t="str">
            <v>United States</v>
          </cell>
          <cell r="I219" t="str">
            <v>No</v>
          </cell>
        </row>
        <row r="220">
          <cell r="A220" t="str">
            <v>98573-41811-EQ</v>
          </cell>
          <cell r="B220" t="str">
            <v>Rem Furman</v>
          </cell>
          <cell r="C220" t="str">
            <v>rfurman62@t.co</v>
          </cell>
          <cell r="G220" t="str">
            <v>Ireland</v>
          </cell>
          <cell r="I220" t="str">
            <v>Yes</v>
          </cell>
        </row>
        <row r="221">
          <cell r="A221" t="str">
            <v>72463-75685-MV</v>
          </cell>
          <cell r="B221" t="str">
            <v>Charis Crosier</v>
          </cell>
          <cell r="C221" t="str">
            <v>ccrosier63@xrea.com</v>
          </cell>
          <cell r="G221" t="str">
            <v>United States</v>
          </cell>
          <cell r="I221" t="str">
            <v>No</v>
          </cell>
        </row>
        <row r="222">
          <cell r="A222" t="str">
            <v>14797-35530-HY</v>
          </cell>
          <cell r="B222" t="str">
            <v>Monte Percifull</v>
          </cell>
          <cell r="C222" t="str">
            <v>mpercifull64@netlog.com</v>
          </cell>
          <cell r="G222" t="str">
            <v>United States</v>
          </cell>
          <cell r="I222" t="str">
            <v>No</v>
          </cell>
        </row>
        <row r="223">
          <cell r="A223" t="str">
            <v>10225-91535-AI</v>
          </cell>
          <cell r="B223" t="str">
            <v>Lenka Rushmer</v>
          </cell>
          <cell r="C223" t="str">
            <v>lrushmer65@europa.eu</v>
          </cell>
          <cell r="G223" t="str">
            <v>United States</v>
          </cell>
          <cell r="I223" t="str">
            <v>Yes</v>
          </cell>
        </row>
        <row r="224">
          <cell r="A224" t="str">
            <v>48090-06534-HI</v>
          </cell>
          <cell r="B224" t="str">
            <v>Waneta Edinborough</v>
          </cell>
          <cell r="C224" t="str">
            <v>wedinborough66@github.io</v>
          </cell>
          <cell r="G224" t="str">
            <v>United States</v>
          </cell>
          <cell r="I224" t="str">
            <v>No</v>
          </cell>
        </row>
        <row r="225">
          <cell r="A225" t="str">
            <v>80444-58185-FX</v>
          </cell>
          <cell r="B225" t="str">
            <v>Bobbe Piggott</v>
          </cell>
          <cell r="G225" t="str">
            <v>United States</v>
          </cell>
          <cell r="I225" t="str">
            <v>Yes</v>
          </cell>
        </row>
        <row r="226">
          <cell r="A226" t="str">
            <v>13561-92774-WP</v>
          </cell>
          <cell r="B226" t="str">
            <v>Ketty Bromehead</v>
          </cell>
          <cell r="C226" t="str">
            <v>kbromehead68@un.org</v>
          </cell>
          <cell r="G226" t="str">
            <v>United States</v>
          </cell>
          <cell r="I226" t="str">
            <v>Yes</v>
          </cell>
        </row>
        <row r="227">
          <cell r="A227" t="str">
            <v>11550-78378-GE</v>
          </cell>
          <cell r="B227" t="str">
            <v>Elsbeth Westerman</v>
          </cell>
          <cell r="C227" t="str">
            <v>ewesterman69@si.edu</v>
          </cell>
          <cell r="G227" t="str">
            <v>Ireland</v>
          </cell>
          <cell r="I227" t="str">
            <v>No</v>
          </cell>
        </row>
        <row r="228">
          <cell r="A228" t="str">
            <v>90961-35603-RP</v>
          </cell>
          <cell r="B228" t="str">
            <v>Anabelle Hutchens</v>
          </cell>
          <cell r="C228" t="str">
            <v>ahutchens6a@amazonaws.com</v>
          </cell>
          <cell r="G228" t="str">
            <v>United States</v>
          </cell>
          <cell r="I228" t="str">
            <v>No</v>
          </cell>
        </row>
        <row r="229">
          <cell r="A229" t="str">
            <v>57145-03803-ZL</v>
          </cell>
          <cell r="B229" t="str">
            <v>Noak Wyvill</v>
          </cell>
          <cell r="C229" t="str">
            <v>nwyvill6b@naver.com</v>
          </cell>
          <cell r="G229" t="str">
            <v>United Kingdom</v>
          </cell>
          <cell r="I229" t="str">
            <v>Yes</v>
          </cell>
        </row>
        <row r="230">
          <cell r="A230" t="str">
            <v>89115-11966-VF</v>
          </cell>
          <cell r="B230" t="str">
            <v>Beltran Mathon</v>
          </cell>
          <cell r="C230" t="str">
            <v>bmathon6c@barnesandnoble.com</v>
          </cell>
          <cell r="G230" t="str">
            <v>United States</v>
          </cell>
          <cell r="I230" t="str">
            <v>No</v>
          </cell>
        </row>
        <row r="231">
          <cell r="A231" t="str">
            <v>05754-41702-FG</v>
          </cell>
          <cell r="B231" t="str">
            <v>Kristos Streight</v>
          </cell>
          <cell r="C231" t="str">
            <v>kstreight6d@about.com</v>
          </cell>
          <cell r="G231" t="str">
            <v>United States</v>
          </cell>
          <cell r="I231" t="str">
            <v>No</v>
          </cell>
        </row>
        <row r="232">
          <cell r="A232" t="str">
            <v>84269-49816-ML</v>
          </cell>
          <cell r="B232" t="str">
            <v>Portie Cutchie</v>
          </cell>
          <cell r="C232" t="str">
            <v>pcutchie6e@globo.com</v>
          </cell>
          <cell r="G232" t="str">
            <v>United States</v>
          </cell>
          <cell r="I232" t="str">
            <v>No</v>
          </cell>
        </row>
        <row r="233">
          <cell r="A233" t="str">
            <v>23600-98432-ME</v>
          </cell>
          <cell r="B233" t="str">
            <v>Sinclare Edsell</v>
          </cell>
          <cell r="G233" t="str">
            <v>United States</v>
          </cell>
          <cell r="I233" t="str">
            <v>Yes</v>
          </cell>
        </row>
        <row r="234">
          <cell r="A234" t="str">
            <v>79058-02767-CP</v>
          </cell>
          <cell r="B234" t="str">
            <v>Conny Gheraldi</v>
          </cell>
          <cell r="C234" t="str">
            <v>cgheraldi6g@opera.com</v>
          </cell>
          <cell r="G234" t="str">
            <v>United Kingdom</v>
          </cell>
          <cell r="I234" t="str">
            <v>No</v>
          </cell>
        </row>
        <row r="235">
          <cell r="A235" t="str">
            <v>89208-74646-UK</v>
          </cell>
          <cell r="B235" t="str">
            <v>Beryle Kenwell</v>
          </cell>
          <cell r="C235" t="str">
            <v>bkenwell6h@over-blog.com</v>
          </cell>
          <cell r="G235" t="str">
            <v>United States</v>
          </cell>
          <cell r="I235" t="str">
            <v>No</v>
          </cell>
        </row>
        <row r="236">
          <cell r="A236" t="str">
            <v>11408-81032-UR</v>
          </cell>
          <cell r="B236" t="str">
            <v>Tomas Sutty</v>
          </cell>
          <cell r="C236" t="str">
            <v>tsutty6i@google.es</v>
          </cell>
          <cell r="G236" t="str">
            <v>United States</v>
          </cell>
          <cell r="I236" t="str">
            <v>No</v>
          </cell>
        </row>
        <row r="237">
          <cell r="A237" t="str">
            <v>32070-55528-UG</v>
          </cell>
          <cell r="B237" t="str">
            <v>Samuele Ales0</v>
          </cell>
          <cell r="G237" t="str">
            <v>Ireland</v>
          </cell>
          <cell r="I237" t="str">
            <v>No</v>
          </cell>
        </row>
        <row r="238">
          <cell r="A238" t="str">
            <v>48873-84433-PN</v>
          </cell>
          <cell r="B238" t="str">
            <v>Carlie Harce</v>
          </cell>
          <cell r="C238" t="str">
            <v>charce6k@cafepress.com</v>
          </cell>
          <cell r="G238" t="str">
            <v>Ireland</v>
          </cell>
          <cell r="I238" t="str">
            <v>No</v>
          </cell>
        </row>
        <row r="239">
          <cell r="A239" t="str">
            <v>32928-18158-OW</v>
          </cell>
          <cell r="B239" t="str">
            <v>Craggy Bril</v>
          </cell>
          <cell r="G239" t="str">
            <v>United States</v>
          </cell>
          <cell r="I239" t="str">
            <v>Yes</v>
          </cell>
        </row>
        <row r="240">
          <cell r="A240" t="str">
            <v>89711-56688-GG</v>
          </cell>
          <cell r="B240" t="str">
            <v>Friederike Drysdale</v>
          </cell>
          <cell r="C240" t="str">
            <v>fdrysdale6m@symantec.com</v>
          </cell>
          <cell r="G240" t="str">
            <v>United States</v>
          </cell>
          <cell r="I240" t="str">
            <v>Yes</v>
          </cell>
        </row>
        <row r="241">
          <cell r="A241" t="str">
            <v>48389-71976-JB</v>
          </cell>
          <cell r="B241" t="str">
            <v>Devon Magowan</v>
          </cell>
          <cell r="C241" t="str">
            <v>dmagowan6n@fc2.com</v>
          </cell>
          <cell r="G241" t="str">
            <v>United States</v>
          </cell>
          <cell r="I241" t="str">
            <v>No</v>
          </cell>
        </row>
        <row r="242">
          <cell r="A242" t="str">
            <v>84033-80762-EQ</v>
          </cell>
          <cell r="B242" t="str">
            <v>Codi Littrell</v>
          </cell>
          <cell r="G242" t="str">
            <v>United States</v>
          </cell>
          <cell r="I242" t="str">
            <v>Yes</v>
          </cell>
        </row>
        <row r="243">
          <cell r="A243" t="str">
            <v>12743-00952-KO</v>
          </cell>
          <cell r="B243" t="str">
            <v>Christel Speak</v>
          </cell>
          <cell r="G243" t="str">
            <v>United States</v>
          </cell>
          <cell r="I243" t="str">
            <v>No</v>
          </cell>
        </row>
        <row r="244">
          <cell r="A244" t="str">
            <v>41505-42181-EF</v>
          </cell>
          <cell r="B244" t="str">
            <v>Sibella Rushbrooke</v>
          </cell>
          <cell r="C244" t="str">
            <v>srushbrooke6q@youku.com</v>
          </cell>
          <cell r="G244" t="str">
            <v>United States</v>
          </cell>
          <cell r="I244" t="str">
            <v>Yes</v>
          </cell>
        </row>
        <row r="245">
          <cell r="A245" t="str">
            <v>14307-87663-KB</v>
          </cell>
          <cell r="B245" t="str">
            <v>Tammie Drynan</v>
          </cell>
          <cell r="C245" t="str">
            <v>tdrynan6r@deviantart.com</v>
          </cell>
          <cell r="G245" t="str">
            <v>United States</v>
          </cell>
          <cell r="I245" t="str">
            <v>Yes</v>
          </cell>
        </row>
        <row r="246">
          <cell r="A246" t="str">
            <v>08360-19442-GB</v>
          </cell>
          <cell r="B246" t="str">
            <v>Effie Yurkov</v>
          </cell>
          <cell r="C246" t="str">
            <v>eyurkov6s@hud.gov</v>
          </cell>
          <cell r="G246" t="str">
            <v>United States</v>
          </cell>
          <cell r="I246" t="str">
            <v>No</v>
          </cell>
        </row>
        <row r="247">
          <cell r="A247" t="str">
            <v>93405-51204-UW</v>
          </cell>
          <cell r="B247" t="str">
            <v>Lexie Mallan</v>
          </cell>
          <cell r="C247" t="str">
            <v>lmallan6t@state.gov</v>
          </cell>
          <cell r="G247" t="str">
            <v>United States</v>
          </cell>
          <cell r="I247" t="str">
            <v>Yes</v>
          </cell>
        </row>
        <row r="248">
          <cell r="A248" t="str">
            <v>97152-03355-IW</v>
          </cell>
          <cell r="B248" t="str">
            <v>Georgena Bentjens</v>
          </cell>
          <cell r="C248" t="str">
            <v>gbentjens6u@netlog.com</v>
          </cell>
          <cell r="G248" t="str">
            <v>United Kingdom</v>
          </cell>
          <cell r="I248" t="str">
            <v>No</v>
          </cell>
        </row>
        <row r="249">
          <cell r="A249" t="str">
            <v>79216-73157-TE</v>
          </cell>
          <cell r="B249" t="str">
            <v>Delmar Beasant</v>
          </cell>
          <cell r="G249" t="str">
            <v>Ireland</v>
          </cell>
          <cell r="I249" t="str">
            <v>Yes</v>
          </cell>
        </row>
        <row r="250">
          <cell r="A250" t="str">
            <v>20259-47723-AC</v>
          </cell>
          <cell r="B250" t="str">
            <v>Lyn Entwistle</v>
          </cell>
          <cell r="C250" t="str">
            <v>lentwistle6w@omniture.com</v>
          </cell>
          <cell r="G250" t="str">
            <v>United States</v>
          </cell>
          <cell r="I250" t="str">
            <v>Yes</v>
          </cell>
        </row>
        <row r="251">
          <cell r="A251" t="str">
            <v>04947-41413-JP</v>
          </cell>
          <cell r="B251" t="str">
            <v>Stuart Lafee</v>
          </cell>
          <cell r="G251" t="str">
            <v>United States</v>
          </cell>
          <cell r="I251" t="str">
            <v>No</v>
          </cell>
        </row>
        <row r="252">
          <cell r="A252" t="str">
            <v>08909-77713-CG</v>
          </cell>
          <cell r="B252" t="str">
            <v>Mercedes Acott</v>
          </cell>
          <cell r="C252" t="str">
            <v>macott6y@pagesperso-orange.fr</v>
          </cell>
          <cell r="G252" t="str">
            <v>United States</v>
          </cell>
          <cell r="I252" t="str">
            <v>Yes</v>
          </cell>
        </row>
        <row r="253">
          <cell r="A253" t="str">
            <v>84340-73931-VV</v>
          </cell>
          <cell r="B253" t="str">
            <v>Connor Heaviside</v>
          </cell>
          <cell r="C253" t="str">
            <v>cheaviside6z@rediff.com</v>
          </cell>
          <cell r="G253" t="str">
            <v>United States</v>
          </cell>
          <cell r="I253" t="str">
            <v>Yes</v>
          </cell>
        </row>
        <row r="254">
          <cell r="A254" t="str">
            <v>04609-95151-XH</v>
          </cell>
          <cell r="B254" t="str">
            <v>Devy Bulbrook</v>
          </cell>
          <cell r="G254" t="str">
            <v>United States</v>
          </cell>
          <cell r="I254" t="str">
            <v>No</v>
          </cell>
        </row>
        <row r="255">
          <cell r="A255" t="str">
            <v>99562-88650-YF</v>
          </cell>
          <cell r="B255" t="str">
            <v>Leia Kernan</v>
          </cell>
          <cell r="C255" t="str">
            <v>lkernan71@wsj.com</v>
          </cell>
          <cell r="G255" t="str">
            <v>United States</v>
          </cell>
          <cell r="I255" t="str">
            <v>No</v>
          </cell>
        </row>
        <row r="256">
          <cell r="A256" t="str">
            <v>46560-73885-PJ</v>
          </cell>
          <cell r="B256" t="str">
            <v>Rosaline McLae</v>
          </cell>
          <cell r="C256" t="str">
            <v>rmclae72@dailymotion.com</v>
          </cell>
          <cell r="G256" t="str">
            <v>United Kingdom</v>
          </cell>
          <cell r="I256" t="str">
            <v>No</v>
          </cell>
        </row>
        <row r="257">
          <cell r="A257" t="str">
            <v>80179-44620-WN</v>
          </cell>
          <cell r="B257" t="str">
            <v>Cleve Blowfelde</v>
          </cell>
          <cell r="C257" t="str">
            <v>cblowfelde73@ustream.tv</v>
          </cell>
          <cell r="G257" t="str">
            <v>United States</v>
          </cell>
          <cell r="I257" t="str">
            <v>No</v>
          </cell>
        </row>
        <row r="258">
          <cell r="A258" t="str">
            <v>04666-71569-RI</v>
          </cell>
          <cell r="B258" t="str">
            <v>Zacharias Kiffe</v>
          </cell>
          <cell r="C258" t="str">
            <v>zkiffe74@cyberchimps.com</v>
          </cell>
          <cell r="G258" t="str">
            <v>United States</v>
          </cell>
          <cell r="I258" t="str">
            <v>Yes</v>
          </cell>
        </row>
        <row r="259">
          <cell r="A259" t="str">
            <v>59081-87231-VP</v>
          </cell>
          <cell r="B259" t="str">
            <v>Denyse O'Calleran</v>
          </cell>
          <cell r="C259" t="str">
            <v>docalleran75@ucla.edu</v>
          </cell>
          <cell r="G259" t="str">
            <v>United States</v>
          </cell>
          <cell r="I259" t="str">
            <v>Yes</v>
          </cell>
        </row>
        <row r="260">
          <cell r="A260" t="str">
            <v>07878-45872-CC</v>
          </cell>
          <cell r="B260" t="str">
            <v>Cobby Cromwell</v>
          </cell>
          <cell r="C260" t="str">
            <v>ccromwell76@desdev.cn</v>
          </cell>
          <cell r="G260" t="str">
            <v>United States</v>
          </cell>
          <cell r="I260" t="str">
            <v>No</v>
          </cell>
        </row>
        <row r="261">
          <cell r="A261" t="str">
            <v>12444-05174-OO</v>
          </cell>
          <cell r="B261" t="str">
            <v>Irv Hay</v>
          </cell>
          <cell r="C261" t="str">
            <v>ihay77@lulu.com</v>
          </cell>
          <cell r="G261" t="str">
            <v>United Kingdom</v>
          </cell>
          <cell r="I261" t="str">
            <v>No</v>
          </cell>
        </row>
        <row r="262">
          <cell r="A262" t="str">
            <v>34665-62561-AU</v>
          </cell>
          <cell r="B262" t="str">
            <v>Tani Taffarello</v>
          </cell>
          <cell r="C262" t="str">
            <v>ttaffarello78@sciencedaily.com</v>
          </cell>
          <cell r="G262" t="str">
            <v>United States</v>
          </cell>
          <cell r="I262" t="str">
            <v>Yes</v>
          </cell>
        </row>
        <row r="263">
          <cell r="A263" t="str">
            <v>77877-11993-QH</v>
          </cell>
          <cell r="B263" t="str">
            <v>Monique Canty</v>
          </cell>
          <cell r="C263" t="str">
            <v>mcanty79@jigsy.com</v>
          </cell>
          <cell r="G263" t="str">
            <v>United States</v>
          </cell>
          <cell r="I263" t="str">
            <v>Yes</v>
          </cell>
        </row>
        <row r="264">
          <cell r="A264" t="str">
            <v>32291-18308-YZ</v>
          </cell>
          <cell r="B264" t="str">
            <v>Javier Kopke</v>
          </cell>
          <cell r="C264" t="str">
            <v>jkopke7a@auda.org.au</v>
          </cell>
          <cell r="G264" t="str">
            <v>United States</v>
          </cell>
          <cell r="I264" t="str">
            <v>No</v>
          </cell>
        </row>
        <row r="265">
          <cell r="A265" t="str">
            <v>25754-33191-ZI</v>
          </cell>
          <cell r="B265" t="str">
            <v>Mar McIver</v>
          </cell>
          <cell r="G265" t="str">
            <v>United States</v>
          </cell>
          <cell r="I265" t="str">
            <v>No</v>
          </cell>
        </row>
        <row r="266">
          <cell r="A266" t="str">
            <v>53120-45532-KL</v>
          </cell>
          <cell r="B266" t="str">
            <v>Arabella Fransewich</v>
          </cell>
          <cell r="G266" t="str">
            <v>Ireland</v>
          </cell>
          <cell r="I266" t="str">
            <v>Yes</v>
          </cell>
        </row>
        <row r="267">
          <cell r="A267" t="str">
            <v>36605-83052-WB</v>
          </cell>
          <cell r="B267" t="str">
            <v>Violette Hellmore</v>
          </cell>
          <cell r="C267" t="str">
            <v>vhellmore7d@bbc.co.uk</v>
          </cell>
          <cell r="G267" t="str">
            <v>United States</v>
          </cell>
          <cell r="I267" t="str">
            <v>Yes</v>
          </cell>
        </row>
        <row r="268">
          <cell r="A268" t="str">
            <v>53683-35977-KI</v>
          </cell>
          <cell r="B268" t="str">
            <v>Myles Seawright</v>
          </cell>
          <cell r="C268" t="str">
            <v>mseawright7e@nbcnews.com</v>
          </cell>
          <cell r="G268" t="str">
            <v>United Kingdom</v>
          </cell>
          <cell r="I268" t="str">
            <v>No</v>
          </cell>
        </row>
        <row r="269">
          <cell r="A269" t="str">
            <v>07972-83134-NM</v>
          </cell>
          <cell r="B269" t="str">
            <v>Silvana Northeast</v>
          </cell>
          <cell r="C269" t="str">
            <v>snortheast7f@mashable.com</v>
          </cell>
          <cell r="G269" t="str">
            <v>United States</v>
          </cell>
          <cell r="I269" t="str">
            <v>Yes</v>
          </cell>
        </row>
        <row r="270">
          <cell r="A270" t="str">
            <v>23229-79220-TE</v>
          </cell>
          <cell r="B270" t="str">
            <v>Annecorinne Leehane</v>
          </cell>
          <cell r="G270" t="str">
            <v>United States</v>
          </cell>
          <cell r="I270" t="str">
            <v>Yes</v>
          </cell>
        </row>
        <row r="271">
          <cell r="A271" t="str">
            <v>25514-23938-IQ</v>
          </cell>
          <cell r="B271" t="str">
            <v>Monica Fearon</v>
          </cell>
          <cell r="C271" t="str">
            <v>mfearon7h@reverbnation.com</v>
          </cell>
          <cell r="G271" t="str">
            <v>United States</v>
          </cell>
          <cell r="I271" t="str">
            <v>No</v>
          </cell>
        </row>
        <row r="272">
          <cell r="A272" t="str">
            <v>49084-44492-OJ</v>
          </cell>
          <cell r="B272" t="str">
            <v>Barney Chisnell</v>
          </cell>
          <cell r="G272" t="str">
            <v>Ireland</v>
          </cell>
          <cell r="I272" t="str">
            <v>Yes</v>
          </cell>
        </row>
        <row r="273">
          <cell r="A273" t="str">
            <v>76624-72205-CK</v>
          </cell>
          <cell r="B273" t="str">
            <v>Jasper Sisneros</v>
          </cell>
          <cell r="C273" t="str">
            <v>jsisneros7j@a8.net</v>
          </cell>
          <cell r="G273" t="str">
            <v>United States</v>
          </cell>
          <cell r="I273" t="str">
            <v>Yes</v>
          </cell>
        </row>
        <row r="274">
          <cell r="A274" t="str">
            <v>12729-50170-JE</v>
          </cell>
          <cell r="B274" t="str">
            <v>Zachariah Carlson</v>
          </cell>
          <cell r="C274" t="str">
            <v>zcarlson7k@bigcartel.com</v>
          </cell>
          <cell r="G274" t="str">
            <v>Ireland</v>
          </cell>
          <cell r="I274" t="str">
            <v>Yes</v>
          </cell>
        </row>
        <row r="275">
          <cell r="A275" t="str">
            <v>43974-44760-QI</v>
          </cell>
          <cell r="B275" t="str">
            <v>Warner Maddox</v>
          </cell>
          <cell r="C275" t="str">
            <v>wmaddox7l@timesonline.co.uk</v>
          </cell>
          <cell r="G275" t="str">
            <v>United States</v>
          </cell>
          <cell r="I275" t="str">
            <v>No</v>
          </cell>
        </row>
        <row r="276">
          <cell r="A276" t="str">
            <v>30585-48726-BK</v>
          </cell>
          <cell r="B276" t="str">
            <v>Donnie Hedlestone</v>
          </cell>
          <cell r="C276" t="str">
            <v>dhedlestone7m@craigslist.org</v>
          </cell>
          <cell r="G276" t="str">
            <v>United States</v>
          </cell>
          <cell r="I276" t="str">
            <v>No</v>
          </cell>
        </row>
        <row r="277">
          <cell r="A277" t="str">
            <v>16123-07017-TY</v>
          </cell>
          <cell r="B277" t="str">
            <v>Teddi Crowthe</v>
          </cell>
          <cell r="C277" t="str">
            <v>tcrowthe7n@europa.eu</v>
          </cell>
          <cell r="G277" t="str">
            <v>United States</v>
          </cell>
          <cell r="I277" t="str">
            <v>No</v>
          </cell>
        </row>
        <row r="278">
          <cell r="A278" t="str">
            <v>27723-45097-MH</v>
          </cell>
          <cell r="B278" t="str">
            <v>Dorelia Bury</v>
          </cell>
          <cell r="C278" t="str">
            <v>dbury7o@tinyurl.com</v>
          </cell>
          <cell r="G278" t="str">
            <v>Ireland</v>
          </cell>
          <cell r="I278" t="str">
            <v>Yes</v>
          </cell>
        </row>
        <row r="279">
          <cell r="A279" t="str">
            <v>37078-56703-AF</v>
          </cell>
          <cell r="B279" t="str">
            <v>Gussy Broadbear</v>
          </cell>
          <cell r="C279" t="str">
            <v>gbroadbear7p@omniture.com</v>
          </cell>
          <cell r="G279" t="str">
            <v>United States</v>
          </cell>
          <cell r="I279" t="str">
            <v>No</v>
          </cell>
        </row>
        <row r="280">
          <cell r="A280" t="str">
            <v>79420-11075-MY</v>
          </cell>
          <cell r="B280" t="str">
            <v>Emlynne Palfrey</v>
          </cell>
          <cell r="C280" t="str">
            <v>epalfrey7q@devhub.com</v>
          </cell>
          <cell r="G280" t="str">
            <v>United States</v>
          </cell>
          <cell r="I280" t="str">
            <v>Yes</v>
          </cell>
        </row>
        <row r="281">
          <cell r="A281" t="str">
            <v>57504-13456-UO</v>
          </cell>
          <cell r="B281" t="str">
            <v>Parsifal Metrick</v>
          </cell>
          <cell r="C281" t="str">
            <v>pmetrick7r@rakuten.co.jp</v>
          </cell>
          <cell r="G281" t="str">
            <v>United States</v>
          </cell>
          <cell r="I281" t="str">
            <v>Yes</v>
          </cell>
        </row>
        <row r="282">
          <cell r="A282" t="str">
            <v>53751-57560-CN</v>
          </cell>
          <cell r="B282" t="str">
            <v>Christopher Grieveson</v>
          </cell>
          <cell r="G282" t="str">
            <v>United States</v>
          </cell>
          <cell r="I282" t="str">
            <v>Yes</v>
          </cell>
        </row>
        <row r="283">
          <cell r="A283" t="str">
            <v>96112-42558-EA</v>
          </cell>
          <cell r="B283" t="str">
            <v>Karlan Karby</v>
          </cell>
          <cell r="C283" t="str">
            <v>kkarby7t@sbwire.com</v>
          </cell>
          <cell r="G283" t="str">
            <v>United States</v>
          </cell>
          <cell r="I283" t="str">
            <v>Yes</v>
          </cell>
        </row>
        <row r="284">
          <cell r="A284" t="str">
            <v>03157-23165-UB</v>
          </cell>
          <cell r="B284" t="str">
            <v>Flory Crumpe</v>
          </cell>
          <cell r="C284" t="str">
            <v>fcrumpe7u@ftc.gov</v>
          </cell>
          <cell r="G284" t="str">
            <v>United Kingdom</v>
          </cell>
          <cell r="I284" t="str">
            <v>No</v>
          </cell>
        </row>
        <row r="285">
          <cell r="A285" t="str">
            <v>51466-52850-AG</v>
          </cell>
          <cell r="B285" t="str">
            <v>Amity Chatto</v>
          </cell>
          <cell r="C285" t="str">
            <v>achatto7v@sakura.ne.jp</v>
          </cell>
          <cell r="G285" t="str">
            <v>United Kingdom</v>
          </cell>
          <cell r="I285" t="str">
            <v>Yes</v>
          </cell>
        </row>
        <row r="286">
          <cell r="A286" t="str">
            <v>57145-31023-FK</v>
          </cell>
          <cell r="B286" t="str">
            <v>Nanine McCarthy</v>
          </cell>
          <cell r="G286" t="str">
            <v>United States</v>
          </cell>
          <cell r="I286" t="str">
            <v>No</v>
          </cell>
        </row>
        <row r="287">
          <cell r="A287" t="str">
            <v>66408-53777-VE</v>
          </cell>
          <cell r="B287" t="str">
            <v>Lyndsey Megany</v>
          </cell>
          <cell r="G287" t="str">
            <v>United States</v>
          </cell>
          <cell r="I287" t="str">
            <v>No</v>
          </cell>
        </row>
        <row r="288">
          <cell r="A288" t="str">
            <v>53035-99701-WG</v>
          </cell>
          <cell r="B288" t="str">
            <v>Byram Mergue</v>
          </cell>
          <cell r="C288" t="str">
            <v>bmergue7y@umn.edu</v>
          </cell>
          <cell r="G288" t="str">
            <v>United States</v>
          </cell>
          <cell r="I288" t="str">
            <v>Yes</v>
          </cell>
        </row>
        <row r="289">
          <cell r="A289" t="str">
            <v>45899-92796-EI</v>
          </cell>
          <cell r="B289" t="str">
            <v>Kerr Patise</v>
          </cell>
          <cell r="C289" t="str">
            <v>kpatise7z@jigsy.com</v>
          </cell>
          <cell r="G289" t="str">
            <v>United States</v>
          </cell>
          <cell r="I289" t="str">
            <v>No</v>
          </cell>
        </row>
        <row r="290">
          <cell r="A290" t="str">
            <v>17649-28133-PY</v>
          </cell>
          <cell r="B290" t="str">
            <v>Mathew Goulter</v>
          </cell>
          <cell r="G290" t="str">
            <v>Ireland</v>
          </cell>
          <cell r="I290" t="str">
            <v>Yes</v>
          </cell>
        </row>
        <row r="291">
          <cell r="A291" t="str">
            <v>49612-33852-CN</v>
          </cell>
          <cell r="B291" t="str">
            <v>Marris Grcic</v>
          </cell>
          <cell r="G291" t="str">
            <v>United States</v>
          </cell>
          <cell r="I291" t="str">
            <v>Yes</v>
          </cell>
        </row>
        <row r="292">
          <cell r="A292" t="str">
            <v>66976-43829-YG</v>
          </cell>
          <cell r="B292" t="str">
            <v>Domeniga Duke</v>
          </cell>
          <cell r="C292" t="str">
            <v>dduke82@vkontakte.ru</v>
          </cell>
          <cell r="G292" t="str">
            <v>United States</v>
          </cell>
          <cell r="I292" t="str">
            <v>No</v>
          </cell>
        </row>
        <row r="293">
          <cell r="A293" t="str">
            <v>64852-04619-XZ</v>
          </cell>
          <cell r="B293" t="str">
            <v>Violante Skouling</v>
          </cell>
          <cell r="G293" t="str">
            <v>Ireland</v>
          </cell>
          <cell r="I293" t="str">
            <v>No</v>
          </cell>
        </row>
        <row r="294">
          <cell r="A294" t="str">
            <v>58690-31815-VY</v>
          </cell>
          <cell r="B294" t="str">
            <v>Isidore Hussey</v>
          </cell>
          <cell r="C294" t="str">
            <v>ihussey84@mapy.cz</v>
          </cell>
          <cell r="G294" t="str">
            <v>United States</v>
          </cell>
          <cell r="I294" t="str">
            <v>No</v>
          </cell>
        </row>
        <row r="295">
          <cell r="A295" t="str">
            <v>62863-81239-DT</v>
          </cell>
          <cell r="B295" t="str">
            <v>Cassie Pinkerton</v>
          </cell>
          <cell r="C295" t="str">
            <v>cpinkerton85@upenn.edu</v>
          </cell>
          <cell r="G295" t="str">
            <v>United States</v>
          </cell>
          <cell r="I295" t="str">
            <v>No</v>
          </cell>
        </row>
        <row r="296">
          <cell r="A296" t="str">
            <v>21177-40725-CF</v>
          </cell>
          <cell r="B296" t="str">
            <v>Micki Fero</v>
          </cell>
          <cell r="G296" t="str">
            <v>United States</v>
          </cell>
          <cell r="I296" t="str">
            <v>No</v>
          </cell>
        </row>
        <row r="297">
          <cell r="A297" t="str">
            <v>99421-80253-UI</v>
          </cell>
          <cell r="B297" t="str">
            <v>Cybill Graddell</v>
          </cell>
          <cell r="G297" t="str">
            <v>United States</v>
          </cell>
          <cell r="I297" t="str">
            <v>No</v>
          </cell>
        </row>
        <row r="298">
          <cell r="A298" t="str">
            <v>45315-50206-DK</v>
          </cell>
          <cell r="B298" t="str">
            <v>Dorian Vizor</v>
          </cell>
          <cell r="C298" t="str">
            <v>dvizor88@furl.net</v>
          </cell>
          <cell r="G298" t="str">
            <v>United States</v>
          </cell>
          <cell r="I298" t="str">
            <v>Yes</v>
          </cell>
        </row>
        <row r="299">
          <cell r="A299" t="str">
            <v>09595-95726-OV</v>
          </cell>
          <cell r="B299" t="str">
            <v>Eddi Sedgebeer</v>
          </cell>
          <cell r="C299" t="str">
            <v>esedgebeer89@oaic.gov.au</v>
          </cell>
          <cell r="G299" t="str">
            <v>United States</v>
          </cell>
          <cell r="I299" t="str">
            <v>Yes</v>
          </cell>
        </row>
        <row r="300">
          <cell r="A300" t="str">
            <v>60221-67036-TD</v>
          </cell>
          <cell r="B300" t="str">
            <v>Ken Lestrange</v>
          </cell>
          <cell r="C300" t="str">
            <v>klestrange8a@lulu.com</v>
          </cell>
          <cell r="G300" t="str">
            <v>United States</v>
          </cell>
          <cell r="I300" t="str">
            <v>Yes</v>
          </cell>
        </row>
        <row r="301">
          <cell r="A301" t="str">
            <v>62923-29397-KX</v>
          </cell>
          <cell r="B301" t="str">
            <v>Lacee Tanti</v>
          </cell>
          <cell r="C301" t="str">
            <v>ltanti8b@techcrunch.com</v>
          </cell>
          <cell r="G301" t="str">
            <v>United States</v>
          </cell>
          <cell r="I301" t="str">
            <v>Yes</v>
          </cell>
        </row>
        <row r="302">
          <cell r="A302" t="str">
            <v>33011-52383-BA</v>
          </cell>
          <cell r="B302" t="str">
            <v>Arel De Lasci</v>
          </cell>
          <cell r="C302" t="str">
            <v>ade8c@1und1.de</v>
          </cell>
          <cell r="G302" t="str">
            <v>United States</v>
          </cell>
          <cell r="I302" t="str">
            <v>Yes</v>
          </cell>
        </row>
        <row r="303">
          <cell r="A303" t="str">
            <v>86768-91598-FA</v>
          </cell>
          <cell r="B303" t="str">
            <v>Trescha Jedrachowicz</v>
          </cell>
          <cell r="C303" t="str">
            <v>tjedrachowicz8d@acquirethisname.com</v>
          </cell>
          <cell r="G303" t="str">
            <v>United States</v>
          </cell>
          <cell r="I303" t="str">
            <v>Yes</v>
          </cell>
        </row>
        <row r="304">
          <cell r="A304" t="str">
            <v>37191-12203-MX</v>
          </cell>
          <cell r="B304" t="str">
            <v>Perkin Stonner</v>
          </cell>
          <cell r="C304" t="str">
            <v>pstonner8e@moonfruit.com</v>
          </cell>
          <cell r="G304" t="str">
            <v>United States</v>
          </cell>
          <cell r="I304" t="str">
            <v>No</v>
          </cell>
        </row>
        <row r="305">
          <cell r="A305" t="str">
            <v>16545-76328-JY</v>
          </cell>
          <cell r="B305" t="str">
            <v>Darrin Tingly</v>
          </cell>
          <cell r="C305" t="str">
            <v>dtingly8f@goo.ne.jp</v>
          </cell>
          <cell r="G305" t="str">
            <v>United States</v>
          </cell>
          <cell r="I305" t="str">
            <v>Yes</v>
          </cell>
        </row>
        <row r="306">
          <cell r="A306" t="str">
            <v>32177-42200-TP</v>
          </cell>
          <cell r="B306" t="str">
            <v>Rhodie Whife</v>
          </cell>
          <cell r="C306" t="str">
            <v>rwhife8g@360.cn</v>
          </cell>
          <cell r="G306" t="str">
            <v>United States</v>
          </cell>
          <cell r="I306" t="str">
            <v>Yes</v>
          </cell>
        </row>
        <row r="307">
          <cell r="A307" t="str">
            <v>22349-47389-GY</v>
          </cell>
          <cell r="B307" t="str">
            <v>Benn Checci</v>
          </cell>
          <cell r="C307" t="str">
            <v>bchecci8h@usa.gov</v>
          </cell>
          <cell r="G307" t="str">
            <v>United Kingdom</v>
          </cell>
          <cell r="I307" t="str">
            <v>No</v>
          </cell>
        </row>
        <row r="308">
          <cell r="A308" t="str">
            <v>70290-38099-GB</v>
          </cell>
          <cell r="B308" t="str">
            <v>Janifer Bagot</v>
          </cell>
          <cell r="C308" t="str">
            <v>jbagot8i@mac.com</v>
          </cell>
          <cell r="G308" t="str">
            <v>United States</v>
          </cell>
          <cell r="I308" t="str">
            <v>No</v>
          </cell>
        </row>
        <row r="309">
          <cell r="A309" t="str">
            <v>18741-72071-PP</v>
          </cell>
          <cell r="B309" t="str">
            <v>Ermin Beeble</v>
          </cell>
          <cell r="C309" t="str">
            <v>ebeeble8j@soundcloud.com</v>
          </cell>
          <cell r="G309" t="str">
            <v>United States</v>
          </cell>
          <cell r="I309" t="str">
            <v>Yes</v>
          </cell>
        </row>
        <row r="310">
          <cell r="A310" t="str">
            <v>62588-82624-II</v>
          </cell>
          <cell r="B310" t="str">
            <v>Cos Fluin</v>
          </cell>
          <cell r="C310" t="str">
            <v>cfluin8k@flickr.com</v>
          </cell>
          <cell r="G310" t="str">
            <v>United Kingdom</v>
          </cell>
          <cell r="I310" t="str">
            <v>No</v>
          </cell>
        </row>
        <row r="311">
          <cell r="A311" t="str">
            <v>37430-29579-HD</v>
          </cell>
          <cell r="B311" t="str">
            <v>Eveleen Bletsor</v>
          </cell>
          <cell r="C311" t="str">
            <v>ebletsor8l@vinaora.com</v>
          </cell>
          <cell r="G311" t="str">
            <v>United States</v>
          </cell>
          <cell r="I311" t="str">
            <v>Yes</v>
          </cell>
        </row>
        <row r="312">
          <cell r="A312" t="str">
            <v>84132-22322-QT</v>
          </cell>
          <cell r="B312" t="str">
            <v>Paola Brydell</v>
          </cell>
          <cell r="C312" t="str">
            <v>pbrydell8m@bloglovin.com</v>
          </cell>
          <cell r="G312" t="str">
            <v>Ireland</v>
          </cell>
          <cell r="I312" t="str">
            <v>No</v>
          </cell>
        </row>
        <row r="313">
          <cell r="A313" t="str">
            <v>74330-29286-RO</v>
          </cell>
          <cell r="B313" t="str">
            <v>Claudetta Rushe</v>
          </cell>
          <cell r="C313" t="str">
            <v>crushe8n@about.me</v>
          </cell>
          <cell r="G313" t="str">
            <v>United States</v>
          </cell>
          <cell r="I313" t="str">
            <v>Yes</v>
          </cell>
        </row>
        <row r="314">
          <cell r="A314" t="str">
            <v>37445-17791-NQ</v>
          </cell>
          <cell r="B314" t="str">
            <v>Natka Leethem</v>
          </cell>
          <cell r="C314" t="str">
            <v>nleethem8o@mac.com</v>
          </cell>
          <cell r="G314" t="str">
            <v>United States</v>
          </cell>
          <cell r="I314" t="str">
            <v>Yes</v>
          </cell>
        </row>
        <row r="315">
          <cell r="A315" t="str">
            <v>58511-10548-ZU</v>
          </cell>
          <cell r="B315" t="str">
            <v>Ailene Nesfield</v>
          </cell>
          <cell r="C315" t="str">
            <v>anesfield8p@people.com.cn</v>
          </cell>
          <cell r="G315" t="str">
            <v>United Kingdom</v>
          </cell>
          <cell r="I315" t="str">
            <v>Yes</v>
          </cell>
        </row>
        <row r="316">
          <cell r="A316" t="str">
            <v>47725-34771-FJ</v>
          </cell>
          <cell r="B316" t="str">
            <v>Stacy Pickworth</v>
          </cell>
          <cell r="G316" t="str">
            <v>United States</v>
          </cell>
          <cell r="I316" t="str">
            <v>No</v>
          </cell>
        </row>
        <row r="317">
          <cell r="A317" t="str">
            <v>53086-67334-KT</v>
          </cell>
          <cell r="B317" t="str">
            <v>Melli Brockway</v>
          </cell>
          <cell r="C317" t="str">
            <v>mbrockway8r@ibm.com</v>
          </cell>
          <cell r="G317" t="str">
            <v>United States</v>
          </cell>
          <cell r="I317" t="str">
            <v>Yes</v>
          </cell>
        </row>
        <row r="318">
          <cell r="A318" t="str">
            <v>83308-82257-UN</v>
          </cell>
          <cell r="B318" t="str">
            <v>Nanny Lush</v>
          </cell>
          <cell r="C318" t="str">
            <v>nlush8s@dedecms.com</v>
          </cell>
          <cell r="G318" t="str">
            <v>Ireland</v>
          </cell>
          <cell r="I318" t="str">
            <v>No</v>
          </cell>
        </row>
        <row r="319">
          <cell r="A319" t="str">
            <v>37274-08534-FM</v>
          </cell>
          <cell r="B319" t="str">
            <v>Selma McMillian</v>
          </cell>
          <cell r="C319" t="str">
            <v>smcmillian8t@csmonitor.com</v>
          </cell>
          <cell r="G319" t="str">
            <v>United States</v>
          </cell>
          <cell r="I319" t="str">
            <v>No</v>
          </cell>
        </row>
        <row r="320">
          <cell r="A320" t="str">
            <v>54004-04664-AA</v>
          </cell>
          <cell r="B320" t="str">
            <v>Tess Bennison</v>
          </cell>
          <cell r="C320" t="str">
            <v>tbennison8u@google.cn</v>
          </cell>
          <cell r="G320" t="str">
            <v>United States</v>
          </cell>
          <cell r="I320" t="str">
            <v>Yes</v>
          </cell>
        </row>
        <row r="321">
          <cell r="A321" t="str">
            <v>26822-19510-SD</v>
          </cell>
          <cell r="B321" t="str">
            <v>Gabie Tweed</v>
          </cell>
          <cell r="C321" t="str">
            <v>gtweed8v@yolasite.com</v>
          </cell>
          <cell r="G321" t="str">
            <v>United States</v>
          </cell>
          <cell r="I321" t="str">
            <v>Yes</v>
          </cell>
        </row>
        <row r="322">
          <cell r="A322" t="str">
            <v>37916-57149-GE</v>
          </cell>
          <cell r="B322" t="str">
            <v>Freddie Cusick</v>
          </cell>
          <cell r="C322" t="str">
            <v>fcusick8w@hatena.ne.jp</v>
          </cell>
          <cell r="G322" t="str">
            <v>United States</v>
          </cell>
          <cell r="I322" t="str">
            <v>Yes</v>
          </cell>
        </row>
        <row r="323">
          <cell r="A323" t="str">
            <v>06432-73165-ML</v>
          </cell>
          <cell r="B323" t="str">
            <v>Gaile Goggin</v>
          </cell>
          <cell r="C323" t="str">
            <v>ggoggin8x@wix.com</v>
          </cell>
          <cell r="G323" t="str">
            <v>Ireland</v>
          </cell>
          <cell r="I323" t="str">
            <v>Yes</v>
          </cell>
        </row>
        <row r="324">
          <cell r="A324" t="str">
            <v>96503-31833-CW</v>
          </cell>
          <cell r="B324" t="str">
            <v>Skylar Jeyness</v>
          </cell>
          <cell r="C324" t="str">
            <v>sjeyness8y@biglobe.ne.jp</v>
          </cell>
          <cell r="G324" t="str">
            <v>Ireland</v>
          </cell>
          <cell r="I324" t="str">
            <v>No</v>
          </cell>
        </row>
        <row r="325">
          <cell r="A325" t="str">
            <v>63985-64148-MG</v>
          </cell>
          <cell r="B325" t="str">
            <v>Donica Bonhome</v>
          </cell>
          <cell r="C325" t="str">
            <v>dbonhome8z@shinystat.com</v>
          </cell>
          <cell r="G325" t="str">
            <v>United States</v>
          </cell>
          <cell r="I325" t="str">
            <v>Yes</v>
          </cell>
        </row>
        <row r="326">
          <cell r="A326" t="str">
            <v>19597-91185-CM</v>
          </cell>
          <cell r="B326" t="str">
            <v>Diena Peetermann</v>
          </cell>
          <cell r="G326" t="str">
            <v>United States</v>
          </cell>
          <cell r="I326" t="str">
            <v>No</v>
          </cell>
        </row>
        <row r="327">
          <cell r="A327" t="str">
            <v>79814-23626-JR</v>
          </cell>
          <cell r="B327" t="str">
            <v>Trina Le Sarr</v>
          </cell>
          <cell r="C327" t="str">
            <v>tle91@epa.gov</v>
          </cell>
          <cell r="G327" t="str">
            <v>United States</v>
          </cell>
          <cell r="I327" t="str">
            <v>Yes</v>
          </cell>
        </row>
        <row r="328">
          <cell r="A328" t="str">
            <v>43439-94003-DW</v>
          </cell>
          <cell r="B328" t="str">
            <v>Flynn Antony</v>
          </cell>
          <cell r="G328" t="str">
            <v>United States</v>
          </cell>
          <cell r="I328" t="str">
            <v>No</v>
          </cell>
        </row>
        <row r="329">
          <cell r="A329" t="str">
            <v>97655-45555-LI</v>
          </cell>
          <cell r="B329" t="str">
            <v>Baudoin Alldridge</v>
          </cell>
          <cell r="C329" t="str">
            <v>balldridge93@yandex.ru</v>
          </cell>
          <cell r="G329" t="str">
            <v>United States</v>
          </cell>
          <cell r="I329" t="str">
            <v>Yes</v>
          </cell>
        </row>
        <row r="330">
          <cell r="A330" t="str">
            <v>64418-01720-VW</v>
          </cell>
          <cell r="B330" t="str">
            <v>Homer Dulany</v>
          </cell>
          <cell r="G330" t="str">
            <v>United States</v>
          </cell>
          <cell r="I330" t="str">
            <v>Yes</v>
          </cell>
        </row>
        <row r="331">
          <cell r="A331" t="str">
            <v>96836-09258-RI</v>
          </cell>
          <cell r="B331" t="str">
            <v>Lisa Goodger</v>
          </cell>
          <cell r="C331" t="str">
            <v>lgoodger95@guardian.co.uk</v>
          </cell>
          <cell r="G331" t="str">
            <v>United States</v>
          </cell>
          <cell r="I331" t="str">
            <v>Yes</v>
          </cell>
        </row>
        <row r="332">
          <cell r="A332" t="str">
            <v>33622-01348-PF</v>
          </cell>
          <cell r="B332" t="str">
            <v>Fiorenze Drogan</v>
          </cell>
          <cell r="C332" t="str">
            <v>fdrogan96@gnu.org</v>
          </cell>
          <cell r="G332" t="str">
            <v>United States</v>
          </cell>
          <cell r="I332" t="str">
            <v>No</v>
          </cell>
        </row>
        <row r="333">
          <cell r="A333" t="str">
            <v>69529-07533-CV</v>
          </cell>
          <cell r="B333" t="str">
            <v>Corine Drewett</v>
          </cell>
          <cell r="C333" t="str">
            <v>cdrewett97@wikipedia.org</v>
          </cell>
          <cell r="G333" t="str">
            <v>United States</v>
          </cell>
          <cell r="I333" t="str">
            <v>Yes</v>
          </cell>
        </row>
        <row r="334">
          <cell r="A334" t="str">
            <v>94840-49457-UD</v>
          </cell>
          <cell r="B334" t="str">
            <v>Quinn Parsons</v>
          </cell>
          <cell r="C334" t="str">
            <v>qparsons98@blogtalkradio.com</v>
          </cell>
          <cell r="G334" t="str">
            <v>United States</v>
          </cell>
          <cell r="I334" t="str">
            <v>Yes</v>
          </cell>
        </row>
        <row r="335">
          <cell r="A335" t="str">
            <v>81414-81273-DK</v>
          </cell>
          <cell r="B335" t="str">
            <v>Vivyan Ceely</v>
          </cell>
          <cell r="C335" t="str">
            <v>vceely99@auda.org.au</v>
          </cell>
          <cell r="G335" t="str">
            <v>United States</v>
          </cell>
          <cell r="I335" t="str">
            <v>Yes</v>
          </cell>
        </row>
        <row r="336">
          <cell r="A336" t="str">
            <v>76930-61689-CH</v>
          </cell>
          <cell r="B336" t="str">
            <v>Elonore Goodings</v>
          </cell>
          <cell r="G336" t="str">
            <v>United States</v>
          </cell>
          <cell r="I336" t="str">
            <v>No</v>
          </cell>
        </row>
        <row r="337">
          <cell r="A337" t="str">
            <v>12839-56537-TQ</v>
          </cell>
          <cell r="B337" t="str">
            <v>Clement Vasiliev</v>
          </cell>
          <cell r="C337" t="str">
            <v>cvasiliev9b@discuz.net</v>
          </cell>
          <cell r="G337" t="str">
            <v>United States</v>
          </cell>
          <cell r="I337" t="str">
            <v>Yes</v>
          </cell>
        </row>
        <row r="338">
          <cell r="A338" t="str">
            <v>62741-01322-HU</v>
          </cell>
          <cell r="B338" t="str">
            <v>Terencio O'Moylan</v>
          </cell>
          <cell r="C338" t="str">
            <v>tomoylan9c@liveinternet.ru</v>
          </cell>
          <cell r="G338" t="str">
            <v>United Kingdom</v>
          </cell>
          <cell r="I338" t="str">
            <v>No</v>
          </cell>
        </row>
        <row r="339">
          <cell r="A339" t="str">
            <v>34104-15243-UX</v>
          </cell>
          <cell r="B339" t="str">
            <v>Jeddy Vanyarkin</v>
          </cell>
          <cell r="G339" t="str">
            <v>United States</v>
          </cell>
          <cell r="I339" t="str">
            <v>No</v>
          </cell>
        </row>
        <row r="340">
          <cell r="A340" t="str">
            <v>44932-34838-RM</v>
          </cell>
          <cell r="B340" t="str">
            <v>Wyatan Fetherston</v>
          </cell>
          <cell r="C340" t="str">
            <v>wfetherston9e@constantcontact.com</v>
          </cell>
          <cell r="G340" t="str">
            <v>United States</v>
          </cell>
          <cell r="I340" t="str">
            <v>No</v>
          </cell>
        </row>
        <row r="341">
          <cell r="A341" t="str">
            <v>91181-19412-RQ</v>
          </cell>
          <cell r="B341" t="str">
            <v>Emmaline Rasmus</v>
          </cell>
          <cell r="C341" t="str">
            <v>erasmus9f@techcrunch.com</v>
          </cell>
          <cell r="G341" t="str">
            <v>United States</v>
          </cell>
          <cell r="I341" t="str">
            <v>Yes</v>
          </cell>
        </row>
        <row r="342">
          <cell r="A342" t="str">
            <v>37182-54930-XC</v>
          </cell>
          <cell r="B342" t="str">
            <v>Wesley Giorgioni</v>
          </cell>
          <cell r="C342" t="str">
            <v>wgiorgioni9g@wikipedia.org</v>
          </cell>
          <cell r="G342" t="str">
            <v>United States</v>
          </cell>
          <cell r="I342" t="str">
            <v>Yes</v>
          </cell>
        </row>
        <row r="343">
          <cell r="A343" t="str">
            <v>08613-17327-XT</v>
          </cell>
          <cell r="B343" t="str">
            <v>Lucienne Scargle</v>
          </cell>
          <cell r="C343" t="str">
            <v>lscargle9h@myspace.com</v>
          </cell>
          <cell r="G343" t="str">
            <v>United States</v>
          </cell>
          <cell r="I343" t="str">
            <v>No</v>
          </cell>
        </row>
        <row r="344">
          <cell r="A344" t="str">
            <v>40507-83899-MR</v>
          </cell>
          <cell r="B344" t="str">
            <v>Christy Franseco</v>
          </cell>
          <cell r="C344" t="str">
            <v>cfranseco9i@phoca.cz</v>
          </cell>
          <cell r="G344" t="str">
            <v>United States</v>
          </cell>
          <cell r="I344" t="str">
            <v>No</v>
          </cell>
        </row>
        <row r="345">
          <cell r="A345" t="str">
            <v>70451-38048-AH</v>
          </cell>
          <cell r="B345" t="str">
            <v>Noam Climance</v>
          </cell>
          <cell r="C345" t="str">
            <v>nclimance9j@europa.eu</v>
          </cell>
          <cell r="G345" t="str">
            <v>United States</v>
          </cell>
          <cell r="I345" t="str">
            <v>No</v>
          </cell>
        </row>
        <row r="346">
          <cell r="A346" t="str">
            <v>35442-75769-PL</v>
          </cell>
          <cell r="B346" t="str">
            <v>Catarina Donn</v>
          </cell>
          <cell r="G346" t="str">
            <v>Ireland</v>
          </cell>
          <cell r="I346" t="str">
            <v>Yes</v>
          </cell>
        </row>
        <row r="347">
          <cell r="A347" t="str">
            <v>83737-56117-JE</v>
          </cell>
          <cell r="B347" t="str">
            <v>Ameline Snazle</v>
          </cell>
          <cell r="C347" t="str">
            <v>asnazle9l@oracle.com</v>
          </cell>
          <cell r="G347" t="str">
            <v>United States</v>
          </cell>
          <cell r="I347" t="str">
            <v>No</v>
          </cell>
        </row>
        <row r="348">
          <cell r="A348" t="str">
            <v>07095-81281-NJ</v>
          </cell>
          <cell r="B348" t="str">
            <v>Rebeka Worg</v>
          </cell>
          <cell r="C348" t="str">
            <v>rworg9m@arstechnica.com</v>
          </cell>
          <cell r="G348" t="str">
            <v>United States</v>
          </cell>
          <cell r="I348" t="str">
            <v>Yes</v>
          </cell>
        </row>
        <row r="349">
          <cell r="A349" t="str">
            <v>77043-48851-HG</v>
          </cell>
          <cell r="B349" t="str">
            <v>Lewes Danes</v>
          </cell>
          <cell r="C349" t="str">
            <v>ldanes9n@umn.edu</v>
          </cell>
          <cell r="G349" t="str">
            <v>United States</v>
          </cell>
          <cell r="I349" t="str">
            <v>No</v>
          </cell>
        </row>
        <row r="350">
          <cell r="A350" t="str">
            <v>78224-60622-KH</v>
          </cell>
          <cell r="B350" t="str">
            <v>Shelli Keynd</v>
          </cell>
          <cell r="C350" t="str">
            <v>skeynd9o@narod.ru</v>
          </cell>
          <cell r="G350" t="str">
            <v>United States</v>
          </cell>
          <cell r="I350" t="str">
            <v>No</v>
          </cell>
        </row>
        <row r="351">
          <cell r="A351" t="str">
            <v>83105-86631-IU</v>
          </cell>
          <cell r="B351" t="str">
            <v>Dell Daveridge</v>
          </cell>
          <cell r="C351" t="str">
            <v>ddaveridge9p@arstechnica.com</v>
          </cell>
          <cell r="G351" t="str">
            <v>United States</v>
          </cell>
          <cell r="I351" t="str">
            <v>No</v>
          </cell>
        </row>
        <row r="352">
          <cell r="A352" t="str">
            <v>99358-65399-TC</v>
          </cell>
          <cell r="B352" t="str">
            <v>Joshuah Awdry</v>
          </cell>
          <cell r="C352" t="str">
            <v>jawdry9q@utexas.edu</v>
          </cell>
          <cell r="G352" t="str">
            <v>United States</v>
          </cell>
          <cell r="I352" t="str">
            <v>No</v>
          </cell>
        </row>
        <row r="353">
          <cell r="A353" t="str">
            <v>94525-76037-JP</v>
          </cell>
          <cell r="B353" t="str">
            <v>Ethel Ryles</v>
          </cell>
          <cell r="C353" t="str">
            <v>eryles9r@fastcompany.com</v>
          </cell>
          <cell r="G353" t="str">
            <v>United States</v>
          </cell>
          <cell r="I353" t="str">
            <v>No</v>
          </cell>
        </row>
        <row r="354">
          <cell r="A354" t="str">
            <v>91336-36621-RB</v>
          </cell>
          <cell r="B354" t="str">
            <v>Selie Baulcombe</v>
          </cell>
          <cell r="C354" t="str">
            <v>sbaulcombe9s@dropbox.com</v>
          </cell>
          <cell r="G354" t="str">
            <v>United States</v>
          </cell>
          <cell r="I354" t="str">
            <v>No</v>
          </cell>
        </row>
        <row r="355">
          <cell r="A355" t="str">
            <v>82718-93677-XO</v>
          </cell>
          <cell r="B355" t="str">
            <v>Maitilde Boxill</v>
          </cell>
          <cell r="G355" t="str">
            <v>United States</v>
          </cell>
          <cell r="I355" t="str">
            <v>Yes</v>
          </cell>
        </row>
        <row r="356">
          <cell r="A356" t="str">
            <v>44708-78241-DF</v>
          </cell>
          <cell r="B356" t="str">
            <v>Jodee Caldicott</v>
          </cell>
          <cell r="C356" t="str">
            <v>jcaldicott9u@usda.gov</v>
          </cell>
          <cell r="G356" t="str">
            <v>United States</v>
          </cell>
          <cell r="I356" t="str">
            <v>No</v>
          </cell>
        </row>
        <row r="357">
          <cell r="A357" t="str">
            <v>23039-93032-FN</v>
          </cell>
          <cell r="B357" t="str">
            <v>Marianna Vedmore</v>
          </cell>
          <cell r="C357" t="str">
            <v>mvedmore9v@a8.net</v>
          </cell>
          <cell r="G357" t="str">
            <v>United States</v>
          </cell>
          <cell r="I357" t="str">
            <v>Yes</v>
          </cell>
        </row>
        <row r="358">
          <cell r="A358" t="str">
            <v>35256-12529-FT</v>
          </cell>
          <cell r="B358" t="str">
            <v>Willey Romao</v>
          </cell>
          <cell r="C358" t="str">
            <v>wromao9w@chronoengine.com</v>
          </cell>
          <cell r="G358" t="str">
            <v>United States</v>
          </cell>
          <cell r="I358" t="str">
            <v>Yes</v>
          </cell>
        </row>
        <row r="359">
          <cell r="A359" t="str">
            <v>86100-33488-WP</v>
          </cell>
          <cell r="B359" t="str">
            <v>Enriqueta Ixor</v>
          </cell>
          <cell r="G359" t="str">
            <v>United States</v>
          </cell>
          <cell r="I359" t="str">
            <v>No</v>
          </cell>
        </row>
        <row r="360">
          <cell r="A360" t="str">
            <v>64435-53100-WM</v>
          </cell>
          <cell r="B360" t="str">
            <v>Tomasina Cotmore</v>
          </cell>
          <cell r="C360" t="str">
            <v>tcotmore9y@amazonaws.com</v>
          </cell>
          <cell r="G360" t="str">
            <v>United States</v>
          </cell>
          <cell r="I360" t="str">
            <v>No</v>
          </cell>
        </row>
        <row r="361">
          <cell r="A361" t="str">
            <v>44699-43836-UH</v>
          </cell>
          <cell r="B361" t="str">
            <v>Yuma Skipsey</v>
          </cell>
          <cell r="C361" t="str">
            <v>yskipsey9z@spotify.com</v>
          </cell>
          <cell r="G361" t="str">
            <v>United Kingdom</v>
          </cell>
          <cell r="I361" t="str">
            <v>No</v>
          </cell>
        </row>
        <row r="362">
          <cell r="A362" t="str">
            <v>29588-35679-RG</v>
          </cell>
          <cell r="B362" t="str">
            <v>Nicko Corps</v>
          </cell>
          <cell r="C362" t="str">
            <v>ncorpsa0@gmpg.org</v>
          </cell>
          <cell r="G362" t="str">
            <v>United States</v>
          </cell>
          <cell r="I362" t="str">
            <v>No</v>
          </cell>
        </row>
        <row r="363">
          <cell r="A363" t="str">
            <v>09003-89770-JO</v>
          </cell>
          <cell r="B363" t="str">
            <v>Christabel Rubury</v>
          </cell>
          <cell r="C363" t="str">
            <v>cruburya1@geocities.jp</v>
          </cell>
          <cell r="G363" t="str">
            <v>United States</v>
          </cell>
          <cell r="I363" t="str">
            <v>Yes</v>
          </cell>
        </row>
        <row r="364">
          <cell r="A364" t="str">
            <v>64815-54078-HH</v>
          </cell>
          <cell r="B364" t="str">
            <v>Feliks Babber</v>
          </cell>
          <cell r="C364" t="str">
            <v>fbabbera2@stanford.edu</v>
          </cell>
          <cell r="G364" t="str">
            <v>United States</v>
          </cell>
          <cell r="I364" t="str">
            <v>Yes</v>
          </cell>
        </row>
        <row r="365">
          <cell r="A365" t="str">
            <v>59572-41990-XY</v>
          </cell>
          <cell r="B365" t="str">
            <v>Kaja Loxton</v>
          </cell>
          <cell r="C365" t="str">
            <v>kloxtona3@opensource.org</v>
          </cell>
          <cell r="G365" t="str">
            <v>United States</v>
          </cell>
          <cell r="I365" t="str">
            <v>No</v>
          </cell>
        </row>
        <row r="366">
          <cell r="A366" t="str">
            <v>32481-61533-ZJ</v>
          </cell>
          <cell r="B366" t="str">
            <v>Parker Tofful</v>
          </cell>
          <cell r="C366" t="str">
            <v>ptoffula4@posterous.com</v>
          </cell>
          <cell r="G366" t="str">
            <v>United States</v>
          </cell>
          <cell r="I366" t="str">
            <v>Yes</v>
          </cell>
        </row>
        <row r="367">
          <cell r="A367" t="str">
            <v>31587-92570-HL</v>
          </cell>
          <cell r="B367" t="str">
            <v>Casi Gwinnett</v>
          </cell>
          <cell r="C367" t="str">
            <v>cgwinnetta5@behance.net</v>
          </cell>
          <cell r="G367" t="str">
            <v>United States</v>
          </cell>
          <cell r="I367" t="str">
            <v>No</v>
          </cell>
        </row>
        <row r="368">
          <cell r="A368" t="str">
            <v>93832-04799-ID</v>
          </cell>
          <cell r="B368" t="str">
            <v>Saree Ellesworth</v>
          </cell>
          <cell r="G368" t="str">
            <v>United States</v>
          </cell>
          <cell r="I368" t="str">
            <v>No</v>
          </cell>
        </row>
        <row r="369">
          <cell r="A369" t="str">
            <v>59367-30821-ZQ</v>
          </cell>
          <cell r="B369" t="str">
            <v>Silvio Iorizzi</v>
          </cell>
          <cell r="G369" t="str">
            <v>United States</v>
          </cell>
          <cell r="I369" t="str">
            <v>Yes</v>
          </cell>
        </row>
        <row r="370">
          <cell r="A370" t="str">
            <v>83947-45528-ET</v>
          </cell>
          <cell r="B370" t="str">
            <v>Leesa Flaonier</v>
          </cell>
          <cell r="C370" t="str">
            <v>lflaoniera8@wordpress.org</v>
          </cell>
          <cell r="G370" t="str">
            <v>United States</v>
          </cell>
          <cell r="I370" t="str">
            <v>No</v>
          </cell>
        </row>
        <row r="371">
          <cell r="A371" t="str">
            <v>60799-92593-CX</v>
          </cell>
          <cell r="B371" t="str">
            <v>Abba Pummell</v>
          </cell>
          <cell r="G371" t="str">
            <v>United States</v>
          </cell>
          <cell r="I371" t="str">
            <v>Yes</v>
          </cell>
        </row>
        <row r="372">
          <cell r="A372" t="str">
            <v>61600-55136-UM</v>
          </cell>
          <cell r="B372" t="str">
            <v>Corinna Catcheside</v>
          </cell>
          <cell r="C372" t="str">
            <v>ccatchesideaa@macromedia.com</v>
          </cell>
          <cell r="G372" t="str">
            <v>United States</v>
          </cell>
          <cell r="I372" t="str">
            <v>Yes</v>
          </cell>
        </row>
        <row r="373">
          <cell r="A373" t="str">
            <v>59771-90302-OF</v>
          </cell>
          <cell r="B373" t="str">
            <v>Cortney Gibbonson</v>
          </cell>
          <cell r="C373" t="str">
            <v>cgibbonsonab@accuweather.com</v>
          </cell>
          <cell r="G373" t="str">
            <v>United States</v>
          </cell>
          <cell r="I373" t="str">
            <v>Yes</v>
          </cell>
        </row>
        <row r="374">
          <cell r="A374" t="str">
            <v>16880-78077-FB</v>
          </cell>
          <cell r="B374" t="str">
            <v>Terri Farra</v>
          </cell>
          <cell r="C374" t="str">
            <v>tfarraac@behance.net</v>
          </cell>
          <cell r="G374" t="str">
            <v>United States</v>
          </cell>
          <cell r="I374" t="str">
            <v>No</v>
          </cell>
        </row>
        <row r="375">
          <cell r="A375" t="str">
            <v>74415-50873-FC</v>
          </cell>
          <cell r="B375" t="str">
            <v>Corney Curme</v>
          </cell>
          <cell r="G375" t="str">
            <v>Ireland</v>
          </cell>
          <cell r="I375" t="str">
            <v>Yes</v>
          </cell>
        </row>
        <row r="376">
          <cell r="A376" t="str">
            <v>31798-95707-NR</v>
          </cell>
          <cell r="B376" t="str">
            <v>Gothart Bamfield</v>
          </cell>
          <cell r="C376" t="str">
            <v>gbamfieldae@yellowpages.com</v>
          </cell>
          <cell r="G376" t="str">
            <v>United States</v>
          </cell>
          <cell r="I376" t="str">
            <v>Yes</v>
          </cell>
        </row>
        <row r="377">
          <cell r="A377" t="str">
            <v>59122-08794-WT</v>
          </cell>
          <cell r="B377" t="str">
            <v>Waylin Hollingdale</v>
          </cell>
          <cell r="C377" t="str">
            <v>whollingdaleaf@about.me</v>
          </cell>
          <cell r="G377" t="str">
            <v>United States</v>
          </cell>
          <cell r="I377" t="str">
            <v>Yes</v>
          </cell>
        </row>
        <row r="378">
          <cell r="A378" t="str">
            <v>37238-52421-JJ</v>
          </cell>
          <cell r="B378" t="str">
            <v>Judd De Leek</v>
          </cell>
          <cell r="C378" t="str">
            <v>jdeag@xrea.com</v>
          </cell>
          <cell r="G378" t="str">
            <v>United States</v>
          </cell>
          <cell r="I378" t="str">
            <v>Yes</v>
          </cell>
        </row>
        <row r="379">
          <cell r="A379" t="str">
            <v>48854-01899-FN</v>
          </cell>
          <cell r="B379" t="str">
            <v>Vanya Skullet</v>
          </cell>
          <cell r="C379" t="str">
            <v>vskulletah@tinyurl.com</v>
          </cell>
          <cell r="G379" t="str">
            <v>Ireland</v>
          </cell>
          <cell r="I379" t="str">
            <v>No</v>
          </cell>
        </row>
        <row r="380">
          <cell r="A380" t="str">
            <v>80896-38819-DW</v>
          </cell>
          <cell r="B380" t="str">
            <v>Jany Rudeforth</v>
          </cell>
          <cell r="C380" t="str">
            <v>jrudeforthai@wunderground.com</v>
          </cell>
          <cell r="G380" t="str">
            <v>Ireland</v>
          </cell>
          <cell r="I380" t="str">
            <v>Yes</v>
          </cell>
        </row>
        <row r="381">
          <cell r="A381" t="str">
            <v>29814-01459-RC</v>
          </cell>
          <cell r="B381" t="str">
            <v>Ashbey Tomaszewski</v>
          </cell>
          <cell r="C381" t="str">
            <v>atomaszewskiaj@answers.com</v>
          </cell>
          <cell r="G381" t="str">
            <v>United Kingdom</v>
          </cell>
          <cell r="I381" t="str">
            <v>Yes</v>
          </cell>
        </row>
        <row r="382">
          <cell r="A382" t="str">
            <v>21815-71230-UT</v>
          </cell>
          <cell r="B382" t="str">
            <v>Fanni Marti</v>
          </cell>
          <cell r="C382" t="str">
            <v>fmartiak@stumbleupon.com</v>
          </cell>
          <cell r="G382" t="str">
            <v>United States</v>
          </cell>
          <cell r="I382" t="str">
            <v>No</v>
          </cell>
        </row>
        <row r="383">
          <cell r="A383" t="str">
            <v>48497-29281-FE</v>
          </cell>
          <cell r="B383" t="str">
            <v>Pren Bess</v>
          </cell>
          <cell r="C383" t="str">
            <v>pbessal@qq.com</v>
          </cell>
          <cell r="G383" t="str">
            <v>United States</v>
          </cell>
          <cell r="I383" t="str">
            <v>Yes</v>
          </cell>
        </row>
        <row r="384">
          <cell r="A384" t="str">
            <v>43605-12616-YH</v>
          </cell>
          <cell r="B384" t="str">
            <v>Elka Windress</v>
          </cell>
          <cell r="C384" t="str">
            <v>ewindressam@marketwatch.com</v>
          </cell>
          <cell r="G384" t="str">
            <v>United States</v>
          </cell>
          <cell r="I384" t="str">
            <v>No</v>
          </cell>
        </row>
        <row r="385">
          <cell r="A385" t="str">
            <v>21907-75962-VB</v>
          </cell>
          <cell r="B385" t="str">
            <v>Marty Kidstoun</v>
          </cell>
          <cell r="G385" t="str">
            <v>United States</v>
          </cell>
          <cell r="I385" t="str">
            <v>Yes</v>
          </cell>
        </row>
        <row r="386">
          <cell r="A386" t="str">
            <v>69503-12127-YD</v>
          </cell>
          <cell r="B386" t="str">
            <v>Nickey Dimbleby</v>
          </cell>
          <cell r="G386" t="str">
            <v>United States</v>
          </cell>
          <cell r="I386" t="str">
            <v>No</v>
          </cell>
        </row>
        <row r="387">
          <cell r="A387" t="str">
            <v>68810-07329-EU</v>
          </cell>
          <cell r="B387" t="str">
            <v>Virgil Baumadier</v>
          </cell>
          <cell r="C387" t="str">
            <v>vbaumadierap@google.cn</v>
          </cell>
          <cell r="G387" t="str">
            <v>United States</v>
          </cell>
          <cell r="I387" t="str">
            <v>Yes</v>
          </cell>
        </row>
        <row r="388">
          <cell r="A388" t="str">
            <v>08478-75251-OG</v>
          </cell>
          <cell r="B388" t="str">
            <v>Lenore Messenbird</v>
          </cell>
          <cell r="G388" t="str">
            <v>United States</v>
          </cell>
          <cell r="I388" t="str">
            <v>Yes</v>
          </cell>
        </row>
        <row r="389">
          <cell r="A389" t="str">
            <v>17005-82030-EA</v>
          </cell>
          <cell r="B389" t="str">
            <v>Shirleen Welds</v>
          </cell>
          <cell r="C389" t="str">
            <v>sweldsar@wired.com</v>
          </cell>
          <cell r="G389" t="str">
            <v>United States</v>
          </cell>
          <cell r="I389" t="str">
            <v>Yes</v>
          </cell>
        </row>
        <row r="390">
          <cell r="A390" t="str">
            <v>42179-95059-DO</v>
          </cell>
          <cell r="B390" t="str">
            <v>Maisie Sarvar</v>
          </cell>
          <cell r="C390" t="str">
            <v>msarvaras@artisteer.com</v>
          </cell>
          <cell r="G390" t="str">
            <v>United States</v>
          </cell>
          <cell r="I390" t="str">
            <v>Yes</v>
          </cell>
        </row>
        <row r="391">
          <cell r="A391" t="str">
            <v>55989-39849-WO</v>
          </cell>
          <cell r="B391" t="str">
            <v>Andrej Havick</v>
          </cell>
          <cell r="C391" t="str">
            <v>ahavickat@nsw.gov.au</v>
          </cell>
          <cell r="G391" t="str">
            <v>United States</v>
          </cell>
          <cell r="I391" t="str">
            <v>Yes</v>
          </cell>
        </row>
        <row r="392">
          <cell r="A392" t="str">
            <v>28932-49296-TM</v>
          </cell>
          <cell r="B392" t="str">
            <v>Sloan Diviny</v>
          </cell>
          <cell r="C392" t="str">
            <v>sdivinyau@ask.com</v>
          </cell>
          <cell r="G392" t="str">
            <v>United States</v>
          </cell>
          <cell r="I392" t="str">
            <v>Yes</v>
          </cell>
        </row>
        <row r="393">
          <cell r="A393" t="str">
            <v>86144-10144-CB</v>
          </cell>
          <cell r="B393" t="str">
            <v>Itch Norquoy</v>
          </cell>
          <cell r="C393" t="str">
            <v>inorquoyav@businessweek.com</v>
          </cell>
          <cell r="G393" t="str">
            <v>United States</v>
          </cell>
          <cell r="I393" t="str">
            <v>No</v>
          </cell>
        </row>
        <row r="394">
          <cell r="A394" t="str">
            <v>60973-72562-DQ</v>
          </cell>
          <cell r="B394" t="str">
            <v>Anson Iddison</v>
          </cell>
          <cell r="C394" t="str">
            <v>aiddisonaw@usa.gov</v>
          </cell>
          <cell r="G394" t="str">
            <v>United States</v>
          </cell>
          <cell r="I394" t="str">
            <v>No</v>
          </cell>
        </row>
        <row r="395">
          <cell r="A395" t="str">
            <v>94341-60520-PF</v>
          </cell>
          <cell r="B395" t="str">
            <v>Dov Sprosson</v>
          </cell>
          <cell r="C395" t="str">
            <v>dsprossonax@wunderground.com</v>
          </cell>
          <cell r="G395" t="str">
            <v>United States</v>
          </cell>
          <cell r="I395" t="str">
            <v>Yes</v>
          </cell>
        </row>
        <row r="396">
          <cell r="A396" t="str">
            <v>11263-86515-VU</v>
          </cell>
          <cell r="B396" t="str">
            <v>Randal Longfield</v>
          </cell>
          <cell r="C396" t="str">
            <v>rlongfielday@bluehost.com</v>
          </cell>
          <cell r="G396" t="str">
            <v>United States</v>
          </cell>
          <cell r="I396" t="str">
            <v>No</v>
          </cell>
        </row>
        <row r="397">
          <cell r="A397" t="str">
            <v>60004-62976-NI</v>
          </cell>
          <cell r="B397" t="str">
            <v>Gregorius Kislingbury</v>
          </cell>
          <cell r="C397" t="str">
            <v>gkislingburyaz@samsung.com</v>
          </cell>
          <cell r="G397" t="str">
            <v>United States</v>
          </cell>
          <cell r="I397" t="str">
            <v>Yes</v>
          </cell>
        </row>
        <row r="398">
          <cell r="A398" t="str">
            <v>77876-28498-HI</v>
          </cell>
          <cell r="B398" t="str">
            <v>Xenos Gibbons</v>
          </cell>
          <cell r="C398" t="str">
            <v>xgibbonsb0@artisteer.com</v>
          </cell>
          <cell r="G398" t="str">
            <v>United States</v>
          </cell>
          <cell r="I398" t="str">
            <v>No</v>
          </cell>
        </row>
        <row r="399">
          <cell r="A399" t="str">
            <v>61302-06948-EH</v>
          </cell>
          <cell r="B399" t="str">
            <v>Fleur Parres</v>
          </cell>
          <cell r="C399" t="str">
            <v>fparresb1@imageshack.us</v>
          </cell>
          <cell r="G399" t="str">
            <v>United States</v>
          </cell>
          <cell r="I399" t="str">
            <v>Yes</v>
          </cell>
        </row>
        <row r="400">
          <cell r="A400" t="str">
            <v>06757-96251-UH</v>
          </cell>
          <cell r="B400" t="str">
            <v>Gran Sibray</v>
          </cell>
          <cell r="C400" t="str">
            <v>gsibrayb2@wsj.com</v>
          </cell>
          <cell r="G400" t="str">
            <v>United States</v>
          </cell>
          <cell r="I400" t="str">
            <v>Yes</v>
          </cell>
        </row>
        <row r="401">
          <cell r="A401" t="str">
            <v>44530-75983-OD</v>
          </cell>
          <cell r="B401" t="str">
            <v>Ingelbert Hotchkin</v>
          </cell>
          <cell r="C401" t="str">
            <v>ihotchkinb3@mit.edu</v>
          </cell>
          <cell r="G401" t="str">
            <v>United Kingdom</v>
          </cell>
          <cell r="I401" t="str">
            <v>No</v>
          </cell>
        </row>
        <row r="402">
          <cell r="A402" t="str">
            <v>44865-58249-RY</v>
          </cell>
          <cell r="B402" t="str">
            <v>Neely Broadberrie</v>
          </cell>
          <cell r="C402" t="str">
            <v>nbroadberrieb4@gnu.org</v>
          </cell>
          <cell r="G402" t="str">
            <v>United States</v>
          </cell>
          <cell r="I402" t="str">
            <v>No</v>
          </cell>
        </row>
        <row r="403">
          <cell r="A403" t="str">
            <v>36021-61205-DF</v>
          </cell>
          <cell r="B403" t="str">
            <v>Rutger Pithcock</v>
          </cell>
          <cell r="C403" t="str">
            <v>rpithcockb5@yellowbook.com</v>
          </cell>
          <cell r="G403" t="str">
            <v>United States</v>
          </cell>
          <cell r="I403" t="str">
            <v>Yes</v>
          </cell>
        </row>
        <row r="404">
          <cell r="A404" t="str">
            <v>75716-12782-SS</v>
          </cell>
          <cell r="B404" t="str">
            <v>Gale Croysdale</v>
          </cell>
          <cell r="C404" t="str">
            <v>gcroysdaleb6@nih.gov</v>
          </cell>
          <cell r="G404" t="str">
            <v>United States</v>
          </cell>
          <cell r="I404" t="str">
            <v>Yes</v>
          </cell>
        </row>
        <row r="405">
          <cell r="A405" t="str">
            <v>11812-00461-KH</v>
          </cell>
          <cell r="B405" t="str">
            <v>Benedetto Gozzett</v>
          </cell>
          <cell r="C405" t="str">
            <v>bgozzettb7@github.com</v>
          </cell>
          <cell r="G405" t="str">
            <v>United States</v>
          </cell>
          <cell r="I405" t="str">
            <v>No</v>
          </cell>
        </row>
        <row r="406">
          <cell r="A406" t="str">
            <v>46681-78850-ZW</v>
          </cell>
          <cell r="B406" t="str">
            <v>Tania Craggs</v>
          </cell>
          <cell r="C406" t="str">
            <v>tcraggsb8@house.gov</v>
          </cell>
          <cell r="G406" t="str">
            <v>Ireland</v>
          </cell>
          <cell r="I406" t="str">
            <v>No</v>
          </cell>
        </row>
        <row r="407">
          <cell r="A407" t="str">
            <v>01932-87052-KO</v>
          </cell>
          <cell r="B407" t="str">
            <v>Leonie Cullrford</v>
          </cell>
          <cell r="C407" t="str">
            <v>lcullrfordb9@xing.com</v>
          </cell>
          <cell r="G407" t="str">
            <v>United States</v>
          </cell>
          <cell r="I407" t="str">
            <v>Yes</v>
          </cell>
        </row>
        <row r="408">
          <cell r="A408" t="str">
            <v>16046-34805-ZF</v>
          </cell>
          <cell r="B408" t="str">
            <v>Auguste Rizon</v>
          </cell>
          <cell r="C408" t="str">
            <v>arizonba@xing.com</v>
          </cell>
          <cell r="G408" t="str">
            <v>United States</v>
          </cell>
          <cell r="I408" t="str">
            <v>Yes</v>
          </cell>
        </row>
        <row r="409">
          <cell r="A409" t="str">
            <v>34546-70516-LR</v>
          </cell>
          <cell r="B409" t="str">
            <v>Lorin Guerrazzi</v>
          </cell>
          <cell r="G409" t="str">
            <v>Ireland</v>
          </cell>
          <cell r="I409" t="str">
            <v>No</v>
          </cell>
        </row>
        <row r="410">
          <cell r="A410" t="str">
            <v>73699-93557-FZ</v>
          </cell>
          <cell r="B410" t="str">
            <v>Felice Miell</v>
          </cell>
          <cell r="C410" t="str">
            <v>fmiellbc@spiegel.de</v>
          </cell>
          <cell r="G410" t="str">
            <v>United States</v>
          </cell>
          <cell r="I410" t="str">
            <v>Yes</v>
          </cell>
        </row>
        <row r="411">
          <cell r="A411" t="str">
            <v>86686-37462-CK</v>
          </cell>
          <cell r="B411" t="str">
            <v>Hamish Skeech</v>
          </cell>
          <cell r="G411" t="str">
            <v>Ireland</v>
          </cell>
          <cell r="I411" t="str">
            <v>Yes</v>
          </cell>
        </row>
        <row r="412">
          <cell r="A412" t="str">
            <v>14298-02150-KH</v>
          </cell>
          <cell r="B412" t="str">
            <v>Giordano Lorenzin</v>
          </cell>
          <cell r="G412" t="str">
            <v>United States</v>
          </cell>
          <cell r="I412" t="str">
            <v>No</v>
          </cell>
        </row>
        <row r="413">
          <cell r="A413" t="str">
            <v>48675-07824-HJ</v>
          </cell>
          <cell r="B413" t="str">
            <v>Harwilll Bishell</v>
          </cell>
          <cell r="G413" t="str">
            <v>United States</v>
          </cell>
          <cell r="I413" t="str">
            <v>Yes</v>
          </cell>
        </row>
        <row r="414">
          <cell r="A414" t="str">
            <v>18551-80943-YQ</v>
          </cell>
          <cell r="B414" t="str">
            <v>Freeland Missenden</v>
          </cell>
          <cell r="G414" t="str">
            <v>United States</v>
          </cell>
          <cell r="I414" t="str">
            <v>Yes</v>
          </cell>
        </row>
        <row r="415">
          <cell r="A415" t="str">
            <v>19196-09748-DB</v>
          </cell>
          <cell r="B415" t="str">
            <v>Waylan Springall</v>
          </cell>
          <cell r="C415" t="str">
            <v>wspringallbh@jugem.jp</v>
          </cell>
          <cell r="G415" t="str">
            <v>United States</v>
          </cell>
          <cell r="I415" t="str">
            <v>Yes</v>
          </cell>
        </row>
        <row r="416">
          <cell r="A416" t="str">
            <v>72233-08665-IP</v>
          </cell>
          <cell r="B416" t="str">
            <v>Kiri Avramow</v>
          </cell>
          <cell r="G416" t="str">
            <v>United States</v>
          </cell>
          <cell r="I416" t="str">
            <v>Yes</v>
          </cell>
        </row>
        <row r="417">
          <cell r="A417" t="str">
            <v>53817-13148-RK</v>
          </cell>
          <cell r="B417" t="str">
            <v>Gregg Hawkyens</v>
          </cell>
          <cell r="C417" t="str">
            <v>ghawkyensbj@census.gov</v>
          </cell>
          <cell r="G417" t="str">
            <v>United States</v>
          </cell>
          <cell r="I417" t="str">
            <v>No</v>
          </cell>
        </row>
        <row r="418">
          <cell r="A418" t="str">
            <v>92227-49331-QR</v>
          </cell>
          <cell r="B418" t="str">
            <v>Reggis Pracy</v>
          </cell>
          <cell r="G418" t="str">
            <v>United States</v>
          </cell>
          <cell r="I418" t="str">
            <v>Yes</v>
          </cell>
        </row>
        <row r="419">
          <cell r="A419" t="str">
            <v>12997-41076-FQ</v>
          </cell>
          <cell r="B419" t="str">
            <v>Paula Denis</v>
          </cell>
          <cell r="G419" t="str">
            <v>United States</v>
          </cell>
          <cell r="I419" t="str">
            <v>Yes</v>
          </cell>
        </row>
        <row r="420">
          <cell r="A420" t="str">
            <v>44220-00348-MB</v>
          </cell>
          <cell r="B420" t="str">
            <v>Broderick McGilvra</v>
          </cell>
          <cell r="C420" t="str">
            <v>bmcgilvrabm@so-net.ne.jp</v>
          </cell>
          <cell r="G420" t="str">
            <v>United States</v>
          </cell>
          <cell r="I420" t="str">
            <v>Yes</v>
          </cell>
        </row>
        <row r="421">
          <cell r="A421" t="str">
            <v>93047-98331-DD</v>
          </cell>
          <cell r="B421" t="str">
            <v>Annabella Danzey</v>
          </cell>
          <cell r="C421" t="str">
            <v>adanzeybn@github.com</v>
          </cell>
          <cell r="G421" t="str">
            <v>United States</v>
          </cell>
          <cell r="I421" t="str">
            <v>Yes</v>
          </cell>
        </row>
        <row r="422">
          <cell r="A422" t="str">
            <v>83537-35563-UF</v>
          </cell>
          <cell r="B422" t="str">
            <v>Anthia McKeller</v>
          </cell>
          <cell r="C422" t="str">
            <v>amckellerbo@ning.com</v>
          </cell>
          <cell r="G422" t="str">
            <v>United States</v>
          </cell>
          <cell r="I422" t="str">
            <v>No</v>
          </cell>
        </row>
        <row r="423">
          <cell r="A423" t="str">
            <v>01881-40815-VO</v>
          </cell>
          <cell r="B423" t="str">
            <v>Faith Powley</v>
          </cell>
          <cell r="C423" t="str">
            <v>fpowleybp@dyndns.org</v>
          </cell>
          <cell r="G423" t="str">
            <v>United States</v>
          </cell>
          <cell r="I423" t="str">
            <v>Yes</v>
          </cell>
        </row>
        <row r="424">
          <cell r="A424" t="str">
            <v>67285-75317-XI</v>
          </cell>
          <cell r="B424" t="str">
            <v>Nevins Glowacz</v>
          </cell>
          <cell r="G424" t="str">
            <v>United States</v>
          </cell>
          <cell r="I424" t="str">
            <v>No</v>
          </cell>
        </row>
        <row r="425">
          <cell r="A425" t="str">
            <v>88167-57964-PH</v>
          </cell>
          <cell r="B425" t="str">
            <v>Adelice Isabell</v>
          </cell>
          <cell r="G425" t="str">
            <v>United States</v>
          </cell>
          <cell r="I425" t="str">
            <v>No</v>
          </cell>
        </row>
        <row r="426">
          <cell r="A426" t="str">
            <v>16106-36039-QS</v>
          </cell>
          <cell r="B426" t="str">
            <v>Yulma Dombrell</v>
          </cell>
          <cell r="C426" t="str">
            <v>ydombrellbs@dedecms.com</v>
          </cell>
          <cell r="G426" t="str">
            <v>United States</v>
          </cell>
          <cell r="I426" t="str">
            <v>Yes</v>
          </cell>
        </row>
        <row r="427">
          <cell r="A427" t="str">
            <v>98921-82417-GN</v>
          </cell>
          <cell r="B427" t="str">
            <v>Alric Darth</v>
          </cell>
          <cell r="C427" t="str">
            <v>adarthbt@t.co</v>
          </cell>
          <cell r="G427" t="str">
            <v>United States</v>
          </cell>
          <cell r="I427" t="str">
            <v>No</v>
          </cell>
        </row>
        <row r="428">
          <cell r="A428" t="str">
            <v>55265-75151-AK</v>
          </cell>
          <cell r="B428" t="str">
            <v>Manuel Darrigoe</v>
          </cell>
          <cell r="C428" t="str">
            <v>mdarrigoebu@hud.gov</v>
          </cell>
          <cell r="G428" t="str">
            <v>Ireland</v>
          </cell>
          <cell r="I428" t="str">
            <v>Yes</v>
          </cell>
        </row>
        <row r="429">
          <cell r="A429" t="str">
            <v>47386-50743-FG</v>
          </cell>
          <cell r="B429" t="str">
            <v>Kynthia Berick</v>
          </cell>
          <cell r="G429" t="str">
            <v>United States</v>
          </cell>
          <cell r="I429" t="str">
            <v>Yes</v>
          </cell>
        </row>
        <row r="430">
          <cell r="A430" t="str">
            <v>32622-54551-UC</v>
          </cell>
          <cell r="B430" t="str">
            <v>Minetta Ackrill</v>
          </cell>
          <cell r="C430" t="str">
            <v>mackrillbw@bandcamp.com</v>
          </cell>
          <cell r="G430" t="str">
            <v>United States</v>
          </cell>
          <cell r="I430" t="str">
            <v>No</v>
          </cell>
        </row>
        <row r="431">
          <cell r="A431" t="str">
            <v>61516-88984-DK</v>
          </cell>
          <cell r="B431" t="str">
            <v>Maximo Bricksey</v>
          </cell>
          <cell r="C431" t="str">
            <v>mbrickseybx@youku.com</v>
          </cell>
          <cell r="G431" t="str">
            <v>United States</v>
          </cell>
          <cell r="I431" t="str">
            <v>No</v>
          </cell>
        </row>
        <row r="432">
          <cell r="A432" t="str">
            <v>48419-02347-XP</v>
          </cell>
          <cell r="B432" t="str">
            <v>Melosa Kippen</v>
          </cell>
          <cell r="C432" t="str">
            <v>mkippenby@dion.ne.jp</v>
          </cell>
          <cell r="G432" t="str">
            <v>United States</v>
          </cell>
          <cell r="I432" t="str">
            <v>Yes</v>
          </cell>
        </row>
        <row r="433">
          <cell r="A433" t="str">
            <v>14121-20527-OJ</v>
          </cell>
          <cell r="B433" t="str">
            <v>Witty Ranson</v>
          </cell>
          <cell r="C433" t="str">
            <v>wransonbz@ted.com</v>
          </cell>
          <cell r="G433" t="str">
            <v>Ireland</v>
          </cell>
          <cell r="I433" t="str">
            <v>Yes</v>
          </cell>
        </row>
        <row r="434">
          <cell r="A434" t="str">
            <v>53486-73919-BQ</v>
          </cell>
          <cell r="B434" t="str">
            <v>Rod Gowdie</v>
          </cell>
          <cell r="G434" t="str">
            <v>United States</v>
          </cell>
          <cell r="I434" t="str">
            <v>No</v>
          </cell>
        </row>
        <row r="435">
          <cell r="A435" t="str">
            <v>21889-94615-WT</v>
          </cell>
          <cell r="B435" t="str">
            <v>Lemuel Rignold</v>
          </cell>
          <cell r="C435" t="str">
            <v>lrignoldc1@miibeian.gov.cn</v>
          </cell>
          <cell r="G435" t="str">
            <v>United States</v>
          </cell>
          <cell r="I435" t="str">
            <v>Yes</v>
          </cell>
        </row>
        <row r="436">
          <cell r="A436" t="str">
            <v>87726-16941-QW</v>
          </cell>
          <cell r="B436" t="str">
            <v>Nevsa Fields</v>
          </cell>
          <cell r="G436" t="str">
            <v>United States</v>
          </cell>
          <cell r="I436" t="str">
            <v>No</v>
          </cell>
        </row>
        <row r="437">
          <cell r="A437" t="str">
            <v>03677-09134-BC</v>
          </cell>
          <cell r="B437" t="str">
            <v>Chance Rowthorn</v>
          </cell>
          <cell r="C437" t="str">
            <v>crowthornc3@msn.com</v>
          </cell>
          <cell r="G437" t="str">
            <v>United States</v>
          </cell>
          <cell r="I437" t="str">
            <v>No</v>
          </cell>
        </row>
        <row r="438">
          <cell r="A438" t="str">
            <v>93224-71517-WV</v>
          </cell>
          <cell r="B438" t="str">
            <v>Orly Ryland</v>
          </cell>
          <cell r="C438" t="str">
            <v>orylandc4@deviantart.com</v>
          </cell>
          <cell r="G438" t="str">
            <v>United States</v>
          </cell>
          <cell r="I438" t="str">
            <v>Yes</v>
          </cell>
        </row>
        <row r="439">
          <cell r="A439" t="str">
            <v>76263-95145-GJ</v>
          </cell>
          <cell r="B439" t="str">
            <v>Willabella Abramski</v>
          </cell>
          <cell r="G439" t="str">
            <v>United States</v>
          </cell>
          <cell r="I439" t="str">
            <v>No</v>
          </cell>
        </row>
        <row r="440">
          <cell r="A440" t="str">
            <v>48314-32864-VI</v>
          </cell>
          <cell r="B440" t="str">
            <v>Brandy Lottrington</v>
          </cell>
          <cell r="C440" t="str">
            <v>blottringtonc6@redcross.org</v>
          </cell>
          <cell r="G440" t="str">
            <v>United States</v>
          </cell>
          <cell r="I440" t="str">
            <v>No</v>
          </cell>
        </row>
        <row r="441">
          <cell r="A441" t="str">
            <v>70624-19112-AO</v>
          </cell>
          <cell r="B441" t="str">
            <v>Chickie Ragless</v>
          </cell>
          <cell r="C441" t="str">
            <v>craglessc7@webmd.com</v>
          </cell>
          <cell r="G441" t="str">
            <v>Ireland</v>
          </cell>
          <cell r="I441" t="str">
            <v>No</v>
          </cell>
        </row>
        <row r="442">
          <cell r="A442" t="str">
            <v>58916-61837-QH</v>
          </cell>
          <cell r="B442" t="str">
            <v>Freda Hollows</v>
          </cell>
          <cell r="C442" t="str">
            <v>fhollowsc8@blogtalkradio.com</v>
          </cell>
          <cell r="G442" t="str">
            <v>United States</v>
          </cell>
          <cell r="I442" t="str">
            <v>Yes</v>
          </cell>
        </row>
        <row r="443">
          <cell r="A443" t="str">
            <v>89292-52335-YZ</v>
          </cell>
          <cell r="B443" t="str">
            <v>Livy Lathleiff</v>
          </cell>
          <cell r="C443" t="str">
            <v>llathleiffc9@nationalgeographic.com</v>
          </cell>
          <cell r="G443" t="str">
            <v>Ireland</v>
          </cell>
          <cell r="I443" t="str">
            <v>Yes</v>
          </cell>
        </row>
        <row r="444">
          <cell r="A444" t="str">
            <v>77284-34297-YY</v>
          </cell>
          <cell r="B444" t="str">
            <v>Koralle Heads</v>
          </cell>
          <cell r="C444" t="str">
            <v>kheadsca@jalbum.net</v>
          </cell>
          <cell r="G444" t="str">
            <v>United States</v>
          </cell>
          <cell r="I444" t="str">
            <v>No</v>
          </cell>
        </row>
        <row r="445">
          <cell r="A445" t="str">
            <v>50449-80974-BZ</v>
          </cell>
          <cell r="B445" t="str">
            <v>Theo Bowne</v>
          </cell>
          <cell r="C445" t="str">
            <v>tbownecb@unicef.org</v>
          </cell>
          <cell r="G445" t="str">
            <v>Ireland</v>
          </cell>
          <cell r="I445" t="str">
            <v>Yes</v>
          </cell>
        </row>
        <row r="446">
          <cell r="A446" t="str">
            <v>08120-16183-AW</v>
          </cell>
          <cell r="B446" t="str">
            <v>Rasia Jacquemard</v>
          </cell>
          <cell r="C446" t="str">
            <v>rjacquemardcc@acquirethisname.com</v>
          </cell>
          <cell r="G446" t="str">
            <v>Ireland</v>
          </cell>
          <cell r="I446" t="str">
            <v>No</v>
          </cell>
        </row>
        <row r="447">
          <cell r="A447" t="str">
            <v>68044-89277-ML</v>
          </cell>
          <cell r="B447" t="str">
            <v>Kizzie Warman</v>
          </cell>
          <cell r="C447" t="str">
            <v>kwarmancd@printfriendly.com</v>
          </cell>
          <cell r="G447" t="str">
            <v>Ireland</v>
          </cell>
          <cell r="I447" t="str">
            <v>Yes</v>
          </cell>
        </row>
        <row r="448">
          <cell r="A448" t="str">
            <v>71364-35210-HS</v>
          </cell>
          <cell r="B448" t="str">
            <v>Wain Cholomin</v>
          </cell>
          <cell r="C448" t="str">
            <v>wcholomince@about.com</v>
          </cell>
          <cell r="G448" t="str">
            <v>United Kingdom</v>
          </cell>
          <cell r="I448" t="str">
            <v>Yes</v>
          </cell>
        </row>
        <row r="449">
          <cell r="A449" t="str">
            <v>37177-68797-ON</v>
          </cell>
          <cell r="B449" t="str">
            <v>Arleen Braidman</v>
          </cell>
          <cell r="C449" t="str">
            <v>abraidmancf@census.gov</v>
          </cell>
          <cell r="G449" t="str">
            <v>United States</v>
          </cell>
          <cell r="I449" t="str">
            <v>No</v>
          </cell>
        </row>
        <row r="450">
          <cell r="A450" t="str">
            <v>60308-06944-GS</v>
          </cell>
          <cell r="B450" t="str">
            <v>Pru Durban</v>
          </cell>
          <cell r="C450" t="str">
            <v>pdurbancg@symantec.com</v>
          </cell>
          <cell r="G450" t="str">
            <v>Ireland</v>
          </cell>
          <cell r="I450" t="str">
            <v>No</v>
          </cell>
        </row>
        <row r="451">
          <cell r="A451" t="str">
            <v>49888-39458-PF</v>
          </cell>
          <cell r="B451" t="str">
            <v>Antone Harrold</v>
          </cell>
          <cell r="C451" t="str">
            <v>aharroldch@miibeian.gov.cn</v>
          </cell>
          <cell r="G451" t="str">
            <v>United States</v>
          </cell>
          <cell r="I451" t="str">
            <v>No</v>
          </cell>
        </row>
        <row r="452">
          <cell r="A452" t="str">
            <v>60748-46813-DZ</v>
          </cell>
          <cell r="B452" t="str">
            <v>Sim Pamphilon</v>
          </cell>
          <cell r="C452" t="str">
            <v>spamphilonci@mlb.com</v>
          </cell>
          <cell r="G452" t="str">
            <v>Ireland</v>
          </cell>
          <cell r="I452" t="str">
            <v>No</v>
          </cell>
        </row>
        <row r="453">
          <cell r="A453" t="str">
            <v>16385-11286-NX</v>
          </cell>
          <cell r="B453" t="str">
            <v>Mohandis Spurden</v>
          </cell>
          <cell r="C453" t="str">
            <v>mspurdencj@exblog.jp</v>
          </cell>
          <cell r="G453" t="str">
            <v>United States</v>
          </cell>
          <cell r="I453" t="str">
            <v>Yes</v>
          </cell>
        </row>
        <row r="454">
          <cell r="A454" t="str">
            <v>68555-89840-GZ</v>
          </cell>
          <cell r="B454" t="str">
            <v>Morgen Seson</v>
          </cell>
          <cell r="C454" t="str">
            <v>msesonck@census.gov</v>
          </cell>
          <cell r="G454" t="str">
            <v>United States</v>
          </cell>
          <cell r="I454" t="str">
            <v>No</v>
          </cell>
        </row>
        <row r="455">
          <cell r="A455" t="str">
            <v>72164-90254-EJ</v>
          </cell>
          <cell r="B455" t="str">
            <v>Nalani Pirrone</v>
          </cell>
          <cell r="C455" t="str">
            <v>npirronecl@weibo.com</v>
          </cell>
          <cell r="G455" t="str">
            <v>United States</v>
          </cell>
          <cell r="I455" t="str">
            <v>No</v>
          </cell>
        </row>
        <row r="456">
          <cell r="A456" t="str">
            <v>67010-92988-CT</v>
          </cell>
          <cell r="B456" t="str">
            <v>Reube Cawley</v>
          </cell>
          <cell r="C456" t="str">
            <v>rcawleycm@yellowbook.com</v>
          </cell>
          <cell r="G456" t="str">
            <v>Ireland</v>
          </cell>
          <cell r="I456" t="str">
            <v>Yes</v>
          </cell>
        </row>
        <row r="457">
          <cell r="A457" t="str">
            <v>15776-91507-GT</v>
          </cell>
          <cell r="B457" t="str">
            <v>Stan Barribal</v>
          </cell>
          <cell r="C457" t="str">
            <v>sbarribalcn@microsoft.com</v>
          </cell>
          <cell r="G457" t="str">
            <v>Ireland</v>
          </cell>
          <cell r="I457" t="str">
            <v>Yes</v>
          </cell>
        </row>
        <row r="458">
          <cell r="A458" t="str">
            <v>23473-41001-CD</v>
          </cell>
          <cell r="B458" t="str">
            <v>Agnes Adamides</v>
          </cell>
          <cell r="C458" t="str">
            <v>aadamidesco@bizjournals.com</v>
          </cell>
          <cell r="G458" t="str">
            <v>United Kingdom</v>
          </cell>
          <cell r="I458" t="str">
            <v>No</v>
          </cell>
        </row>
        <row r="459">
          <cell r="A459" t="str">
            <v>23446-47798-ID</v>
          </cell>
          <cell r="B459" t="str">
            <v>Carmelita Thowes</v>
          </cell>
          <cell r="C459" t="str">
            <v>cthowescp@craigslist.org</v>
          </cell>
          <cell r="G459" t="str">
            <v>United States</v>
          </cell>
          <cell r="I459" t="str">
            <v>No</v>
          </cell>
        </row>
        <row r="460">
          <cell r="A460" t="str">
            <v>28327-84469-ND</v>
          </cell>
          <cell r="B460" t="str">
            <v>Rodolfo Willoway</v>
          </cell>
          <cell r="C460" t="str">
            <v>rwillowaycq@admin.ch</v>
          </cell>
          <cell r="G460" t="str">
            <v>United States</v>
          </cell>
          <cell r="I460" t="str">
            <v>No</v>
          </cell>
        </row>
        <row r="461">
          <cell r="A461" t="str">
            <v>42466-87067-DT</v>
          </cell>
          <cell r="B461" t="str">
            <v>Alvis Elwin</v>
          </cell>
          <cell r="C461" t="str">
            <v>aelwincr@privacy.gov.au</v>
          </cell>
          <cell r="G461" t="str">
            <v>United States</v>
          </cell>
          <cell r="I461" t="str">
            <v>No</v>
          </cell>
        </row>
        <row r="462">
          <cell r="A462" t="str">
            <v>62246-99443-HF</v>
          </cell>
          <cell r="B462" t="str">
            <v>Araldo Bilbrook</v>
          </cell>
          <cell r="C462" t="str">
            <v>abilbrookcs@booking.com</v>
          </cell>
          <cell r="G462" t="str">
            <v>Ireland</v>
          </cell>
          <cell r="I462" t="str">
            <v>Yes</v>
          </cell>
        </row>
        <row r="463">
          <cell r="A463" t="str">
            <v>99869-55718-UU</v>
          </cell>
          <cell r="B463" t="str">
            <v>Ransell McKall</v>
          </cell>
          <cell r="C463" t="str">
            <v>rmckallct@sakura.ne.jp</v>
          </cell>
          <cell r="G463" t="str">
            <v>United Kingdom</v>
          </cell>
          <cell r="I463" t="str">
            <v>Yes</v>
          </cell>
        </row>
        <row r="464">
          <cell r="A464" t="str">
            <v>77421-46059-RY</v>
          </cell>
          <cell r="B464" t="str">
            <v>Borg Daile</v>
          </cell>
          <cell r="C464" t="str">
            <v>bdailecu@vistaprint.com</v>
          </cell>
          <cell r="G464" t="str">
            <v>United States</v>
          </cell>
          <cell r="I464" t="str">
            <v>Yes</v>
          </cell>
        </row>
        <row r="465">
          <cell r="A465" t="str">
            <v>49894-06550-OQ</v>
          </cell>
          <cell r="B465" t="str">
            <v>Adolphe Treherne</v>
          </cell>
          <cell r="C465" t="str">
            <v>atrehernecv@state.tx.us</v>
          </cell>
          <cell r="G465" t="str">
            <v>Ireland</v>
          </cell>
          <cell r="I465" t="str">
            <v>No</v>
          </cell>
        </row>
        <row r="466">
          <cell r="A466" t="str">
            <v>72028-63343-SU</v>
          </cell>
          <cell r="B466" t="str">
            <v>Annetta Brentnall</v>
          </cell>
          <cell r="C466" t="str">
            <v>abrentnallcw@biglobe.ne.jp</v>
          </cell>
          <cell r="G466" t="str">
            <v>United Kingdom</v>
          </cell>
          <cell r="I466" t="str">
            <v>No</v>
          </cell>
        </row>
        <row r="467">
          <cell r="A467" t="str">
            <v>10074-20104-NN</v>
          </cell>
          <cell r="B467" t="str">
            <v>Dick Drinkall</v>
          </cell>
          <cell r="C467" t="str">
            <v>ddrinkallcx@psu.edu</v>
          </cell>
          <cell r="G467" t="str">
            <v>United States</v>
          </cell>
          <cell r="I467" t="str">
            <v>Yes</v>
          </cell>
        </row>
        <row r="468">
          <cell r="A468" t="str">
            <v>71769-10219-IM</v>
          </cell>
          <cell r="B468" t="str">
            <v>Dagny Kornel</v>
          </cell>
          <cell r="C468" t="str">
            <v>dkornelcy@cyberchimps.com</v>
          </cell>
          <cell r="G468" t="str">
            <v>United States</v>
          </cell>
          <cell r="I468" t="str">
            <v>Yes</v>
          </cell>
        </row>
        <row r="469">
          <cell r="A469" t="str">
            <v>22221-71106-JD</v>
          </cell>
          <cell r="B469" t="str">
            <v>Rhona Lequeux</v>
          </cell>
          <cell r="C469" t="str">
            <v>rlequeuxcz@newyorker.com</v>
          </cell>
          <cell r="G469" t="str">
            <v>United States</v>
          </cell>
          <cell r="I469" t="str">
            <v>No</v>
          </cell>
        </row>
        <row r="470">
          <cell r="A470" t="str">
            <v>99735-44927-OL</v>
          </cell>
          <cell r="B470" t="str">
            <v>Julius Mccaull</v>
          </cell>
          <cell r="C470" t="str">
            <v>jmccaulld0@parallels.com</v>
          </cell>
          <cell r="G470" t="str">
            <v>United States</v>
          </cell>
          <cell r="I470" t="str">
            <v>Yes</v>
          </cell>
        </row>
        <row r="471">
          <cell r="A471" t="str">
            <v>27064-10803-SB</v>
          </cell>
          <cell r="B471" t="str">
            <v>Jolyn Dymoke</v>
          </cell>
          <cell r="C471" t="str">
            <v>jdymoked1@mapquest.com</v>
          </cell>
          <cell r="G471" t="str">
            <v>United States</v>
          </cell>
          <cell r="I471" t="str">
            <v>Yes</v>
          </cell>
        </row>
        <row r="472">
          <cell r="A472" t="str">
            <v>90440-62727-HI</v>
          </cell>
          <cell r="B472" t="str">
            <v>Alberto Hutchinson</v>
          </cell>
          <cell r="C472" t="str">
            <v>ahutchinsond2@imgur.com</v>
          </cell>
          <cell r="G472" t="str">
            <v>United States</v>
          </cell>
          <cell r="I472" t="str">
            <v>Yes</v>
          </cell>
        </row>
        <row r="473">
          <cell r="A473" t="str">
            <v>36769-16558-SX</v>
          </cell>
          <cell r="B473" t="str">
            <v>Lamond Gheeraert</v>
          </cell>
          <cell r="G473" t="str">
            <v>United States</v>
          </cell>
          <cell r="I473" t="str">
            <v>Yes</v>
          </cell>
        </row>
        <row r="474">
          <cell r="A474" t="str">
            <v>10138-31681-SD</v>
          </cell>
          <cell r="B474" t="str">
            <v>Roxine Drivers</v>
          </cell>
          <cell r="C474" t="str">
            <v>rdriversd4@hexun.com</v>
          </cell>
          <cell r="G474" t="str">
            <v>United States</v>
          </cell>
          <cell r="I474" t="str">
            <v>No</v>
          </cell>
        </row>
        <row r="475">
          <cell r="A475" t="str">
            <v>24669-76297-SF</v>
          </cell>
          <cell r="B475" t="str">
            <v>Heloise Zeal</v>
          </cell>
          <cell r="C475" t="str">
            <v>hzeald5@google.de</v>
          </cell>
          <cell r="G475" t="str">
            <v>United States</v>
          </cell>
          <cell r="I475" t="str">
            <v>No</v>
          </cell>
        </row>
        <row r="476">
          <cell r="A476" t="str">
            <v>78050-20355-DI</v>
          </cell>
          <cell r="B476" t="str">
            <v>Granger Smallcombe</v>
          </cell>
          <cell r="C476" t="str">
            <v>gsmallcombed6@ucla.edu</v>
          </cell>
          <cell r="G476" t="str">
            <v>Ireland</v>
          </cell>
          <cell r="I476" t="str">
            <v>Yes</v>
          </cell>
        </row>
        <row r="477">
          <cell r="A477" t="str">
            <v>79825-17822-UH</v>
          </cell>
          <cell r="B477" t="str">
            <v>Daryn Dibley</v>
          </cell>
          <cell r="C477" t="str">
            <v>ddibleyd7@feedburner.com</v>
          </cell>
          <cell r="G477" t="str">
            <v>United States</v>
          </cell>
          <cell r="I477" t="str">
            <v>No</v>
          </cell>
        </row>
        <row r="478">
          <cell r="A478" t="str">
            <v>03990-21586-MQ</v>
          </cell>
          <cell r="B478" t="str">
            <v>Gardy Dimitriou</v>
          </cell>
          <cell r="C478" t="str">
            <v>gdimitrioud8@chronoengine.com</v>
          </cell>
          <cell r="G478" t="str">
            <v>United States</v>
          </cell>
          <cell r="I478" t="str">
            <v>Yes</v>
          </cell>
        </row>
        <row r="479">
          <cell r="A479" t="str">
            <v>27493-46921-TZ</v>
          </cell>
          <cell r="B479" t="str">
            <v>Fanny Flanagan</v>
          </cell>
          <cell r="C479" t="str">
            <v>fflanagand9@woothemes.com</v>
          </cell>
          <cell r="G479" t="str">
            <v>United States</v>
          </cell>
          <cell r="I479" t="str">
            <v>No</v>
          </cell>
        </row>
        <row r="480">
          <cell r="A480" t="str">
            <v>27132-68907-RC</v>
          </cell>
          <cell r="B480" t="str">
            <v>Ailey Brash</v>
          </cell>
          <cell r="C480" t="str">
            <v>abrashda@plala.or.jp</v>
          </cell>
          <cell r="G480" t="str">
            <v>United States</v>
          </cell>
          <cell r="I480" t="str">
            <v>Yes</v>
          </cell>
        </row>
        <row r="481">
          <cell r="A481" t="str">
            <v>21565-13068-SH</v>
          </cell>
          <cell r="B481" t="str">
            <v>Tatiana Thorn</v>
          </cell>
          <cell r="G481" t="str">
            <v>United States</v>
          </cell>
          <cell r="I481" t="str">
            <v>Yes</v>
          </cell>
        </row>
        <row r="482">
          <cell r="A482" t="str">
            <v>04776-34127-MX</v>
          </cell>
          <cell r="B482" t="str">
            <v>Wendeline McInerney</v>
          </cell>
          <cell r="C482" t="str">
            <v>wmcinerneydc@wordpress.com</v>
          </cell>
          <cell r="G482" t="str">
            <v>United States</v>
          </cell>
          <cell r="I482" t="str">
            <v>No</v>
          </cell>
        </row>
        <row r="483">
          <cell r="A483" t="str">
            <v>58816-74064-TF</v>
          </cell>
          <cell r="B483" t="str">
            <v>Nanny Izhakov</v>
          </cell>
          <cell r="C483" t="str">
            <v>nizhakovdd@aol.com</v>
          </cell>
          <cell r="G483" t="str">
            <v>United Kingdom</v>
          </cell>
          <cell r="I483" t="str">
            <v>No</v>
          </cell>
        </row>
        <row r="484">
          <cell r="A484" t="str">
            <v>09818-59895-EH</v>
          </cell>
          <cell r="B484" t="str">
            <v>Stanly Keets</v>
          </cell>
          <cell r="C484" t="str">
            <v>skeetsde@answers.com</v>
          </cell>
          <cell r="G484" t="str">
            <v>United States</v>
          </cell>
          <cell r="I484" t="str">
            <v>Yes</v>
          </cell>
        </row>
        <row r="485">
          <cell r="A485" t="str">
            <v>06488-46303-IZ</v>
          </cell>
          <cell r="B485" t="str">
            <v>Orion Dyott</v>
          </cell>
          <cell r="G485" t="str">
            <v>United States</v>
          </cell>
          <cell r="I485" t="str">
            <v>Yes</v>
          </cell>
        </row>
        <row r="486">
          <cell r="A486" t="str">
            <v>93046-67561-AY</v>
          </cell>
          <cell r="B486" t="str">
            <v>Keefer Cake</v>
          </cell>
          <cell r="C486" t="str">
            <v>kcakedg@huffingtonpost.com</v>
          </cell>
          <cell r="G486" t="str">
            <v>United States</v>
          </cell>
          <cell r="I486" t="str">
            <v>No</v>
          </cell>
        </row>
        <row r="487">
          <cell r="A487" t="str">
            <v>68946-40750-LK</v>
          </cell>
          <cell r="B487" t="str">
            <v>Morna Hansed</v>
          </cell>
          <cell r="C487" t="str">
            <v>mhanseddh@instagram.com</v>
          </cell>
          <cell r="G487" t="str">
            <v>Ireland</v>
          </cell>
          <cell r="I487" t="str">
            <v>Yes</v>
          </cell>
        </row>
        <row r="488">
          <cell r="A488" t="str">
            <v>38387-64959-WW</v>
          </cell>
          <cell r="B488" t="str">
            <v>Franny Kienlein</v>
          </cell>
          <cell r="C488" t="str">
            <v>fkienleindi@trellian.com</v>
          </cell>
          <cell r="G488" t="str">
            <v>Ireland</v>
          </cell>
          <cell r="I488" t="str">
            <v>Yes</v>
          </cell>
        </row>
        <row r="489">
          <cell r="A489" t="str">
            <v>48418-60841-CC</v>
          </cell>
          <cell r="B489" t="str">
            <v>Klarika Egglestone</v>
          </cell>
          <cell r="C489" t="str">
            <v>kegglestonedj@sphinn.com</v>
          </cell>
          <cell r="G489" t="str">
            <v>Ireland</v>
          </cell>
          <cell r="I489" t="str">
            <v>No</v>
          </cell>
        </row>
        <row r="490">
          <cell r="A490" t="str">
            <v>13736-92418-JS</v>
          </cell>
          <cell r="B490" t="str">
            <v>Becky Semkins</v>
          </cell>
          <cell r="C490" t="str">
            <v>bsemkinsdk@unc.edu</v>
          </cell>
          <cell r="G490" t="str">
            <v>Ireland</v>
          </cell>
          <cell r="I490" t="str">
            <v>Yes</v>
          </cell>
        </row>
        <row r="491">
          <cell r="A491" t="str">
            <v>33000-22405-LO</v>
          </cell>
          <cell r="B491" t="str">
            <v>Sean Lorenzetti</v>
          </cell>
          <cell r="C491" t="str">
            <v>slorenzettidl@is.gd</v>
          </cell>
          <cell r="G491" t="str">
            <v>United States</v>
          </cell>
          <cell r="I491" t="str">
            <v>No</v>
          </cell>
        </row>
        <row r="492">
          <cell r="A492" t="str">
            <v>46959-60474-LT</v>
          </cell>
          <cell r="B492" t="str">
            <v>Bob Giannazzi</v>
          </cell>
          <cell r="C492" t="str">
            <v>bgiannazzidm@apple.com</v>
          </cell>
          <cell r="G492" t="str">
            <v>United States</v>
          </cell>
          <cell r="I492" t="str">
            <v>No</v>
          </cell>
        </row>
        <row r="493">
          <cell r="A493" t="str">
            <v>73431-39823-UP</v>
          </cell>
          <cell r="B493" t="str">
            <v>Kendra Backshell</v>
          </cell>
          <cell r="G493" t="str">
            <v>United States</v>
          </cell>
          <cell r="I493" t="str">
            <v>No</v>
          </cell>
        </row>
        <row r="494">
          <cell r="A494" t="str">
            <v>90993-98984-JK</v>
          </cell>
          <cell r="B494" t="str">
            <v>Uriah Lethbrig</v>
          </cell>
          <cell r="C494" t="str">
            <v>ulethbrigdo@hc360.com</v>
          </cell>
          <cell r="G494" t="str">
            <v>United States</v>
          </cell>
          <cell r="I494" t="str">
            <v>Yes</v>
          </cell>
        </row>
        <row r="495">
          <cell r="A495" t="str">
            <v>06552-04430-AG</v>
          </cell>
          <cell r="B495" t="str">
            <v>Sky Farnish</v>
          </cell>
          <cell r="C495" t="str">
            <v>sfarnishdp@dmoz.org</v>
          </cell>
          <cell r="G495" t="str">
            <v>United Kingdom</v>
          </cell>
          <cell r="I495" t="str">
            <v>No</v>
          </cell>
        </row>
        <row r="496">
          <cell r="A496" t="str">
            <v>54597-57004-QM</v>
          </cell>
          <cell r="B496" t="str">
            <v>Felicia Jecock</v>
          </cell>
          <cell r="C496" t="str">
            <v>fjecockdq@unicef.org</v>
          </cell>
          <cell r="G496" t="str">
            <v>United States</v>
          </cell>
          <cell r="I496" t="str">
            <v>No</v>
          </cell>
        </row>
        <row r="497">
          <cell r="A497" t="str">
            <v>50238-24377-ZS</v>
          </cell>
          <cell r="B497" t="str">
            <v>Currey MacAllister</v>
          </cell>
          <cell r="G497" t="str">
            <v>United States</v>
          </cell>
          <cell r="I497" t="str">
            <v>Yes</v>
          </cell>
        </row>
        <row r="498">
          <cell r="A498" t="str">
            <v>60370-41934-IF</v>
          </cell>
          <cell r="B498" t="str">
            <v>Hamlen Pallister</v>
          </cell>
          <cell r="C498" t="str">
            <v>hpallisterds@ning.com</v>
          </cell>
          <cell r="G498" t="str">
            <v>United States</v>
          </cell>
          <cell r="I498" t="str">
            <v>No</v>
          </cell>
        </row>
        <row r="499">
          <cell r="A499" t="str">
            <v>06899-54551-EH</v>
          </cell>
          <cell r="B499" t="str">
            <v>Chantal Mersh</v>
          </cell>
          <cell r="C499" t="str">
            <v>cmershdt@drupal.org</v>
          </cell>
          <cell r="G499" t="str">
            <v>Ireland</v>
          </cell>
          <cell r="I499" t="str">
            <v>No</v>
          </cell>
        </row>
        <row r="500">
          <cell r="A500" t="str">
            <v>71631-11462-TH</v>
          </cell>
          <cell r="B500" t="str">
            <v>Brendin Bredee</v>
          </cell>
          <cell r="C500" t="str">
            <v>bbredeedu@flickr.com</v>
          </cell>
          <cell r="G500" t="str">
            <v>United Kingdom</v>
          </cell>
          <cell r="I500" t="str">
            <v>Yes</v>
          </cell>
        </row>
        <row r="501">
          <cell r="A501" t="str">
            <v>80463-43913-WZ</v>
          </cell>
          <cell r="B501" t="str">
            <v>Malynda Purbrick</v>
          </cell>
          <cell r="G501" t="str">
            <v>Ireland</v>
          </cell>
          <cell r="I501" t="str">
            <v>Yes</v>
          </cell>
        </row>
        <row r="502">
          <cell r="A502" t="str">
            <v>67204-04870-LG</v>
          </cell>
          <cell r="B502" t="str">
            <v>Alf Housaman</v>
          </cell>
          <cell r="G502" t="str">
            <v>United States</v>
          </cell>
          <cell r="I502" t="str">
            <v>No</v>
          </cell>
        </row>
        <row r="503">
          <cell r="A503" t="str">
            <v>22721-63196-UJ</v>
          </cell>
          <cell r="B503" t="str">
            <v>Gladi Ducker</v>
          </cell>
          <cell r="C503" t="str">
            <v>gduckerdx@patch.com</v>
          </cell>
          <cell r="G503" t="str">
            <v>United Kingdom</v>
          </cell>
          <cell r="I503" t="str">
            <v>No</v>
          </cell>
        </row>
        <row r="504">
          <cell r="A504" t="str">
            <v>88973-59503-DR</v>
          </cell>
          <cell r="B504" t="str">
            <v>Emelita Shearsby</v>
          </cell>
          <cell r="C504" t="str">
            <v>eshearsbydy@g.co</v>
          </cell>
          <cell r="G504" t="str">
            <v>United States</v>
          </cell>
          <cell r="I504" t="str">
            <v>No</v>
          </cell>
        </row>
        <row r="505">
          <cell r="A505" t="str">
            <v>29738-86305-ZU</v>
          </cell>
          <cell r="B505" t="str">
            <v>Berte Gaddes</v>
          </cell>
          <cell r="G505" t="str">
            <v>United States</v>
          </cell>
          <cell r="I505" t="str">
            <v>No</v>
          </cell>
        </row>
        <row r="506">
          <cell r="A506" t="str">
            <v>68493-99734-LP</v>
          </cell>
          <cell r="B506" t="str">
            <v>Nadia Erswell</v>
          </cell>
          <cell r="C506" t="str">
            <v>nerswelle0@mlb.com</v>
          </cell>
          <cell r="G506" t="str">
            <v>United States</v>
          </cell>
          <cell r="I506" t="str">
            <v>Yes</v>
          </cell>
        </row>
        <row r="507">
          <cell r="A507" t="str">
            <v>55515-37571-RS</v>
          </cell>
          <cell r="B507" t="str">
            <v>Wain Stearley</v>
          </cell>
          <cell r="C507" t="str">
            <v>wstearleye1@census.gov</v>
          </cell>
          <cell r="G507" t="str">
            <v>United States</v>
          </cell>
          <cell r="I507" t="str">
            <v>No</v>
          </cell>
        </row>
        <row r="508">
          <cell r="A508" t="str">
            <v>25598-77476-CB</v>
          </cell>
          <cell r="B508" t="str">
            <v>Diane-marie Wincer</v>
          </cell>
          <cell r="C508" t="str">
            <v>dwincere2@marriott.com</v>
          </cell>
          <cell r="G508" t="str">
            <v>United States</v>
          </cell>
          <cell r="I508" t="str">
            <v>Yes</v>
          </cell>
        </row>
        <row r="509">
          <cell r="A509" t="str">
            <v>14888-85625-TM</v>
          </cell>
          <cell r="B509" t="str">
            <v>Perry Lyfield</v>
          </cell>
          <cell r="C509" t="str">
            <v>plyfielde3@baidu.com</v>
          </cell>
          <cell r="G509" t="str">
            <v>United States</v>
          </cell>
          <cell r="I509" t="str">
            <v>Yes</v>
          </cell>
        </row>
        <row r="510">
          <cell r="A510" t="str">
            <v>92793-68332-NR</v>
          </cell>
          <cell r="B510" t="str">
            <v>Heall Perris</v>
          </cell>
          <cell r="C510" t="str">
            <v>hperrise4@studiopress.com</v>
          </cell>
          <cell r="G510" t="str">
            <v>Ireland</v>
          </cell>
          <cell r="I510" t="str">
            <v>No</v>
          </cell>
        </row>
        <row r="511">
          <cell r="A511" t="str">
            <v>66458-91190-YC</v>
          </cell>
          <cell r="B511" t="str">
            <v>Marja Urion</v>
          </cell>
          <cell r="C511" t="str">
            <v>murione5@alexa.com</v>
          </cell>
          <cell r="G511" t="str">
            <v>Ireland</v>
          </cell>
          <cell r="I511" t="str">
            <v>Yes</v>
          </cell>
        </row>
        <row r="512">
          <cell r="A512" t="str">
            <v>64439-27325-LG</v>
          </cell>
          <cell r="B512" t="str">
            <v>Camellia Kid</v>
          </cell>
          <cell r="C512" t="str">
            <v>ckide6@narod.ru</v>
          </cell>
          <cell r="G512" t="str">
            <v>Ireland</v>
          </cell>
          <cell r="I512" t="str">
            <v>Yes</v>
          </cell>
        </row>
        <row r="513">
          <cell r="A513" t="str">
            <v>78570-76770-LB</v>
          </cell>
          <cell r="B513" t="str">
            <v>Carolann Beine</v>
          </cell>
          <cell r="C513" t="str">
            <v>cbeinee7@xinhuanet.com</v>
          </cell>
          <cell r="G513" t="str">
            <v>United States</v>
          </cell>
          <cell r="I513" t="str">
            <v>Yes</v>
          </cell>
        </row>
        <row r="514">
          <cell r="A514" t="str">
            <v>98661-69719-VI</v>
          </cell>
          <cell r="B514" t="str">
            <v>Celia Bakeup</v>
          </cell>
          <cell r="C514" t="str">
            <v>cbakeupe8@globo.com</v>
          </cell>
          <cell r="G514" t="str">
            <v>United States</v>
          </cell>
          <cell r="I514" t="str">
            <v>No</v>
          </cell>
        </row>
        <row r="515">
          <cell r="A515" t="str">
            <v>82990-92703-IX</v>
          </cell>
          <cell r="B515" t="str">
            <v>Nataniel Helkin</v>
          </cell>
          <cell r="C515" t="str">
            <v>nhelkine9@example.com</v>
          </cell>
          <cell r="G515" t="str">
            <v>United States</v>
          </cell>
          <cell r="I515" t="str">
            <v>No</v>
          </cell>
        </row>
        <row r="516">
          <cell r="A516" t="str">
            <v>49412-86877-VY</v>
          </cell>
          <cell r="B516" t="str">
            <v>Pippo Witherington</v>
          </cell>
          <cell r="C516" t="str">
            <v>pwitheringtonea@networkadvertising.org</v>
          </cell>
          <cell r="G516" t="str">
            <v>United States</v>
          </cell>
          <cell r="I516" t="str">
            <v>Yes</v>
          </cell>
        </row>
        <row r="517">
          <cell r="A517" t="str">
            <v>70879-00984-FJ</v>
          </cell>
          <cell r="B517" t="str">
            <v>Tildie Tilzey</v>
          </cell>
          <cell r="C517" t="str">
            <v>ttilzeyeb@hostgator.com</v>
          </cell>
          <cell r="G517" t="str">
            <v>United States</v>
          </cell>
          <cell r="I517" t="str">
            <v>No</v>
          </cell>
        </row>
        <row r="518">
          <cell r="A518" t="str">
            <v>53414-73391-CR</v>
          </cell>
          <cell r="B518" t="str">
            <v>Cindra Burling</v>
          </cell>
          <cell r="G518" t="str">
            <v>United States</v>
          </cell>
          <cell r="I518" t="str">
            <v>Yes</v>
          </cell>
        </row>
        <row r="519">
          <cell r="A519" t="str">
            <v>43606-83072-OA</v>
          </cell>
          <cell r="B519" t="str">
            <v>Channa Belamy</v>
          </cell>
          <cell r="G519" t="str">
            <v>United States</v>
          </cell>
          <cell r="I519" t="str">
            <v>No</v>
          </cell>
        </row>
        <row r="520">
          <cell r="A520" t="str">
            <v>84466-22864-CE</v>
          </cell>
          <cell r="B520" t="str">
            <v>Karl Imorts</v>
          </cell>
          <cell r="C520" t="str">
            <v>kimortsee@alexa.com</v>
          </cell>
          <cell r="G520" t="str">
            <v>United States</v>
          </cell>
          <cell r="I520" t="str">
            <v>No</v>
          </cell>
        </row>
        <row r="521">
          <cell r="A521" t="str">
            <v>44086-16292-EU</v>
          </cell>
          <cell r="B521" t="str">
            <v>Philippine Starte</v>
          </cell>
          <cell r="C521" t="str">
            <v>pstarteef@accuweather.com</v>
          </cell>
          <cell r="G521" t="str">
            <v>United States</v>
          </cell>
          <cell r="I521" t="str">
            <v>No</v>
          </cell>
        </row>
        <row r="522">
          <cell r="A522" t="str">
            <v>76499-89100-JQ</v>
          </cell>
          <cell r="B522" t="str">
            <v>Mag Armistead</v>
          </cell>
          <cell r="C522" t="str">
            <v>marmisteadeg@blogtalkradio.com</v>
          </cell>
          <cell r="G522" t="str">
            <v>United States</v>
          </cell>
          <cell r="I522" t="str">
            <v>No</v>
          </cell>
        </row>
        <row r="523">
          <cell r="A523" t="str">
            <v>15451-65859-BG</v>
          </cell>
          <cell r="B523" t="str">
            <v>Janela Lemerle</v>
          </cell>
          <cell r="C523" t="str">
            <v>jlemerleeh@ustream.tv</v>
          </cell>
          <cell r="G523" t="str">
            <v>United States</v>
          </cell>
          <cell r="I523" t="str">
            <v>No</v>
          </cell>
        </row>
        <row r="524">
          <cell r="A524" t="str">
            <v>39582-35773-ZJ</v>
          </cell>
          <cell r="B524" t="str">
            <v>Vasili Upstone</v>
          </cell>
          <cell r="C524" t="str">
            <v>vupstoneei@google.pl</v>
          </cell>
          <cell r="G524" t="str">
            <v>United States</v>
          </cell>
          <cell r="I524" t="str">
            <v>No</v>
          </cell>
        </row>
        <row r="525">
          <cell r="A525" t="str">
            <v>66240-46962-IO</v>
          </cell>
          <cell r="B525" t="str">
            <v>Berty Beelby</v>
          </cell>
          <cell r="C525" t="str">
            <v>bbeelbyej@rediff.com</v>
          </cell>
          <cell r="G525" t="str">
            <v>Ireland</v>
          </cell>
          <cell r="I525" t="str">
            <v>No</v>
          </cell>
        </row>
        <row r="526">
          <cell r="A526" t="str">
            <v>10637-45522-ID</v>
          </cell>
          <cell r="B526" t="str">
            <v>Erny Stenyng</v>
          </cell>
          <cell r="G526" t="str">
            <v>United States</v>
          </cell>
          <cell r="I526" t="str">
            <v>No</v>
          </cell>
        </row>
        <row r="527">
          <cell r="A527" t="str">
            <v>92599-58687-CS</v>
          </cell>
          <cell r="B527" t="str">
            <v>Edin Yantsurev</v>
          </cell>
          <cell r="G527" t="str">
            <v>United States</v>
          </cell>
          <cell r="I527" t="str">
            <v>Yes</v>
          </cell>
        </row>
        <row r="528">
          <cell r="A528" t="str">
            <v>06058-48844-PI</v>
          </cell>
          <cell r="B528" t="str">
            <v>Webb Speechly</v>
          </cell>
          <cell r="C528" t="str">
            <v>wspeechlyem@amazon.com</v>
          </cell>
          <cell r="G528" t="str">
            <v>United States</v>
          </cell>
          <cell r="I528" t="str">
            <v>Yes</v>
          </cell>
        </row>
        <row r="529">
          <cell r="A529" t="str">
            <v>53631-24432-SY</v>
          </cell>
          <cell r="B529" t="str">
            <v>Irvine Phillpot</v>
          </cell>
          <cell r="C529" t="str">
            <v>iphillpoten@buzzfeed.com</v>
          </cell>
          <cell r="G529" t="str">
            <v>United Kingdom</v>
          </cell>
          <cell r="I529" t="str">
            <v>No</v>
          </cell>
        </row>
        <row r="530">
          <cell r="A530" t="str">
            <v>18275-73980-KL</v>
          </cell>
          <cell r="B530" t="str">
            <v>Lem Pennacci</v>
          </cell>
          <cell r="C530" t="str">
            <v>lpennaccieo@statcounter.com</v>
          </cell>
          <cell r="G530" t="str">
            <v>United States</v>
          </cell>
          <cell r="I530" t="str">
            <v>No</v>
          </cell>
        </row>
        <row r="531">
          <cell r="A531" t="str">
            <v>23187-65750-HZ</v>
          </cell>
          <cell r="B531" t="str">
            <v>Starr Arpin</v>
          </cell>
          <cell r="C531" t="str">
            <v>sarpinep@moonfruit.com</v>
          </cell>
          <cell r="G531" t="str">
            <v>United States</v>
          </cell>
          <cell r="I531" t="str">
            <v>No</v>
          </cell>
        </row>
        <row r="532">
          <cell r="A532" t="str">
            <v>22725-79522-GP</v>
          </cell>
          <cell r="B532" t="str">
            <v>Donny Fries</v>
          </cell>
          <cell r="C532" t="str">
            <v>dfrieseq@cargocollective.com</v>
          </cell>
          <cell r="G532" t="str">
            <v>United States</v>
          </cell>
          <cell r="I532" t="str">
            <v>No</v>
          </cell>
        </row>
        <row r="533">
          <cell r="A533" t="str">
            <v>06279-72603-JE</v>
          </cell>
          <cell r="B533" t="str">
            <v>Rana Sharer</v>
          </cell>
          <cell r="C533" t="str">
            <v>rsharerer@flavors.me</v>
          </cell>
          <cell r="G533" t="str">
            <v>United States</v>
          </cell>
          <cell r="I533" t="str">
            <v>No</v>
          </cell>
        </row>
        <row r="534">
          <cell r="A534" t="str">
            <v>83543-79246-ON</v>
          </cell>
          <cell r="B534" t="str">
            <v>Nannie Naseby</v>
          </cell>
          <cell r="C534" t="str">
            <v>nnasebyes@umich.edu</v>
          </cell>
          <cell r="G534" t="str">
            <v>United States</v>
          </cell>
          <cell r="I534" t="str">
            <v>Yes</v>
          </cell>
        </row>
        <row r="535">
          <cell r="A535" t="str">
            <v>66794-66795-VW</v>
          </cell>
          <cell r="B535" t="str">
            <v>Rea Offell</v>
          </cell>
          <cell r="G535" t="str">
            <v>United States</v>
          </cell>
          <cell r="I535" t="str">
            <v>No</v>
          </cell>
        </row>
        <row r="536">
          <cell r="A536" t="str">
            <v>95424-67020-AP</v>
          </cell>
          <cell r="B536" t="str">
            <v>Kris O'Cullen</v>
          </cell>
          <cell r="C536" t="str">
            <v>koculleneu@ca.gov</v>
          </cell>
          <cell r="G536" t="str">
            <v>Ireland</v>
          </cell>
          <cell r="I536" t="str">
            <v>Yes</v>
          </cell>
        </row>
        <row r="537">
          <cell r="A537" t="str">
            <v>73017-69644-MS</v>
          </cell>
          <cell r="B537" t="str">
            <v>Timoteo Glisane</v>
          </cell>
          <cell r="G537" t="str">
            <v>Ireland</v>
          </cell>
          <cell r="I537" t="str">
            <v>No</v>
          </cell>
        </row>
        <row r="538">
          <cell r="A538" t="str">
            <v>59361-00606-CU</v>
          </cell>
          <cell r="B538" t="str">
            <v>Wyatan Cokly</v>
          </cell>
          <cell r="C538" t="str">
            <v>wcoklyew@acquirethisname.com</v>
          </cell>
          <cell r="G538" t="str">
            <v>United States</v>
          </cell>
          <cell r="I538" t="str">
            <v>No</v>
          </cell>
        </row>
        <row r="539">
          <cell r="A539" t="str">
            <v>67423-10113-LM</v>
          </cell>
          <cell r="B539" t="str">
            <v>Hildegarde Brangan</v>
          </cell>
          <cell r="C539" t="str">
            <v>hbranganex@woothemes.com</v>
          </cell>
          <cell r="G539" t="str">
            <v>United States</v>
          </cell>
          <cell r="I539" t="str">
            <v>Yes</v>
          </cell>
        </row>
        <row r="540">
          <cell r="A540" t="str">
            <v>48582-05061-RY</v>
          </cell>
          <cell r="B540" t="str">
            <v>Amii Gallyon</v>
          </cell>
          <cell r="C540" t="str">
            <v>agallyoney@engadget.com</v>
          </cell>
          <cell r="G540" t="str">
            <v>United States</v>
          </cell>
          <cell r="I540" t="str">
            <v>Yes</v>
          </cell>
        </row>
        <row r="541">
          <cell r="A541" t="str">
            <v>32031-49093-KE</v>
          </cell>
          <cell r="B541" t="str">
            <v>Birgit Domange</v>
          </cell>
          <cell r="C541" t="str">
            <v>bdomangeez@yahoo.co.jp</v>
          </cell>
          <cell r="G541" t="str">
            <v>United States</v>
          </cell>
          <cell r="I541" t="str">
            <v>No</v>
          </cell>
        </row>
        <row r="542">
          <cell r="A542" t="str">
            <v>31715-98714-OO</v>
          </cell>
          <cell r="B542" t="str">
            <v>Killian Osler</v>
          </cell>
          <cell r="C542" t="str">
            <v>koslerf0@gmpg.org</v>
          </cell>
          <cell r="G542" t="str">
            <v>United States</v>
          </cell>
          <cell r="I542" t="str">
            <v>Yes</v>
          </cell>
        </row>
        <row r="543">
          <cell r="A543" t="str">
            <v>73759-17258-KA</v>
          </cell>
          <cell r="B543" t="str">
            <v>Lora Dukes</v>
          </cell>
          <cell r="G543" t="str">
            <v>Ireland</v>
          </cell>
          <cell r="I543" t="str">
            <v>Yes</v>
          </cell>
        </row>
        <row r="544">
          <cell r="A544" t="str">
            <v>64897-79178-MH</v>
          </cell>
          <cell r="B544" t="str">
            <v>Zack Pellett</v>
          </cell>
          <cell r="C544" t="str">
            <v>zpellettf2@dailymotion.com</v>
          </cell>
          <cell r="G544" t="str">
            <v>United States</v>
          </cell>
          <cell r="I544" t="str">
            <v>No</v>
          </cell>
        </row>
        <row r="545">
          <cell r="A545" t="str">
            <v>73346-85564-JB</v>
          </cell>
          <cell r="B545" t="str">
            <v>Ilaire Sprakes</v>
          </cell>
          <cell r="C545" t="str">
            <v>isprakesf3@spiegel.de</v>
          </cell>
          <cell r="G545" t="str">
            <v>United States</v>
          </cell>
          <cell r="I545" t="str">
            <v>No</v>
          </cell>
        </row>
        <row r="546">
          <cell r="A546" t="str">
            <v>07476-13102-NJ</v>
          </cell>
          <cell r="B546" t="str">
            <v>Heda Fromant</v>
          </cell>
          <cell r="C546" t="str">
            <v>hfromantf4@ucsd.edu</v>
          </cell>
          <cell r="G546" t="str">
            <v>United States</v>
          </cell>
          <cell r="I546" t="str">
            <v>No</v>
          </cell>
        </row>
        <row r="547">
          <cell r="A547" t="str">
            <v>87223-37422-SK</v>
          </cell>
          <cell r="B547" t="str">
            <v>Rufus Flear</v>
          </cell>
          <cell r="C547" t="str">
            <v>rflearf5@artisteer.com</v>
          </cell>
          <cell r="G547" t="str">
            <v>United Kingdom</v>
          </cell>
          <cell r="I547" t="str">
            <v>No</v>
          </cell>
        </row>
        <row r="548">
          <cell r="A548" t="str">
            <v>57837-15577-YK</v>
          </cell>
          <cell r="B548" t="str">
            <v>Dom Milella</v>
          </cell>
          <cell r="G548" t="str">
            <v>Ireland</v>
          </cell>
          <cell r="I548" t="str">
            <v>No</v>
          </cell>
        </row>
        <row r="549">
          <cell r="A549" t="str">
            <v>64247-71448-NK</v>
          </cell>
          <cell r="B549" t="str">
            <v>Almire MacAless</v>
          </cell>
          <cell r="G549" t="str">
            <v>United States</v>
          </cell>
          <cell r="I549" t="str">
            <v>Yes</v>
          </cell>
        </row>
        <row r="550">
          <cell r="A550" t="str">
            <v>73647-66148-VM</v>
          </cell>
          <cell r="B550" t="str">
            <v>Bette-ann Munden</v>
          </cell>
          <cell r="C550" t="str">
            <v>bmundenf8@elpais.com</v>
          </cell>
          <cell r="G550" t="str">
            <v>United States</v>
          </cell>
          <cell r="I550" t="str">
            <v>Yes</v>
          </cell>
        </row>
        <row r="551">
          <cell r="A551" t="str">
            <v>10142-55267-YO</v>
          </cell>
          <cell r="B551" t="str">
            <v>Wilek Lightollers</v>
          </cell>
          <cell r="C551" t="str">
            <v>wlightollersf9@baidu.com</v>
          </cell>
          <cell r="G551" t="str">
            <v>United States</v>
          </cell>
          <cell r="I551" t="str">
            <v>Yes</v>
          </cell>
        </row>
        <row r="552">
          <cell r="A552" t="str">
            <v>92976-19453-DT</v>
          </cell>
          <cell r="B552" t="str">
            <v>Nick Brakespear</v>
          </cell>
          <cell r="C552" t="str">
            <v>nbrakespearfa@rediff.com</v>
          </cell>
          <cell r="G552" t="str">
            <v>United States</v>
          </cell>
          <cell r="I552" t="str">
            <v>Yes</v>
          </cell>
        </row>
        <row r="553">
          <cell r="A553" t="str">
            <v>89757-51438-HX</v>
          </cell>
          <cell r="B553" t="str">
            <v>Malynda Glawsop</v>
          </cell>
          <cell r="C553" t="str">
            <v>mglawsopfb@reverbnation.com</v>
          </cell>
          <cell r="G553" t="str">
            <v>United States</v>
          </cell>
          <cell r="I553" t="str">
            <v>No</v>
          </cell>
        </row>
        <row r="554">
          <cell r="A554" t="str">
            <v>76192-13390-HZ</v>
          </cell>
          <cell r="B554" t="str">
            <v>Granville Alberts</v>
          </cell>
          <cell r="C554" t="str">
            <v>galbertsfc@etsy.com</v>
          </cell>
          <cell r="G554" t="str">
            <v>United Kingdom</v>
          </cell>
          <cell r="I554" t="str">
            <v>Yes</v>
          </cell>
        </row>
        <row r="555">
          <cell r="A555" t="str">
            <v>02009-87294-SY</v>
          </cell>
          <cell r="B555" t="str">
            <v>Vasily Polglase</v>
          </cell>
          <cell r="C555" t="str">
            <v>vpolglasefd@about.me</v>
          </cell>
          <cell r="G555" t="str">
            <v>United States</v>
          </cell>
          <cell r="I555" t="str">
            <v>No</v>
          </cell>
        </row>
        <row r="556">
          <cell r="A556" t="str">
            <v>82872-34456-LJ</v>
          </cell>
          <cell r="B556" t="str">
            <v>Madelaine Sharples</v>
          </cell>
          <cell r="G556" t="str">
            <v>United Kingdom</v>
          </cell>
          <cell r="I556" t="str">
            <v>Yes</v>
          </cell>
        </row>
        <row r="557">
          <cell r="A557" t="str">
            <v>13181-04387-LI</v>
          </cell>
          <cell r="B557" t="str">
            <v>Sigfrid Busch</v>
          </cell>
          <cell r="C557" t="str">
            <v>sbuschff@so-net.ne.jp</v>
          </cell>
          <cell r="G557" t="str">
            <v>Ireland</v>
          </cell>
          <cell r="I557" t="str">
            <v>No</v>
          </cell>
        </row>
        <row r="558">
          <cell r="A558" t="str">
            <v>24845-36117-TI</v>
          </cell>
          <cell r="B558" t="str">
            <v>Cissiee Raisbeck</v>
          </cell>
          <cell r="C558" t="str">
            <v>craisbeckfg@webnode.com</v>
          </cell>
          <cell r="G558" t="str">
            <v>United States</v>
          </cell>
          <cell r="I558" t="str">
            <v>Yes</v>
          </cell>
        </row>
        <row r="559">
          <cell r="A559" t="str">
            <v>30256-29772-KK</v>
          </cell>
          <cell r="B559" t="str">
            <v>Leslie Laughton</v>
          </cell>
          <cell r="G559" t="str">
            <v>United States</v>
          </cell>
          <cell r="I559" t="str">
            <v>No</v>
          </cell>
        </row>
        <row r="560">
          <cell r="A560" t="str">
            <v>86646-65810-TD</v>
          </cell>
          <cell r="B560" t="str">
            <v>Kenton Wetherick</v>
          </cell>
          <cell r="G560" t="str">
            <v>United States</v>
          </cell>
          <cell r="I560" t="str">
            <v>Yes</v>
          </cell>
        </row>
        <row r="561">
          <cell r="A561" t="str">
            <v>59480-02795-IU</v>
          </cell>
          <cell r="B561" t="str">
            <v>Reamonn Aynold</v>
          </cell>
          <cell r="C561" t="str">
            <v>raynoldfj@ustream.tv</v>
          </cell>
          <cell r="G561" t="str">
            <v>United States</v>
          </cell>
          <cell r="I561" t="str">
            <v>Yes</v>
          </cell>
        </row>
        <row r="562">
          <cell r="A562" t="str">
            <v>61809-87758-LJ</v>
          </cell>
          <cell r="B562" t="str">
            <v>Hatty Dovydenas</v>
          </cell>
          <cell r="G562" t="str">
            <v>United States</v>
          </cell>
          <cell r="I562" t="str">
            <v>Yes</v>
          </cell>
        </row>
        <row r="563">
          <cell r="A563" t="str">
            <v>77408-43873-RS</v>
          </cell>
          <cell r="B563" t="str">
            <v>Nathaniel Bloxland</v>
          </cell>
          <cell r="G563" t="str">
            <v>Ireland</v>
          </cell>
          <cell r="I563" t="str">
            <v>Yes</v>
          </cell>
        </row>
        <row r="564">
          <cell r="A564" t="str">
            <v>18366-65239-WF</v>
          </cell>
          <cell r="B564" t="str">
            <v>Brendan Grece</v>
          </cell>
          <cell r="C564" t="str">
            <v>bgrecefm@naver.com</v>
          </cell>
          <cell r="G564" t="str">
            <v>United Kingdom</v>
          </cell>
          <cell r="I564" t="str">
            <v>No</v>
          </cell>
        </row>
        <row r="565">
          <cell r="A565" t="str">
            <v>11107-57605-HS</v>
          </cell>
          <cell r="B565" t="str">
            <v>Steffie Maddrell</v>
          </cell>
          <cell r="C565" t="str">
            <v>smaddrellfn@123-reg.co.uk</v>
          </cell>
          <cell r="G565" t="str">
            <v>United States</v>
          </cell>
          <cell r="I565" t="str">
            <v>No</v>
          </cell>
        </row>
        <row r="566">
          <cell r="A566" t="str">
            <v>72072-33025-SD</v>
          </cell>
          <cell r="B566" t="str">
            <v>Abbe Thys</v>
          </cell>
          <cell r="C566" t="str">
            <v>athysfo@cdc.gov</v>
          </cell>
          <cell r="G566" t="str">
            <v>United States</v>
          </cell>
          <cell r="I566" t="str">
            <v>No</v>
          </cell>
        </row>
        <row r="567">
          <cell r="A567" t="str">
            <v>58118-22461-GC</v>
          </cell>
          <cell r="B567" t="str">
            <v>Jackquelin Chugg</v>
          </cell>
          <cell r="C567" t="str">
            <v>jchuggfp@about.me</v>
          </cell>
          <cell r="G567" t="str">
            <v>United States</v>
          </cell>
          <cell r="I567" t="str">
            <v>No</v>
          </cell>
        </row>
        <row r="568">
          <cell r="A568" t="str">
            <v>90940-63327-DJ</v>
          </cell>
          <cell r="B568" t="str">
            <v>Audra Kelston</v>
          </cell>
          <cell r="C568" t="str">
            <v>akelstonfq@sakura.ne.jp</v>
          </cell>
          <cell r="G568" t="str">
            <v>United States</v>
          </cell>
          <cell r="I568" t="str">
            <v>Yes</v>
          </cell>
        </row>
        <row r="569">
          <cell r="A569" t="str">
            <v>64481-42546-II</v>
          </cell>
          <cell r="B569" t="str">
            <v>Elvina Angel</v>
          </cell>
          <cell r="G569" t="str">
            <v>Ireland</v>
          </cell>
          <cell r="I569" t="str">
            <v>No</v>
          </cell>
        </row>
        <row r="570">
          <cell r="A570" t="str">
            <v>27536-28463-NJ</v>
          </cell>
          <cell r="B570" t="str">
            <v>Claiborne Mottram</v>
          </cell>
          <cell r="C570" t="str">
            <v>cmottramfs@harvard.edu</v>
          </cell>
          <cell r="G570" t="str">
            <v>United States</v>
          </cell>
          <cell r="I570" t="str">
            <v>Yes</v>
          </cell>
        </row>
        <row r="571">
          <cell r="A571" t="str">
            <v>66005-20240-MI</v>
          </cell>
          <cell r="B571" t="str">
            <v>Dilly Marrison</v>
          </cell>
          <cell r="C571" t="str">
            <v>dmarrisonft@geocities.jp</v>
          </cell>
          <cell r="G571" t="str">
            <v>United States</v>
          </cell>
          <cell r="I571" t="str">
            <v>No</v>
          </cell>
        </row>
        <row r="572">
          <cell r="A572" t="str">
            <v>70140-82812-KD</v>
          </cell>
          <cell r="B572" t="str">
            <v>Donalt Sangwin</v>
          </cell>
          <cell r="C572" t="str">
            <v>dsangwinfu@weebly.com</v>
          </cell>
          <cell r="G572" t="str">
            <v>United States</v>
          </cell>
          <cell r="I572" t="str">
            <v>No</v>
          </cell>
        </row>
        <row r="573">
          <cell r="A573" t="str">
            <v>91895-55605-LS</v>
          </cell>
          <cell r="B573" t="str">
            <v>Elizabet Aizikowitz</v>
          </cell>
          <cell r="C573" t="str">
            <v>eaizikowitzfv@virginia.edu</v>
          </cell>
          <cell r="G573" t="str">
            <v>United Kingdom</v>
          </cell>
          <cell r="I573" t="str">
            <v>No</v>
          </cell>
        </row>
        <row r="574">
          <cell r="A574" t="str">
            <v>43155-71724-XP</v>
          </cell>
          <cell r="B574" t="str">
            <v>Herbie Peppard</v>
          </cell>
          <cell r="G574" t="str">
            <v>United States</v>
          </cell>
          <cell r="I574" t="str">
            <v>Yes</v>
          </cell>
        </row>
        <row r="575">
          <cell r="A575" t="str">
            <v>32038-81174-JF</v>
          </cell>
          <cell r="B575" t="str">
            <v>Cornie Venour</v>
          </cell>
          <cell r="C575" t="str">
            <v>cvenourfx@ask.com</v>
          </cell>
          <cell r="G575" t="str">
            <v>United States</v>
          </cell>
          <cell r="I575" t="str">
            <v>No</v>
          </cell>
        </row>
        <row r="576">
          <cell r="A576" t="str">
            <v>59205-20324-NB</v>
          </cell>
          <cell r="B576" t="str">
            <v>Maggy Harby</v>
          </cell>
          <cell r="C576" t="str">
            <v>mharbyfy@163.com</v>
          </cell>
          <cell r="G576" t="str">
            <v>United States</v>
          </cell>
          <cell r="I576" t="str">
            <v>Yes</v>
          </cell>
        </row>
        <row r="577">
          <cell r="A577" t="str">
            <v>99899-54612-NX</v>
          </cell>
          <cell r="B577" t="str">
            <v>Reggie Thickpenny</v>
          </cell>
          <cell r="C577" t="str">
            <v>rthickpennyfz@cafepress.com</v>
          </cell>
          <cell r="G577" t="str">
            <v>United States</v>
          </cell>
          <cell r="I577" t="str">
            <v>No</v>
          </cell>
        </row>
        <row r="578">
          <cell r="A578" t="str">
            <v>26248-84194-FI</v>
          </cell>
          <cell r="B578" t="str">
            <v>Phyllys Ormerod</v>
          </cell>
          <cell r="C578" t="str">
            <v>pormerodg0@redcross.org</v>
          </cell>
          <cell r="G578" t="str">
            <v>United States</v>
          </cell>
          <cell r="I578" t="str">
            <v>No</v>
          </cell>
        </row>
        <row r="579">
          <cell r="A579" t="str">
            <v>19485-98072-PS</v>
          </cell>
          <cell r="B579" t="str">
            <v>Don Flintiff</v>
          </cell>
          <cell r="C579" t="str">
            <v>dflintiffg1@e-recht24.de</v>
          </cell>
          <cell r="G579" t="str">
            <v>United Kingdom</v>
          </cell>
          <cell r="I579" t="str">
            <v>No</v>
          </cell>
        </row>
        <row r="580">
          <cell r="A580" t="str">
            <v>84493-71314-WX</v>
          </cell>
          <cell r="B580" t="str">
            <v>Tymon Zanetti</v>
          </cell>
          <cell r="C580" t="str">
            <v>tzanettig2@gravatar.com</v>
          </cell>
          <cell r="G580" t="str">
            <v>Ireland</v>
          </cell>
          <cell r="I580" t="str">
            <v>No</v>
          </cell>
        </row>
        <row r="581">
          <cell r="A581" t="str">
            <v>09530-56210-WO</v>
          </cell>
          <cell r="B581" t="str">
            <v>Bili Follet</v>
          </cell>
          <cell r="C581" t="str">
            <v>bfolletg3@a8.net</v>
          </cell>
          <cell r="G581" t="str">
            <v>Ireland</v>
          </cell>
          <cell r="I581" t="str">
            <v>No</v>
          </cell>
        </row>
        <row r="582">
          <cell r="A582" t="str">
            <v>39789-43945-IV</v>
          </cell>
          <cell r="B582" t="str">
            <v>Reinaldos Kirtley</v>
          </cell>
          <cell r="C582" t="str">
            <v>rkirtleyg4@hatena.ne.jp</v>
          </cell>
          <cell r="G582" t="str">
            <v>United States</v>
          </cell>
          <cell r="I582" t="str">
            <v>Yes</v>
          </cell>
        </row>
        <row r="583">
          <cell r="A583" t="str">
            <v>38972-89678-ZM</v>
          </cell>
          <cell r="B583" t="str">
            <v>Carney Clemencet</v>
          </cell>
          <cell r="C583" t="str">
            <v>cclemencetg5@weather.com</v>
          </cell>
          <cell r="G583" t="str">
            <v>United Kingdom</v>
          </cell>
          <cell r="I583" t="str">
            <v>Yes</v>
          </cell>
        </row>
        <row r="584">
          <cell r="A584" t="str">
            <v>91465-84526-IJ</v>
          </cell>
          <cell r="B584" t="str">
            <v>Russell Donet</v>
          </cell>
          <cell r="C584" t="str">
            <v>rdonetg6@oakley.com</v>
          </cell>
          <cell r="G584" t="str">
            <v>United States</v>
          </cell>
          <cell r="I584" t="str">
            <v>No</v>
          </cell>
        </row>
        <row r="585">
          <cell r="A585" t="str">
            <v>22832-98538-RB</v>
          </cell>
          <cell r="B585" t="str">
            <v>Sidney Gawen</v>
          </cell>
          <cell r="C585" t="str">
            <v>sgaweng7@creativecommons.org</v>
          </cell>
          <cell r="G585" t="str">
            <v>United States</v>
          </cell>
          <cell r="I585" t="str">
            <v>Yes</v>
          </cell>
        </row>
        <row r="586">
          <cell r="A586" t="str">
            <v>30844-91890-ZA</v>
          </cell>
          <cell r="B586" t="str">
            <v>Rickey Readie</v>
          </cell>
          <cell r="C586" t="str">
            <v>rreadieg8@guardian.co.uk</v>
          </cell>
          <cell r="G586" t="str">
            <v>United States</v>
          </cell>
          <cell r="I586" t="str">
            <v>No</v>
          </cell>
        </row>
        <row r="587">
          <cell r="A587" t="str">
            <v>64328-37891-JA</v>
          </cell>
          <cell r="B587" t="str">
            <v>Conchita Dietzler</v>
          </cell>
          <cell r="C587" t="str">
            <v>cdietzlerg9@goo.gl</v>
          </cell>
          <cell r="G587" t="str">
            <v>Ireland</v>
          </cell>
          <cell r="I587" t="str">
            <v>Yes</v>
          </cell>
        </row>
        <row r="588">
          <cell r="A588" t="str">
            <v>88992-49081-AT</v>
          </cell>
          <cell r="B588" t="str">
            <v>Zilvia Claisse</v>
          </cell>
          <cell r="G588" t="str">
            <v>United States</v>
          </cell>
          <cell r="I588" t="str">
            <v>No</v>
          </cell>
        </row>
        <row r="589">
          <cell r="A589" t="str">
            <v>10204-31464-SA</v>
          </cell>
          <cell r="B589" t="str">
            <v>Bar O' Mahony</v>
          </cell>
          <cell r="C589" t="str">
            <v>bogb@elpais.com</v>
          </cell>
          <cell r="G589" t="str">
            <v>United States</v>
          </cell>
          <cell r="I589" t="str">
            <v>Yes</v>
          </cell>
        </row>
        <row r="590">
          <cell r="A590" t="str">
            <v>75156-80911-YT</v>
          </cell>
          <cell r="B590" t="str">
            <v>Valenka Stansbury</v>
          </cell>
          <cell r="C590" t="str">
            <v>vstansburygc@unblog.fr</v>
          </cell>
          <cell r="G590" t="str">
            <v>United States</v>
          </cell>
          <cell r="I590" t="str">
            <v>Yes</v>
          </cell>
        </row>
        <row r="591">
          <cell r="A591" t="str">
            <v>53971-49906-PZ</v>
          </cell>
          <cell r="B591" t="str">
            <v>Daniel Heinonen</v>
          </cell>
          <cell r="C591" t="str">
            <v>dheinonengd@printfriendly.com</v>
          </cell>
          <cell r="G591" t="str">
            <v>United States</v>
          </cell>
          <cell r="I591" t="str">
            <v>No</v>
          </cell>
        </row>
        <row r="592">
          <cell r="A592" t="str">
            <v>10728-17633-ST</v>
          </cell>
          <cell r="B592" t="str">
            <v>Jewelle Shenton</v>
          </cell>
          <cell r="C592" t="str">
            <v>jshentonge@google.com.hk</v>
          </cell>
          <cell r="G592" t="str">
            <v>United States</v>
          </cell>
          <cell r="I592" t="str">
            <v>Yes</v>
          </cell>
        </row>
        <row r="593">
          <cell r="A593" t="str">
            <v>13549-65017-VE</v>
          </cell>
          <cell r="B593" t="str">
            <v>Jennifer Wilkisson</v>
          </cell>
          <cell r="C593" t="str">
            <v>jwilkissongf@nba.com</v>
          </cell>
          <cell r="G593" t="str">
            <v>United States</v>
          </cell>
          <cell r="I593" t="str">
            <v>Yes</v>
          </cell>
        </row>
        <row r="594">
          <cell r="A594" t="str">
            <v>87688-42420-TO</v>
          </cell>
          <cell r="B594" t="str">
            <v>Kylie Mowat</v>
          </cell>
          <cell r="G594" t="str">
            <v>United States</v>
          </cell>
          <cell r="I594" t="str">
            <v>No</v>
          </cell>
        </row>
        <row r="595">
          <cell r="A595" t="str">
            <v>05325-97750-WP</v>
          </cell>
          <cell r="B595" t="str">
            <v>Cody Verissimo</v>
          </cell>
          <cell r="C595" t="str">
            <v>cverissimogh@theglobeandmail.com</v>
          </cell>
          <cell r="G595" t="str">
            <v>United Kingdom</v>
          </cell>
          <cell r="I595" t="str">
            <v>Yes</v>
          </cell>
        </row>
        <row r="596">
          <cell r="A596" t="str">
            <v>51901-35210-UI</v>
          </cell>
          <cell r="B596" t="str">
            <v>Gabriel Starcks</v>
          </cell>
          <cell r="C596" t="str">
            <v>gstarcksgi@abc.net.au</v>
          </cell>
          <cell r="G596" t="str">
            <v>United States</v>
          </cell>
          <cell r="I596" t="str">
            <v>No</v>
          </cell>
        </row>
        <row r="597">
          <cell r="A597" t="str">
            <v>62483-50867-OM</v>
          </cell>
          <cell r="B597" t="str">
            <v>Darby Dummer</v>
          </cell>
          <cell r="G597" t="str">
            <v>United Kingdom</v>
          </cell>
          <cell r="I597" t="str">
            <v>No</v>
          </cell>
        </row>
        <row r="598">
          <cell r="A598" t="str">
            <v>92753-50029-SD</v>
          </cell>
          <cell r="B598" t="str">
            <v>Kienan Scholard</v>
          </cell>
          <cell r="C598" t="str">
            <v>kscholardgk@sbwire.com</v>
          </cell>
          <cell r="G598" t="str">
            <v>United States</v>
          </cell>
          <cell r="I598" t="str">
            <v>No</v>
          </cell>
        </row>
        <row r="599">
          <cell r="A599" t="str">
            <v>53809-98498-SN</v>
          </cell>
          <cell r="B599" t="str">
            <v>Bo Kindley</v>
          </cell>
          <cell r="C599" t="str">
            <v>bkindleygl@wikimedia.org</v>
          </cell>
          <cell r="G599" t="str">
            <v>United States</v>
          </cell>
          <cell r="I599" t="str">
            <v>Yes</v>
          </cell>
        </row>
        <row r="600">
          <cell r="A600" t="str">
            <v>66308-13503-KD</v>
          </cell>
          <cell r="B600" t="str">
            <v>Krissie Hammett</v>
          </cell>
          <cell r="C600" t="str">
            <v>khammettgm@dmoz.org</v>
          </cell>
          <cell r="G600" t="str">
            <v>United States</v>
          </cell>
          <cell r="I600" t="str">
            <v>Yes</v>
          </cell>
        </row>
        <row r="601">
          <cell r="A601" t="str">
            <v>82458-87830-JE</v>
          </cell>
          <cell r="B601" t="str">
            <v>Alisha Hulburt</v>
          </cell>
          <cell r="C601" t="str">
            <v>ahulburtgn@fda.gov</v>
          </cell>
          <cell r="G601" t="str">
            <v>United States</v>
          </cell>
          <cell r="I601" t="str">
            <v>Yes</v>
          </cell>
        </row>
        <row r="602">
          <cell r="A602" t="str">
            <v>41611-34336-WT</v>
          </cell>
          <cell r="B602" t="str">
            <v>Peyter Lauritzen</v>
          </cell>
          <cell r="C602" t="str">
            <v>plauritzengo@photobucket.com</v>
          </cell>
          <cell r="G602" t="str">
            <v>United States</v>
          </cell>
          <cell r="I602" t="str">
            <v>No</v>
          </cell>
        </row>
        <row r="603">
          <cell r="A603" t="str">
            <v>70089-27418-UJ</v>
          </cell>
          <cell r="B603" t="str">
            <v>Aurelia Burgwin</v>
          </cell>
          <cell r="C603" t="str">
            <v>aburgwingp@redcross.org</v>
          </cell>
          <cell r="G603" t="str">
            <v>United States</v>
          </cell>
          <cell r="I603" t="str">
            <v>Yes</v>
          </cell>
        </row>
        <row r="604">
          <cell r="A604" t="str">
            <v>99978-56910-BN</v>
          </cell>
          <cell r="B604" t="str">
            <v>Emalee Rolin</v>
          </cell>
          <cell r="C604" t="str">
            <v>erolingq@google.fr</v>
          </cell>
          <cell r="G604" t="str">
            <v>United States</v>
          </cell>
          <cell r="I604" t="str">
            <v>Yes</v>
          </cell>
        </row>
        <row r="605">
          <cell r="A605" t="str">
            <v>09668-23340-IC</v>
          </cell>
          <cell r="B605" t="str">
            <v>Donavon Fowle</v>
          </cell>
          <cell r="C605" t="str">
            <v>dfowlegr@epa.gov</v>
          </cell>
          <cell r="G605" t="str">
            <v>United States</v>
          </cell>
          <cell r="I605" t="str">
            <v>No</v>
          </cell>
        </row>
        <row r="606">
          <cell r="A606" t="str">
            <v>39457-62611-YK</v>
          </cell>
          <cell r="B606" t="str">
            <v>Jorge Bettison</v>
          </cell>
          <cell r="G606" t="str">
            <v>Ireland</v>
          </cell>
          <cell r="I606" t="str">
            <v>No</v>
          </cell>
        </row>
        <row r="607">
          <cell r="A607" t="str">
            <v>90985-89807-RW</v>
          </cell>
          <cell r="B607" t="str">
            <v>Wang Powlesland</v>
          </cell>
          <cell r="C607" t="str">
            <v>wpowleslandgt@soundcloud.com</v>
          </cell>
          <cell r="G607" t="str">
            <v>United States</v>
          </cell>
          <cell r="I607" t="str">
            <v>Yes</v>
          </cell>
        </row>
        <row r="608">
          <cell r="A608" t="str">
            <v>73171-33001-FC</v>
          </cell>
          <cell r="B608" t="str">
            <v>Brendin Peattie</v>
          </cell>
          <cell r="C608" t="str">
            <v>bpeattiegu@imgur.com</v>
          </cell>
          <cell r="G608" t="str">
            <v>United States</v>
          </cell>
          <cell r="I608" t="str">
            <v>No</v>
          </cell>
        </row>
        <row r="609">
          <cell r="A609" t="str">
            <v>17816-67941-ZS</v>
          </cell>
          <cell r="B609" t="str">
            <v>Laurence Ellingham</v>
          </cell>
          <cell r="C609" t="str">
            <v>lellinghamgv@sciencedaily.com</v>
          </cell>
          <cell r="G609" t="str">
            <v>United States</v>
          </cell>
          <cell r="I609" t="str">
            <v>Yes</v>
          </cell>
        </row>
        <row r="610">
          <cell r="A610" t="str">
            <v>90816-65619-LM</v>
          </cell>
          <cell r="B610" t="str">
            <v>Billy Neiland</v>
          </cell>
          <cell r="G610" t="str">
            <v>United States</v>
          </cell>
          <cell r="I610" t="str">
            <v>No</v>
          </cell>
        </row>
        <row r="611">
          <cell r="A611" t="str">
            <v>69761-61146-KD</v>
          </cell>
          <cell r="B611" t="str">
            <v>Ancell Fendt</v>
          </cell>
          <cell r="C611" t="str">
            <v>afendtgx@forbes.com</v>
          </cell>
          <cell r="G611" t="str">
            <v>United States</v>
          </cell>
          <cell r="I611" t="str">
            <v>Yes</v>
          </cell>
        </row>
        <row r="612">
          <cell r="A612" t="str">
            <v>24040-20817-QB</v>
          </cell>
          <cell r="B612" t="str">
            <v>Angelia Cleyburn</v>
          </cell>
          <cell r="C612" t="str">
            <v>acleyburngy@lycos.com</v>
          </cell>
          <cell r="G612" t="str">
            <v>United States</v>
          </cell>
          <cell r="I612" t="str">
            <v>No</v>
          </cell>
        </row>
        <row r="613">
          <cell r="A613" t="str">
            <v>19524-21432-XP</v>
          </cell>
          <cell r="B613" t="str">
            <v>Temple Castiglione</v>
          </cell>
          <cell r="C613" t="str">
            <v>tcastiglionegz@xing.com</v>
          </cell>
          <cell r="G613" t="str">
            <v>United States</v>
          </cell>
          <cell r="I613" t="str">
            <v>No</v>
          </cell>
        </row>
        <row r="614">
          <cell r="A614" t="str">
            <v>14398-43114-RV</v>
          </cell>
          <cell r="B614" t="str">
            <v>Betti Lacasa</v>
          </cell>
          <cell r="G614" t="str">
            <v>Ireland</v>
          </cell>
          <cell r="I614" t="str">
            <v>No</v>
          </cell>
        </row>
        <row r="615">
          <cell r="A615" t="str">
            <v>41486-52502-QQ</v>
          </cell>
          <cell r="B615" t="str">
            <v>Gunilla Lynch</v>
          </cell>
          <cell r="G615" t="str">
            <v>United States</v>
          </cell>
          <cell r="I615" t="str">
            <v>No</v>
          </cell>
        </row>
        <row r="616">
          <cell r="A616" t="str">
            <v>62762-19458-UY</v>
          </cell>
          <cell r="B616" t="str">
            <v>Vita Pummery</v>
          </cell>
          <cell r="G616" t="str">
            <v>United States</v>
          </cell>
          <cell r="I616" t="str">
            <v>No</v>
          </cell>
        </row>
        <row r="617">
          <cell r="A617" t="str">
            <v>20236-64364-QL</v>
          </cell>
          <cell r="B617" t="str">
            <v>Shay Couronne</v>
          </cell>
          <cell r="C617" t="str">
            <v>scouronneh3@mozilla.org</v>
          </cell>
          <cell r="G617" t="str">
            <v>United States</v>
          </cell>
          <cell r="I617" t="str">
            <v>Yes</v>
          </cell>
        </row>
        <row r="618">
          <cell r="A618" t="str">
            <v>29102-40100-TZ</v>
          </cell>
          <cell r="B618" t="str">
            <v>Linus Flippelli</v>
          </cell>
          <cell r="C618" t="str">
            <v>lflippellih4@github.io</v>
          </cell>
          <cell r="G618" t="str">
            <v>United Kingdom</v>
          </cell>
          <cell r="I618" t="str">
            <v>No</v>
          </cell>
        </row>
        <row r="619">
          <cell r="A619" t="str">
            <v>09171-42203-EB</v>
          </cell>
          <cell r="B619" t="str">
            <v>Rachelle Elizabeth</v>
          </cell>
          <cell r="C619" t="str">
            <v>relizabethh5@live.com</v>
          </cell>
          <cell r="G619" t="str">
            <v>United States</v>
          </cell>
          <cell r="I619" t="str">
            <v>No</v>
          </cell>
        </row>
        <row r="620">
          <cell r="A620" t="str">
            <v>29060-75856-UI</v>
          </cell>
          <cell r="B620" t="str">
            <v>Innis Renhard</v>
          </cell>
          <cell r="C620" t="str">
            <v>irenhardh6@i2i.jp</v>
          </cell>
          <cell r="G620" t="str">
            <v>United States</v>
          </cell>
          <cell r="I620" t="str">
            <v>Yes</v>
          </cell>
        </row>
        <row r="621">
          <cell r="A621" t="str">
            <v>17088-16989-PL</v>
          </cell>
          <cell r="B621" t="str">
            <v>Winne Roche</v>
          </cell>
          <cell r="C621" t="str">
            <v>wrocheh7@xinhuanet.com</v>
          </cell>
          <cell r="G621" t="str">
            <v>United States</v>
          </cell>
          <cell r="I621" t="str">
            <v>Yes</v>
          </cell>
        </row>
        <row r="622">
          <cell r="A622" t="str">
            <v>94022-69223-DP</v>
          </cell>
          <cell r="B622" t="str">
            <v>Josy Bus</v>
          </cell>
          <cell r="C622" t="str">
            <v>jbush8@guardian.co.uk</v>
          </cell>
          <cell r="G622" t="str">
            <v>Ireland</v>
          </cell>
          <cell r="I622" t="str">
            <v>No</v>
          </cell>
        </row>
        <row r="623">
          <cell r="A623" t="str">
            <v>13324-78688-MI</v>
          </cell>
          <cell r="B623" t="str">
            <v>Cordy Odgaard</v>
          </cell>
          <cell r="C623" t="str">
            <v>codgaardh9@nsw.gov.au</v>
          </cell>
          <cell r="G623" t="str">
            <v>United States</v>
          </cell>
          <cell r="I623" t="str">
            <v>No</v>
          </cell>
        </row>
        <row r="624">
          <cell r="A624" t="str">
            <v>73799-04749-BM</v>
          </cell>
          <cell r="B624" t="str">
            <v>Bertine Byrd</v>
          </cell>
          <cell r="C624" t="str">
            <v>bbyrdha@4shared.com</v>
          </cell>
          <cell r="G624" t="str">
            <v>United States</v>
          </cell>
          <cell r="I624" t="str">
            <v>No</v>
          </cell>
        </row>
        <row r="625">
          <cell r="A625" t="str">
            <v>01927-46702-YT</v>
          </cell>
          <cell r="B625" t="str">
            <v>Nelie Garnson</v>
          </cell>
          <cell r="G625" t="str">
            <v>United Kingdom</v>
          </cell>
          <cell r="I625" t="str">
            <v>No</v>
          </cell>
        </row>
        <row r="626">
          <cell r="A626" t="str">
            <v>80467-17137-TO</v>
          </cell>
          <cell r="B626" t="str">
            <v>Dianne Chardin</v>
          </cell>
          <cell r="C626" t="str">
            <v>dchardinhc@nhs.uk</v>
          </cell>
          <cell r="G626" t="str">
            <v>Ireland</v>
          </cell>
          <cell r="I626" t="str">
            <v>Yes</v>
          </cell>
        </row>
        <row r="627">
          <cell r="A627" t="str">
            <v>14640-87215-BK</v>
          </cell>
          <cell r="B627" t="str">
            <v>Hailee Radbone</v>
          </cell>
          <cell r="C627" t="str">
            <v>hradbonehd@newsvine.com</v>
          </cell>
          <cell r="G627" t="str">
            <v>United States</v>
          </cell>
          <cell r="I627" t="str">
            <v>No</v>
          </cell>
        </row>
        <row r="628">
          <cell r="A628" t="str">
            <v>94447-35885-HK</v>
          </cell>
          <cell r="B628" t="str">
            <v>Wallis Bernth</v>
          </cell>
          <cell r="C628" t="str">
            <v>wbernthhe@miitbeian.gov.cn</v>
          </cell>
          <cell r="G628" t="str">
            <v>United States</v>
          </cell>
          <cell r="I628" t="str">
            <v>No</v>
          </cell>
        </row>
        <row r="629">
          <cell r="A629" t="str">
            <v>71034-49694-CS</v>
          </cell>
          <cell r="B629" t="str">
            <v>Byron Acarson</v>
          </cell>
          <cell r="C629" t="str">
            <v>bacarsonhf@cnn.com</v>
          </cell>
          <cell r="G629" t="str">
            <v>United States</v>
          </cell>
          <cell r="I629" t="str">
            <v>Yes</v>
          </cell>
        </row>
        <row r="630">
          <cell r="A630" t="str">
            <v>00445-42781-KX</v>
          </cell>
          <cell r="B630" t="str">
            <v>Faunie Brigham</v>
          </cell>
          <cell r="C630" t="str">
            <v>fbrighamhg@blog.com</v>
          </cell>
          <cell r="G630" t="str">
            <v>Ireland</v>
          </cell>
          <cell r="I630" t="str">
            <v>Yes</v>
          </cell>
        </row>
        <row r="631">
          <cell r="A631" t="str">
            <v>14756-18321-CL</v>
          </cell>
          <cell r="B631" t="str">
            <v>Linn Alaway</v>
          </cell>
          <cell r="C631" t="str">
            <v>lalawayhh@weather.com</v>
          </cell>
          <cell r="G631" t="str">
            <v>United States</v>
          </cell>
          <cell r="I631" t="str">
            <v>No</v>
          </cell>
        </row>
        <row r="632">
          <cell r="A632" t="str">
            <v>37997-75562-PI</v>
          </cell>
          <cell r="B632" t="str">
            <v>Cami Meir</v>
          </cell>
          <cell r="C632" t="str">
            <v>cmeirhi@cnet.com</v>
          </cell>
          <cell r="G632" t="str">
            <v>United States</v>
          </cell>
          <cell r="I632" t="str">
            <v>No</v>
          </cell>
        </row>
        <row r="633">
          <cell r="A633" t="str">
            <v>69981-85767-RP</v>
          </cell>
          <cell r="B633" t="str">
            <v>Marcie Aingell</v>
          </cell>
          <cell r="C633" t="str">
            <v>maingellhj@nasa.gov</v>
          </cell>
          <cell r="G633" t="str">
            <v>Ireland</v>
          </cell>
          <cell r="I633" t="str">
            <v>Yes</v>
          </cell>
        </row>
        <row r="634">
          <cell r="A634" t="str">
            <v>96116-24737-LV</v>
          </cell>
          <cell r="B634" t="str">
            <v>Marjorie Yoxen</v>
          </cell>
          <cell r="C634" t="str">
            <v>myoxenhk@google.com</v>
          </cell>
          <cell r="G634" t="str">
            <v>United States</v>
          </cell>
          <cell r="I634" t="str">
            <v>No</v>
          </cell>
        </row>
        <row r="635">
          <cell r="A635" t="str">
            <v>18684-73088-YL</v>
          </cell>
          <cell r="B635" t="str">
            <v>Gaspar McGavin</v>
          </cell>
          <cell r="C635" t="str">
            <v>gmcgavinhl@histats.com</v>
          </cell>
          <cell r="G635" t="str">
            <v>United States</v>
          </cell>
          <cell r="I635" t="str">
            <v>No</v>
          </cell>
        </row>
        <row r="636">
          <cell r="A636" t="str">
            <v>74671-55639-TU</v>
          </cell>
          <cell r="B636" t="str">
            <v>Lindy Uttermare</v>
          </cell>
          <cell r="C636" t="str">
            <v>luttermarehm@engadget.com</v>
          </cell>
          <cell r="G636" t="str">
            <v>United States</v>
          </cell>
          <cell r="I636" t="str">
            <v>No</v>
          </cell>
        </row>
        <row r="637">
          <cell r="A637" t="str">
            <v>17488-65879-XL</v>
          </cell>
          <cell r="B637" t="str">
            <v>Eal D'Ambrogio</v>
          </cell>
          <cell r="C637" t="str">
            <v>edambrogiohn@techcrunch.com</v>
          </cell>
          <cell r="G637" t="str">
            <v>United States</v>
          </cell>
          <cell r="I637" t="str">
            <v>Yes</v>
          </cell>
        </row>
        <row r="638">
          <cell r="A638" t="str">
            <v>46431-09298-OU</v>
          </cell>
          <cell r="B638" t="str">
            <v>Carolee Winchcombe</v>
          </cell>
          <cell r="C638" t="str">
            <v>cwinchcombeho@jiathis.com</v>
          </cell>
          <cell r="G638" t="str">
            <v>United States</v>
          </cell>
          <cell r="I638" t="str">
            <v>Yes</v>
          </cell>
        </row>
        <row r="639">
          <cell r="A639" t="str">
            <v>60378-26473-FE</v>
          </cell>
          <cell r="B639" t="str">
            <v>Benedikta Paumier</v>
          </cell>
          <cell r="C639" t="str">
            <v>bpaumierhp@umn.edu</v>
          </cell>
          <cell r="G639" t="str">
            <v>Ireland</v>
          </cell>
          <cell r="I639" t="str">
            <v>Yes</v>
          </cell>
        </row>
        <row r="640">
          <cell r="A640" t="str">
            <v>34927-68586-ZV</v>
          </cell>
          <cell r="B640" t="str">
            <v>Neville Piatto</v>
          </cell>
          <cell r="G640" t="str">
            <v>Ireland</v>
          </cell>
          <cell r="I640" t="str">
            <v>Yes</v>
          </cell>
        </row>
        <row r="641">
          <cell r="A641" t="str">
            <v>29051-27555-GD</v>
          </cell>
          <cell r="B641" t="str">
            <v>Jeno Capey</v>
          </cell>
          <cell r="C641" t="str">
            <v>jcapeyhr@bravesites.com</v>
          </cell>
          <cell r="G641" t="str">
            <v>United States</v>
          </cell>
          <cell r="I641" t="str">
            <v>Yes</v>
          </cell>
        </row>
        <row r="642">
          <cell r="A642" t="str">
            <v>05503-73375-RU</v>
          </cell>
          <cell r="B642" t="str">
            <v>Carmella Bruffell</v>
          </cell>
          <cell r="G642" t="str">
            <v>United Kingdom</v>
          </cell>
          <cell r="I642" t="str">
            <v>No</v>
          </cell>
        </row>
        <row r="643">
          <cell r="A643" t="str">
            <v>64918-67725-MN</v>
          </cell>
          <cell r="B643" t="str">
            <v>Yardley Basill</v>
          </cell>
          <cell r="C643" t="str">
            <v>ybasillht@theguardian.com</v>
          </cell>
          <cell r="G643" t="str">
            <v>United States</v>
          </cell>
          <cell r="I643" t="str">
            <v>Yes</v>
          </cell>
        </row>
        <row r="644">
          <cell r="A644" t="str">
            <v>85634-61759-ND</v>
          </cell>
          <cell r="B644" t="str">
            <v>Maggy Baistow</v>
          </cell>
          <cell r="C644" t="str">
            <v>mbaistowhu@i2i.jp</v>
          </cell>
          <cell r="G644" t="str">
            <v>United Kingdom</v>
          </cell>
          <cell r="I644" t="str">
            <v>Yes</v>
          </cell>
        </row>
        <row r="645">
          <cell r="A645" t="str">
            <v>40180-22940-QB</v>
          </cell>
          <cell r="B645" t="str">
            <v>Courtney Pallant</v>
          </cell>
          <cell r="C645" t="str">
            <v>cpallanthv@typepad.com</v>
          </cell>
          <cell r="G645" t="str">
            <v>United States</v>
          </cell>
          <cell r="I645" t="str">
            <v>Yes</v>
          </cell>
        </row>
        <row r="646">
          <cell r="A646" t="str">
            <v>34666-76738-SQ</v>
          </cell>
          <cell r="B646" t="str">
            <v>Marne Mingey</v>
          </cell>
          <cell r="G646" t="str">
            <v>United States</v>
          </cell>
          <cell r="I646" t="str">
            <v>No</v>
          </cell>
        </row>
        <row r="647">
          <cell r="A647" t="str">
            <v>98536-88616-FF</v>
          </cell>
          <cell r="B647" t="str">
            <v>Denny O' Ronan</v>
          </cell>
          <cell r="C647" t="str">
            <v>dohx@redcross.org</v>
          </cell>
          <cell r="G647" t="str">
            <v>United States</v>
          </cell>
          <cell r="I647" t="str">
            <v>Yes</v>
          </cell>
        </row>
        <row r="648">
          <cell r="A648" t="str">
            <v>55621-06130-SA</v>
          </cell>
          <cell r="B648" t="str">
            <v>Dottie Rallin</v>
          </cell>
          <cell r="C648" t="str">
            <v>drallinhy@howstuffworks.com</v>
          </cell>
          <cell r="G648" t="str">
            <v>United States</v>
          </cell>
          <cell r="I648" t="str">
            <v>Yes</v>
          </cell>
        </row>
        <row r="649">
          <cell r="A649" t="str">
            <v>45666-86771-EH</v>
          </cell>
          <cell r="B649" t="str">
            <v>Ardith Chill</v>
          </cell>
          <cell r="C649" t="str">
            <v>achillhz@epa.gov</v>
          </cell>
          <cell r="G649" t="str">
            <v>United Kingdom</v>
          </cell>
          <cell r="I649" t="str">
            <v>Yes</v>
          </cell>
        </row>
        <row r="650">
          <cell r="A650" t="str">
            <v>52143-35672-JF</v>
          </cell>
          <cell r="B650" t="str">
            <v>Tuckie Mathonnet</v>
          </cell>
          <cell r="C650" t="str">
            <v>tmathonneti0@google.co.jp</v>
          </cell>
          <cell r="G650" t="str">
            <v>United States</v>
          </cell>
          <cell r="I650" t="str">
            <v>No</v>
          </cell>
        </row>
        <row r="651">
          <cell r="A651" t="str">
            <v>24689-69376-XX</v>
          </cell>
          <cell r="B651" t="str">
            <v>Charmane Denys</v>
          </cell>
          <cell r="C651" t="str">
            <v>cdenysi1@is.gd</v>
          </cell>
          <cell r="G651" t="str">
            <v>United Kingdom</v>
          </cell>
          <cell r="I651" t="str">
            <v>No</v>
          </cell>
        </row>
        <row r="652">
          <cell r="A652" t="str">
            <v>71891-51101-VQ</v>
          </cell>
          <cell r="B652" t="str">
            <v>Cecily Stebbings</v>
          </cell>
          <cell r="C652" t="str">
            <v>cstebbingsi2@drupal.org</v>
          </cell>
          <cell r="G652" t="str">
            <v>United States</v>
          </cell>
          <cell r="I652" t="str">
            <v>Yes</v>
          </cell>
        </row>
        <row r="653">
          <cell r="A653" t="str">
            <v>71749-05400-CN</v>
          </cell>
          <cell r="B653" t="str">
            <v>Giana Tonnesen</v>
          </cell>
          <cell r="G653" t="str">
            <v>United States</v>
          </cell>
          <cell r="I653" t="str">
            <v>No</v>
          </cell>
        </row>
        <row r="654">
          <cell r="A654" t="str">
            <v>64845-00270-NO</v>
          </cell>
          <cell r="B654" t="str">
            <v>Rhetta Zywicki</v>
          </cell>
          <cell r="C654" t="str">
            <v>rzywickii4@ifeng.com</v>
          </cell>
          <cell r="G654" t="str">
            <v>Ireland</v>
          </cell>
          <cell r="I654" t="str">
            <v>No</v>
          </cell>
        </row>
        <row r="655">
          <cell r="A655" t="str">
            <v>29851-36402-UX</v>
          </cell>
          <cell r="B655" t="str">
            <v>Almeria Burgett</v>
          </cell>
          <cell r="C655" t="str">
            <v>aburgetti5@moonfruit.com</v>
          </cell>
          <cell r="G655" t="str">
            <v>United States</v>
          </cell>
          <cell r="I655" t="str">
            <v>No</v>
          </cell>
        </row>
        <row r="656">
          <cell r="A656" t="str">
            <v>12190-25421-WM</v>
          </cell>
          <cell r="B656" t="str">
            <v>Marvin Malloy</v>
          </cell>
          <cell r="C656" t="str">
            <v>mmalloyi6@seattletimes.com</v>
          </cell>
          <cell r="G656" t="str">
            <v>United States</v>
          </cell>
          <cell r="I656" t="str">
            <v>No</v>
          </cell>
        </row>
        <row r="657">
          <cell r="A657" t="str">
            <v>52316-30571-GD</v>
          </cell>
          <cell r="B657" t="str">
            <v>Maxim McParland</v>
          </cell>
          <cell r="C657" t="str">
            <v>mmcparlandi7@w3.org</v>
          </cell>
          <cell r="G657" t="str">
            <v>United States</v>
          </cell>
          <cell r="I657" t="str">
            <v>Yes</v>
          </cell>
        </row>
        <row r="658">
          <cell r="A658" t="str">
            <v>23243-92649-RY</v>
          </cell>
          <cell r="B658" t="str">
            <v>Sylas Jennaroy</v>
          </cell>
          <cell r="C658" t="str">
            <v>sjennaroyi8@purevolume.com</v>
          </cell>
          <cell r="G658" t="str">
            <v>United States</v>
          </cell>
          <cell r="I658" t="str">
            <v>No</v>
          </cell>
        </row>
        <row r="659">
          <cell r="A659" t="str">
            <v>39528-19971-OR</v>
          </cell>
          <cell r="B659" t="str">
            <v>Wren Place</v>
          </cell>
          <cell r="C659" t="str">
            <v>wplacei9@wsj.com</v>
          </cell>
          <cell r="G659" t="str">
            <v>United States</v>
          </cell>
          <cell r="I659" t="str">
            <v>Yes</v>
          </cell>
        </row>
        <row r="660">
          <cell r="A660" t="str">
            <v>10248-53779-DT</v>
          </cell>
          <cell r="B660" t="str">
            <v>Hewitt Jarret</v>
          </cell>
          <cell r="G660" t="str">
            <v>Ireland</v>
          </cell>
          <cell r="I660" t="str">
            <v>Yes</v>
          </cell>
        </row>
        <row r="661">
          <cell r="A661" t="str">
            <v>93417-12322-YB</v>
          </cell>
          <cell r="B661" t="str">
            <v>Dollie Gadsden</v>
          </cell>
          <cell r="C661" t="str">
            <v>dgadsdenib@google.com.hk</v>
          </cell>
          <cell r="G661" t="str">
            <v>Ireland</v>
          </cell>
          <cell r="I661" t="str">
            <v>Yes</v>
          </cell>
        </row>
        <row r="662">
          <cell r="A662" t="str">
            <v>56891-86662-UY</v>
          </cell>
          <cell r="B662" t="str">
            <v>Val Wakelin</v>
          </cell>
          <cell r="C662" t="str">
            <v>vwakelinic@unesco.org</v>
          </cell>
          <cell r="G662" t="str">
            <v>United States</v>
          </cell>
          <cell r="I662" t="str">
            <v>No</v>
          </cell>
        </row>
        <row r="663">
          <cell r="A663" t="str">
            <v>40414-26467-VE</v>
          </cell>
          <cell r="B663" t="str">
            <v>Annie Campsall</v>
          </cell>
          <cell r="C663" t="str">
            <v>acampsallid@zimbio.com</v>
          </cell>
          <cell r="G663" t="str">
            <v>United States</v>
          </cell>
          <cell r="I663" t="str">
            <v>Yes</v>
          </cell>
        </row>
        <row r="664">
          <cell r="A664" t="str">
            <v>87858-83734-RK</v>
          </cell>
          <cell r="B664" t="str">
            <v>Shermy Moseby</v>
          </cell>
          <cell r="C664" t="str">
            <v>smosebyie@stanford.edu</v>
          </cell>
          <cell r="G664" t="str">
            <v>United States</v>
          </cell>
          <cell r="I664" t="str">
            <v>No</v>
          </cell>
        </row>
        <row r="665">
          <cell r="A665" t="str">
            <v>46818-20198-GB</v>
          </cell>
          <cell r="B665" t="str">
            <v>Corrie Wass</v>
          </cell>
          <cell r="C665" t="str">
            <v>cwassif@prweb.com</v>
          </cell>
          <cell r="G665" t="str">
            <v>United States</v>
          </cell>
          <cell r="I665" t="str">
            <v>No</v>
          </cell>
        </row>
        <row r="666">
          <cell r="A666" t="str">
            <v>29808-89098-XD</v>
          </cell>
          <cell r="B666" t="str">
            <v>Ira Sjostrom</v>
          </cell>
          <cell r="C666" t="str">
            <v>isjostromig@pbs.org</v>
          </cell>
          <cell r="G666" t="str">
            <v>United States</v>
          </cell>
          <cell r="I666" t="str">
            <v>No</v>
          </cell>
        </row>
        <row r="667">
          <cell r="A667" t="str">
            <v>71845-97930-ME</v>
          </cell>
          <cell r="B667" t="str">
            <v>Helli Load</v>
          </cell>
          <cell r="C667" t="str">
            <v>hloadih@weibo.com</v>
          </cell>
          <cell r="G667" t="str">
            <v>United States</v>
          </cell>
          <cell r="I667" t="str">
            <v>Yes</v>
          </cell>
        </row>
        <row r="668">
          <cell r="A668" t="str">
            <v>78786-77449-RQ</v>
          </cell>
          <cell r="B668" t="str">
            <v>Jermaine Branchett</v>
          </cell>
          <cell r="C668" t="str">
            <v>jbranchettii@bravesites.com</v>
          </cell>
          <cell r="G668" t="str">
            <v>United States</v>
          </cell>
          <cell r="I668" t="str">
            <v>No</v>
          </cell>
        </row>
        <row r="669">
          <cell r="A669" t="str">
            <v>27878-42224-QF</v>
          </cell>
          <cell r="B669" t="str">
            <v>Nissie Rudland</v>
          </cell>
          <cell r="C669" t="str">
            <v>nrudlandij@blogs.com</v>
          </cell>
          <cell r="G669" t="str">
            <v>Ireland</v>
          </cell>
          <cell r="I669" t="str">
            <v>No</v>
          </cell>
        </row>
        <row r="670">
          <cell r="A670" t="str">
            <v>32743-78448-KT</v>
          </cell>
          <cell r="B670" t="str">
            <v>Janella Millett</v>
          </cell>
          <cell r="C670" t="str">
            <v>jmillettik@addtoany.com</v>
          </cell>
          <cell r="G670" t="str">
            <v>United States</v>
          </cell>
          <cell r="I670" t="str">
            <v>Yes</v>
          </cell>
        </row>
        <row r="671">
          <cell r="A671" t="str">
            <v>25331-13794-SB</v>
          </cell>
          <cell r="B671" t="str">
            <v>Ferdie Tourry</v>
          </cell>
          <cell r="C671" t="str">
            <v>ftourryil@google.de</v>
          </cell>
          <cell r="G671" t="str">
            <v>United States</v>
          </cell>
          <cell r="I671" t="str">
            <v>No</v>
          </cell>
        </row>
        <row r="672">
          <cell r="A672" t="str">
            <v>55864-37682-GQ</v>
          </cell>
          <cell r="B672" t="str">
            <v>Cecil Weatherall</v>
          </cell>
          <cell r="C672" t="str">
            <v>cweatherallim@toplist.cz</v>
          </cell>
          <cell r="G672" t="str">
            <v>United States</v>
          </cell>
          <cell r="I672" t="str">
            <v>Yes</v>
          </cell>
        </row>
        <row r="673">
          <cell r="A673" t="str">
            <v>97005-25609-CQ</v>
          </cell>
          <cell r="B673" t="str">
            <v>Gale Heindrick</v>
          </cell>
          <cell r="C673" t="str">
            <v>gheindrickin@usda.gov</v>
          </cell>
          <cell r="G673" t="str">
            <v>United States</v>
          </cell>
          <cell r="I673" t="str">
            <v>No</v>
          </cell>
        </row>
        <row r="674">
          <cell r="A674" t="str">
            <v>94058-95794-IJ</v>
          </cell>
          <cell r="B674" t="str">
            <v>Layne Imason</v>
          </cell>
          <cell r="C674" t="str">
            <v>limasonio@discuz.net</v>
          </cell>
          <cell r="G674" t="str">
            <v>United States</v>
          </cell>
          <cell r="I674" t="str">
            <v>Yes</v>
          </cell>
        </row>
        <row r="675">
          <cell r="A675" t="str">
            <v>40214-03678-GU</v>
          </cell>
          <cell r="B675" t="str">
            <v>Hazel Saill</v>
          </cell>
          <cell r="C675" t="str">
            <v>hsaillip@odnoklassniki.ru</v>
          </cell>
          <cell r="G675" t="str">
            <v>United States</v>
          </cell>
          <cell r="I675" t="str">
            <v>Yes</v>
          </cell>
        </row>
        <row r="676">
          <cell r="A676" t="str">
            <v>04921-85445-SL</v>
          </cell>
          <cell r="B676" t="str">
            <v>Hermann Larvor</v>
          </cell>
          <cell r="C676" t="str">
            <v>hlarvoriq@last.fm</v>
          </cell>
          <cell r="G676" t="str">
            <v>United States</v>
          </cell>
          <cell r="I676" t="str">
            <v>Yes</v>
          </cell>
        </row>
        <row r="677">
          <cell r="A677" t="str">
            <v>53386-94266-LJ</v>
          </cell>
          <cell r="B677" t="str">
            <v>Terri Lyford</v>
          </cell>
          <cell r="G677" t="str">
            <v>United States</v>
          </cell>
          <cell r="I677" t="str">
            <v>Yes</v>
          </cell>
        </row>
        <row r="678">
          <cell r="A678" t="str">
            <v>49480-85909-DG</v>
          </cell>
          <cell r="B678" t="str">
            <v>Gabey Cogan</v>
          </cell>
          <cell r="G678" t="str">
            <v>United States</v>
          </cell>
          <cell r="I678" t="str">
            <v>No</v>
          </cell>
        </row>
        <row r="679">
          <cell r="A679" t="str">
            <v>18293-78136-MN</v>
          </cell>
          <cell r="B679" t="str">
            <v>Charin Penwarden</v>
          </cell>
          <cell r="C679" t="str">
            <v>cpenwardenit@mlb.com</v>
          </cell>
          <cell r="G679" t="str">
            <v>Ireland</v>
          </cell>
          <cell r="I679" t="str">
            <v>No</v>
          </cell>
        </row>
        <row r="680">
          <cell r="A680" t="str">
            <v>84641-67384-TD</v>
          </cell>
          <cell r="B680" t="str">
            <v>Milty Middis</v>
          </cell>
          <cell r="C680" t="str">
            <v>mmiddisiu@dmoz.org</v>
          </cell>
          <cell r="G680" t="str">
            <v>United States</v>
          </cell>
          <cell r="I680" t="str">
            <v>Yes</v>
          </cell>
        </row>
        <row r="681">
          <cell r="A681" t="str">
            <v>72320-29738-EB</v>
          </cell>
          <cell r="B681" t="str">
            <v>Adrianne Vairow</v>
          </cell>
          <cell r="C681" t="str">
            <v>avairowiv@studiopress.com</v>
          </cell>
          <cell r="G681" t="str">
            <v>United Kingdom</v>
          </cell>
          <cell r="I681" t="str">
            <v>No</v>
          </cell>
        </row>
        <row r="682">
          <cell r="A682" t="str">
            <v>47355-97488-XS</v>
          </cell>
          <cell r="B682" t="str">
            <v>Anjanette Goldie</v>
          </cell>
          <cell r="C682" t="str">
            <v>agoldieiw@goo.gl</v>
          </cell>
          <cell r="G682" t="str">
            <v>United States</v>
          </cell>
          <cell r="I682" t="str">
            <v>No</v>
          </cell>
        </row>
        <row r="683">
          <cell r="A683" t="str">
            <v>63499-24884-PP</v>
          </cell>
          <cell r="B683" t="str">
            <v>Nicky Ayris</v>
          </cell>
          <cell r="C683" t="str">
            <v>nayrisix@t-online.de</v>
          </cell>
          <cell r="G683" t="str">
            <v>United Kingdom</v>
          </cell>
          <cell r="I683" t="str">
            <v>Yes</v>
          </cell>
        </row>
        <row r="684">
          <cell r="A684" t="str">
            <v>39193-51770-FM</v>
          </cell>
          <cell r="B684" t="str">
            <v>Laryssa Benediktovich</v>
          </cell>
          <cell r="C684" t="str">
            <v>lbenediktovichiy@wunderground.com</v>
          </cell>
          <cell r="G684" t="str">
            <v>United States</v>
          </cell>
          <cell r="I684" t="str">
            <v>Yes</v>
          </cell>
        </row>
        <row r="685">
          <cell r="A685" t="str">
            <v>61323-91967-GG</v>
          </cell>
          <cell r="B685" t="str">
            <v>Theo Jacobovitz</v>
          </cell>
          <cell r="C685" t="str">
            <v>tjacobovitziz@cbc.ca</v>
          </cell>
          <cell r="G685" t="str">
            <v>United States</v>
          </cell>
          <cell r="I685" t="str">
            <v>No</v>
          </cell>
        </row>
        <row r="686">
          <cell r="A686" t="str">
            <v>90123-01967-KS</v>
          </cell>
          <cell r="B686" t="str">
            <v>Becca Ableson</v>
          </cell>
          <cell r="G686" t="str">
            <v>United States</v>
          </cell>
          <cell r="I686" t="str">
            <v>No</v>
          </cell>
        </row>
        <row r="687">
          <cell r="A687" t="str">
            <v>15958-25089-OS</v>
          </cell>
          <cell r="B687" t="str">
            <v>Jeno Druitt</v>
          </cell>
          <cell r="C687" t="str">
            <v>jdruittj1@feedburner.com</v>
          </cell>
          <cell r="G687" t="str">
            <v>United States</v>
          </cell>
          <cell r="I687" t="str">
            <v>Yes</v>
          </cell>
        </row>
        <row r="688">
          <cell r="A688" t="str">
            <v>98430-37820-UV</v>
          </cell>
          <cell r="B688" t="str">
            <v>Deonne Shortall</v>
          </cell>
          <cell r="C688" t="str">
            <v>dshortallj2@wikipedia.org</v>
          </cell>
          <cell r="G688" t="str">
            <v>United States</v>
          </cell>
          <cell r="I688" t="str">
            <v>Yes</v>
          </cell>
        </row>
        <row r="689">
          <cell r="A689" t="str">
            <v>21798-04171-XC</v>
          </cell>
          <cell r="B689" t="str">
            <v>Wilton Cottier</v>
          </cell>
          <cell r="C689" t="str">
            <v>wcottierj3@cafepress.com</v>
          </cell>
          <cell r="G689" t="str">
            <v>United States</v>
          </cell>
          <cell r="I689" t="str">
            <v>No</v>
          </cell>
        </row>
        <row r="690">
          <cell r="A690" t="str">
            <v>52798-46508-HP</v>
          </cell>
          <cell r="B690" t="str">
            <v>Kevan Grinsted</v>
          </cell>
          <cell r="C690" t="str">
            <v>kgrinstedj4@google.com.br</v>
          </cell>
          <cell r="G690" t="str">
            <v>Ireland</v>
          </cell>
          <cell r="I690" t="str">
            <v>No</v>
          </cell>
        </row>
        <row r="691">
          <cell r="A691" t="str">
            <v>46478-42970-EM</v>
          </cell>
          <cell r="B691" t="str">
            <v>Dionne Skyner</v>
          </cell>
          <cell r="C691" t="str">
            <v>dskynerj5@hubpages.com</v>
          </cell>
          <cell r="G691" t="str">
            <v>United States</v>
          </cell>
          <cell r="I691" t="str">
            <v>No</v>
          </cell>
        </row>
        <row r="692">
          <cell r="A692" t="str">
            <v>00246-15080-LE</v>
          </cell>
          <cell r="B692" t="str">
            <v>Francesco Dressel</v>
          </cell>
          <cell r="G692" t="str">
            <v>United States</v>
          </cell>
          <cell r="I692" t="str">
            <v>No</v>
          </cell>
        </row>
        <row r="693">
          <cell r="A693" t="str">
            <v>09357-10966-VA</v>
          </cell>
          <cell r="B693" t="str">
            <v>Paola Normanvill</v>
          </cell>
          <cell r="C693" t="str">
            <v>pnormanvillj7@biblegateway.com</v>
          </cell>
          <cell r="G693" t="str">
            <v>United States</v>
          </cell>
          <cell r="I693" t="str">
            <v>Yes</v>
          </cell>
        </row>
        <row r="694">
          <cell r="A694" t="str">
            <v>26295-44907-DK</v>
          </cell>
          <cell r="B694" t="str">
            <v>Ambrosio Weinmann</v>
          </cell>
          <cell r="C694" t="str">
            <v>aweinmannj8@shinystat.com</v>
          </cell>
          <cell r="G694" t="str">
            <v>United States</v>
          </cell>
          <cell r="I694" t="str">
            <v>No</v>
          </cell>
        </row>
        <row r="695">
          <cell r="A695" t="str">
            <v>95351-96177-QV</v>
          </cell>
          <cell r="B695" t="str">
            <v>Elden Andriessen</v>
          </cell>
          <cell r="C695" t="str">
            <v>eandriessenj9@europa.eu</v>
          </cell>
          <cell r="G695" t="str">
            <v>United States</v>
          </cell>
          <cell r="I695" t="str">
            <v>Yes</v>
          </cell>
        </row>
        <row r="696">
          <cell r="A696" t="str">
            <v>92204-96636-BS</v>
          </cell>
          <cell r="B696" t="str">
            <v>Roxie Deaconson</v>
          </cell>
          <cell r="C696" t="str">
            <v>rdeaconsonja@archive.org</v>
          </cell>
          <cell r="G696" t="str">
            <v>United States</v>
          </cell>
          <cell r="I696" t="str">
            <v>No</v>
          </cell>
        </row>
        <row r="697">
          <cell r="A697" t="str">
            <v>03010-30348-UA</v>
          </cell>
          <cell r="B697" t="str">
            <v>Davida Caro</v>
          </cell>
          <cell r="C697" t="str">
            <v>dcarojb@twitter.com</v>
          </cell>
          <cell r="G697" t="str">
            <v>United States</v>
          </cell>
          <cell r="I697" t="str">
            <v>Yes</v>
          </cell>
        </row>
        <row r="698">
          <cell r="A698" t="str">
            <v>13441-34686-SW</v>
          </cell>
          <cell r="B698" t="str">
            <v>Johna Bluck</v>
          </cell>
          <cell r="C698" t="str">
            <v>jbluckjc@imageshack.us</v>
          </cell>
          <cell r="G698" t="str">
            <v>United States</v>
          </cell>
          <cell r="I698" t="str">
            <v>No</v>
          </cell>
        </row>
        <row r="699">
          <cell r="A699" t="str">
            <v>96612-41722-VJ</v>
          </cell>
          <cell r="B699" t="str">
            <v>Myrle Dearden</v>
          </cell>
          <cell r="G699" t="str">
            <v>Ireland</v>
          </cell>
          <cell r="I699" t="str">
            <v>No</v>
          </cell>
        </row>
        <row r="700">
          <cell r="A700" t="str">
            <v>94091-86957-HX</v>
          </cell>
          <cell r="B700" t="str">
            <v>Jimmy Dymoke</v>
          </cell>
          <cell r="C700" t="str">
            <v>jdymokeje@prnewswire.com</v>
          </cell>
          <cell r="G700" t="str">
            <v>Ireland</v>
          </cell>
          <cell r="I700" t="str">
            <v>No</v>
          </cell>
        </row>
        <row r="701">
          <cell r="A701" t="str">
            <v>25504-41681-WA</v>
          </cell>
          <cell r="B701" t="str">
            <v>Orland Tadman</v>
          </cell>
          <cell r="C701" t="str">
            <v>otadmanjf@ft.com</v>
          </cell>
          <cell r="G701" t="str">
            <v>United States</v>
          </cell>
          <cell r="I701" t="str">
            <v>Yes</v>
          </cell>
        </row>
        <row r="702">
          <cell r="A702" t="str">
            <v>75443-07820-DZ</v>
          </cell>
          <cell r="B702" t="str">
            <v>Barrett Gudde</v>
          </cell>
          <cell r="C702" t="str">
            <v>bguddejg@dailymotion.com</v>
          </cell>
          <cell r="G702" t="str">
            <v>United States</v>
          </cell>
          <cell r="I702" t="str">
            <v>No</v>
          </cell>
        </row>
        <row r="703">
          <cell r="A703" t="str">
            <v>39276-95489-XV</v>
          </cell>
          <cell r="B703" t="str">
            <v>Nathan Sictornes</v>
          </cell>
          <cell r="C703" t="str">
            <v>nsictornesjh@buzzfeed.com</v>
          </cell>
          <cell r="G703" t="str">
            <v>Ireland</v>
          </cell>
          <cell r="I703" t="str">
            <v>Yes</v>
          </cell>
        </row>
        <row r="704">
          <cell r="A704" t="str">
            <v>61437-83623-PZ</v>
          </cell>
          <cell r="B704" t="str">
            <v>Vivyan Dunning</v>
          </cell>
          <cell r="C704" t="str">
            <v>vdunningji@independent.co.uk</v>
          </cell>
          <cell r="G704" t="str">
            <v>United States</v>
          </cell>
          <cell r="I704" t="str">
            <v>Yes</v>
          </cell>
        </row>
        <row r="705">
          <cell r="A705" t="str">
            <v>34317-87258-HQ</v>
          </cell>
          <cell r="B705" t="str">
            <v>Doralin Baison</v>
          </cell>
          <cell r="G705" t="str">
            <v>Ireland</v>
          </cell>
          <cell r="I705" t="str">
            <v>Yes</v>
          </cell>
        </row>
        <row r="706">
          <cell r="A706" t="str">
            <v>18570-80998-ZS</v>
          </cell>
          <cell r="B706" t="str">
            <v>Josefina Ferens</v>
          </cell>
          <cell r="G706" t="str">
            <v>United States</v>
          </cell>
          <cell r="I706" t="str">
            <v>Yes</v>
          </cell>
        </row>
        <row r="707">
          <cell r="A707" t="str">
            <v>66580-33745-OQ</v>
          </cell>
          <cell r="B707" t="str">
            <v>Shelley Gehring</v>
          </cell>
          <cell r="C707" t="str">
            <v>sgehringjl@gnu.org</v>
          </cell>
          <cell r="G707" t="str">
            <v>United States</v>
          </cell>
          <cell r="I707" t="str">
            <v>No</v>
          </cell>
        </row>
        <row r="708">
          <cell r="A708" t="str">
            <v>19820-29285-FD</v>
          </cell>
          <cell r="B708" t="str">
            <v>Barrie Fallowes</v>
          </cell>
          <cell r="C708" t="str">
            <v>bfallowesjm@purevolume.com</v>
          </cell>
          <cell r="G708" t="str">
            <v>United States</v>
          </cell>
          <cell r="I708" t="str">
            <v>No</v>
          </cell>
        </row>
        <row r="709">
          <cell r="A709" t="str">
            <v>11349-55147-SN</v>
          </cell>
          <cell r="B709" t="str">
            <v>Nicolas Aiton</v>
          </cell>
          <cell r="G709" t="str">
            <v>Ireland</v>
          </cell>
          <cell r="I709" t="str">
            <v>No</v>
          </cell>
        </row>
        <row r="710">
          <cell r="A710" t="str">
            <v>21141-12455-VB</v>
          </cell>
          <cell r="B710" t="str">
            <v>Shelli De Banke</v>
          </cell>
          <cell r="C710" t="str">
            <v>sdejo@newsvine.com</v>
          </cell>
          <cell r="G710" t="str">
            <v>United States</v>
          </cell>
          <cell r="I710" t="str">
            <v>Yes</v>
          </cell>
        </row>
        <row r="711">
          <cell r="A711" t="str">
            <v>71003-85639-HB</v>
          </cell>
          <cell r="B711" t="str">
            <v>Lyell Murch</v>
          </cell>
          <cell r="G711" t="str">
            <v>United States</v>
          </cell>
          <cell r="I711" t="str">
            <v>Yes</v>
          </cell>
        </row>
        <row r="712">
          <cell r="A712" t="str">
            <v>58443-95866-YO</v>
          </cell>
          <cell r="B712" t="str">
            <v>Stearne Count</v>
          </cell>
          <cell r="C712" t="str">
            <v>scountjq@nba.com</v>
          </cell>
          <cell r="G712" t="str">
            <v>United States</v>
          </cell>
          <cell r="I712" t="str">
            <v>No</v>
          </cell>
        </row>
        <row r="713">
          <cell r="A713" t="str">
            <v>89646-21249-OH</v>
          </cell>
          <cell r="B713" t="str">
            <v>Selia Ragles</v>
          </cell>
          <cell r="C713" t="str">
            <v>sraglesjr@blogtalkradio.com</v>
          </cell>
          <cell r="G713" t="str">
            <v>United States</v>
          </cell>
          <cell r="I713" t="str">
            <v>No</v>
          </cell>
        </row>
        <row r="714">
          <cell r="A714" t="str">
            <v>64988-20636-XQ</v>
          </cell>
          <cell r="B714" t="str">
            <v>Silas Deehan</v>
          </cell>
          <cell r="G714" t="str">
            <v>United Kingdom</v>
          </cell>
          <cell r="I714" t="str">
            <v>No</v>
          </cell>
        </row>
        <row r="715">
          <cell r="A715" t="str">
            <v>34704-83143-KS</v>
          </cell>
          <cell r="B715" t="str">
            <v>Sacha Bruun</v>
          </cell>
          <cell r="C715" t="str">
            <v>sbruunjt@blogtalkradio.com</v>
          </cell>
          <cell r="G715" t="str">
            <v>United States</v>
          </cell>
          <cell r="I715" t="str">
            <v>No</v>
          </cell>
        </row>
        <row r="716">
          <cell r="A716" t="str">
            <v>67388-17544-XX</v>
          </cell>
          <cell r="B716" t="str">
            <v>Alon Pllu</v>
          </cell>
          <cell r="C716" t="str">
            <v>aplluju@dagondesign.com</v>
          </cell>
          <cell r="G716" t="str">
            <v>Ireland</v>
          </cell>
          <cell r="I716" t="str">
            <v>Yes</v>
          </cell>
        </row>
        <row r="717">
          <cell r="A717" t="str">
            <v>69411-48470-ID</v>
          </cell>
          <cell r="B717" t="str">
            <v>Gilberto Cornier</v>
          </cell>
          <cell r="C717" t="str">
            <v>gcornierjv@techcrunch.com</v>
          </cell>
          <cell r="G717" t="str">
            <v>United States</v>
          </cell>
          <cell r="I717" t="str">
            <v>No</v>
          </cell>
        </row>
        <row r="718">
          <cell r="A718" t="str">
            <v>20077-67239-EC</v>
          </cell>
          <cell r="B718" t="str">
            <v>Selestina Greedyer</v>
          </cell>
          <cell r="C718" t="str">
            <v>sgreedyerjw@parallels.com</v>
          </cell>
          <cell r="G718" t="str">
            <v>Ireland</v>
          </cell>
          <cell r="I718" t="str">
            <v>No</v>
          </cell>
        </row>
        <row r="719">
          <cell r="A719" t="str">
            <v>97741-98924-KT</v>
          </cell>
          <cell r="B719" t="str">
            <v>Willabella Harvison</v>
          </cell>
          <cell r="C719" t="str">
            <v>wharvisonjx@gizmodo.com</v>
          </cell>
          <cell r="G719" t="str">
            <v>United States</v>
          </cell>
          <cell r="I719" t="str">
            <v>No</v>
          </cell>
        </row>
        <row r="720">
          <cell r="A720" t="str">
            <v>79857-78167-KO</v>
          </cell>
          <cell r="B720" t="str">
            <v>Darice Heaford</v>
          </cell>
          <cell r="C720" t="str">
            <v>dheafordjy@twitpic.com</v>
          </cell>
          <cell r="G720" t="str">
            <v>United States</v>
          </cell>
          <cell r="I720" t="str">
            <v>No</v>
          </cell>
        </row>
        <row r="721">
          <cell r="A721" t="str">
            <v>46963-10322-ZA</v>
          </cell>
          <cell r="B721" t="str">
            <v>Granger Fantham</v>
          </cell>
          <cell r="C721" t="str">
            <v>gfanthamjz@hexun.com</v>
          </cell>
          <cell r="G721" t="str">
            <v>United States</v>
          </cell>
          <cell r="I721" t="str">
            <v>Yes</v>
          </cell>
        </row>
        <row r="722">
          <cell r="A722" t="str">
            <v>93812-74772-MV</v>
          </cell>
          <cell r="B722" t="str">
            <v>Reynolds Crookshanks</v>
          </cell>
          <cell r="C722" t="str">
            <v>rcrookshanksk0@unc.edu</v>
          </cell>
          <cell r="G722" t="str">
            <v>United States</v>
          </cell>
          <cell r="I722" t="str">
            <v>Yes</v>
          </cell>
        </row>
        <row r="723">
          <cell r="A723" t="str">
            <v>48203-23480-UB</v>
          </cell>
          <cell r="B723" t="str">
            <v>Niels Leake</v>
          </cell>
          <cell r="C723" t="str">
            <v>nleakek1@cmu.edu</v>
          </cell>
          <cell r="G723" t="str">
            <v>United States</v>
          </cell>
          <cell r="I723" t="str">
            <v>Yes</v>
          </cell>
        </row>
        <row r="724">
          <cell r="A724" t="str">
            <v>60357-65386-RD</v>
          </cell>
          <cell r="B724" t="str">
            <v>Hetti Measures</v>
          </cell>
          <cell r="G724" t="str">
            <v>United States</v>
          </cell>
          <cell r="I724" t="str">
            <v>No</v>
          </cell>
        </row>
        <row r="725">
          <cell r="A725" t="str">
            <v>35099-13971-JI</v>
          </cell>
          <cell r="B725" t="str">
            <v>Gay Eilhersen</v>
          </cell>
          <cell r="C725" t="str">
            <v>geilhersenk3@networksolutions.com</v>
          </cell>
          <cell r="G725" t="str">
            <v>United States</v>
          </cell>
          <cell r="I725" t="str">
            <v>No</v>
          </cell>
        </row>
        <row r="726">
          <cell r="A726" t="str">
            <v>01304-59807-OB</v>
          </cell>
          <cell r="B726" t="str">
            <v>Nico Hubert</v>
          </cell>
          <cell r="G726" t="str">
            <v>United States</v>
          </cell>
          <cell r="I726" t="str">
            <v>Yes</v>
          </cell>
        </row>
        <row r="727">
          <cell r="A727" t="str">
            <v>50705-17295-NK</v>
          </cell>
          <cell r="B727" t="str">
            <v>Cristina Aleixo</v>
          </cell>
          <cell r="C727" t="str">
            <v>caleixok5@globo.com</v>
          </cell>
          <cell r="G727" t="str">
            <v>United States</v>
          </cell>
          <cell r="I727" t="str">
            <v>No</v>
          </cell>
        </row>
        <row r="728">
          <cell r="A728" t="str">
            <v>77657-61366-FY</v>
          </cell>
          <cell r="B728" t="str">
            <v>Derrek Allpress</v>
          </cell>
          <cell r="G728" t="str">
            <v>United States</v>
          </cell>
          <cell r="I728" t="str">
            <v>No</v>
          </cell>
        </row>
        <row r="729">
          <cell r="A729" t="str">
            <v>57192-13428-PL</v>
          </cell>
          <cell r="B729" t="str">
            <v>Rikki Tomkowicz</v>
          </cell>
          <cell r="C729" t="str">
            <v>rtomkowiczk7@bravesites.com</v>
          </cell>
          <cell r="G729" t="str">
            <v>Ireland</v>
          </cell>
          <cell r="I729" t="str">
            <v>Yes</v>
          </cell>
        </row>
        <row r="730">
          <cell r="A730" t="str">
            <v>24891-77957-LU</v>
          </cell>
          <cell r="B730" t="str">
            <v>Rochette Huscroft</v>
          </cell>
          <cell r="C730" t="str">
            <v>rhuscroftk8@jimdo.com</v>
          </cell>
          <cell r="G730" t="str">
            <v>United States</v>
          </cell>
          <cell r="I730" t="str">
            <v>Yes</v>
          </cell>
        </row>
        <row r="731">
          <cell r="A731" t="str">
            <v>64896-18468-BT</v>
          </cell>
          <cell r="B731" t="str">
            <v>Selle Scurrer</v>
          </cell>
          <cell r="C731" t="str">
            <v>sscurrerk9@flavors.me</v>
          </cell>
          <cell r="G731" t="str">
            <v>United Kingdom</v>
          </cell>
          <cell r="I731" t="str">
            <v>No</v>
          </cell>
        </row>
        <row r="732">
          <cell r="A732" t="str">
            <v>84761-40784-SV</v>
          </cell>
          <cell r="B732" t="str">
            <v>Andie Rudram</v>
          </cell>
          <cell r="C732" t="str">
            <v>arudramka@prnewswire.com</v>
          </cell>
          <cell r="G732" t="str">
            <v>United States</v>
          </cell>
          <cell r="I732" t="str">
            <v>No</v>
          </cell>
        </row>
        <row r="733">
          <cell r="A733" t="str">
            <v>20236-42322-CM</v>
          </cell>
          <cell r="B733" t="str">
            <v>Leta Clarricoates</v>
          </cell>
          <cell r="G733" t="str">
            <v>United States</v>
          </cell>
          <cell r="I733" t="str">
            <v>Yes</v>
          </cell>
        </row>
        <row r="734">
          <cell r="A734" t="str">
            <v>49671-11547-WG</v>
          </cell>
          <cell r="B734" t="str">
            <v>Jacquelyn Maha</v>
          </cell>
          <cell r="C734" t="str">
            <v>jmahakc@cyberchimps.com</v>
          </cell>
          <cell r="G734" t="str">
            <v>United States</v>
          </cell>
          <cell r="I734" t="str">
            <v>No</v>
          </cell>
        </row>
        <row r="735">
          <cell r="A735" t="str">
            <v>57976-33535-WK</v>
          </cell>
          <cell r="B735" t="str">
            <v>Glory Clemon</v>
          </cell>
          <cell r="C735" t="str">
            <v>gclemonkd@networksolutions.com</v>
          </cell>
          <cell r="G735" t="str">
            <v>United States</v>
          </cell>
          <cell r="I735" t="str">
            <v>Yes</v>
          </cell>
        </row>
        <row r="736">
          <cell r="A736" t="str">
            <v>55915-19477-MK</v>
          </cell>
          <cell r="B736" t="str">
            <v>Alica Kift</v>
          </cell>
          <cell r="G736" t="str">
            <v>United States</v>
          </cell>
          <cell r="I736" t="str">
            <v>No</v>
          </cell>
        </row>
        <row r="737">
          <cell r="A737" t="str">
            <v>28121-11641-UA</v>
          </cell>
          <cell r="B737" t="str">
            <v>Babb Pollins</v>
          </cell>
          <cell r="C737" t="str">
            <v>bpollinskf@shinystat.com</v>
          </cell>
          <cell r="G737" t="str">
            <v>United States</v>
          </cell>
          <cell r="I737" t="str">
            <v>No</v>
          </cell>
        </row>
        <row r="738">
          <cell r="A738" t="str">
            <v>09540-70637-EV</v>
          </cell>
          <cell r="B738" t="str">
            <v>Jarret Toye</v>
          </cell>
          <cell r="C738" t="str">
            <v>jtoyekg@pinterest.com</v>
          </cell>
          <cell r="G738" t="str">
            <v>Ireland</v>
          </cell>
          <cell r="I738" t="str">
            <v>Yes</v>
          </cell>
        </row>
        <row r="739">
          <cell r="A739" t="str">
            <v>17775-77072-PP</v>
          </cell>
          <cell r="B739" t="str">
            <v>Carlie Linskill</v>
          </cell>
          <cell r="C739" t="str">
            <v>clinskillkh@sphinn.com</v>
          </cell>
          <cell r="G739" t="str">
            <v>United States</v>
          </cell>
          <cell r="I739" t="str">
            <v>No</v>
          </cell>
        </row>
        <row r="740">
          <cell r="A740" t="str">
            <v>90392-73338-BC</v>
          </cell>
          <cell r="B740" t="str">
            <v>Natal Vigrass</v>
          </cell>
          <cell r="C740" t="str">
            <v>nvigrasski@ezinearticles.com</v>
          </cell>
          <cell r="G740" t="str">
            <v>United Kingdom</v>
          </cell>
          <cell r="I740" t="str">
            <v>No</v>
          </cell>
        </row>
        <row r="741">
          <cell r="A741" t="str">
            <v>94278-27169-QC</v>
          </cell>
          <cell r="B741" t="str">
            <v>Burlie Issac</v>
          </cell>
          <cell r="G741" t="str">
            <v>United States</v>
          </cell>
          <cell r="I741" t="str">
            <v>Yes</v>
          </cell>
        </row>
        <row r="742">
          <cell r="A742" t="str">
            <v>10725-45724-CO</v>
          </cell>
          <cell r="B742" t="str">
            <v>Kandace Cragell</v>
          </cell>
          <cell r="C742" t="str">
            <v>kcragellkk@google.com</v>
          </cell>
          <cell r="G742" t="str">
            <v>Ireland</v>
          </cell>
          <cell r="I742" t="str">
            <v>No</v>
          </cell>
        </row>
        <row r="743">
          <cell r="A743" t="str">
            <v>87242-18006-IR</v>
          </cell>
          <cell r="B743" t="str">
            <v>Lyon Ibert</v>
          </cell>
          <cell r="C743" t="str">
            <v>libertkl@huffingtonpost.com</v>
          </cell>
          <cell r="G743" t="str">
            <v>United States</v>
          </cell>
          <cell r="I743" t="str">
            <v>No</v>
          </cell>
        </row>
        <row r="744">
          <cell r="A744" t="str">
            <v>36572-91896-PP</v>
          </cell>
          <cell r="B744" t="str">
            <v>Reese Lidgey</v>
          </cell>
          <cell r="C744" t="str">
            <v>rlidgeykm@vimeo.com</v>
          </cell>
          <cell r="G744" t="str">
            <v>United States</v>
          </cell>
          <cell r="I744" t="str">
            <v>No</v>
          </cell>
        </row>
        <row r="745">
          <cell r="A745" t="str">
            <v>25181-97933-UX</v>
          </cell>
          <cell r="B745" t="str">
            <v>Tersina Castagne</v>
          </cell>
          <cell r="C745" t="str">
            <v>tcastagnekn@wikia.com</v>
          </cell>
          <cell r="G745" t="str">
            <v>United States</v>
          </cell>
          <cell r="I745" t="str">
            <v>No</v>
          </cell>
        </row>
        <row r="746">
          <cell r="A746" t="str">
            <v>55374-03175-IA</v>
          </cell>
          <cell r="B746" t="str">
            <v>Samuele Klaaassen</v>
          </cell>
          <cell r="G746" t="str">
            <v>United States</v>
          </cell>
          <cell r="I746" t="str">
            <v>Yes</v>
          </cell>
        </row>
        <row r="747">
          <cell r="A747" t="str">
            <v>76948-43532-JS</v>
          </cell>
          <cell r="B747" t="str">
            <v>Jordana Halden</v>
          </cell>
          <cell r="C747" t="str">
            <v>jhaldenkp@comcast.net</v>
          </cell>
          <cell r="G747" t="str">
            <v>Ireland</v>
          </cell>
          <cell r="I747" t="str">
            <v>No</v>
          </cell>
        </row>
        <row r="748">
          <cell r="A748" t="str">
            <v>24344-88599-PP</v>
          </cell>
          <cell r="B748" t="str">
            <v>Hussein Olliff</v>
          </cell>
          <cell r="C748" t="str">
            <v>holliffkq@sciencedirect.com</v>
          </cell>
          <cell r="G748" t="str">
            <v>Ireland</v>
          </cell>
          <cell r="I748" t="str">
            <v>No</v>
          </cell>
        </row>
        <row r="749">
          <cell r="A749" t="str">
            <v>54462-58311-YF</v>
          </cell>
          <cell r="B749" t="str">
            <v>Teddi Quadri</v>
          </cell>
          <cell r="C749" t="str">
            <v>tquadrikr@opensource.org</v>
          </cell>
          <cell r="G749" t="str">
            <v>Ireland</v>
          </cell>
          <cell r="I749" t="str">
            <v>Yes</v>
          </cell>
        </row>
        <row r="750">
          <cell r="A750" t="str">
            <v>90767-92589-LV</v>
          </cell>
          <cell r="B750" t="str">
            <v>Felita Eshmade</v>
          </cell>
          <cell r="C750" t="str">
            <v>feshmadeks@umn.edu</v>
          </cell>
          <cell r="G750" t="str">
            <v>United States</v>
          </cell>
          <cell r="I750" t="str">
            <v>No</v>
          </cell>
        </row>
        <row r="751">
          <cell r="A751" t="str">
            <v>27517-43747-YD</v>
          </cell>
          <cell r="B751" t="str">
            <v>Melodie OIlier</v>
          </cell>
          <cell r="C751" t="str">
            <v>moilierkt@paginegialle.it</v>
          </cell>
          <cell r="G751" t="str">
            <v>Ireland</v>
          </cell>
          <cell r="I751" t="str">
            <v>Yes</v>
          </cell>
        </row>
        <row r="752">
          <cell r="A752" t="str">
            <v>77828-66867-KH</v>
          </cell>
          <cell r="B752" t="str">
            <v>Hazel Iacopini</v>
          </cell>
          <cell r="G752" t="str">
            <v>United States</v>
          </cell>
          <cell r="I752" t="str">
            <v>Yes</v>
          </cell>
        </row>
        <row r="753">
          <cell r="A753" t="str">
            <v>41054-59693-XE</v>
          </cell>
          <cell r="B753" t="str">
            <v>Vinny Shoebotham</v>
          </cell>
          <cell r="C753" t="str">
            <v>vshoebothamkv@redcross.org</v>
          </cell>
          <cell r="G753" t="str">
            <v>United States</v>
          </cell>
          <cell r="I753" t="str">
            <v>No</v>
          </cell>
        </row>
        <row r="754">
          <cell r="A754" t="str">
            <v>26314-66792-VP</v>
          </cell>
          <cell r="B754" t="str">
            <v>Bran Sterke</v>
          </cell>
          <cell r="C754" t="str">
            <v>bsterkekw@biblegateway.com</v>
          </cell>
          <cell r="G754" t="str">
            <v>United States</v>
          </cell>
          <cell r="I754" t="str">
            <v>Yes</v>
          </cell>
        </row>
        <row r="755">
          <cell r="A755" t="str">
            <v>69410-04668-MA</v>
          </cell>
          <cell r="B755" t="str">
            <v>Simone Capon</v>
          </cell>
          <cell r="C755" t="str">
            <v>scaponkx@craigslist.org</v>
          </cell>
          <cell r="G755" t="str">
            <v>United States</v>
          </cell>
          <cell r="I755" t="str">
            <v>No</v>
          </cell>
        </row>
        <row r="756">
          <cell r="A756" t="str">
            <v>91950-91273-JT</v>
          </cell>
          <cell r="B756" t="str">
            <v>Philomena Traite</v>
          </cell>
          <cell r="C756" t="str">
            <v>ptraiteky@huffingtonpost.com</v>
          </cell>
          <cell r="G756" t="str">
            <v>United States</v>
          </cell>
          <cell r="I756" t="str">
            <v>No</v>
          </cell>
        </row>
        <row r="757">
          <cell r="A757" t="str">
            <v>24972-55878-KX</v>
          </cell>
          <cell r="B757" t="str">
            <v>Foster Constance</v>
          </cell>
          <cell r="C757" t="str">
            <v>fconstancekz@ifeng.com</v>
          </cell>
          <cell r="G757" t="str">
            <v>United States</v>
          </cell>
          <cell r="I757" t="str">
            <v>No</v>
          </cell>
        </row>
        <row r="758">
          <cell r="A758" t="str">
            <v>46296-42617-OQ</v>
          </cell>
          <cell r="B758" t="str">
            <v>Fernando Sulman</v>
          </cell>
          <cell r="C758" t="str">
            <v>fsulmanl0@washington.edu</v>
          </cell>
          <cell r="G758" t="str">
            <v>United States</v>
          </cell>
          <cell r="I758" t="str">
            <v>Yes</v>
          </cell>
        </row>
        <row r="759">
          <cell r="A759" t="str">
            <v>44494-89923-UW</v>
          </cell>
          <cell r="B759" t="str">
            <v>Dorotea Hollyman</v>
          </cell>
          <cell r="C759" t="str">
            <v>dhollymanl1@ibm.com</v>
          </cell>
          <cell r="G759" t="str">
            <v>United States</v>
          </cell>
          <cell r="I759" t="str">
            <v>Yes</v>
          </cell>
        </row>
        <row r="760">
          <cell r="A760" t="str">
            <v>11621-09964-ID</v>
          </cell>
          <cell r="B760" t="str">
            <v>Lorelei Nardoni</v>
          </cell>
          <cell r="C760" t="str">
            <v>lnardonil2@hao123.com</v>
          </cell>
          <cell r="G760" t="str">
            <v>United States</v>
          </cell>
          <cell r="I760" t="str">
            <v>No</v>
          </cell>
        </row>
        <row r="761">
          <cell r="A761" t="str">
            <v>76319-80715-II</v>
          </cell>
          <cell r="B761" t="str">
            <v>Dallas Yarham</v>
          </cell>
          <cell r="C761" t="str">
            <v>dyarhaml3@moonfruit.com</v>
          </cell>
          <cell r="G761" t="str">
            <v>United States</v>
          </cell>
          <cell r="I761" t="str">
            <v>Yes</v>
          </cell>
        </row>
        <row r="762">
          <cell r="A762" t="str">
            <v>91654-79216-IC</v>
          </cell>
          <cell r="B762" t="str">
            <v>Arlana Ferrea</v>
          </cell>
          <cell r="C762" t="str">
            <v>aferreal4@wikia.com</v>
          </cell>
          <cell r="G762" t="str">
            <v>United States</v>
          </cell>
          <cell r="I762" t="str">
            <v>No</v>
          </cell>
        </row>
        <row r="763">
          <cell r="A763" t="str">
            <v>56450-21890-HK</v>
          </cell>
          <cell r="B763" t="str">
            <v>Chuck Kendrick</v>
          </cell>
          <cell r="C763" t="str">
            <v>ckendrickl5@webnode.com</v>
          </cell>
          <cell r="G763" t="str">
            <v>United States</v>
          </cell>
          <cell r="I763" t="str">
            <v>Yes</v>
          </cell>
        </row>
        <row r="764">
          <cell r="A764" t="str">
            <v>40600-58915-WZ</v>
          </cell>
          <cell r="B764" t="str">
            <v>Sharona Danilchik</v>
          </cell>
          <cell r="C764" t="str">
            <v>sdanilchikl6@mit.edu</v>
          </cell>
          <cell r="G764" t="str">
            <v>United Kingdom</v>
          </cell>
          <cell r="I764" t="str">
            <v>No</v>
          </cell>
        </row>
        <row r="765">
          <cell r="A765" t="str">
            <v>66527-94478-PB</v>
          </cell>
          <cell r="B765" t="str">
            <v>Sarajane Potter</v>
          </cell>
          <cell r="G765" t="str">
            <v>United States</v>
          </cell>
          <cell r="I765" t="str">
            <v>No</v>
          </cell>
        </row>
        <row r="766">
          <cell r="A766" t="str">
            <v>77154-45038-IH</v>
          </cell>
          <cell r="B766" t="str">
            <v>Bobby Folomkin</v>
          </cell>
          <cell r="C766" t="str">
            <v>bfolomkinl8@yolasite.com</v>
          </cell>
          <cell r="G766" t="str">
            <v>United States</v>
          </cell>
          <cell r="I766" t="str">
            <v>Yes</v>
          </cell>
        </row>
        <row r="767">
          <cell r="A767" t="str">
            <v>08439-55669-AI</v>
          </cell>
          <cell r="B767" t="str">
            <v>Rafferty Pursglove</v>
          </cell>
          <cell r="C767" t="str">
            <v>rpursglovel9@biblegateway.com</v>
          </cell>
          <cell r="G767" t="str">
            <v>United States</v>
          </cell>
          <cell r="I767" t="str">
            <v>Yes</v>
          </cell>
        </row>
        <row r="768">
          <cell r="A768" t="str">
            <v>81059-24087-UE</v>
          </cell>
          <cell r="B768" t="str">
            <v>Riva De Micoli</v>
          </cell>
          <cell r="C768" t="str">
            <v>rdela@usa.gov</v>
          </cell>
          <cell r="G768" t="str">
            <v>United States</v>
          </cell>
          <cell r="I768" t="str">
            <v>No</v>
          </cell>
        </row>
        <row r="769">
          <cell r="A769" t="str">
            <v>46168-23489-RD</v>
          </cell>
          <cell r="B769" t="str">
            <v>Antoine Taunton.</v>
          </cell>
          <cell r="C769" t="str">
            <v>atauntonlb@bing.com</v>
          </cell>
          <cell r="G769" t="str">
            <v>United States</v>
          </cell>
          <cell r="I769" t="str">
            <v>No</v>
          </cell>
        </row>
        <row r="770">
          <cell r="A770" t="str">
            <v>11664-43119-GV</v>
          </cell>
          <cell r="B770" t="str">
            <v>Krishnah Incogna</v>
          </cell>
          <cell r="G770" t="str">
            <v>United States</v>
          </cell>
          <cell r="I770" t="str">
            <v>Yes</v>
          </cell>
        </row>
        <row r="771">
          <cell r="A771" t="str">
            <v>91509-62250-GN</v>
          </cell>
          <cell r="B771" t="str">
            <v>Dalia Eburah</v>
          </cell>
          <cell r="C771" t="str">
            <v>deburahld@google.co.jp</v>
          </cell>
          <cell r="G771" t="str">
            <v>United Kingdom</v>
          </cell>
          <cell r="I771" t="str">
            <v>No</v>
          </cell>
        </row>
        <row r="772">
          <cell r="A772" t="str">
            <v>83833-46106-ZC</v>
          </cell>
          <cell r="B772" t="str">
            <v>Martie Brimilcombe</v>
          </cell>
          <cell r="C772" t="str">
            <v>mbrimilcombele@cnn.com</v>
          </cell>
          <cell r="G772" t="str">
            <v>United States</v>
          </cell>
          <cell r="I772" t="str">
            <v>No</v>
          </cell>
        </row>
        <row r="773">
          <cell r="A773" t="str">
            <v>19383-33606-PW</v>
          </cell>
          <cell r="B773" t="str">
            <v>Suzanna Bollam</v>
          </cell>
          <cell r="C773" t="str">
            <v>sbollamlf@list-manage.com</v>
          </cell>
          <cell r="G773" t="str">
            <v>United States</v>
          </cell>
          <cell r="I773" t="str">
            <v>No</v>
          </cell>
        </row>
        <row r="774">
          <cell r="A774" t="str">
            <v>67052-76184-CB</v>
          </cell>
          <cell r="B774" t="str">
            <v>Mellisa Mebes</v>
          </cell>
          <cell r="G774" t="str">
            <v>United States</v>
          </cell>
          <cell r="I774" t="str">
            <v>No</v>
          </cell>
        </row>
        <row r="775">
          <cell r="A775" t="str">
            <v>43452-18035-DH</v>
          </cell>
          <cell r="B775" t="str">
            <v>Alva Filipczak</v>
          </cell>
          <cell r="C775" t="str">
            <v>afilipczaklh@ning.com</v>
          </cell>
          <cell r="G775" t="str">
            <v>Ireland</v>
          </cell>
          <cell r="I775" t="str">
            <v>No</v>
          </cell>
        </row>
        <row r="776">
          <cell r="A776" t="str">
            <v>88060-50676-MV</v>
          </cell>
          <cell r="B776" t="str">
            <v>Dorette Hinemoor</v>
          </cell>
          <cell r="G776" t="str">
            <v>United States</v>
          </cell>
          <cell r="I776" t="str">
            <v>Yes</v>
          </cell>
        </row>
        <row r="777">
          <cell r="A777" t="str">
            <v>89574-96203-EP</v>
          </cell>
          <cell r="B777" t="str">
            <v>Rhetta Elnaugh</v>
          </cell>
          <cell r="C777" t="str">
            <v>relnaughlj@comsenz.com</v>
          </cell>
          <cell r="G777" t="str">
            <v>United States</v>
          </cell>
          <cell r="I777" t="str">
            <v>Yes</v>
          </cell>
        </row>
        <row r="778">
          <cell r="A778" t="str">
            <v>12607-75113-UV</v>
          </cell>
          <cell r="B778" t="str">
            <v>Jule Deehan</v>
          </cell>
          <cell r="C778" t="str">
            <v>jdeehanlk@about.me</v>
          </cell>
          <cell r="G778" t="str">
            <v>United States</v>
          </cell>
          <cell r="I778" t="str">
            <v>No</v>
          </cell>
        </row>
        <row r="779">
          <cell r="A779" t="str">
            <v>56991-05510-PR</v>
          </cell>
          <cell r="B779" t="str">
            <v>Janella Eden</v>
          </cell>
          <cell r="C779" t="str">
            <v>jedenll@e-recht24.de</v>
          </cell>
          <cell r="G779" t="str">
            <v>United States</v>
          </cell>
          <cell r="I779" t="str">
            <v>No</v>
          </cell>
        </row>
        <row r="780">
          <cell r="A780" t="str">
            <v>35463-72088-KU</v>
          </cell>
          <cell r="B780" t="str">
            <v>Devora Maton</v>
          </cell>
          <cell r="C780" t="str">
            <v>dmatonlm@utexas.edu</v>
          </cell>
          <cell r="G780" t="str">
            <v>United States</v>
          </cell>
          <cell r="I780" t="str">
            <v>Yes</v>
          </cell>
        </row>
        <row r="781">
          <cell r="A781" t="str">
            <v>33269-10023-CO</v>
          </cell>
          <cell r="B781" t="str">
            <v>Ugo Southerden</v>
          </cell>
          <cell r="C781" t="str">
            <v>usoutherdenln@hao123.com</v>
          </cell>
          <cell r="G781" t="str">
            <v>United States</v>
          </cell>
          <cell r="I781" t="str">
            <v>Yes</v>
          </cell>
        </row>
        <row r="782">
          <cell r="A782" t="str">
            <v>31245-81098-PJ</v>
          </cell>
          <cell r="B782" t="str">
            <v>Verne Dunkerley</v>
          </cell>
          <cell r="G782" t="str">
            <v>United States</v>
          </cell>
          <cell r="I782" t="str">
            <v>No</v>
          </cell>
        </row>
        <row r="783">
          <cell r="A783" t="str">
            <v>08946-56610-IH</v>
          </cell>
          <cell r="B783" t="str">
            <v>Lacee Burtenshaw</v>
          </cell>
          <cell r="C783" t="str">
            <v>lburtenshawlp@shinystat.com</v>
          </cell>
          <cell r="G783" t="str">
            <v>United States</v>
          </cell>
          <cell r="I783" t="str">
            <v>No</v>
          </cell>
        </row>
        <row r="784">
          <cell r="A784" t="str">
            <v>20260-32948-EB</v>
          </cell>
          <cell r="B784" t="str">
            <v>Adorne Gregoratti</v>
          </cell>
          <cell r="C784" t="str">
            <v>agregorattilq@vistaprint.com</v>
          </cell>
          <cell r="G784" t="str">
            <v>Ireland</v>
          </cell>
          <cell r="I784" t="str">
            <v>No</v>
          </cell>
        </row>
        <row r="785">
          <cell r="A785" t="str">
            <v>31613-41626-KX</v>
          </cell>
          <cell r="B785" t="str">
            <v>Chris Croster</v>
          </cell>
          <cell r="C785" t="str">
            <v>ccrosterlr@gov.uk</v>
          </cell>
          <cell r="G785" t="str">
            <v>United States</v>
          </cell>
          <cell r="I785" t="str">
            <v>Yes</v>
          </cell>
        </row>
        <row r="786">
          <cell r="A786" t="str">
            <v>75961-20170-RD</v>
          </cell>
          <cell r="B786" t="str">
            <v>Graeme Whitehead</v>
          </cell>
          <cell r="C786" t="str">
            <v>gwhiteheadls@hp.com</v>
          </cell>
          <cell r="G786" t="str">
            <v>United States</v>
          </cell>
          <cell r="I786" t="str">
            <v>No</v>
          </cell>
        </row>
        <row r="787">
          <cell r="A787" t="str">
            <v>72524-06410-KD</v>
          </cell>
          <cell r="B787" t="str">
            <v>Haslett Jodrelle</v>
          </cell>
          <cell r="C787" t="str">
            <v>hjodrellelt@samsung.com</v>
          </cell>
          <cell r="G787" t="str">
            <v>United States</v>
          </cell>
          <cell r="I787" t="str">
            <v>No</v>
          </cell>
        </row>
        <row r="788">
          <cell r="A788" t="str">
            <v>01841-48191-NL</v>
          </cell>
          <cell r="B788" t="str">
            <v>Cam Jewster</v>
          </cell>
          <cell r="C788" t="str">
            <v>cjewsterlu@moonfruit.com</v>
          </cell>
          <cell r="G788" t="str">
            <v>United States</v>
          </cell>
          <cell r="I788" t="str">
            <v>Yes</v>
          </cell>
        </row>
        <row r="789">
          <cell r="A789" t="str">
            <v>98918-34330-GY</v>
          </cell>
          <cell r="B789" t="str">
            <v>Beryl Osborn</v>
          </cell>
          <cell r="G789" t="str">
            <v>United States</v>
          </cell>
          <cell r="I789" t="str">
            <v>Yes</v>
          </cell>
        </row>
        <row r="790">
          <cell r="A790" t="str">
            <v>51497-50894-WU</v>
          </cell>
          <cell r="B790" t="str">
            <v>Kaela Nottram</v>
          </cell>
          <cell r="C790" t="str">
            <v>knottramlw@odnoklassniki.ru</v>
          </cell>
          <cell r="G790" t="str">
            <v>Ireland</v>
          </cell>
          <cell r="I790" t="str">
            <v>Yes</v>
          </cell>
        </row>
        <row r="791">
          <cell r="A791" t="str">
            <v>98636-90072-YE</v>
          </cell>
          <cell r="B791" t="str">
            <v>Nobe Buney</v>
          </cell>
          <cell r="C791" t="str">
            <v>nbuneylx@jugem.jp</v>
          </cell>
          <cell r="G791" t="str">
            <v>United States</v>
          </cell>
          <cell r="I791" t="str">
            <v>No</v>
          </cell>
        </row>
        <row r="792">
          <cell r="A792" t="str">
            <v>47011-57815-HJ</v>
          </cell>
          <cell r="B792" t="str">
            <v>Silvan McShea</v>
          </cell>
          <cell r="C792" t="str">
            <v>smcshealy@photobucket.com</v>
          </cell>
          <cell r="G792" t="str">
            <v>United States</v>
          </cell>
          <cell r="I792" t="str">
            <v>No</v>
          </cell>
        </row>
        <row r="793">
          <cell r="A793" t="str">
            <v>61253-98356-VD</v>
          </cell>
          <cell r="B793" t="str">
            <v>Karylin Huddart</v>
          </cell>
          <cell r="C793" t="str">
            <v>khuddartlz@about.com</v>
          </cell>
          <cell r="G793" t="str">
            <v>United States</v>
          </cell>
          <cell r="I793" t="str">
            <v>Yes</v>
          </cell>
        </row>
        <row r="794">
          <cell r="A794" t="str">
            <v>96762-10814-DA</v>
          </cell>
          <cell r="B794" t="str">
            <v>Jereme Gippes</v>
          </cell>
          <cell r="C794" t="str">
            <v>jgippesm0@cloudflare.com</v>
          </cell>
          <cell r="G794" t="str">
            <v>United Kingdom</v>
          </cell>
          <cell r="I794" t="str">
            <v>Yes</v>
          </cell>
        </row>
        <row r="795">
          <cell r="A795" t="str">
            <v>63112-10870-LC</v>
          </cell>
          <cell r="B795" t="str">
            <v>Lukas Whittlesee</v>
          </cell>
          <cell r="C795" t="str">
            <v>lwhittleseem1@e-recht24.de</v>
          </cell>
          <cell r="G795" t="str">
            <v>United States</v>
          </cell>
          <cell r="I795" t="str">
            <v>No</v>
          </cell>
        </row>
        <row r="796">
          <cell r="A796" t="str">
            <v>21403-49423-PD</v>
          </cell>
          <cell r="B796" t="str">
            <v>Gregorius Trengrove</v>
          </cell>
          <cell r="C796" t="str">
            <v>gtrengrovem2@elpais.com</v>
          </cell>
          <cell r="G796" t="str">
            <v>United States</v>
          </cell>
          <cell r="I796" t="str">
            <v>No</v>
          </cell>
        </row>
        <row r="797">
          <cell r="A797" t="str">
            <v>29581-13303-VB</v>
          </cell>
          <cell r="B797" t="str">
            <v>Wright Caldero</v>
          </cell>
          <cell r="C797" t="str">
            <v>wcalderom3@stumbleupon.com</v>
          </cell>
          <cell r="G797" t="str">
            <v>United States</v>
          </cell>
          <cell r="I797" t="str">
            <v>No</v>
          </cell>
        </row>
        <row r="798">
          <cell r="A798" t="str">
            <v>86110-83695-YS</v>
          </cell>
          <cell r="B798" t="str">
            <v>Merell Zanazzi</v>
          </cell>
          <cell r="G798" t="str">
            <v>United States</v>
          </cell>
          <cell r="I798" t="str">
            <v>No</v>
          </cell>
        </row>
        <row r="799">
          <cell r="A799" t="str">
            <v>80454-42225-FT</v>
          </cell>
          <cell r="B799" t="str">
            <v>Jed Kennicott</v>
          </cell>
          <cell r="C799" t="str">
            <v>jkennicottm5@yahoo.co.jp</v>
          </cell>
          <cell r="G799" t="str">
            <v>United States</v>
          </cell>
          <cell r="I799" t="str">
            <v>No</v>
          </cell>
        </row>
        <row r="800">
          <cell r="A800" t="str">
            <v>29129-60664-KO</v>
          </cell>
          <cell r="B800" t="str">
            <v>Guenevere Ruggen</v>
          </cell>
          <cell r="C800" t="str">
            <v>gruggenm6@nymag.com</v>
          </cell>
          <cell r="G800" t="str">
            <v>United States</v>
          </cell>
          <cell r="I800" t="str">
            <v>Yes</v>
          </cell>
        </row>
        <row r="801">
          <cell r="A801" t="str">
            <v>63025-62939-AN</v>
          </cell>
          <cell r="B801" t="str">
            <v>Gonzales Cicculi</v>
          </cell>
          <cell r="G801" t="str">
            <v>United States</v>
          </cell>
          <cell r="I801" t="str">
            <v>Yes</v>
          </cell>
        </row>
        <row r="802">
          <cell r="A802" t="str">
            <v>49012-12987-QT</v>
          </cell>
          <cell r="B802" t="str">
            <v>Man Fright</v>
          </cell>
          <cell r="C802" t="str">
            <v>mfrightm8@harvard.edu</v>
          </cell>
          <cell r="G802" t="str">
            <v>Ireland</v>
          </cell>
          <cell r="I802" t="str">
            <v>No</v>
          </cell>
        </row>
        <row r="803">
          <cell r="A803" t="str">
            <v>50924-94200-SQ</v>
          </cell>
          <cell r="B803" t="str">
            <v>Boyce Tarte</v>
          </cell>
          <cell r="C803" t="str">
            <v>btartem9@aol.com</v>
          </cell>
          <cell r="G803" t="str">
            <v>United States</v>
          </cell>
          <cell r="I803" t="str">
            <v>Yes</v>
          </cell>
        </row>
        <row r="804">
          <cell r="A804" t="str">
            <v>15673-18812-IU</v>
          </cell>
          <cell r="B804" t="str">
            <v>Caddric Krzysztofiak</v>
          </cell>
          <cell r="C804" t="str">
            <v>ckrzysztofiakma@skyrock.com</v>
          </cell>
          <cell r="G804" t="str">
            <v>United States</v>
          </cell>
          <cell r="I804" t="str">
            <v>No</v>
          </cell>
        </row>
        <row r="805">
          <cell r="A805" t="str">
            <v>52151-75971-YY</v>
          </cell>
          <cell r="B805" t="str">
            <v>Darn Penquet</v>
          </cell>
          <cell r="C805" t="str">
            <v>dpenquetmb@diigo.com</v>
          </cell>
          <cell r="G805" t="str">
            <v>United States</v>
          </cell>
          <cell r="I805" t="str">
            <v>No</v>
          </cell>
        </row>
        <row r="806">
          <cell r="A806" t="str">
            <v>19413-02045-CG</v>
          </cell>
          <cell r="B806" t="str">
            <v>Jammie Cloke</v>
          </cell>
          <cell r="G806" t="str">
            <v>United Kingdom</v>
          </cell>
          <cell r="I806" t="str">
            <v>No</v>
          </cell>
        </row>
        <row r="807">
          <cell r="A807" t="str">
            <v>98185-92775-KT</v>
          </cell>
          <cell r="B807" t="str">
            <v>Chester Clowton</v>
          </cell>
          <cell r="G807" t="str">
            <v>United States</v>
          </cell>
          <cell r="I807" t="str">
            <v>No</v>
          </cell>
        </row>
        <row r="808">
          <cell r="A808" t="str">
            <v>86991-53901-AT</v>
          </cell>
          <cell r="B808" t="str">
            <v>Kathleen Diable</v>
          </cell>
          <cell r="G808" t="str">
            <v>United Kingdom</v>
          </cell>
          <cell r="I808" t="str">
            <v>Yes</v>
          </cell>
        </row>
        <row r="809">
          <cell r="A809" t="str">
            <v>78226-97287-JI</v>
          </cell>
          <cell r="B809" t="str">
            <v>Koren Ferretti</v>
          </cell>
          <cell r="C809" t="str">
            <v>kferrettimf@huffingtonpost.com</v>
          </cell>
          <cell r="G809" t="str">
            <v>Ireland</v>
          </cell>
          <cell r="I809" t="str">
            <v>No</v>
          </cell>
        </row>
        <row r="810">
          <cell r="A810" t="str">
            <v>44938-31785-YZ</v>
          </cell>
          <cell r="B810" t="str">
            <v>Agretha Melland</v>
          </cell>
          <cell r="C810" t="str">
            <v>amellandmg@pen.io</v>
          </cell>
          <cell r="G810" t="str">
            <v>United States</v>
          </cell>
          <cell r="I810" t="str">
            <v>Yes</v>
          </cell>
        </row>
        <row r="811">
          <cell r="A811" t="str">
            <v>40560-18556-YE</v>
          </cell>
          <cell r="B811" t="str">
            <v>Chaddie Bennie</v>
          </cell>
          <cell r="G811" t="str">
            <v>United States</v>
          </cell>
          <cell r="I811" t="str">
            <v>Yes</v>
          </cell>
        </row>
        <row r="812">
          <cell r="A812" t="str">
            <v>40780-22081-LX</v>
          </cell>
          <cell r="B812" t="str">
            <v>Alberta Balsdone</v>
          </cell>
          <cell r="C812" t="str">
            <v>abalsdonemi@toplist.cz</v>
          </cell>
          <cell r="G812" t="str">
            <v>United States</v>
          </cell>
          <cell r="I812" t="str">
            <v>No</v>
          </cell>
        </row>
        <row r="813">
          <cell r="A813" t="str">
            <v>01603-43789-TN</v>
          </cell>
          <cell r="B813" t="str">
            <v>Brice Romera</v>
          </cell>
          <cell r="C813" t="str">
            <v>bromeramj@list-manage.com</v>
          </cell>
          <cell r="G813" t="str">
            <v>Ireland</v>
          </cell>
          <cell r="I813" t="str">
            <v>Yes</v>
          </cell>
        </row>
        <row r="814">
          <cell r="A814" t="str">
            <v>45009-09239-IV</v>
          </cell>
          <cell r="B814" t="str">
            <v>Micky Glover</v>
          </cell>
          <cell r="C814" t="str">
            <v>mglovermk@cnbc.com</v>
          </cell>
          <cell r="G814" t="str">
            <v>United Kingdom</v>
          </cell>
          <cell r="I814" t="str">
            <v>Yes</v>
          </cell>
        </row>
        <row r="815">
          <cell r="A815" t="str">
            <v>75419-92838-TI</v>
          </cell>
          <cell r="B815" t="str">
            <v>Conchita Bryde</v>
          </cell>
          <cell r="C815" t="str">
            <v>cbrydeml@tuttocitta.it</v>
          </cell>
          <cell r="G815" t="str">
            <v>United States</v>
          </cell>
          <cell r="I815" t="str">
            <v>Yes</v>
          </cell>
        </row>
        <row r="816">
          <cell r="A816" t="str">
            <v>96516-97464-MF</v>
          </cell>
          <cell r="B816" t="str">
            <v>Silvanus Enefer</v>
          </cell>
          <cell r="C816" t="str">
            <v>senefermm@blog.com</v>
          </cell>
          <cell r="G816" t="str">
            <v>United States</v>
          </cell>
          <cell r="I816" t="str">
            <v>No</v>
          </cell>
        </row>
        <row r="817">
          <cell r="A817" t="str">
            <v>90285-56295-PO</v>
          </cell>
          <cell r="B817" t="str">
            <v>Lenci Haggerstone</v>
          </cell>
          <cell r="C817" t="str">
            <v>lhaggerstonemn@independent.co.uk</v>
          </cell>
          <cell r="G817" t="str">
            <v>United States</v>
          </cell>
          <cell r="I817" t="str">
            <v>No</v>
          </cell>
        </row>
        <row r="818">
          <cell r="A818" t="str">
            <v>08100-71102-HQ</v>
          </cell>
          <cell r="B818" t="str">
            <v>Marvin Gundry</v>
          </cell>
          <cell r="C818" t="str">
            <v>mgundrymo@omniture.com</v>
          </cell>
          <cell r="G818" t="str">
            <v>Ireland</v>
          </cell>
          <cell r="I818" t="str">
            <v>No</v>
          </cell>
        </row>
        <row r="819">
          <cell r="A819" t="str">
            <v>84074-28110-OV</v>
          </cell>
          <cell r="B819" t="str">
            <v>Bayard Wellan</v>
          </cell>
          <cell r="C819" t="str">
            <v>bwellanmp@cafepress.com</v>
          </cell>
          <cell r="G819" t="str">
            <v>United States</v>
          </cell>
          <cell r="I819" t="str">
            <v>No</v>
          </cell>
        </row>
        <row r="820">
          <cell r="A820" t="str">
            <v>27930-59250-JT</v>
          </cell>
          <cell r="B820" t="str">
            <v>Allis Wilmore</v>
          </cell>
          <cell r="G820" t="str">
            <v>United States</v>
          </cell>
          <cell r="I820" t="str">
            <v>No</v>
          </cell>
        </row>
        <row r="821">
          <cell r="A821" t="str">
            <v>12747-63766-EU</v>
          </cell>
          <cell r="B821" t="str">
            <v>Caddric Atcheson</v>
          </cell>
          <cell r="C821" t="str">
            <v>catchesonmr@xinhuanet.com</v>
          </cell>
          <cell r="G821" t="str">
            <v>United States</v>
          </cell>
          <cell r="I821" t="str">
            <v>Yes</v>
          </cell>
        </row>
        <row r="822">
          <cell r="A822" t="str">
            <v>83490-88357-LJ</v>
          </cell>
          <cell r="B822" t="str">
            <v>Eustace Stenton</v>
          </cell>
          <cell r="C822" t="str">
            <v>estentonms@google.it</v>
          </cell>
          <cell r="G822" t="str">
            <v>United States</v>
          </cell>
          <cell r="I822" t="str">
            <v>Yes</v>
          </cell>
        </row>
        <row r="823">
          <cell r="A823" t="str">
            <v>53729-30320-XZ</v>
          </cell>
          <cell r="B823" t="str">
            <v>Ericka Tripp</v>
          </cell>
          <cell r="C823" t="str">
            <v>etrippmt@wp.com</v>
          </cell>
          <cell r="G823" t="str">
            <v>United States</v>
          </cell>
          <cell r="I823" t="str">
            <v>No</v>
          </cell>
        </row>
        <row r="824">
          <cell r="A824" t="str">
            <v>50384-52703-LA</v>
          </cell>
          <cell r="B824" t="str">
            <v>Lyndsey MacManus</v>
          </cell>
          <cell r="C824" t="str">
            <v>lmacmanusmu@imdb.com</v>
          </cell>
          <cell r="G824" t="str">
            <v>United States</v>
          </cell>
          <cell r="I824" t="str">
            <v>No</v>
          </cell>
        </row>
        <row r="825">
          <cell r="A825" t="str">
            <v>53864-36201-FG</v>
          </cell>
          <cell r="B825" t="str">
            <v>Tess Benediktovich</v>
          </cell>
          <cell r="C825" t="str">
            <v>tbenediktovichmv@ebay.com</v>
          </cell>
          <cell r="G825" t="str">
            <v>United States</v>
          </cell>
          <cell r="I825" t="str">
            <v>Yes</v>
          </cell>
        </row>
        <row r="826">
          <cell r="A826" t="str">
            <v>70631-33225-MZ</v>
          </cell>
          <cell r="B826" t="str">
            <v>Correy Bourner</v>
          </cell>
          <cell r="C826" t="str">
            <v>cbournermw@chronoengine.com</v>
          </cell>
          <cell r="G826" t="str">
            <v>United States</v>
          </cell>
          <cell r="I826" t="str">
            <v>Yes</v>
          </cell>
        </row>
        <row r="827">
          <cell r="A827" t="str">
            <v>78661-52235-WG</v>
          </cell>
          <cell r="B827" t="str">
            <v>Uta Kohring</v>
          </cell>
          <cell r="C827" t="str">
            <v>ukohringmx@seattletimes.com</v>
          </cell>
          <cell r="G827" t="str">
            <v>United States</v>
          </cell>
          <cell r="I827" t="str">
            <v>Yes</v>
          </cell>
        </row>
        <row r="828">
          <cell r="A828" t="str">
            <v>08023-52962-ET</v>
          </cell>
          <cell r="B828" t="str">
            <v>Kandy Heddan</v>
          </cell>
          <cell r="C828" t="str">
            <v>kheddanmy@icq.com</v>
          </cell>
          <cell r="G828" t="str">
            <v>United States</v>
          </cell>
          <cell r="I828" t="str">
            <v>Yes</v>
          </cell>
        </row>
        <row r="829">
          <cell r="A829" t="str">
            <v>41899-00283-VK</v>
          </cell>
          <cell r="B829" t="str">
            <v>Ibby Charters</v>
          </cell>
          <cell r="C829" t="str">
            <v>ichartersmz@abc.net.au</v>
          </cell>
          <cell r="G829" t="str">
            <v>United States</v>
          </cell>
          <cell r="I829" t="str">
            <v>No</v>
          </cell>
        </row>
        <row r="830">
          <cell r="A830" t="str">
            <v>39011-18412-GR</v>
          </cell>
          <cell r="B830" t="str">
            <v>Adora Roubert</v>
          </cell>
          <cell r="C830" t="str">
            <v>aroubertn0@tmall.com</v>
          </cell>
          <cell r="G830" t="str">
            <v>United States</v>
          </cell>
          <cell r="I830" t="str">
            <v>Yes</v>
          </cell>
        </row>
        <row r="831">
          <cell r="A831" t="str">
            <v>60255-12579-PZ</v>
          </cell>
          <cell r="B831" t="str">
            <v>Hillel Mairs</v>
          </cell>
          <cell r="C831" t="str">
            <v>hmairsn1@so-net.ne.jp</v>
          </cell>
          <cell r="G831" t="str">
            <v>United States</v>
          </cell>
          <cell r="I831" t="str">
            <v>No</v>
          </cell>
        </row>
        <row r="832">
          <cell r="A832" t="str">
            <v>80541-38332-BP</v>
          </cell>
          <cell r="B832" t="str">
            <v>Helaina Rainforth</v>
          </cell>
          <cell r="C832" t="str">
            <v>hrainforthn2@blog.com</v>
          </cell>
          <cell r="G832" t="str">
            <v>United States</v>
          </cell>
          <cell r="I832" t="str">
            <v>No</v>
          </cell>
        </row>
        <row r="833">
          <cell r="A833" t="str">
            <v>54798-14109-HC</v>
          </cell>
          <cell r="B833" t="str">
            <v>Odelia Skerme</v>
          </cell>
          <cell r="C833" t="str">
            <v>oskermen3@hatena.ne.jp</v>
          </cell>
          <cell r="G833" t="str">
            <v>United States</v>
          </cell>
          <cell r="I833" t="str">
            <v>Yes</v>
          </cell>
        </row>
        <row r="834">
          <cell r="A834" t="str">
            <v>72778-50968-UQ</v>
          </cell>
          <cell r="B834" t="str">
            <v>Isac Jesper</v>
          </cell>
          <cell r="C834" t="str">
            <v>ijespern4@theglobeandmail.com</v>
          </cell>
          <cell r="G834" t="str">
            <v>United States</v>
          </cell>
          <cell r="I834" t="str">
            <v>No</v>
          </cell>
        </row>
        <row r="835">
          <cell r="A835" t="str">
            <v>23941-30203-MO</v>
          </cell>
          <cell r="B835" t="str">
            <v>Lenette Dwerryhouse</v>
          </cell>
          <cell r="C835" t="str">
            <v>ldwerryhousen5@gravatar.com</v>
          </cell>
          <cell r="G835" t="str">
            <v>United States</v>
          </cell>
          <cell r="I835" t="str">
            <v>Yes</v>
          </cell>
        </row>
        <row r="836">
          <cell r="A836" t="str">
            <v>96434-50068-DZ</v>
          </cell>
          <cell r="B836" t="str">
            <v>Nadeen Broomer</v>
          </cell>
          <cell r="C836" t="str">
            <v>nbroomern6@examiner.com</v>
          </cell>
          <cell r="G836" t="str">
            <v>United States</v>
          </cell>
          <cell r="I836" t="str">
            <v>No</v>
          </cell>
        </row>
        <row r="837">
          <cell r="A837" t="str">
            <v>11729-74102-XB</v>
          </cell>
          <cell r="B837" t="str">
            <v>Konstantine Thoumasson</v>
          </cell>
          <cell r="C837" t="str">
            <v>kthoumassonn7@bloglovin.com</v>
          </cell>
          <cell r="G837" t="str">
            <v>United States</v>
          </cell>
          <cell r="I837" t="str">
            <v>Yes</v>
          </cell>
        </row>
        <row r="838">
          <cell r="A838" t="str">
            <v>88116-12604-TE</v>
          </cell>
          <cell r="B838" t="str">
            <v>Frans Habbergham</v>
          </cell>
          <cell r="C838" t="str">
            <v>fhabberghamn8@discovery.com</v>
          </cell>
          <cell r="G838" t="str">
            <v>United States</v>
          </cell>
          <cell r="I838" t="str">
            <v>No</v>
          </cell>
        </row>
        <row r="839">
          <cell r="A839" t="str">
            <v>86783-78048-GC</v>
          </cell>
          <cell r="B839" t="str">
            <v>Margarette Woolham</v>
          </cell>
          <cell r="C839" t="str">
            <v>mwoolhamn9@nature.com</v>
          </cell>
          <cell r="G839" t="str">
            <v>United States</v>
          </cell>
          <cell r="I839" t="str">
            <v>Yes</v>
          </cell>
        </row>
        <row r="840">
          <cell r="A840" t="str">
            <v>13082-41034-PD</v>
          </cell>
          <cell r="B840" t="str">
            <v>Romain Avrashin</v>
          </cell>
          <cell r="C840" t="str">
            <v>ravrashinna@tamu.edu</v>
          </cell>
          <cell r="G840" t="str">
            <v>United States</v>
          </cell>
          <cell r="I840" t="str">
            <v>No</v>
          </cell>
        </row>
        <row r="841">
          <cell r="A841" t="str">
            <v>18082-74419-QH</v>
          </cell>
          <cell r="B841" t="str">
            <v>Miran Doidge</v>
          </cell>
          <cell r="C841" t="str">
            <v>mdoidgenb@etsy.com</v>
          </cell>
          <cell r="G841" t="str">
            <v>United States</v>
          </cell>
          <cell r="I841" t="str">
            <v>No</v>
          </cell>
        </row>
        <row r="842">
          <cell r="A842" t="str">
            <v>49401-45041-ZU</v>
          </cell>
          <cell r="B842" t="str">
            <v>Janeva Edinboro</v>
          </cell>
          <cell r="C842" t="str">
            <v>jedinboronc@reverbnation.com</v>
          </cell>
          <cell r="G842" t="str">
            <v>United States</v>
          </cell>
          <cell r="I842" t="str">
            <v>Yes</v>
          </cell>
        </row>
        <row r="843">
          <cell r="A843" t="str">
            <v>41252-45992-VS</v>
          </cell>
          <cell r="B843" t="str">
            <v>Trumaine Tewelson</v>
          </cell>
          <cell r="C843" t="str">
            <v>ttewelsonnd@cdbaby.com</v>
          </cell>
          <cell r="G843" t="str">
            <v>United States</v>
          </cell>
          <cell r="I843" t="str">
            <v>No</v>
          </cell>
        </row>
        <row r="844">
          <cell r="A844" t="str">
            <v>06624-75300-AR</v>
          </cell>
          <cell r="B844" t="str">
            <v>Niles Krimmer</v>
          </cell>
          <cell r="C844" t="str">
            <v>nkrimmerne@bbb.org</v>
          </cell>
          <cell r="G844" t="str">
            <v>United States</v>
          </cell>
          <cell r="I844" t="str">
            <v>Yes</v>
          </cell>
        </row>
        <row r="845">
          <cell r="A845" t="str">
            <v>00852-54571-WP</v>
          </cell>
          <cell r="B845" t="str">
            <v>De Drewitt</v>
          </cell>
          <cell r="C845" t="str">
            <v>ddrewittnf@mapquest.com</v>
          </cell>
          <cell r="G845" t="str">
            <v>United States</v>
          </cell>
          <cell r="I845" t="str">
            <v>Yes</v>
          </cell>
        </row>
        <row r="846">
          <cell r="A846" t="str">
            <v>13321-57602-GK</v>
          </cell>
          <cell r="B846" t="str">
            <v>Adelheid Gladhill</v>
          </cell>
          <cell r="C846" t="str">
            <v>agladhillng@stanford.edu</v>
          </cell>
          <cell r="G846" t="str">
            <v>United States</v>
          </cell>
          <cell r="I846" t="str">
            <v>Yes</v>
          </cell>
        </row>
        <row r="847">
          <cell r="A847" t="str">
            <v>75006-89922-VW</v>
          </cell>
          <cell r="B847" t="str">
            <v>Murielle Lorinez</v>
          </cell>
          <cell r="C847" t="str">
            <v>mlorineznh@whitehouse.gov</v>
          </cell>
          <cell r="G847" t="str">
            <v>United States</v>
          </cell>
          <cell r="I847" t="str">
            <v>No</v>
          </cell>
        </row>
        <row r="848">
          <cell r="A848" t="str">
            <v>52098-80103-FD</v>
          </cell>
          <cell r="B848" t="str">
            <v>Edin Mathe</v>
          </cell>
          <cell r="G848" t="str">
            <v>United States</v>
          </cell>
          <cell r="I848" t="str">
            <v>Yes</v>
          </cell>
        </row>
        <row r="849">
          <cell r="A849" t="str">
            <v>60121-12432-VU</v>
          </cell>
          <cell r="B849" t="str">
            <v>Mordy Van Der Vlies</v>
          </cell>
          <cell r="C849" t="str">
            <v>mvannj@wikipedia.org</v>
          </cell>
          <cell r="G849" t="str">
            <v>United States</v>
          </cell>
          <cell r="I849" t="str">
            <v>Yes</v>
          </cell>
        </row>
        <row r="850">
          <cell r="A850" t="str">
            <v>68346-14810-UA</v>
          </cell>
          <cell r="B850" t="str">
            <v>Spencer Wastell</v>
          </cell>
          <cell r="G850" t="str">
            <v>United States</v>
          </cell>
          <cell r="I850" t="str">
            <v>No</v>
          </cell>
        </row>
        <row r="851">
          <cell r="A851" t="str">
            <v>48464-99723-HK</v>
          </cell>
          <cell r="B851" t="str">
            <v>Jemimah Ethelston</v>
          </cell>
          <cell r="C851" t="str">
            <v>jethelstonnl@creativecommons.org</v>
          </cell>
          <cell r="G851" t="str">
            <v>United States</v>
          </cell>
          <cell r="I851" t="str">
            <v>Yes</v>
          </cell>
        </row>
        <row r="852">
          <cell r="A852" t="str">
            <v>39652-20484-RV</v>
          </cell>
          <cell r="B852" t="str">
            <v>Bobbe Jevon</v>
          </cell>
          <cell r="C852" t="str">
            <v>bjevonnm@feedburner.com</v>
          </cell>
          <cell r="G852" t="str">
            <v>United States</v>
          </cell>
          <cell r="I852" t="str">
            <v>Yes</v>
          </cell>
        </row>
        <row r="853">
          <cell r="A853" t="str">
            <v>88420-46464-XE</v>
          </cell>
          <cell r="B853" t="str">
            <v>Perice Eberz</v>
          </cell>
          <cell r="C853" t="str">
            <v>peberznn@woothemes.com</v>
          </cell>
          <cell r="G853" t="str">
            <v>United States</v>
          </cell>
          <cell r="I853" t="str">
            <v>Yes</v>
          </cell>
        </row>
        <row r="854">
          <cell r="A854" t="str">
            <v>37762-09530-MP</v>
          </cell>
          <cell r="B854" t="str">
            <v>Bear Gaish</v>
          </cell>
          <cell r="C854" t="str">
            <v>bgaishno@altervista.org</v>
          </cell>
          <cell r="G854" t="str">
            <v>United States</v>
          </cell>
          <cell r="I854" t="str">
            <v>Yes</v>
          </cell>
        </row>
        <row r="855">
          <cell r="A855" t="str">
            <v>47268-50127-XY</v>
          </cell>
          <cell r="B855" t="str">
            <v>Lynnea Danton</v>
          </cell>
          <cell r="C855" t="str">
            <v>ldantonnp@miitbeian.gov.cn</v>
          </cell>
          <cell r="G855" t="str">
            <v>United States</v>
          </cell>
          <cell r="I855" t="str">
            <v>No</v>
          </cell>
        </row>
        <row r="856">
          <cell r="A856" t="str">
            <v>25544-84179-QC</v>
          </cell>
          <cell r="B856" t="str">
            <v>Skipton Morrall</v>
          </cell>
          <cell r="C856" t="str">
            <v>smorrallnq@answers.com</v>
          </cell>
          <cell r="G856" t="str">
            <v>United States</v>
          </cell>
          <cell r="I856" t="str">
            <v>Yes</v>
          </cell>
        </row>
        <row r="857">
          <cell r="A857" t="str">
            <v>32058-76765-ZL</v>
          </cell>
          <cell r="B857" t="str">
            <v>Devan Crownshaw</v>
          </cell>
          <cell r="C857" t="str">
            <v>dcrownshawnr@photobucket.com</v>
          </cell>
          <cell r="G857" t="str">
            <v>United States</v>
          </cell>
          <cell r="I857" t="str">
            <v>No</v>
          </cell>
        </row>
        <row r="858">
          <cell r="A858" t="str">
            <v>67938-81768-NX</v>
          </cell>
          <cell r="B858" t="str">
            <v>Kriste Wessel</v>
          </cell>
          <cell r="C858" t="str">
            <v>kwesselns@wikispaces.com</v>
          </cell>
          <cell r="G858" t="str">
            <v>United Kingdom</v>
          </cell>
          <cell r="I858" t="str">
            <v>Yes</v>
          </cell>
        </row>
        <row r="859">
          <cell r="A859" t="str">
            <v>69171-65646-UC</v>
          </cell>
          <cell r="B859" t="str">
            <v>Joceline Reddoch</v>
          </cell>
          <cell r="C859" t="str">
            <v>jreddochnt@sun.com</v>
          </cell>
          <cell r="G859" t="str">
            <v>United States</v>
          </cell>
          <cell r="I859" t="str">
            <v>No</v>
          </cell>
        </row>
        <row r="860">
          <cell r="A860" t="str">
            <v>22503-52799-MI</v>
          </cell>
          <cell r="B860" t="str">
            <v>Shelley Titley</v>
          </cell>
          <cell r="C860" t="str">
            <v>stitleynu@whitehouse.gov</v>
          </cell>
          <cell r="G860" t="str">
            <v>United States</v>
          </cell>
          <cell r="I860" t="str">
            <v>No</v>
          </cell>
        </row>
        <row r="861">
          <cell r="A861" t="str">
            <v>08934-65581-ZI</v>
          </cell>
          <cell r="B861" t="str">
            <v>Redd Simao</v>
          </cell>
          <cell r="C861" t="str">
            <v>rsimaonv@simplemachines.org</v>
          </cell>
          <cell r="G861" t="str">
            <v>United States</v>
          </cell>
          <cell r="I861" t="str">
            <v>No</v>
          </cell>
        </row>
        <row r="862">
          <cell r="A862" t="str">
            <v>15764-22559-ZT</v>
          </cell>
          <cell r="B862" t="str">
            <v>Cece Inker</v>
          </cell>
          <cell r="G862" t="str">
            <v>United States</v>
          </cell>
          <cell r="I862" t="str">
            <v>No</v>
          </cell>
        </row>
        <row r="863">
          <cell r="A863" t="str">
            <v>87519-68847-ZG</v>
          </cell>
          <cell r="B863" t="str">
            <v>Noel Chisholm</v>
          </cell>
          <cell r="C863" t="str">
            <v>nchisholmnx@example.com</v>
          </cell>
          <cell r="G863" t="str">
            <v>United States</v>
          </cell>
          <cell r="I863" t="str">
            <v>Yes</v>
          </cell>
        </row>
        <row r="864">
          <cell r="A864" t="str">
            <v>78012-56878-UB</v>
          </cell>
          <cell r="B864" t="str">
            <v>Grazia Oats</v>
          </cell>
          <cell r="C864" t="str">
            <v>goatsny@live.com</v>
          </cell>
          <cell r="G864" t="str">
            <v>United States</v>
          </cell>
          <cell r="I864" t="str">
            <v>Yes</v>
          </cell>
        </row>
        <row r="865">
          <cell r="A865" t="str">
            <v>77192-72145-RG</v>
          </cell>
          <cell r="B865" t="str">
            <v>Meade Birkin</v>
          </cell>
          <cell r="C865" t="str">
            <v>mbirkinnz@java.com</v>
          </cell>
          <cell r="G865" t="str">
            <v>United States</v>
          </cell>
          <cell r="I865" t="str">
            <v>Yes</v>
          </cell>
        </row>
        <row r="866">
          <cell r="A866" t="str">
            <v>86071-79238-CX</v>
          </cell>
          <cell r="B866" t="str">
            <v>Ronda Pyson</v>
          </cell>
          <cell r="C866" t="str">
            <v>rpysono0@constantcontact.com</v>
          </cell>
          <cell r="G866" t="str">
            <v>Ireland</v>
          </cell>
          <cell r="I866" t="str">
            <v>No</v>
          </cell>
        </row>
        <row r="867">
          <cell r="A867" t="str">
            <v>13764-02913-LA</v>
          </cell>
          <cell r="B867" t="str">
            <v>Rachele Ebrall</v>
          </cell>
          <cell r="G867" t="str">
            <v>United States</v>
          </cell>
          <cell r="I867" t="str">
            <v>Yes</v>
          </cell>
        </row>
        <row r="868">
          <cell r="A868" t="str">
            <v>11212-69985-ZJ</v>
          </cell>
          <cell r="B868" t="str">
            <v>Rafaela Treacher</v>
          </cell>
          <cell r="C868" t="str">
            <v>rtreachero2@usa.gov</v>
          </cell>
          <cell r="G868" t="str">
            <v>Ireland</v>
          </cell>
          <cell r="I868" t="str">
            <v>No</v>
          </cell>
        </row>
        <row r="869">
          <cell r="A869" t="str">
            <v>53893-01719-CL</v>
          </cell>
          <cell r="B869" t="str">
            <v>Bee Fattorini</v>
          </cell>
          <cell r="C869" t="str">
            <v>bfattorinio3@quantcast.com</v>
          </cell>
          <cell r="G869" t="str">
            <v>Ireland</v>
          </cell>
          <cell r="I869" t="str">
            <v>Yes</v>
          </cell>
        </row>
        <row r="870">
          <cell r="A870" t="str">
            <v>66028-99867-WJ</v>
          </cell>
          <cell r="B870" t="str">
            <v>Margie Palleske</v>
          </cell>
          <cell r="C870" t="str">
            <v>mpalleskeo4@nyu.edu</v>
          </cell>
          <cell r="G870" t="str">
            <v>United States</v>
          </cell>
          <cell r="I870" t="str">
            <v>Yes</v>
          </cell>
        </row>
        <row r="871">
          <cell r="A871" t="str">
            <v>62839-56723-CH</v>
          </cell>
          <cell r="B871" t="str">
            <v>Alexina Randals</v>
          </cell>
          <cell r="G871" t="str">
            <v>United States</v>
          </cell>
          <cell r="I871" t="str">
            <v>Yes</v>
          </cell>
        </row>
        <row r="872">
          <cell r="A872" t="str">
            <v>96849-52854-CR</v>
          </cell>
          <cell r="B872" t="str">
            <v>Filip Antcliffe</v>
          </cell>
          <cell r="C872" t="str">
            <v>fantcliffeo6@amazon.co.jp</v>
          </cell>
          <cell r="G872" t="str">
            <v>Ireland</v>
          </cell>
          <cell r="I872" t="str">
            <v>Yes</v>
          </cell>
        </row>
        <row r="873">
          <cell r="A873" t="str">
            <v>19755-55847-VW</v>
          </cell>
          <cell r="B873" t="str">
            <v>Peyter Matignon</v>
          </cell>
          <cell r="C873" t="str">
            <v>pmatignono7@harvard.edu</v>
          </cell>
          <cell r="G873" t="str">
            <v>United Kingdom</v>
          </cell>
          <cell r="I873" t="str">
            <v>Yes</v>
          </cell>
        </row>
        <row r="874">
          <cell r="A874" t="str">
            <v>32900-82606-BO</v>
          </cell>
          <cell r="B874" t="str">
            <v>Claudie Weond</v>
          </cell>
          <cell r="C874" t="str">
            <v>cweondo8@theglobeandmail.com</v>
          </cell>
          <cell r="G874" t="str">
            <v>United States</v>
          </cell>
          <cell r="I874" t="str">
            <v>No</v>
          </cell>
        </row>
        <row r="875">
          <cell r="A875" t="str">
            <v>16809-16936-WF</v>
          </cell>
          <cell r="B875" t="str">
            <v>Modesty MacConnechie</v>
          </cell>
          <cell r="C875" t="str">
            <v>mmacconnechieo9@reuters.com</v>
          </cell>
          <cell r="G875" t="str">
            <v>United States</v>
          </cell>
          <cell r="I875" t="str">
            <v>Yes</v>
          </cell>
        </row>
        <row r="876">
          <cell r="A876" t="str">
            <v>20118-28138-QD</v>
          </cell>
          <cell r="B876" t="str">
            <v>Jaquenette Skentelbery</v>
          </cell>
          <cell r="C876" t="str">
            <v>jskentelberyoa@paypal.com</v>
          </cell>
          <cell r="G876" t="str">
            <v>United States</v>
          </cell>
          <cell r="I876" t="str">
            <v>No</v>
          </cell>
        </row>
        <row r="877">
          <cell r="A877" t="str">
            <v>84057-45461-AH</v>
          </cell>
          <cell r="B877" t="str">
            <v>Orazio Comber</v>
          </cell>
          <cell r="C877" t="str">
            <v>ocomberob@goo.gl</v>
          </cell>
          <cell r="G877" t="str">
            <v>Ireland</v>
          </cell>
          <cell r="I877" t="str">
            <v>No</v>
          </cell>
        </row>
        <row r="878">
          <cell r="A878" t="str">
            <v>66934-67426-WC</v>
          </cell>
          <cell r="B878" t="str">
            <v>Domini Bram</v>
          </cell>
          <cell r="C878" t="str">
            <v>dbramoc@ifeng.com</v>
          </cell>
          <cell r="G878" t="str">
            <v>United States</v>
          </cell>
          <cell r="I878" t="str">
            <v>Yes</v>
          </cell>
        </row>
        <row r="879">
          <cell r="A879" t="str">
            <v>90882-88130-KQ</v>
          </cell>
          <cell r="B879" t="str">
            <v>Zachary Tramel</v>
          </cell>
          <cell r="C879" t="str">
            <v>ztramelod@netlog.com</v>
          </cell>
          <cell r="G879" t="str">
            <v>United States</v>
          </cell>
          <cell r="I879" t="str">
            <v>No</v>
          </cell>
        </row>
        <row r="880">
          <cell r="A880" t="str">
            <v>21617-79890-DD</v>
          </cell>
          <cell r="B880" t="str">
            <v>Izaak Primak</v>
          </cell>
          <cell r="G880" t="str">
            <v>United States</v>
          </cell>
          <cell r="I880" t="str">
            <v>Yes</v>
          </cell>
        </row>
        <row r="881">
          <cell r="A881" t="str">
            <v>20256-54689-LO</v>
          </cell>
          <cell r="B881" t="str">
            <v>Brittani Thoresbie</v>
          </cell>
          <cell r="G881" t="str">
            <v>United States</v>
          </cell>
          <cell r="I881" t="str">
            <v>No</v>
          </cell>
        </row>
        <row r="882">
          <cell r="A882" t="str">
            <v>17572-27091-AA</v>
          </cell>
          <cell r="B882" t="str">
            <v>Constanta Hatfull</v>
          </cell>
          <cell r="C882" t="str">
            <v>chatfullog@ebay.com</v>
          </cell>
          <cell r="G882" t="str">
            <v>United States</v>
          </cell>
          <cell r="I882" t="str">
            <v>No</v>
          </cell>
        </row>
        <row r="883">
          <cell r="A883" t="str">
            <v>82300-88786-UE</v>
          </cell>
          <cell r="B883" t="str">
            <v>Bobbe Castagneto</v>
          </cell>
          <cell r="G883" t="str">
            <v>United States</v>
          </cell>
          <cell r="I883" t="str">
            <v>Yes</v>
          </cell>
        </row>
        <row r="884">
          <cell r="A884" t="str">
            <v>32562-55185-DQ</v>
          </cell>
          <cell r="B884" t="str">
            <v>Chastity Swatman</v>
          </cell>
          <cell r="C884" t="str">
            <v>cswatmanoi@cbslocal.com</v>
          </cell>
          <cell r="G884" t="str">
            <v>United States</v>
          </cell>
          <cell r="I884" t="str">
            <v>No</v>
          </cell>
        </row>
        <row r="885">
          <cell r="A885" t="str">
            <v>77175-09826-SF</v>
          </cell>
          <cell r="B885" t="str">
            <v>Lindon Agnolo</v>
          </cell>
          <cell r="C885" t="str">
            <v>lagnolooj@pinterest.com</v>
          </cell>
          <cell r="G885" t="str">
            <v>United States</v>
          </cell>
          <cell r="I885" t="str">
            <v>Yes</v>
          </cell>
        </row>
        <row r="886">
          <cell r="A886" t="str">
            <v>07237-32539-NB</v>
          </cell>
          <cell r="B886" t="str">
            <v>Delainey Kiddy</v>
          </cell>
          <cell r="C886" t="str">
            <v>dkiddyok@fda.gov</v>
          </cell>
          <cell r="G886" t="str">
            <v>United States</v>
          </cell>
          <cell r="I886" t="str">
            <v>Yes</v>
          </cell>
        </row>
        <row r="887">
          <cell r="A887" t="str">
            <v>54722-76431-EX</v>
          </cell>
          <cell r="B887" t="str">
            <v>Helli Petroulis</v>
          </cell>
          <cell r="C887" t="str">
            <v>hpetroulisol@state.tx.us</v>
          </cell>
          <cell r="G887" t="str">
            <v>Ireland</v>
          </cell>
          <cell r="I887" t="str">
            <v>No</v>
          </cell>
        </row>
        <row r="888">
          <cell r="A888" t="str">
            <v>67847-82662-TE</v>
          </cell>
          <cell r="B888" t="str">
            <v>Marty Scholl</v>
          </cell>
          <cell r="C888" t="str">
            <v>mschollom@taobao.com</v>
          </cell>
          <cell r="G888" t="str">
            <v>United States</v>
          </cell>
          <cell r="I888" t="str">
            <v>No</v>
          </cell>
        </row>
        <row r="889">
          <cell r="A889" t="str">
            <v>51114-51191-EW</v>
          </cell>
          <cell r="B889" t="str">
            <v>Kienan Ferson</v>
          </cell>
          <cell r="C889" t="str">
            <v>kfersonon@g.co</v>
          </cell>
          <cell r="G889" t="str">
            <v>United States</v>
          </cell>
          <cell r="I889" t="str">
            <v>No</v>
          </cell>
        </row>
        <row r="890">
          <cell r="A890" t="str">
            <v>91809-58808-TV</v>
          </cell>
          <cell r="B890" t="str">
            <v>Blake Kelloway</v>
          </cell>
          <cell r="C890" t="str">
            <v>bkellowayoo@omniture.com</v>
          </cell>
          <cell r="G890" t="str">
            <v>United States</v>
          </cell>
          <cell r="I890" t="str">
            <v>Yes</v>
          </cell>
        </row>
        <row r="891">
          <cell r="A891" t="str">
            <v>84996-26826-DK</v>
          </cell>
          <cell r="B891" t="str">
            <v>Scarlett Oliffe</v>
          </cell>
          <cell r="C891" t="str">
            <v>soliffeop@yellowbook.com</v>
          </cell>
          <cell r="G891" t="str">
            <v>United States</v>
          </cell>
          <cell r="I891" t="str">
            <v>Yes</v>
          </cell>
        </row>
        <row r="892">
          <cell r="A892" t="str">
            <v>65732-22589-OW</v>
          </cell>
          <cell r="B892" t="str">
            <v>Kippie Marrison</v>
          </cell>
          <cell r="C892" t="str">
            <v>kmarrisonoq@dropbox.com</v>
          </cell>
          <cell r="G892" t="str">
            <v>United States</v>
          </cell>
          <cell r="I892" t="str">
            <v>Yes</v>
          </cell>
        </row>
        <row r="893">
          <cell r="A893" t="str">
            <v>93676-95250-XJ</v>
          </cell>
          <cell r="B893" t="str">
            <v>Celestia Dolohunty</v>
          </cell>
          <cell r="C893" t="str">
            <v>cdolohuntyor@dailymail.co.uk</v>
          </cell>
          <cell r="G893" t="str">
            <v>United States</v>
          </cell>
          <cell r="I893" t="str">
            <v>Yes</v>
          </cell>
        </row>
        <row r="894">
          <cell r="A894" t="str">
            <v>28300-14355-GF</v>
          </cell>
          <cell r="B894" t="str">
            <v>Patsy Vasilenko</v>
          </cell>
          <cell r="C894" t="str">
            <v>pvasilenkoos@addtoany.com</v>
          </cell>
          <cell r="G894" t="str">
            <v>United Kingdom</v>
          </cell>
          <cell r="I894" t="str">
            <v>No</v>
          </cell>
        </row>
        <row r="895">
          <cell r="A895" t="str">
            <v>91190-84826-IQ</v>
          </cell>
          <cell r="B895" t="str">
            <v>Raphaela Schankelborg</v>
          </cell>
          <cell r="C895" t="str">
            <v>rschankelborgot@ameblo.jp</v>
          </cell>
          <cell r="G895" t="str">
            <v>United States</v>
          </cell>
          <cell r="I895" t="str">
            <v>Yes</v>
          </cell>
        </row>
        <row r="896">
          <cell r="A896" t="str">
            <v>34570-99384-AF</v>
          </cell>
          <cell r="B896" t="str">
            <v>Sharity Wickens</v>
          </cell>
          <cell r="G896" t="str">
            <v>Ireland</v>
          </cell>
          <cell r="I896" t="str">
            <v>Yes</v>
          </cell>
        </row>
        <row r="897">
          <cell r="A897" t="str">
            <v>57808-90533-UE</v>
          </cell>
          <cell r="B897" t="str">
            <v>Derick Snow</v>
          </cell>
          <cell r="G897" t="str">
            <v>United States</v>
          </cell>
          <cell r="I897" t="str">
            <v>No</v>
          </cell>
        </row>
        <row r="898">
          <cell r="A898" t="str">
            <v>76060-30540-LB</v>
          </cell>
          <cell r="B898" t="str">
            <v>Baxy Cargen</v>
          </cell>
          <cell r="C898" t="str">
            <v>bcargenow@geocities.jp</v>
          </cell>
          <cell r="G898" t="str">
            <v>United States</v>
          </cell>
          <cell r="I898" t="str">
            <v>Yes</v>
          </cell>
        </row>
        <row r="899">
          <cell r="A899" t="str">
            <v>76730-63769-ND</v>
          </cell>
          <cell r="B899" t="str">
            <v>Ryann Stickler</v>
          </cell>
          <cell r="C899" t="str">
            <v>rsticklerox@printfriendly.com</v>
          </cell>
          <cell r="G899" t="str">
            <v>United Kingdom</v>
          </cell>
          <cell r="I899" t="str">
            <v>No</v>
          </cell>
        </row>
        <row r="900">
          <cell r="A900" t="str">
            <v>96042-27290-EQ</v>
          </cell>
          <cell r="B900" t="str">
            <v>Daryn Cassius</v>
          </cell>
          <cell r="G900" t="str">
            <v>United States</v>
          </cell>
          <cell r="I900" t="str">
            <v>No</v>
          </cell>
        </row>
        <row r="901">
          <cell r="A901" t="str">
            <v>06062-66586-TK</v>
          </cell>
          <cell r="B901" t="str">
            <v>Bud Danett</v>
          </cell>
          <cell r="C901" t="str">
            <v>bdanettoz@kickstarter.com</v>
          </cell>
          <cell r="G901" t="str">
            <v>Ireland</v>
          </cell>
          <cell r="I901" t="str">
            <v>Yes</v>
          </cell>
        </row>
        <row r="902">
          <cell r="A902" t="str">
            <v>51940-02669-OR</v>
          </cell>
          <cell r="B902" t="str">
            <v>Skelly Dolohunty</v>
          </cell>
          <cell r="G902" t="str">
            <v>Ireland</v>
          </cell>
          <cell r="I902" t="str">
            <v>No</v>
          </cell>
        </row>
        <row r="903">
          <cell r="A903" t="str">
            <v>99144-98314-GN</v>
          </cell>
          <cell r="B903" t="str">
            <v>Drake Jevon</v>
          </cell>
          <cell r="C903" t="str">
            <v>djevonp1@ibm.com</v>
          </cell>
          <cell r="G903" t="str">
            <v>United States</v>
          </cell>
          <cell r="I903" t="str">
            <v>Yes</v>
          </cell>
        </row>
        <row r="904">
          <cell r="A904" t="str">
            <v>16358-63919-CE</v>
          </cell>
          <cell r="B904" t="str">
            <v>Hall Ranner</v>
          </cell>
          <cell r="C904" t="str">
            <v>hrannerp2@omniture.com</v>
          </cell>
          <cell r="G904" t="str">
            <v>United States</v>
          </cell>
          <cell r="I904" t="str">
            <v>No</v>
          </cell>
        </row>
        <row r="905">
          <cell r="A905" t="str">
            <v>67743-54817-UT</v>
          </cell>
          <cell r="B905" t="str">
            <v>Berkly Imrie</v>
          </cell>
          <cell r="C905" t="str">
            <v>bimriep3@addtoany.com</v>
          </cell>
          <cell r="G905" t="str">
            <v>United States</v>
          </cell>
          <cell r="I905" t="str">
            <v>No</v>
          </cell>
        </row>
        <row r="906">
          <cell r="A906" t="str">
            <v>44601-51441-BH</v>
          </cell>
          <cell r="B906" t="str">
            <v>Dorey Sopper</v>
          </cell>
          <cell r="C906" t="str">
            <v>dsopperp4@eventbrite.com</v>
          </cell>
          <cell r="G906" t="str">
            <v>United States</v>
          </cell>
          <cell r="I906" t="str">
            <v>No</v>
          </cell>
        </row>
        <row r="907">
          <cell r="A907" t="str">
            <v>97201-58870-WB</v>
          </cell>
          <cell r="B907" t="str">
            <v>Darcy Lochran</v>
          </cell>
          <cell r="G907" t="str">
            <v>United States</v>
          </cell>
          <cell r="I907" t="str">
            <v>Yes</v>
          </cell>
        </row>
        <row r="908">
          <cell r="A908" t="str">
            <v>19849-12926-QF</v>
          </cell>
          <cell r="B908" t="str">
            <v>Lauritz Ledgley</v>
          </cell>
          <cell r="C908" t="str">
            <v>lledgleyp6@de.vu</v>
          </cell>
          <cell r="G908" t="str">
            <v>United States</v>
          </cell>
          <cell r="I908" t="str">
            <v>Yes</v>
          </cell>
        </row>
        <row r="909">
          <cell r="A909" t="str">
            <v>40535-56770-UM</v>
          </cell>
          <cell r="B909" t="str">
            <v>Tawnya Menary</v>
          </cell>
          <cell r="C909" t="str">
            <v>tmenaryp7@phoca.cz</v>
          </cell>
          <cell r="G909" t="str">
            <v>United States</v>
          </cell>
          <cell r="I909" t="str">
            <v>No</v>
          </cell>
        </row>
        <row r="910">
          <cell r="A910" t="str">
            <v>74940-09646-MU</v>
          </cell>
          <cell r="B910" t="str">
            <v>Gustaf Ciccotti</v>
          </cell>
          <cell r="C910" t="str">
            <v>gciccottip8@so-net.ne.jp</v>
          </cell>
          <cell r="G910" t="str">
            <v>United States</v>
          </cell>
          <cell r="I910" t="str">
            <v>No</v>
          </cell>
        </row>
        <row r="911">
          <cell r="A911" t="str">
            <v>06623-54610-HC</v>
          </cell>
          <cell r="B911" t="str">
            <v>Bobbe Renner</v>
          </cell>
          <cell r="G911" t="str">
            <v>United States</v>
          </cell>
          <cell r="I911" t="str">
            <v>No</v>
          </cell>
        </row>
        <row r="912">
          <cell r="A912" t="str">
            <v>89490-75361-AF</v>
          </cell>
          <cell r="B912" t="str">
            <v>Wilton Jallin</v>
          </cell>
          <cell r="C912" t="str">
            <v>wjallinpa@pcworld.com</v>
          </cell>
          <cell r="G912" t="str">
            <v>United States</v>
          </cell>
          <cell r="I912" t="str">
            <v>No</v>
          </cell>
        </row>
        <row r="913">
          <cell r="A913" t="str">
            <v>94526-79230-GZ</v>
          </cell>
          <cell r="B913" t="str">
            <v>Mindy Bogey</v>
          </cell>
          <cell r="C913" t="str">
            <v>mbogeypb@thetimes.co.uk</v>
          </cell>
          <cell r="G913" t="str">
            <v>United States</v>
          </cell>
          <cell r="I913" t="str">
            <v>Yes</v>
          </cell>
        </row>
        <row r="914">
          <cell r="A914" t="str">
            <v>58559-08254-UY</v>
          </cell>
          <cell r="B914" t="str">
            <v>Paulie Fonzone</v>
          </cell>
          <cell r="G914" t="str">
            <v>United States</v>
          </cell>
          <cell r="I914" t="str">
            <v>Yes</v>
          </cell>
        </row>
        <row r="915">
          <cell r="A915" t="str">
            <v>88574-37083-WX</v>
          </cell>
          <cell r="B915" t="str">
            <v>Merrile Cobbledick</v>
          </cell>
          <cell r="C915" t="str">
            <v>mcobbledickpd@ucsd.edu</v>
          </cell>
          <cell r="G915" t="str">
            <v>United States</v>
          </cell>
          <cell r="I915" t="str">
            <v>No</v>
          </cell>
        </row>
        <row r="916">
          <cell r="A916" t="str">
            <v>67953-79896-AC</v>
          </cell>
          <cell r="B916" t="str">
            <v>Antonius Lewry</v>
          </cell>
          <cell r="C916" t="str">
            <v>alewrype@whitehouse.gov</v>
          </cell>
          <cell r="G916" t="str">
            <v>United States</v>
          </cell>
          <cell r="I916" t="str">
            <v>No</v>
          </cell>
        </row>
        <row r="917">
          <cell r="A917" t="str">
            <v>69207-93422-CQ</v>
          </cell>
          <cell r="B917" t="str">
            <v>Isis Hessel</v>
          </cell>
          <cell r="C917" t="str">
            <v>ihesselpf@ox.ac.uk</v>
          </cell>
          <cell r="G917" t="str">
            <v>United States</v>
          </cell>
          <cell r="I917" t="str">
            <v>Yes</v>
          </cell>
        </row>
        <row r="918">
          <cell r="A918" t="str">
            <v>56060-17602-RG</v>
          </cell>
          <cell r="B918" t="str">
            <v>Harland Trematick</v>
          </cell>
          <cell r="G918" t="str">
            <v>Ireland</v>
          </cell>
          <cell r="I918" t="str">
            <v>Yes</v>
          </cell>
        </row>
        <row r="919">
          <cell r="A919" t="str">
            <v>46859-14212-FI</v>
          </cell>
          <cell r="B919" t="str">
            <v>Chloris Sorrell</v>
          </cell>
          <cell r="C919" t="str">
            <v>csorrellph@amazon.com</v>
          </cell>
          <cell r="G919" t="str">
            <v>United Kingdom</v>
          </cell>
          <cell r="I919" t="str">
            <v>No</v>
          </cell>
        </row>
        <row r="920">
          <cell r="A920" t="str">
            <v>11513-19816-IJ</v>
          </cell>
          <cell r="B920" t="str">
            <v>Odette Tocque</v>
          </cell>
          <cell r="C920" t="str">
            <v>otocquepi@abc.net.au</v>
          </cell>
          <cell r="G920" t="str">
            <v>United States</v>
          </cell>
          <cell r="I920" t="str">
            <v>No</v>
          </cell>
        </row>
        <row r="921">
          <cell r="A921" t="str">
            <v>33555-01585-RP</v>
          </cell>
          <cell r="B921" t="str">
            <v>Quintina Heavyside</v>
          </cell>
          <cell r="C921" t="str">
            <v>qheavysidepj@unc.edu</v>
          </cell>
          <cell r="G921" t="str">
            <v>United States</v>
          </cell>
          <cell r="I921" t="str">
            <v>Yes</v>
          </cell>
        </row>
        <row r="922">
          <cell r="A922" t="str">
            <v>11932-85629-CU</v>
          </cell>
          <cell r="B922" t="str">
            <v>Hadley Reuven</v>
          </cell>
          <cell r="C922" t="str">
            <v>hreuvenpk@whitehouse.gov</v>
          </cell>
          <cell r="G922" t="str">
            <v>United States</v>
          </cell>
          <cell r="I922" t="str">
            <v>No</v>
          </cell>
        </row>
        <row r="923">
          <cell r="A923" t="str">
            <v>36192-07175-XC</v>
          </cell>
          <cell r="B923" t="str">
            <v>Mitch Attwool</v>
          </cell>
          <cell r="C923" t="str">
            <v>mattwoolpl@nba.com</v>
          </cell>
          <cell r="G923" t="str">
            <v>United States</v>
          </cell>
          <cell r="I923" t="str">
            <v>No</v>
          </cell>
        </row>
        <row r="924">
          <cell r="A924" t="str">
            <v>46242-54946-ZW</v>
          </cell>
          <cell r="B924" t="str">
            <v>Charin Maplethorp</v>
          </cell>
          <cell r="G924" t="str">
            <v>United States</v>
          </cell>
          <cell r="I924" t="str">
            <v>Yes</v>
          </cell>
        </row>
        <row r="925">
          <cell r="A925" t="str">
            <v>95152-82155-VQ</v>
          </cell>
          <cell r="B925" t="str">
            <v>Goldie Wynes</v>
          </cell>
          <cell r="C925" t="str">
            <v>gwynespn@dagondesign.com</v>
          </cell>
          <cell r="G925" t="str">
            <v>United States</v>
          </cell>
          <cell r="I925" t="str">
            <v>No</v>
          </cell>
        </row>
        <row r="926">
          <cell r="A926" t="str">
            <v>13404-39127-WQ</v>
          </cell>
          <cell r="B926" t="str">
            <v>Celie MacCourt</v>
          </cell>
          <cell r="C926" t="str">
            <v>cmaccourtpo@amazon.com</v>
          </cell>
          <cell r="G926" t="str">
            <v>United States</v>
          </cell>
          <cell r="I926" t="str">
            <v>No</v>
          </cell>
        </row>
        <row r="927">
          <cell r="A927" t="str">
            <v>00841-75330-ZV</v>
          </cell>
          <cell r="B927" t="str">
            <v>Rori Ollin</v>
          </cell>
          <cell r="G927" t="str">
            <v>United States</v>
          </cell>
          <cell r="I927" t="str">
            <v>Yes</v>
          </cell>
        </row>
        <row r="928">
          <cell r="A928" t="str">
            <v>40226-52317-IO</v>
          </cell>
          <cell r="B928" t="str">
            <v>Evy Wilsone</v>
          </cell>
          <cell r="C928" t="str">
            <v>ewilsonepq@eepurl.com</v>
          </cell>
          <cell r="G928" t="str">
            <v>United States</v>
          </cell>
          <cell r="I928" t="str">
            <v>Yes</v>
          </cell>
        </row>
        <row r="929">
          <cell r="A929" t="str">
            <v>34419-18068-AG</v>
          </cell>
          <cell r="B929" t="str">
            <v>Dolores Duffie</v>
          </cell>
          <cell r="C929" t="str">
            <v>dduffiepr@time.com</v>
          </cell>
          <cell r="G929" t="str">
            <v>United States</v>
          </cell>
          <cell r="I929" t="str">
            <v>No</v>
          </cell>
        </row>
        <row r="930">
          <cell r="A930" t="str">
            <v>51738-61457-RS</v>
          </cell>
          <cell r="B930" t="str">
            <v>Mathilda Matiasek</v>
          </cell>
          <cell r="C930" t="str">
            <v>mmatiasekps@ucoz.ru</v>
          </cell>
          <cell r="G930" t="str">
            <v>United States</v>
          </cell>
          <cell r="I930" t="str">
            <v>Yes</v>
          </cell>
        </row>
        <row r="931">
          <cell r="A931" t="str">
            <v>86757-52367-ON</v>
          </cell>
          <cell r="B931" t="str">
            <v>Jarred Camillo</v>
          </cell>
          <cell r="C931" t="str">
            <v>jcamillopt@shinystat.com</v>
          </cell>
          <cell r="G931" t="str">
            <v>United States</v>
          </cell>
          <cell r="I931" t="str">
            <v>Yes</v>
          </cell>
        </row>
        <row r="932">
          <cell r="A932" t="str">
            <v>28158-93383-CK</v>
          </cell>
          <cell r="B932" t="str">
            <v>Kameko Philbrick</v>
          </cell>
          <cell r="C932" t="str">
            <v>kphilbrickpu@cdc.gov</v>
          </cell>
          <cell r="G932" t="str">
            <v>United States</v>
          </cell>
          <cell r="I932" t="str">
            <v>Yes</v>
          </cell>
        </row>
        <row r="933">
          <cell r="A933" t="str">
            <v>44799-09711-XW</v>
          </cell>
          <cell r="B933" t="str">
            <v>Mallory Shrimpling</v>
          </cell>
          <cell r="G933" t="str">
            <v>United States</v>
          </cell>
          <cell r="I933" t="str">
            <v>Yes</v>
          </cell>
        </row>
        <row r="934">
          <cell r="A934" t="str">
            <v>53667-91553-LT</v>
          </cell>
          <cell r="B934" t="str">
            <v>Barnett Sillis</v>
          </cell>
          <cell r="C934" t="str">
            <v>bsillispw@istockphoto.com</v>
          </cell>
          <cell r="G934" t="str">
            <v>United States</v>
          </cell>
          <cell r="I934" t="str">
            <v>No</v>
          </cell>
        </row>
        <row r="935">
          <cell r="A935" t="str">
            <v>86579-92122-OC</v>
          </cell>
          <cell r="B935" t="str">
            <v>Brenn Dundredge</v>
          </cell>
          <cell r="G935" t="str">
            <v>United States</v>
          </cell>
          <cell r="I935" t="str">
            <v>Yes</v>
          </cell>
        </row>
        <row r="936">
          <cell r="A936" t="str">
            <v>01474-63436-TP</v>
          </cell>
          <cell r="B936" t="str">
            <v>Read Cutts</v>
          </cell>
          <cell r="C936" t="str">
            <v>rcuttspy@techcrunch.com</v>
          </cell>
          <cell r="G936" t="str">
            <v>United States</v>
          </cell>
          <cell r="I936" t="str">
            <v>No</v>
          </cell>
        </row>
        <row r="937">
          <cell r="A937" t="str">
            <v>90533-82440-EE</v>
          </cell>
          <cell r="B937" t="str">
            <v>Michale Delves</v>
          </cell>
          <cell r="C937" t="str">
            <v>mdelvespz@nature.com</v>
          </cell>
          <cell r="G937" t="str">
            <v>United States</v>
          </cell>
          <cell r="I937" t="str">
            <v>Yes</v>
          </cell>
        </row>
        <row r="938">
          <cell r="A938" t="str">
            <v>48553-69225-VX</v>
          </cell>
          <cell r="B938" t="str">
            <v>Devland Gritton</v>
          </cell>
          <cell r="C938" t="str">
            <v>dgrittonq0@nydailynews.com</v>
          </cell>
          <cell r="G938" t="str">
            <v>United States</v>
          </cell>
          <cell r="I938" t="str">
            <v>Yes</v>
          </cell>
        </row>
        <row r="939">
          <cell r="A939" t="str">
            <v>91240-83405-ZQ</v>
          </cell>
          <cell r="B939" t="str">
            <v>Caitlin Cattermull</v>
          </cell>
          <cell r="C939" t="str">
            <v>ccattermullq1@columbia.edu</v>
          </cell>
          <cell r="G939" t="str">
            <v>United States</v>
          </cell>
          <cell r="I939" t="str">
            <v>No</v>
          </cell>
        </row>
        <row r="940">
          <cell r="A940" t="str">
            <v>52374-27313-IV</v>
          </cell>
          <cell r="B940" t="str">
            <v>Dell Gut</v>
          </cell>
          <cell r="C940" t="str">
            <v>dgutq2@umich.edu</v>
          </cell>
          <cell r="G940" t="str">
            <v>United States</v>
          </cell>
          <cell r="I940" t="str">
            <v>Yes</v>
          </cell>
        </row>
        <row r="941">
          <cell r="A941" t="str">
            <v>14264-41252-SL</v>
          </cell>
          <cell r="B941" t="str">
            <v>Willy Pummery</v>
          </cell>
          <cell r="C941" t="str">
            <v>wpummeryq3@topsy.com</v>
          </cell>
          <cell r="G941" t="str">
            <v>United States</v>
          </cell>
          <cell r="I941" t="str">
            <v>No</v>
          </cell>
        </row>
        <row r="942">
          <cell r="A942" t="str">
            <v>35367-50483-AR</v>
          </cell>
          <cell r="B942" t="str">
            <v>Geoffrey Siuda</v>
          </cell>
          <cell r="C942" t="str">
            <v>gsiudaq4@nytimes.com</v>
          </cell>
          <cell r="G942" t="str">
            <v>United States</v>
          </cell>
          <cell r="I942" t="str">
            <v>Yes</v>
          </cell>
        </row>
        <row r="943">
          <cell r="A943" t="str">
            <v>69443-77665-QW</v>
          </cell>
          <cell r="B943" t="str">
            <v>Henderson Crowne</v>
          </cell>
          <cell r="C943" t="str">
            <v>hcrowneq5@wufoo.com</v>
          </cell>
          <cell r="G943" t="str">
            <v>Ireland</v>
          </cell>
          <cell r="I943" t="str">
            <v>Yes</v>
          </cell>
        </row>
        <row r="944">
          <cell r="A944" t="str">
            <v>63411-51758-QC</v>
          </cell>
          <cell r="B944" t="str">
            <v>Vernor Pawsey</v>
          </cell>
          <cell r="C944" t="str">
            <v>vpawseyq6@tiny.cc</v>
          </cell>
          <cell r="G944" t="str">
            <v>United States</v>
          </cell>
          <cell r="I944" t="str">
            <v>No</v>
          </cell>
        </row>
        <row r="945">
          <cell r="A945" t="str">
            <v>68605-21835-UF</v>
          </cell>
          <cell r="B945" t="str">
            <v>Augustin Waterhouse</v>
          </cell>
          <cell r="C945" t="str">
            <v>awaterhouseq7@istockphoto.com</v>
          </cell>
          <cell r="G945" t="str">
            <v>United States</v>
          </cell>
          <cell r="I945" t="str">
            <v>No</v>
          </cell>
        </row>
        <row r="946">
          <cell r="A946" t="str">
            <v>34786-30419-XY</v>
          </cell>
          <cell r="B946" t="str">
            <v>Fanchon Haughian</v>
          </cell>
          <cell r="C946" t="str">
            <v>fhaughianq8@1688.com</v>
          </cell>
          <cell r="G946" t="str">
            <v>United States</v>
          </cell>
          <cell r="I946" t="str">
            <v>No</v>
          </cell>
        </row>
        <row r="947">
          <cell r="A947" t="str">
            <v>15456-29250-RU</v>
          </cell>
          <cell r="B947" t="str">
            <v>Jaimie Hatz</v>
          </cell>
          <cell r="G947" t="str">
            <v>United States</v>
          </cell>
          <cell r="I947" t="str">
            <v>No</v>
          </cell>
        </row>
        <row r="948">
          <cell r="A948" t="str">
            <v>00886-35803-FG</v>
          </cell>
          <cell r="B948" t="str">
            <v>Edeline Edney</v>
          </cell>
          <cell r="G948" t="str">
            <v>United States</v>
          </cell>
          <cell r="I948" t="str">
            <v>No</v>
          </cell>
        </row>
        <row r="949">
          <cell r="A949" t="str">
            <v>31599-82152-AD</v>
          </cell>
          <cell r="B949" t="str">
            <v>Rickie Faltin</v>
          </cell>
          <cell r="C949" t="str">
            <v>rfaltinqb@topsy.com</v>
          </cell>
          <cell r="G949" t="str">
            <v>Ireland</v>
          </cell>
          <cell r="I949" t="str">
            <v>No</v>
          </cell>
        </row>
        <row r="950">
          <cell r="A950" t="str">
            <v>76209-39601-ZR</v>
          </cell>
          <cell r="B950" t="str">
            <v>Gnni Cheeke</v>
          </cell>
          <cell r="C950" t="str">
            <v>gcheekeqc@sitemeter.com</v>
          </cell>
          <cell r="G950" t="str">
            <v>United Kingdom</v>
          </cell>
          <cell r="I950" t="str">
            <v>Yes</v>
          </cell>
        </row>
        <row r="951">
          <cell r="A951" t="str">
            <v>15064-65241-HB</v>
          </cell>
          <cell r="B951" t="str">
            <v>Gwenni Ratt</v>
          </cell>
          <cell r="C951" t="str">
            <v>grattqd@phpbb.com</v>
          </cell>
          <cell r="G951" t="str">
            <v>Ireland</v>
          </cell>
          <cell r="I951" t="str">
            <v>No</v>
          </cell>
        </row>
        <row r="952">
          <cell r="A952" t="str">
            <v>69215-90789-DL</v>
          </cell>
          <cell r="B952" t="str">
            <v>Johnath Fairebrother</v>
          </cell>
          <cell r="G952" t="str">
            <v>United States</v>
          </cell>
          <cell r="I952" t="str">
            <v>Yes</v>
          </cell>
        </row>
        <row r="953">
          <cell r="A953" t="str">
            <v>04317-46176-TB</v>
          </cell>
          <cell r="B953" t="str">
            <v>Ingamar Eberlein</v>
          </cell>
          <cell r="C953" t="str">
            <v>ieberleinqf@hc360.com</v>
          </cell>
          <cell r="G953" t="str">
            <v>United States</v>
          </cell>
          <cell r="I953" t="str">
            <v>No</v>
          </cell>
        </row>
        <row r="954">
          <cell r="A954" t="str">
            <v>04713-57765-KR</v>
          </cell>
          <cell r="B954" t="str">
            <v>Jilly Dreng</v>
          </cell>
          <cell r="C954" t="str">
            <v>jdrengqg@uiuc.edu</v>
          </cell>
          <cell r="G954" t="str">
            <v>Ireland</v>
          </cell>
          <cell r="I954" t="str">
            <v>Yes</v>
          </cell>
        </row>
        <row r="955">
          <cell r="A955" t="str">
            <v>47723-84396-MT</v>
          </cell>
          <cell r="B955" t="str">
            <v>Jillane Jedrzej</v>
          </cell>
          <cell r="C955" t="str">
            <v>jjedrzejqh@dailymail.co.uk</v>
          </cell>
          <cell r="G955" t="str">
            <v>United States</v>
          </cell>
          <cell r="I955" t="str">
            <v>Yes</v>
          </cell>
        </row>
        <row r="956">
          <cell r="A956" t="str">
            <v>48392-32021-EC</v>
          </cell>
          <cell r="B956" t="str">
            <v>Correy Lampel</v>
          </cell>
          <cell r="C956" t="str">
            <v>clampelqi@jimdo.com</v>
          </cell>
          <cell r="G956" t="str">
            <v>United States</v>
          </cell>
          <cell r="I956" t="str">
            <v>Yes</v>
          </cell>
        </row>
        <row r="957">
          <cell r="A957" t="str">
            <v>65786-21069-IP</v>
          </cell>
          <cell r="B957" t="str">
            <v>Dulcie Mapowder</v>
          </cell>
          <cell r="C957" t="str">
            <v>dmapowderqj@free.fr</v>
          </cell>
          <cell r="G957" t="str">
            <v>United States</v>
          </cell>
          <cell r="I957" t="str">
            <v>Yes</v>
          </cell>
        </row>
        <row r="958">
          <cell r="A958" t="str">
            <v>89074-09459-KV</v>
          </cell>
          <cell r="B958" t="str">
            <v>Eward Dearman</v>
          </cell>
          <cell r="C958" t="str">
            <v>edearmanqk@redcross.org</v>
          </cell>
          <cell r="G958" t="str">
            <v>United States</v>
          </cell>
          <cell r="I958" t="str">
            <v>No</v>
          </cell>
        </row>
        <row r="959">
          <cell r="A959" t="str">
            <v>44330-33172-IT</v>
          </cell>
          <cell r="B959" t="str">
            <v>Dominique Lenard</v>
          </cell>
          <cell r="C959" t="str">
            <v>dlenardql@bizjournals.com</v>
          </cell>
          <cell r="G959" t="str">
            <v>United States</v>
          </cell>
          <cell r="I959" t="str">
            <v>Yes</v>
          </cell>
        </row>
        <row r="960">
          <cell r="A960" t="str">
            <v>63349-66809-NF</v>
          </cell>
          <cell r="B960" t="str">
            <v>Lloyd Toffano</v>
          </cell>
          <cell r="C960" t="str">
            <v>ltoffanoqm@tripadvisor.com</v>
          </cell>
          <cell r="G960" t="str">
            <v>United States</v>
          </cell>
          <cell r="I960" t="str">
            <v>Yes</v>
          </cell>
        </row>
        <row r="961">
          <cell r="A961" t="str">
            <v>40959-32642-DN</v>
          </cell>
          <cell r="B961" t="str">
            <v>Rhodie Strathern</v>
          </cell>
          <cell r="C961" t="str">
            <v>rstrathernqn@devhub.com</v>
          </cell>
          <cell r="G961" t="str">
            <v>United States</v>
          </cell>
          <cell r="I961" t="str">
            <v>Yes</v>
          </cell>
        </row>
        <row r="962">
          <cell r="A962" t="str">
            <v>77746-08153-PM</v>
          </cell>
          <cell r="B962" t="str">
            <v>Chad Miguel</v>
          </cell>
          <cell r="C962" t="str">
            <v>cmiguelqo@exblog.jp</v>
          </cell>
          <cell r="G962" t="str">
            <v>United States</v>
          </cell>
          <cell r="I962" t="str">
            <v>Yes</v>
          </cell>
        </row>
        <row r="963">
          <cell r="A963" t="str">
            <v>49667-96708-JL</v>
          </cell>
          <cell r="B963" t="str">
            <v>Florinda Matusovsky</v>
          </cell>
          <cell r="G963" t="str">
            <v>United States</v>
          </cell>
          <cell r="I963" t="str">
            <v>Yes</v>
          </cell>
        </row>
        <row r="964">
          <cell r="A964" t="str">
            <v>24155-79322-EQ</v>
          </cell>
          <cell r="B964" t="str">
            <v>Morly Rocks</v>
          </cell>
          <cell r="C964" t="str">
            <v>mrocksqq@exblog.jp</v>
          </cell>
          <cell r="G964" t="str">
            <v>Ireland</v>
          </cell>
          <cell r="I964" t="str">
            <v>Yes</v>
          </cell>
        </row>
        <row r="965">
          <cell r="A965" t="str">
            <v>95342-88311-SF</v>
          </cell>
          <cell r="B965" t="str">
            <v>Yuri Burrells</v>
          </cell>
          <cell r="C965" t="str">
            <v>yburrellsqr@vinaora.com</v>
          </cell>
          <cell r="G965" t="str">
            <v>United States</v>
          </cell>
          <cell r="I965" t="str">
            <v>Yes</v>
          </cell>
        </row>
        <row r="966">
          <cell r="A966" t="str">
            <v>69374-08133-RI</v>
          </cell>
          <cell r="B966" t="str">
            <v>Cleopatra Goodrum</v>
          </cell>
          <cell r="C966" t="str">
            <v>cgoodrumqs@goodreads.com</v>
          </cell>
          <cell r="G966" t="str">
            <v>United States</v>
          </cell>
          <cell r="I966" t="str">
            <v>No</v>
          </cell>
        </row>
        <row r="967">
          <cell r="A967" t="str">
            <v>83844-95908-RX</v>
          </cell>
          <cell r="B967" t="str">
            <v>Joey Jefferys</v>
          </cell>
          <cell r="C967" t="str">
            <v>jjefferysqt@blog.com</v>
          </cell>
          <cell r="G967" t="str">
            <v>United States</v>
          </cell>
          <cell r="I967" t="str">
            <v>Yes</v>
          </cell>
        </row>
        <row r="968">
          <cell r="A968" t="str">
            <v>09667-09231-YM</v>
          </cell>
          <cell r="B968" t="str">
            <v>Bearnard Wardell</v>
          </cell>
          <cell r="C968" t="str">
            <v>bwardellqu@adobe.com</v>
          </cell>
          <cell r="G968" t="str">
            <v>United States</v>
          </cell>
          <cell r="I968" t="str">
            <v>Yes</v>
          </cell>
        </row>
        <row r="969">
          <cell r="A969" t="str">
            <v>55427-08059-DF</v>
          </cell>
          <cell r="B969" t="str">
            <v>Zeke Walisiak</v>
          </cell>
          <cell r="C969" t="str">
            <v>zwalisiakqv@ucsd.edu</v>
          </cell>
          <cell r="G969" t="str">
            <v>Ireland</v>
          </cell>
          <cell r="I969" t="str">
            <v>Yes</v>
          </cell>
        </row>
        <row r="970">
          <cell r="A970" t="str">
            <v>06624-54037-BQ</v>
          </cell>
          <cell r="B970" t="str">
            <v>Wiley Leopold</v>
          </cell>
          <cell r="C970" t="str">
            <v>wleopoldqw@blogspot.com</v>
          </cell>
          <cell r="G970" t="str">
            <v>United States</v>
          </cell>
          <cell r="I970" t="str">
            <v>No</v>
          </cell>
        </row>
        <row r="971">
          <cell r="A971" t="str">
            <v>48544-90737-AZ</v>
          </cell>
          <cell r="B971" t="str">
            <v>Chiarra Shalders</v>
          </cell>
          <cell r="C971" t="str">
            <v>cshaldersqx@cisco.com</v>
          </cell>
          <cell r="G971" t="str">
            <v>United States</v>
          </cell>
          <cell r="I971" t="str">
            <v>Yes</v>
          </cell>
        </row>
        <row r="972">
          <cell r="A972" t="str">
            <v>79463-01597-FQ</v>
          </cell>
          <cell r="B972" t="str">
            <v>Sharl Southerill</v>
          </cell>
          <cell r="G972" t="str">
            <v>United States</v>
          </cell>
          <cell r="I972" t="str">
            <v>No</v>
          </cell>
        </row>
        <row r="973">
          <cell r="A973" t="str">
            <v>27702-50024-XC</v>
          </cell>
          <cell r="B973" t="str">
            <v>Noni Furber</v>
          </cell>
          <cell r="C973" t="str">
            <v>nfurberqz@jugem.jp</v>
          </cell>
          <cell r="G973" t="str">
            <v>United States</v>
          </cell>
          <cell r="I973" t="str">
            <v>No</v>
          </cell>
        </row>
        <row r="974">
          <cell r="A974" t="str">
            <v>57360-46846-NS</v>
          </cell>
          <cell r="B974" t="str">
            <v>Dinah Crutcher</v>
          </cell>
          <cell r="G974" t="str">
            <v>Ireland</v>
          </cell>
          <cell r="I974" t="str">
            <v>Yes</v>
          </cell>
        </row>
        <row r="975">
          <cell r="A975" t="str">
            <v>84045-66771-SL</v>
          </cell>
          <cell r="B975" t="str">
            <v>Charlean Keave</v>
          </cell>
          <cell r="C975" t="str">
            <v>ckeaver1@ucoz.com</v>
          </cell>
          <cell r="G975" t="str">
            <v>United States</v>
          </cell>
          <cell r="I975" t="str">
            <v>No</v>
          </cell>
        </row>
        <row r="976">
          <cell r="A976" t="str">
            <v>46885-00260-TL</v>
          </cell>
          <cell r="B976" t="str">
            <v>Sada Roseborough</v>
          </cell>
          <cell r="C976" t="str">
            <v>sroseboroughr2@virginia.edu</v>
          </cell>
          <cell r="G976" t="str">
            <v>United States</v>
          </cell>
          <cell r="I976" t="str">
            <v>Yes</v>
          </cell>
        </row>
        <row r="977">
          <cell r="A977" t="str">
            <v>96446-62142-EN</v>
          </cell>
          <cell r="B977" t="str">
            <v>Clayton Kingwell</v>
          </cell>
          <cell r="C977" t="str">
            <v>ckingwellr3@squarespace.com</v>
          </cell>
          <cell r="G977" t="str">
            <v>Ireland</v>
          </cell>
          <cell r="I977" t="str">
            <v>Yes</v>
          </cell>
        </row>
        <row r="978">
          <cell r="A978" t="str">
            <v>07756-71018-GU</v>
          </cell>
          <cell r="B978" t="str">
            <v>Kacy Canto</v>
          </cell>
          <cell r="C978" t="str">
            <v>kcantor4@gmpg.org</v>
          </cell>
          <cell r="G978" t="str">
            <v>United States</v>
          </cell>
          <cell r="I978" t="str">
            <v>Yes</v>
          </cell>
        </row>
        <row r="979">
          <cell r="A979" t="str">
            <v>92048-47813-QB</v>
          </cell>
          <cell r="B979" t="str">
            <v>Mab Blakemore</v>
          </cell>
          <cell r="C979" t="str">
            <v>mblakemorer5@nsw.gov.au</v>
          </cell>
          <cell r="G979" t="str">
            <v>United States</v>
          </cell>
          <cell r="I979" t="str">
            <v>No</v>
          </cell>
        </row>
        <row r="980">
          <cell r="A980" t="str">
            <v>58408-27638-IB</v>
          </cell>
          <cell r="B980" t="str">
            <v>Dedie Gooderridge</v>
          </cell>
          <cell r="C980" t="str">
            <v>dgooderridger6@lycos.com</v>
          </cell>
          <cell r="G980" t="str">
            <v>United States</v>
          </cell>
          <cell r="I980" t="str">
            <v>Yes</v>
          </cell>
        </row>
        <row r="981">
          <cell r="A981" t="str">
            <v>28699-16256-XV</v>
          </cell>
          <cell r="B981" t="str">
            <v>Javier Causnett</v>
          </cell>
          <cell r="G981" t="str">
            <v>United States</v>
          </cell>
          <cell r="I981" t="str">
            <v>No</v>
          </cell>
        </row>
        <row r="982">
          <cell r="A982" t="str">
            <v>98476-63654-CG</v>
          </cell>
          <cell r="B982" t="str">
            <v>Demetris Micheli</v>
          </cell>
          <cell r="G982" t="str">
            <v>United States</v>
          </cell>
          <cell r="I982" t="str">
            <v>Yes</v>
          </cell>
        </row>
        <row r="983">
          <cell r="A983" t="str">
            <v>55409-07759-YG</v>
          </cell>
          <cell r="B983" t="str">
            <v>Chloette Bernardot</v>
          </cell>
          <cell r="C983" t="str">
            <v>cbernardotr9@wix.com</v>
          </cell>
          <cell r="G983" t="str">
            <v>United States</v>
          </cell>
          <cell r="I983" t="str">
            <v>Yes</v>
          </cell>
        </row>
        <row r="984">
          <cell r="A984" t="str">
            <v>06136-65250-PG</v>
          </cell>
          <cell r="B984" t="str">
            <v>Kim Kemery</v>
          </cell>
          <cell r="C984" t="str">
            <v>kkemeryra@t.co</v>
          </cell>
          <cell r="G984" t="str">
            <v>United States</v>
          </cell>
          <cell r="I984" t="str">
            <v>Yes</v>
          </cell>
        </row>
        <row r="985">
          <cell r="A985" t="str">
            <v>08405-33165-BS</v>
          </cell>
          <cell r="B985" t="str">
            <v>Fanchette Parlot</v>
          </cell>
          <cell r="C985" t="str">
            <v>fparlotrb@forbes.com</v>
          </cell>
          <cell r="G985" t="str">
            <v>United States</v>
          </cell>
          <cell r="I985" t="str">
            <v>Yes</v>
          </cell>
        </row>
        <row r="986">
          <cell r="A986" t="str">
            <v>66070-30559-WI</v>
          </cell>
          <cell r="B986" t="str">
            <v>Ramon Cheak</v>
          </cell>
          <cell r="C986" t="str">
            <v>rcheakrc@tripadvisor.com</v>
          </cell>
          <cell r="G986" t="str">
            <v>Ireland</v>
          </cell>
          <cell r="I986" t="str">
            <v>Yes</v>
          </cell>
        </row>
        <row r="987">
          <cell r="A987" t="str">
            <v>01282-28364-RZ</v>
          </cell>
          <cell r="B987" t="str">
            <v>Koressa O'Geneay</v>
          </cell>
          <cell r="C987" t="str">
            <v>kogeneayrd@utexas.edu</v>
          </cell>
          <cell r="G987" t="str">
            <v>United States</v>
          </cell>
          <cell r="I987" t="str">
            <v>No</v>
          </cell>
        </row>
        <row r="988">
          <cell r="A988" t="str">
            <v>51277-93873-RP</v>
          </cell>
          <cell r="B988" t="str">
            <v>Claudell Ayre</v>
          </cell>
          <cell r="C988" t="str">
            <v>cayrere@symantec.com</v>
          </cell>
          <cell r="G988" t="str">
            <v>United States</v>
          </cell>
          <cell r="I988" t="str">
            <v>No</v>
          </cell>
        </row>
        <row r="989">
          <cell r="A989" t="str">
            <v>84405-83364-DG</v>
          </cell>
          <cell r="B989" t="str">
            <v>Lorianne Kyneton</v>
          </cell>
          <cell r="C989" t="str">
            <v>lkynetonrf@macromedia.com</v>
          </cell>
          <cell r="G989" t="str">
            <v>United Kingdom</v>
          </cell>
          <cell r="I989" t="str">
            <v>Yes</v>
          </cell>
        </row>
        <row r="990">
          <cell r="A990" t="str">
            <v>83731-53280-YC</v>
          </cell>
          <cell r="B990" t="str">
            <v>Adele McFayden</v>
          </cell>
          <cell r="G990" t="str">
            <v>United Kingdom</v>
          </cell>
          <cell r="I990" t="str">
            <v>Yes</v>
          </cell>
        </row>
        <row r="991">
          <cell r="A991" t="str">
            <v>03917-13632-KC</v>
          </cell>
          <cell r="B991" t="str">
            <v>Herta Layne</v>
          </cell>
          <cell r="G991" t="str">
            <v>United States</v>
          </cell>
          <cell r="I991" t="str">
            <v>Yes</v>
          </cell>
        </row>
        <row r="992">
          <cell r="A992" t="str">
            <v>98051-37183-SK</v>
          </cell>
          <cell r="B992" t="str">
            <v>Dierdre Scrigmour</v>
          </cell>
          <cell r="C992" t="str">
            <v>dscrigmourri@cnbc.com</v>
          </cell>
          <cell r="G992" t="str">
            <v>United States</v>
          </cell>
          <cell r="I992" t="str">
            <v>No</v>
          </cell>
        </row>
        <row r="993">
          <cell r="A993" t="str">
            <v>48689-81852-DT</v>
          </cell>
          <cell r="B993" t="str">
            <v>Romy Whittlesea</v>
          </cell>
          <cell r="G993" t="str">
            <v>United States</v>
          </cell>
          <cell r="I993" t="str">
            <v>Yes</v>
          </cell>
        </row>
        <row r="994">
          <cell r="A994" t="str">
            <v>70567-65133-CN</v>
          </cell>
          <cell r="B994" t="str">
            <v>Desdemona Eye</v>
          </cell>
          <cell r="G994" t="str">
            <v>Ireland</v>
          </cell>
          <cell r="I994" t="str">
            <v>No</v>
          </cell>
        </row>
        <row r="995">
          <cell r="A995" t="str">
            <v>77869-81373-AY</v>
          </cell>
          <cell r="B995" t="str">
            <v>Margarette Sterland</v>
          </cell>
          <cell r="G995" t="str">
            <v>United States</v>
          </cell>
          <cell r="I995" t="str">
            <v>No</v>
          </cell>
        </row>
        <row r="996">
          <cell r="A996" t="str">
            <v>38536-98293-JZ</v>
          </cell>
          <cell r="B996" t="str">
            <v>Catharine Scoines</v>
          </cell>
          <cell r="G996" t="str">
            <v>Ireland</v>
          </cell>
          <cell r="I996" t="str">
            <v>No</v>
          </cell>
        </row>
        <row r="997">
          <cell r="A997" t="str">
            <v>43014-53743-XK</v>
          </cell>
          <cell r="B997" t="str">
            <v>Jennica Tewelson</v>
          </cell>
          <cell r="C997" t="str">
            <v>jtewelsonrn@samsung.com</v>
          </cell>
          <cell r="G997" t="str">
            <v>United States</v>
          </cell>
          <cell r="I997" t="str">
            <v>No</v>
          </cell>
        </row>
        <row r="998">
          <cell r="A998" t="str">
            <v>62494-09113-RP</v>
          </cell>
          <cell r="B998" t="str">
            <v>Marguerite Graves</v>
          </cell>
          <cell r="G998" t="str">
            <v>United States</v>
          </cell>
          <cell r="I998" t="str">
            <v>No</v>
          </cell>
        </row>
        <row r="999">
          <cell r="A999" t="str">
            <v>10940-42739-ET</v>
          </cell>
          <cell r="B999" t="str">
            <v>Etan Featenby</v>
          </cell>
          <cell r="G999" t="str">
            <v>United States</v>
          </cell>
          <cell r="I999" t="str">
            <v>Yes</v>
          </cell>
        </row>
        <row r="1000">
          <cell r="A1000" t="str">
            <v>64965-78386-MY</v>
          </cell>
          <cell r="B1000" t="str">
            <v>Nicolina Jenny</v>
          </cell>
          <cell r="C1000" t="str">
            <v>njennyrq@bigcartel.com</v>
          </cell>
          <cell r="G1000" t="str">
            <v>United States</v>
          </cell>
          <cell r="I1000" t="str">
            <v>No</v>
          </cell>
        </row>
        <row r="1001">
          <cell r="A1001" t="str">
            <v>77131-58092-GE</v>
          </cell>
          <cell r="B1001" t="str">
            <v>Vidovic Antonelli</v>
          </cell>
          <cell r="G1001" t="str">
            <v>United Kingdom</v>
          </cell>
          <cell r="I1001" t="str">
            <v>Yes</v>
          </cell>
        </row>
      </sheetData>
      <sheetData sheetId="2">
        <row r="1">
          <cell r="A1" t="str">
            <v>Product ID</v>
          </cell>
          <cell r="B1" t="str">
            <v>Coffee Type</v>
          </cell>
          <cell r="C1" t="str">
            <v>Roast Type</v>
          </cell>
          <cell r="D1" t="str">
            <v>Size</v>
          </cell>
          <cell r="E1" t="str">
            <v>Unit Price</v>
          </cell>
          <cell r="F1" t="str">
            <v>Price per 100g</v>
          </cell>
          <cell r="G1" t="str">
            <v>Profit</v>
          </cell>
        </row>
        <row r="2">
          <cell r="A2" t="str">
            <v>A-L-0.2</v>
          </cell>
          <cell r="B2" t="str">
            <v>Ara</v>
          </cell>
          <cell r="C2" t="str">
            <v>L</v>
          </cell>
          <cell r="D2">
            <v>0.2</v>
          </cell>
          <cell r="E2">
            <v>3.8849999999999998</v>
          </cell>
          <cell r="F2">
            <v>1.9424999999999999</v>
          </cell>
          <cell r="G2">
            <v>0.34964999999999996</v>
          </cell>
        </row>
        <row r="3">
          <cell r="A3" t="str">
            <v>A-L-0.5</v>
          </cell>
          <cell r="B3" t="str">
            <v>Ara</v>
          </cell>
          <cell r="C3" t="str">
            <v>L</v>
          </cell>
          <cell r="D3">
            <v>0.5</v>
          </cell>
          <cell r="E3">
            <v>7.77</v>
          </cell>
          <cell r="F3">
            <v>1.5539999999999998</v>
          </cell>
          <cell r="G3">
            <v>0.69929999999999992</v>
          </cell>
        </row>
        <row r="4">
          <cell r="A4" t="str">
            <v>A-L-1</v>
          </cell>
          <cell r="B4" t="str">
            <v>Ara</v>
          </cell>
          <cell r="C4" t="str">
            <v>L</v>
          </cell>
          <cell r="D4">
            <v>1</v>
          </cell>
          <cell r="E4">
            <v>12.95</v>
          </cell>
          <cell r="F4">
            <v>1.2949999999999999</v>
          </cell>
          <cell r="G4">
            <v>1.1655</v>
          </cell>
        </row>
        <row r="5">
          <cell r="A5" t="str">
            <v>A-L-2.5</v>
          </cell>
          <cell r="B5" t="str">
            <v>Ara</v>
          </cell>
          <cell r="C5" t="str">
            <v>L</v>
          </cell>
          <cell r="D5">
            <v>2.5</v>
          </cell>
          <cell r="E5">
            <v>29.784999999999997</v>
          </cell>
          <cell r="F5">
            <v>1.1913999999999998</v>
          </cell>
          <cell r="G5">
            <v>2.6806499999999995</v>
          </cell>
        </row>
        <row r="6">
          <cell r="A6" t="str">
            <v>A-M-0.2</v>
          </cell>
          <cell r="B6" t="str">
            <v>Ara</v>
          </cell>
          <cell r="C6" t="str">
            <v>M</v>
          </cell>
          <cell r="D6">
            <v>0.2</v>
          </cell>
          <cell r="E6">
            <v>3.375</v>
          </cell>
          <cell r="F6">
            <v>1.6875</v>
          </cell>
          <cell r="G6">
            <v>0.30374999999999996</v>
          </cell>
        </row>
        <row r="7">
          <cell r="A7" t="str">
            <v>A-M-0.5</v>
          </cell>
          <cell r="B7" t="str">
            <v>Ara</v>
          </cell>
          <cell r="C7" t="str">
            <v>M</v>
          </cell>
          <cell r="D7">
            <v>0.5</v>
          </cell>
          <cell r="E7">
            <v>6.75</v>
          </cell>
          <cell r="F7">
            <v>1.35</v>
          </cell>
          <cell r="G7">
            <v>0.60749999999999993</v>
          </cell>
        </row>
        <row r="8">
          <cell r="A8" t="str">
            <v>A-M-1</v>
          </cell>
          <cell r="B8" t="str">
            <v>Ara</v>
          </cell>
          <cell r="C8" t="str">
            <v>M</v>
          </cell>
          <cell r="D8">
            <v>1</v>
          </cell>
          <cell r="E8">
            <v>11.25</v>
          </cell>
          <cell r="F8">
            <v>1.125</v>
          </cell>
          <cell r="G8">
            <v>1.0125</v>
          </cell>
        </row>
        <row r="9">
          <cell r="A9" t="str">
            <v>A-M-2.5</v>
          </cell>
          <cell r="B9" t="str">
            <v>Ara</v>
          </cell>
          <cell r="C9" t="str">
            <v>M</v>
          </cell>
          <cell r="D9">
            <v>2.5</v>
          </cell>
          <cell r="E9">
            <v>25.874999999999996</v>
          </cell>
          <cell r="F9">
            <v>1.0349999999999999</v>
          </cell>
          <cell r="G9">
            <v>2.3287499999999994</v>
          </cell>
        </row>
        <row r="10">
          <cell r="A10" t="str">
            <v>A-D-0.2</v>
          </cell>
          <cell r="B10" t="str">
            <v>Ara</v>
          </cell>
          <cell r="C10" t="str">
            <v>D</v>
          </cell>
          <cell r="D10">
            <v>0.2</v>
          </cell>
          <cell r="E10">
            <v>2.9849999999999999</v>
          </cell>
          <cell r="F10">
            <v>1.4924999999999999</v>
          </cell>
          <cell r="G10">
            <v>0.26865</v>
          </cell>
        </row>
        <row r="11">
          <cell r="A11" t="str">
            <v>A-D-0.5</v>
          </cell>
          <cell r="B11" t="str">
            <v>Ara</v>
          </cell>
          <cell r="C11" t="str">
            <v>D</v>
          </cell>
          <cell r="D11">
            <v>0.5</v>
          </cell>
          <cell r="E11">
            <v>5.97</v>
          </cell>
          <cell r="F11">
            <v>1.194</v>
          </cell>
          <cell r="G11">
            <v>0.5373</v>
          </cell>
        </row>
        <row r="12">
          <cell r="A12" t="str">
            <v>A-D-1</v>
          </cell>
          <cell r="B12" t="str">
            <v>Ara</v>
          </cell>
          <cell r="C12" t="str">
            <v>D</v>
          </cell>
          <cell r="D12">
            <v>1</v>
          </cell>
          <cell r="E12">
            <v>9.9499999999999993</v>
          </cell>
          <cell r="F12">
            <v>0.99499999999999988</v>
          </cell>
          <cell r="G12">
            <v>0.89549999999999985</v>
          </cell>
        </row>
        <row r="13">
          <cell r="A13" t="str">
            <v>A-D-2.5</v>
          </cell>
          <cell r="B13" t="str">
            <v>Ara</v>
          </cell>
          <cell r="C13" t="str">
            <v>D</v>
          </cell>
          <cell r="D13">
            <v>2.5</v>
          </cell>
          <cell r="E13">
            <v>22.884999999999998</v>
          </cell>
          <cell r="F13">
            <v>0.91539999999999988</v>
          </cell>
          <cell r="G13">
            <v>2.0596499999999995</v>
          </cell>
        </row>
        <row r="14">
          <cell r="A14" t="str">
            <v>R-L-0.2</v>
          </cell>
          <cell r="B14" t="str">
            <v>Rob</v>
          </cell>
          <cell r="C14" t="str">
            <v>L</v>
          </cell>
          <cell r="D14">
            <v>0.2</v>
          </cell>
          <cell r="E14">
            <v>3.5849999999999995</v>
          </cell>
          <cell r="F14">
            <v>1.7924999999999998</v>
          </cell>
          <cell r="G14">
            <v>0.21509999999999996</v>
          </cell>
        </row>
        <row r="15">
          <cell r="A15" t="str">
            <v>R-L-0.5</v>
          </cell>
          <cell r="B15" t="str">
            <v>Rob</v>
          </cell>
          <cell r="C15" t="str">
            <v>L</v>
          </cell>
          <cell r="D15">
            <v>0.5</v>
          </cell>
          <cell r="E15">
            <v>7.169999999999999</v>
          </cell>
          <cell r="F15">
            <v>1.4339999999999997</v>
          </cell>
          <cell r="G15">
            <v>0.43019999999999992</v>
          </cell>
        </row>
        <row r="16">
          <cell r="A16" t="str">
            <v>R-L-1</v>
          </cell>
          <cell r="B16" t="str">
            <v>Rob</v>
          </cell>
          <cell r="C16" t="str">
            <v>L</v>
          </cell>
          <cell r="D16">
            <v>1</v>
          </cell>
          <cell r="E16">
            <v>11.95</v>
          </cell>
          <cell r="F16">
            <v>1.1949999999999998</v>
          </cell>
          <cell r="G16">
            <v>0.71699999999999997</v>
          </cell>
        </row>
        <row r="17">
          <cell r="A17" t="str">
            <v>R-L-2.5</v>
          </cell>
          <cell r="B17" t="str">
            <v>Rob</v>
          </cell>
          <cell r="C17" t="str">
            <v>L</v>
          </cell>
          <cell r="D17">
            <v>2.5</v>
          </cell>
          <cell r="E17">
            <v>27.484999999999996</v>
          </cell>
          <cell r="F17">
            <v>1.0993999999999999</v>
          </cell>
          <cell r="G17">
            <v>1.6490999999999998</v>
          </cell>
        </row>
        <row r="18">
          <cell r="A18" t="str">
            <v>R-M-0.2</v>
          </cell>
          <cell r="B18" t="str">
            <v>Rob</v>
          </cell>
          <cell r="C18" t="str">
            <v>M</v>
          </cell>
          <cell r="D18">
            <v>0.2</v>
          </cell>
          <cell r="E18">
            <v>2.9849999999999999</v>
          </cell>
          <cell r="F18">
            <v>1.4924999999999999</v>
          </cell>
          <cell r="G18">
            <v>0.17909999999999998</v>
          </cell>
        </row>
        <row r="19">
          <cell r="A19" t="str">
            <v>R-M-0.5</v>
          </cell>
          <cell r="B19" t="str">
            <v>Rob</v>
          </cell>
          <cell r="C19" t="str">
            <v>M</v>
          </cell>
          <cell r="D19">
            <v>0.5</v>
          </cell>
          <cell r="E19">
            <v>5.97</v>
          </cell>
          <cell r="F19">
            <v>1.194</v>
          </cell>
          <cell r="G19">
            <v>0.35819999999999996</v>
          </cell>
        </row>
        <row r="20">
          <cell r="A20" t="str">
            <v>R-M-1</v>
          </cell>
          <cell r="B20" t="str">
            <v>Rob</v>
          </cell>
          <cell r="C20" t="str">
            <v>M</v>
          </cell>
          <cell r="D20">
            <v>1</v>
          </cell>
          <cell r="E20">
            <v>9.9499999999999993</v>
          </cell>
          <cell r="F20">
            <v>0.99499999999999988</v>
          </cell>
          <cell r="G20">
            <v>0.59699999999999998</v>
          </cell>
        </row>
        <row r="21">
          <cell r="A21" t="str">
            <v>R-M-2.5</v>
          </cell>
          <cell r="B21" t="str">
            <v>Rob</v>
          </cell>
          <cell r="C21" t="str">
            <v>M</v>
          </cell>
          <cell r="D21">
            <v>2.5</v>
          </cell>
          <cell r="E21">
            <v>22.884999999999998</v>
          </cell>
          <cell r="F21">
            <v>0.91539999999999988</v>
          </cell>
          <cell r="G21">
            <v>1.3730999999999998</v>
          </cell>
        </row>
        <row r="22">
          <cell r="A22" t="str">
            <v>R-D-0.2</v>
          </cell>
          <cell r="B22" t="str">
            <v>Rob</v>
          </cell>
          <cell r="C22" t="str">
            <v>D</v>
          </cell>
          <cell r="D22">
            <v>0.2</v>
          </cell>
          <cell r="E22">
            <v>2.6849999999999996</v>
          </cell>
          <cell r="F22">
            <v>1.3424999999999998</v>
          </cell>
          <cell r="G22">
            <v>0.16109999999999997</v>
          </cell>
        </row>
        <row r="23">
          <cell r="A23" t="str">
            <v>R-D-0.5</v>
          </cell>
          <cell r="B23" t="str">
            <v>Rob</v>
          </cell>
          <cell r="C23" t="str">
            <v>D</v>
          </cell>
          <cell r="D23">
            <v>0.5</v>
          </cell>
          <cell r="E23">
            <v>5.3699999999999992</v>
          </cell>
          <cell r="F23">
            <v>1.0739999999999998</v>
          </cell>
          <cell r="G23">
            <v>0.32219999999999993</v>
          </cell>
        </row>
        <row r="24">
          <cell r="A24" t="str">
            <v>R-D-1</v>
          </cell>
          <cell r="B24" t="str">
            <v>Rob</v>
          </cell>
          <cell r="C24" t="str">
            <v>D</v>
          </cell>
          <cell r="D24">
            <v>1</v>
          </cell>
          <cell r="E24">
            <v>8.9499999999999993</v>
          </cell>
          <cell r="F24">
            <v>0.89499999999999991</v>
          </cell>
          <cell r="G24">
            <v>0.53699999999999992</v>
          </cell>
        </row>
        <row r="25">
          <cell r="A25" t="str">
            <v>R-D-2.5</v>
          </cell>
          <cell r="B25" t="str">
            <v>Rob</v>
          </cell>
          <cell r="C25" t="str">
            <v>D</v>
          </cell>
          <cell r="D25">
            <v>2.5</v>
          </cell>
          <cell r="E25">
            <v>20.584999999999997</v>
          </cell>
          <cell r="F25">
            <v>0.82339999999999991</v>
          </cell>
          <cell r="G25">
            <v>1.2350999999999999</v>
          </cell>
        </row>
        <row r="26">
          <cell r="A26" t="str">
            <v>L-L-0.2</v>
          </cell>
          <cell r="B26" t="str">
            <v>Lib</v>
          </cell>
          <cell r="C26" t="str">
            <v>L</v>
          </cell>
          <cell r="D26">
            <v>0.2</v>
          </cell>
          <cell r="E26">
            <v>4.7549999999999999</v>
          </cell>
          <cell r="F26">
            <v>2.3774999999999999</v>
          </cell>
          <cell r="G26">
            <v>0.61814999999999998</v>
          </cell>
        </row>
        <row r="27">
          <cell r="A27" t="str">
            <v>L-L-0.5</v>
          </cell>
          <cell r="B27" t="str">
            <v>Lib</v>
          </cell>
          <cell r="C27" t="str">
            <v>L</v>
          </cell>
          <cell r="D27">
            <v>0.5</v>
          </cell>
          <cell r="E27">
            <v>9.51</v>
          </cell>
          <cell r="F27">
            <v>1.9019999999999999</v>
          </cell>
          <cell r="G27">
            <v>1.2363</v>
          </cell>
        </row>
        <row r="28">
          <cell r="A28" t="str">
            <v>L-L-1</v>
          </cell>
          <cell r="B28" t="str">
            <v>Lib</v>
          </cell>
          <cell r="C28" t="str">
            <v>L</v>
          </cell>
          <cell r="D28">
            <v>1</v>
          </cell>
          <cell r="E28">
            <v>15.85</v>
          </cell>
          <cell r="F28">
            <v>1.585</v>
          </cell>
          <cell r="G28">
            <v>2.0605000000000002</v>
          </cell>
        </row>
        <row r="29">
          <cell r="A29" t="str">
            <v>L-L-2.5</v>
          </cell>
          <cell r="B29" t="str">
            <v>Lib</v>
          </cell>
          <cell r="C29" t="str">
            <v>L</v>
          </cell>
          <cell r="D29">
            <v>2.5</v>
          </cell>
          <cell r="E29">
            <v>36.454999999999998</v>
          </cell>
          <cell r="F29">
            <v>1.4581999999999999</v>
          </cell>
          <cell r="G29">
            <v>4.7391499999999995</v>
          </cell>
        </row>
        <row r="30">
          <cell r="A30" t="str">
            <v>L-M-0.2</v>
          </cell>
          <cell r="B30" t="str">
            <v>Lib</v>
          </cell>
          <cell r="C30" t="str">
            <v>M</v>
          </cell>
          <cell r="D30">
            <v>0.2</v>
          </cell>
          <cell r="E30">
            <v>4.3650000000000002</v>
          </cell>
          <cell r="F30">
            <v>2.1825000000000001</v>
          </cell>
          <cell r="G30">
            <v>0.56745000000000001</v>
          </cell>
        </row>
        <row r="31">
          <cell r="A31" t="str">
            <v>L-M-0.5</v>
          </cell>
          <cell r="B31" t="str">
            <v>Lib</v>
          </cell>
          <cell r="C31" t="str">
            <v>M</v>
          </cell>
          <cell r="D31">
            <v>0.5</v>
          </cell>
          <cell r="E31">
            <v>8.73</v>
          </cell>
          <cell r="F31">
            <v>1.746</v>
          </cell>
          <cell r="G31">
            <v>1.1349</v>
          </cell>
        </row>
        <row r="32">
          <cell r="A32" t="str">
            <v>L-M-1</v>
          </cell>
          <cell r="B32" t="str">
            <v>Lib</v>
          </cell>
          <cell r="C32" t="str">
            <v>M</v>
          </cell>
          <cell r="D32">
            <v>1</v>
          </cell>
          <cell r="E32">
            <v>14.55</v>
          </cell>
          <cell r="F32">
            <v>1.4550000000000001</v>
          </cell>
          <cell r="G32">
            <v>1.8915000000000002</v>
          </cell>
        </row>
        <row r="33">
          <cell r="A33" t="str">
            <v>L-M-2.5</v>
          </cell>
          <cell r="B33" t="str">
            <v>Lib</v>
          </cell>
          <cell r="C33" t="str">
            <v>M</v>
          </cell>
          <cell r="D33">
            <v>2.5</v>
          </cell>
          <cell r="E33">
            <v>33.464999999999996</v>
          </cell>
          <cell r="F33">
            <v>1.3385999999999998</v>
          </cell>
          <cell r="G33">
            <v>4.3504499999999995</v>
          </cell>
        </row>
        <row r="34">
          <cell r="A34" t="str">
            <v>L-D-0.2</v>
          </cell>
          <cell r="B34" t="str">
            <v>Lib</v>
          </cell>
          <cell r="C34" t="str">
            <v>D</v>
          </cell>
          <cell r="D34">
            <v>0.2</v>
          </cell>
          <cell r="E34">
            <v>3.8849999999999998</v>
          </cell>
          <cell r="F34">
            <v>1.9424999999999999</v>
          </cell>
          <cell r="G34">
            <v>0.50505</v>
          </cell>
        </row>
        <row r="35">
          <cell r="A35" t="str">
            <v>L-D-0.5</v>
          </cell>
          <cell r="B35" t="str">
            <v>Lib</v>
          </cell>
          <cell r="C35" t="str">
            <v>D</v>
          </cell>
          <cell r="D35">
            <v>0.5</v>
          </cell>
          <cell r="E35">
            <v>7.77</v>
          </cell>
          <cell r="F35">
            <v>1.5539999999999998</v>
          </cell>
          <cell r="G35">
            <v>1.0101</v>
          </cell>
        </row>
        <row r="36">
          <cell r="A36" t="str">
            <v>L-D-1</v>
          </cell>
          <cell r="B36" t="str">
            <v>Lib</v>
          </cell>
          <cell r="C36" t="str">
            <v>D</v>
          </cell>
          <cell r="D36">
            <v>1</v>
          </cell>
          <cell r="E36">
            <v>12.95</v>
          </cell>
          <cell r="F36">
            <v>1.2949999999999999</v>
          </cell>
          <cell r="G36">
            <v>1.6835</v>
          </cell>
        </row>
        <row r="37">
          <cell r="A37" t="str">
            <v>L-D-2.5</v>
          </cell>
          <cell r="B37" t="str">
            <v>Lib</v>
          </cell>
          <cell r="C37" t="str">
            <v>D</v>
          </cell>
          <cell r="D37">
            <v>2.5</v>
          </cell>
          <cell r="E37">
            <v>29.784999999999997</v>
          </cell>
          <cell r="F37">
            <v>1.1913999999999998</v>
          </cell>
          <cell r="G37">
            <v>3.8720499999999998</v>
          </cell>
        </row>
        <row r="38">
          <cell r="A38" t="str">
            <v>E-L-0.2</v>
          </cell>
          <cell r="B38" t="str">
            <v>Exc</v>
          </cell>
          <cell r="C38" t="str">
            <v>L</v>
          </cell>
          <cell r="D38">
            <v>0.2</v>
          </cell>
          <cell r="E38">
            <v>4.4550000000000001</v>
          </cell>
          <cell r="F38">
            <v>2.2275</v>
          </cell>
          <cell r="G38">
            <v>0.49004999999999999</v>
          </cell>
        </row>
        <row r="39">
          <cell r="A39" t="str">
            <v>E-L-0.5</v>
          </cell>
          <cell r="B39" t="str">
            <v>Exc</v>
          </cell>
          <cell r="C39" t="str">
            <v>L</v>
          </cell>
          <cell r="D39">
            <v>0.5</v>
          </cell>
          <cell r="E39">
            <v>8.91</v>
          </cell>
          <cell r="F39">
            <v>1.782</v>
          </cell>
          <cell r="G39">
            <v>0.98009999999999997</v>
          </cell>
        </row>
        <row r="40">
          <cell r="A40" t="str">
            <v>E-L-1</v>
          </cell>
          <cell r="B40" t="str">
            <v>Exc</v>
          </cell>
          <cell r="C40" t="str">
            <v>L</v>
          </cell>
          <cell r="D40">
            <v>1</v>
          </cell>
          <cell r="E40">
            <v>14.85</v>
          </cell>
          <cell r="F40">
            <v>1.4849999999999999</v>
          </cell>
          <cell r="G40">
            <v>1.6335</v>
          </cell>
        </row>
        <row r="41">
          <cell r="A41" t="str">
            <v>E-L-2.5</v>
          </cell>
          <cell r="B41" t="str">
            <v>Exc</v>
          </cell>
          <cell r="C41" t="str">
            <v>L</v>
          </cell>
          <cell r="D41">
            <v>2.5</v>
          </cell>
          <cell r="E41">
            <v>34.154999999999994</v>
          </cell>
          <cell r="F41">
            <v>1.3661999999999999</v>
          </cell>
          <cell r="G41">
            <v>3.7570499999999996</v>
          </cell>
        </row>
        <row r="42">
          <cell r="A42" t="str">
            <v>E-M-0.2</v>
          </cell>
          <cell r="B42" t="str">
            <v>Exc</v>
          </cell>
          <cell r="C42" t="str">
            <v>M</v>
          </cell>
          <cell r="D42">
            <v>0.2</v>
          </cell>
          <cell r="E42">
            <v>4.125</v>
          </cell>
          <cell r="F42">
            <v>2.0625</v>
          </cell>
          <cell r="G42">
            <v>0.45374999999999999</v>
          </cell>
        </row>
        <row r="43">
          <cell r="A43" t="str">
            <v>E-M-0.5</v>
          </cell>
          <cell r="B43" t="str">
            <v>Exc</v>
          </cell>
          <cell r="C43" t="str">
            <v>M</v>
          </cell>
          <cell r="D43">
            <v>0.5</v>
          </cell>
          <cell r="E43">
            <v>8.25</v>
          </cell>
          <cell r="F43">
            <v>1.65</v>
          </cell>
          <cell r="G43">
            <v>0.90749999999999997</v>
          </cell>
        </row>
        <row r="44">
          <cell r="A44" t="str">
            <v>E-M-1</v>
          </cell>
          <cell r="B44" t="str">
            <v>Exc</v>
          </cell>
          <cell r="C44" t="str">
            <v>M</v>
          </cell>
          <cell r="D44">
            <v>1</v>
          </cell>
          <cell r="E44">
            <v>13.75</v>
          </cell>
          <cell r="F44">
            <v>1.375</v>
          </cell>
          <cell r="G44">
            <v>1.5125</v>
          </cell>
        </row>
        <row r="45">
          <cell r="A45" t="str">
            <v>E-M-2.5</v>
          </cell>
          <cell r="B45" t="str">
            <v>Exc</v>
          </cell>
          <cell r="C45" t="str">
            <v>M</v>
          </cell>
          <cell r="D45">
            <v>2.5</v>
          </cell>
          <cell r="E45">
            <v>31.624999999999996</v>
          </cell>
          <cell r="F45">
            <v>1.2649999999999999</v>
          </cell>
          <cell r="G45">
            <v>3.4787499999999998</v>
          </cell>
        </row>
        <row r="46">
          <cell r="A46" t="str">
            <v>E-D-0.2</v>
          </cell>
          <cell r="B46" t="str">
            <v>Exc</v>
          </cell>
          <cell r="C46" t="str">
            <v>D</v>
          </cell>
          <cell r="D46">
            <v>0.2</v>
          </cell>
          <cell r="E46">
            <v>3.645</v>
          </cell>
          <cell r="F46">
            <v>1.8225</v>
          </cell>
          <cell r="G46">
            <v>0.40095000000000003</v>
          </cell>
        </row>
        <row r="47">
          <cell r="A47" t="str">
            <v>E-D-0.5</v>
          </cell>
          <cell r="B47" t="str">
            <v>Exc</v>
          </cell>
          <cell r="C47" t="str">
            <v>D</v>
          </cell>
          <cell r="D47">
            <v>0.5</v>
          </cell>
          <cell r="E47">
            <v>7.29</v>
          </cell>
          <cell r="F47">
            <v>1.458</v>
          </cell>
          <cell r="G47">
            <v>0.80190000000000006</v>
          </cell>
        </row>
        <row r="48">
          <cell r="A48" t="str">
            <v>E-D-1</v>
          </cell>
          <cell r="B48" t="str">
            <v>Exc</v>
          </cell>
          <cell r="C48" t="str">
            <v>D</v>
          </cell>
          <cell r="D48">
            <v>1</v>
          </cell>
          <cell r="E48">
            <v>12.15</v>
          </cell>
          <cell r="F48">
            <v>1.2150000000000001</v>
          </cell>
          <cell r="G48">
            <v>1.3365</v>
          </cell>
        </row>
        <row r="49">
          <cell r="A49" t="str">
            <v>E-D-2.5</v>
          </cell>
          <cell r="B49" t="str">
            <v>Exc</v>
          </cell>
          <cell r="C49" t="str">
            <v>D</v>
          </cell>
          <cell r="D49">
            <v>2.5</v>
          </cell>
          <cell r="E49">
            <v>27.945</v>
          </cell>
          <cell r="F49">
            <v>1.1177999999999999</v>
          </cell>
          <cell r="G49">
            <v>3.07395</v>
          </cell>
        </row>
      </sheetData>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eusz Marchewka" refreshedDate="45296.860588888892" createdVersion="8" refreshedVersion="8" minRefreshableVersion="3" recordCount="1000" xr:uid="{EA3C3ACC-028F-4FA8-8346-D93BFF49D1F6}">
  <cacheSource type="worksheet">
    <worksheetSource name="Table2"/>
  </cacheSource>
  <cacheFields count="18">
    <cacheField name="Order ID" numFmtId="0">
      <sharedItems/>
    </cacheField>
    <cacheField name="Order Date" numFmtId="167">
      <sharedItems containsSemiMixedTypes="0" containsNonDate="0" containsDate="1" containsString="0" minDate="2019-01-02T00:00:00" maxDate="2022-08-20T00:00:00" count="1285">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2-07-12T00:00:00" u="1"/>
        <d v="2022-04-29T00:00:00" u="1"/>
        <d v="2022-08-02T00:00:00" u="1"/>
        <d v="2021-12-31T00:00:00" u="1"/>
        <d v="2021-10-01T00:00:00" u="1"/>
        <d v="2022-07-16T00:00:00" u="1"/>
        <d v="2021-11-28T00:00:00" u="1"/>
        <d v="2021-10-04T00:00:00" u="1"/>
        <d v="2021-12-07T00:00:00" u="1"/>
        <d v="2022-08-06T00:00:00" u="1"/>
        <d v="2021-12-13T00:00:00" u="1"/>
        <d v="2021-11-05T00:00:00" u="1"/>
        <d v="2022-03-04T00:00:00" u="1"/>
        <d v="2022-06-05T00:00:00" u="1"/>
        <d v="2022-08-12T00:00:00" u="1"/>
        <d v="2022-01-30T00:00:00" u="1"/>
        <d v="2022-03-15T00:00:00" u="1"/>
        <d v="2022-03-22T00:00:00" u="1"/>
        <d v="2021-10-12T00:00:00" u="1"/>
        <d v="2021-11-13T00:00:00" u="1"/>
        <d v="2022-07-07T00:00:00" u="1"/>
        <d v="2022-05-21T00:00:00" u="1"/>
        <d v="2022-05-13T00:00:00" u="1"/>
        <d v="2021-10-17T00:00:00" u="1"/>
        <d v="2022-06-15T00:00:00" u="1"/>
        <d v="2022-03-23T00:00:00" u="1"/>
        <d v="2022-02-10T00:00:00" u="1"/>
        <d v="2022-05-30T00:00:00" u="1"/>
        <d v="2021-12-10T00:00:00" u="1"/>
        <d v="2022-07-13T00:00:00" u="1"/>
        <d v="2021-10-07T00:00:00" u="1"/>
        <d v="2022-03-06T00:00:00" u="1"/>
        <d v="2022-05-26T00:00:00" u="1"/>
        <d v="2022-03-17T00:00:00" u="1"/>
        <d v="2022-06-13T00:00:00" u="1"/>
        <d v="2022-04-24T00:00:00" u="1"/>
        <d v="2022-05-01T00:00:00" u="1"/>
        <d v="2022-01-17T00:00:00" u="1"/>
        <d v="2022-03-20T00:00:00" u="1"/>
        <d v="2021-11-21T00:00:00" u="1"/>
        <d v="2022-06-04T00:00:00" u="1"/>
        <d v="2022-01-27T00:00:00" u="1"/>
        <d v="2022-05-20T00:00:00" u="1"/>
        <d v="2022-04-08T00:00:00" u="1"/>
        <d v="2022-01-02T00:00:00" u="1"/>
        <d v="2021-12-06T00:00:00" u="1"/>
        <d v="2022-04-12T00:00:00" u="1"/>
        <d v="2021-10-16T00:00:00" u="1"/>
        <d v="2021-11-10T00:00:00" u="1"/>
        <d v="2022-04-13T00:00:00" u="1"/>
        <d v="2022-02-11T00:00:00" u="1"/>
        <d v="2021-11-23T00:00:00" u="1"/>
        <d v="2022-01-01T00:00:00" u="1"/>
        <d v="2021-12-21T00:00:00" u="1"/>
        <d v="2022-06-07T00:00:00" u="1"/>
        <d v="2021-11-16T00:00:00" u="1"/>
        <d v="2022-07-17T00:00:00" u="1"/>
        <d v="2021-11-26T00:00:00" u="1"/>
        <d v="2022-07-19T00:00:00" u="1"/>
        <d v="2022-07-15T00:00:00" u="1"/>
        <d v="2022-05-17T00:00:00" u="1"/>
        <d v="2021-09-30T00:00:00" u="1"/>
        <d v="2021-12-19T00:00:00" u="1"/>
        <d v="2021-10-19T00:00:00" u="1"/>
        <d v="2022-03-10T00:00:00" u="1"/>
        <d v="2022-03-16T00:00:00" u="1"/>
        <d v="2022-04-15T00:00:00" u="1"/>
        <d v="2022-03-26T00:00:00" u="1"/>
        <d v="2022-07-02T00:00:00" u="1"/>
        <d v="2022-02-03T00:00:00" u="1"/>
        <d v="2022-03-11T00:00:00" u="1"/>
        <d v="2021-11-29T00:00:00" u="1"/>
        <d v="2021-11-09T00:00:00" u="1"/>
        <d v="2022-03-24T00:00:00" u="1"/>
        <d v="2022-02-16T00:00:00" u="1"/>
        <d v="2021-11-27T00:00:00" u="1"/>
        <d v="2022-02-06T00:00:00" u="1"/>
        <d v="2021-10-23T00:00:00" u="1"/>
        <d v="2022-06-08T00:00:00" u="1"/>
        <d v="2021-10-03T00:00:00" u="1"/>
        <d v="2022-04-27T00:00:00" u="1"/>
        <d v="2022-04-30T00:00:00" u="1"/>
        <d v="2022-02-15T00:00:00" u="1"/>
        <d v="2022-08-19T00:00:00" u="1"/>
        <d v="2021-11-02T00:00:00" u="1"/>
        <d v="2022-05-16T00:00:00" u="1"/>
        <d v="2022-06-03T00:00:00" u="1"/>
        <d v="2021-10-13T00:00:00" u="1"/>
        <d v="2022-01-12T00:00:00" u="1"/>
        <d v="2022-02-21T00:00:00" u="1"/>
        <d v="2021-10-02T00:00:00" u="1"/>
        <d v="2021-10-10T00:00:00" u="1"/>
        <d v="2021-11-04T00:00:00" u="1"/>
        <d v="2022-03-08T00:00:00" u="1"/>
        <d v="2021-10-24T00:00:00" u="1"/>
        <d v="2022-01-13T00:00:00" u="1"/>
        <d v="2021-12-25T00:00:00" u="1"/>
        <d v="2021-11-24T00:00:00" u="1"/>
        <d v="2021-12-15T00:00:00" u="1"/>
        <d v="2022-07-29T00:00:00" u="1"/>
        <d v="2022-01-23T00:00:00" u="1"/>
        <d v="2022-07-05T00:00:00" u="1"/>
        <d v="2021-12-17T00:00:00" u="1"/>
        <d v="2022-05-02T00:00:00" u="1"/>
        <d v="2022-06-11T00:00:00" u="1"/>
        <d v="2021-12-02T00:00:00" u="1"/>
        <d v="2022-01-31T00:00:00" u="1"/>
        <d v="2022-03-13T00:00:00" u="1"/>
        <d v="2021-11-12T00:00:00" u="1"/>
        <d v="2022-02-17T00:00:00" u="1"/>
        <d v="2022-07-28T00:00:00" u="1"/>
        <d v="2022-01-04T00:00:00" u="1"/>
        <d v="2022-04-04T00:00:00" u="1"/>
        <d v="2021-10-28T00:00:00" u="1"/>
        <d v="2022-04-25T00:00:00" u="1"/>
        <d v="2022-04-16T00:00:00" u="1"/>
        <d v="2022-05-24T00:00:00" u="1"/>
        <d v="2022-06-06T00:00:00" u="1"/>
        <d v="2022-02-28T00:00:00" u="1"/>
        <d v="2022-05-04T00:00:00" u="1"/>
        <d v="2022-06-17T00:00:00" u="1"/>
        <d v="2022-08-04T00:00:00" u="1"/>
        <d v="2022-05-05T00:00:00" u="1"/>
        <d v="2022-03-14T00:00:00" u="1"/>
        <d v="2022-01-21T00:00:00" u="1"/>
        <d v="2021-11-06T00:00:00" u="1"/>
        <d v="2022-01-26T00:00:00" u="1"/>
        <d v="2022-06-12T00:00:00" u="1"/>
        <d v="2021-09-29T00:00:00" u="1"/>
        <d v="2021-11-18T00:00:00" u="1"/>
        <d v="2021-12-29T00:00:00" u="1"/>
        <d v="2022-05-22T00:00:00" u="1"/>
        <d v="2022-05-23T00:00:00" u="1"/>
        <d v="2022-04-23T00:00:00" u="1"/>
        <d v="2022-04-22T00:00:00" u="1"/>
        <d v="2022-01-18T00:00:00" u="1"/>
        <d v="2022-03-25T00:00:00" u="1"/>
        <d v="2022-01-24T00:00:00" u="1"/>
        <d v="2022-06-30T00:00:00" u="1"/>
        <d v="2021-11-11T00:00:00" u="1"/>
        <d v="2021-12-27T00:00:00" u="1"/>
        <d v="2022-01-15T00:00:00" u="1"/>
        <d v="2022-05-31T00:00:00" u="1"/>
        <d v="2021-11-19T00:00:00" u="1"/>
        <d v="2022-01-10T00:00:00" u="1"/>
        <d v="2022-07-14T00:00:00" u="1"/>
        <d v="2022-07-25T00:00:00" u="1"/>
        <d v="2022-07-09T00:00:00" u="1"/>
        <d v="2022-05-10T00:00:00" u="1"/>
        <d v="2022-07-01T00:00:00" u="1"/>
        <d v="2022-04-05T00:00:00" u="1"/>
        <d v="2022-05-11T00:00:00" u="1"/>
        <d v="2022-01-25T00:00:00" u="1"/>
        <d v="2021-10-27T00:00:00" u="1"/>
        <d v="2021-12-03T00:00:00" u="1"/>
        <d v="2022-06-10T00:00:00" u="1"/>
        <d v="2022-07-08T00:00:00" u="1"/>
        <d v="2022-02-08T00:00:00" u="1"/>
        <d v="2022-03-31T00:00:00" u="1"/>
        <d v="2022-08-17T00:00:00" u="1"/>
        <d v="2022-06-27T00:00:00" u="1"/>
        <d v="2022-05-12T00:00:00" u="1"/>
        <d v="2022-02-20T00:00:00" u="1"/>
        <d v="2022-06-14T00:00:00" u="1"/>
        <d v="2021-12-08T00:00:00" u="1"/>
        <d v="2022-08-08T00:00:00" u="1"/>
        <d v="2021-10-26T00:00:00" u="1"/>
        <d v="2021-12-12T00:00:00" u="1"/>
        <d v="2021-11-15T00:00:00" u="1"/>
        <d v="2022-06-01T00:00:00" u="1"/>
        <d v="2021-09-28T00:00:00" u="1"/>
        <d v="2021-10-05T00:00:00" u="1"/>
        <d v="2021-10-06T00:00:00" u="1"/>
        <d v="2021-10-08T00:00:00" u="1"/>
        <d v="2021-10-09T00:00:00" u="1"/>
        <d v="2021-10-11T00:00:00" u="1"/>
        <d v="2021-10-14T00:00:00" u="1"/>
        <d v="2021-10-15T00:00:00" u="1"/>
        <d v="2021-10-18T00:00:00" u="1"/>
        <d v="2021-10-20T00:00:00" u="1"/>
        <d v="2021-10-21T00:00:00" u="1"/>
        <d v="2021-10-22T00:00:00" u="1"/>
        <d v="2021-10-25T00:00:00" u="1"/>
        <d v="2021-10-29T00:00:00" u="1"/>
        <d v="2021-10-30T00:00:00" u="1"/>
        <d v="2021-10-31T00:00:00" u="1"/>
        <d v="2021-11-01T00:00:00" u="1"/>
        <d v="2021-11-03T00:00:00" u="1"/>
        <d v="2021-11-07T00:00:00" u="1"/>
        <d v="2021-11-08T00:00:00" u="1"/>
        <d v="2021-11-14T00:00:00" u="1"/>
        <d v="2021-11-17T00:00:00" u="1"/>
        <d v="2021-11-20T00:00:00" u="1"/>
        <d v="2021-11-22T00:00:00" u="1"/>
        <d v="2021-11-25T00:00:00" u="1"/>
        <d v="2021-11-30T00:00:00" u="1"/>
        <d v="2021-12-01T00:00:00" u="1"/>
        <d v="2021-12-04T00:00:00" u="1"/>
        <d v="2021-12-05T00:00:00" u="1"/>
        <d v="2021-12-09T00:00:00" u="1"/>
        <d v="2021-12-11T00:00:00" u="1"/>
        <d v="2021-12-14T00:00:00" u="1"/>
        <d v="2021-12-16T00:00:00" u="1"/>
        <d v="2021-12-18T00:00:00" u="1"/>
        <d v="2021-12-20T00:00:00" u="1"/>
        <d v="2021-12-22T00:00:00" u="1"/>
        <d v="2021-12-23T00:00:00" u="1"/>
        <d v="2021-12-24T00:00:00" u="1"/>
        <d v="2021-12-26T00:00:00" u="1"/>
        <d v="2021-12-28T00:00:00" u="1"/>
        <d v="2021-12-30T00:00:00" u="1"/>
        <d v="2022-01-03T00:00:00" u="1"/>
        <d v="2022-01-05T00:00:00" u="1"/>
        <d v="2022-01-06T00:00:00" u="1"/>
        <d v="2022-01-07T00:00:00" u="1"/>
        <d v="2022-01-08T00:00:00" u="1"/>
        <d v="2022-01-09T00:00:00" u="1"/>
        <d v="2022-01-11T00:00:00" u="1"/>
        <d v="2022-01-14T00:00:00" u="1"/>
        <d v="2022-01-16T00:00:00" u="1"/>
        <d v="2022-01-19T00:00:00" u="1"/>
        <d v="2022-01-20T00:00:00" u="1"/>
        <d v="2022-01-22T00:00:00" u="1"/>
        <d v="2022-01-28T00:00:00" u="1"/>
        <d v="2022-01-29T00:00:00" u="1"/>
        <d v="2022-02-01T00:00:00" u="1"/>
        <d v="2022-02-02T00:00:00" u="1"/>
        <d v="2022-02-04T00:00:00" u="1"/>
        <d v="2022-02-05T00:00:00" u="1"/>
        <d v="2022-02-07T00:00:00" u="1"/>
        <d v="2022-02-09T00:00:00" u="1"/>
        <d v="2022-02-12T00:00:00" u="1"/>
        <d v="2022-02-13T00:00:00" u="1"/>
        <d v="2022-02-14T00:00:00" u="1"/>
        <d v="2022-02-18T00:00:00" u="1"/>
        <d v="2022-02-19T00:00:00" u="1"/>
        <d v="2022-02-22T00:00:00" u="1"/>
        <d v="2022-02-23T00:00:00" u="1"/>
        <d v="2022-02-24T00:00:00" u="1"/>
        <d v="2022-02-25T00:00:00" u="1"/>
        <d v="2022-02-26T00:00:00" u="1"/>
        <d v="2022-02-27T00:00:00" u="1"/>
        <d v="2022-03-01T00:00:00" u="1"/>
        <d v="2022-03-02T00:00:00" u="1"/>
        <d v="2022-03-03T00:00:00" u="1"/>
        <d v="2022-03-05T00:00:00" u="1"/>
        <d v="2022-03-07T00:00:00" u="1"/>
        <d v="2022-03-09T00:00:00" u="1"/>
        <d v="2022-03-12T00:00:00" u="1"/>
        <d v="2022-03-18T00:00:00" u="1"/>
        <d v="2022-03-19T00:00:00" u="1"/>
        <d v="2022-03-21T00:00:00" u="1"/>
        <d v="2022-03-27T00:00:00" u="1"/>
        <d v="2022-03-28T00:00:00" u="1"/>
        <d v="2022-03-29T00:00:00" u="1"/>
        <d v="2022-03-30T00:00:00" u="1"/>
        <d v="2022-04-01T00:00:00" u="1"/>
        <d v="2022-04-02T00:00:00" u="1"/>
        <d v="2022-04-03T00:00:00" u="1"/>
        <d v="2022-04-06T00:00:00" u="1"/>
        <d v="2022-04-07T00:00:00" u="1"/>
        <d v="2022-04-09T00:00:00" u="1"/>
        <d v="2022-04-10T00:00:00" u="1"/>
        <d v="2022-04-11T00:00:00" u="1"/>
        <d v="2022-04-14T00:00:00" u="1"/>
        <d v="2022-04-17T00:00:00" u="1"/>
        <d v="2022-04-18T00:00:00" u="1"/>
        <d v="2022-04-19T00:00:00" u="1"/>
        <d v="2022-04-20T00:00:00" u="1"/>
        <d v="2022-04-21T00:00:00" u="1"/>
        <d v="2022-04-26T00:00:00" u="1"/>
        <d v="2022-04-28T00:00:00" u="1"/>
        <d v="2022-05-03T00:00:00" u="1"/>
        <d v="2022-05-06T00:00:00" u="1"/>
        <d v="2022-05-07T00:00:00" u="1"/>
        <d v="2022-05-08T00:00:00" u="1"/>
        <d v="2022-05-09T00:00:00" u="1"/>
        <d v="2022-05-14T00:00:00" u="1"/>
        <d v="2022-05-15T00:00:00" u="1"/>
        <d v="2022-05-18T00:00:00" u="1"/>
        <d v="2022-05-19T00:00:00" u="1"/>
        <d v="2022-05-25T00:00:00" u="1"/>
        <d v="2022-05-27T00:00:00" u="1"/>
        <d v="2022-05-28T00:00:00" u="1"/>
        <d v="2022-05-29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Guthrey Petracci"/>
        <s v="Gladi Ducker"/>
        <s v="Suzanna Bollam"/>
        <s v="Spencer Wastell"/>
        <s v="Krissie Hammett"/>
        <s v="Wilton Cottier"/>
        <s v="Dolores Duffie"/>
        <s v="Starr Arpin"/>
        <s v="Andie Rudram"/>
        <s v="Marvin Malloy"/>
        <s v="Angie Rizzetti"/>
        <s v="Morgen Seson"/>
        <s v="Stanislaus Valsler"/>
        <s v="Lyell Murch"/>
        <s v="Nobe Buney"/>
        <s v="Carolee Winchcombe"/>
        <s v="Bearnard Wardell"/>
        <s v="Abba Pummell"/>
        <s v="Corinna Catcheside"/>
        <s v="Teddi Quadri"/>
        <s v="Gale Croysdale"/>
        <s v="Nona Linklater"/>
        <s v="Doralin Baison"/>
        <s v="Cecily Stebbings"/>
        <s v="Jarret Toye"/>
        <s v="Rivy Farington"/>
        <s v="Eustace Stenton"/>
        <s v="Gabriel Starcks"/>
        <s v="Herbie Peppard"/>
        <s v="Selene Shales"/>
        <s v="Mozelle Calcutt"/>
        <s v="Perry Lyfield"/>
        <s v="Irvine Phillpot"/>
        <s v="Becca Ableson"/>
        <s v="Mohandis Spurden"/>
        <s v="Flory Crumpe"/>
        <s v="Pammi Endacott"/>
        <s v="Parsifal Metrick"/>
        <s v="Claudie Weond"/>
        <s v="Jaimie Hatz"/>
        <s v="Selma McMillian"/>
        <s v="Wallis Bernth"/>
        <s v="Margie Palleske"/>
        <s v="Bertine Byrd"/>
        <s v="Wesley Giorgioni"/>
        <s v="Vanya Skullet"/>
        <s v="Marvin Gundry"/>
        <s v="Celia Bakeup"/>
        <s v="Andrej Havick"/>
        <s v="Else Langcaster"/>
        <s v="Monique Canty"/>
        <s v="Sidney Gawen"/>
        <s v="Ingelbert Hotchkin"/>
        <s v="Samuele Klaaassen"/>
        <s v="Nicolas Aiton"/>
        <s v="Wright Caldero"/>
        <s v="Janella Eden"/>
        <s v="Minni Alabaster"/>
        <s v="Minny Chamberlayne"/>
        <s v="Marja Urion"/>
        <s v="Jereme Gippes"/>
        <s v="Kameko Philbrick"/>
        <s v="Corrie Wass"/>
        <s v="Merrel Steptow"/>
        <s v="Manuel Darrigoe"/>
        <s v="Sada Roseborough"/>
        <s v="Darcy Lochran"/>
        <s v="Herta Layne"/>
        <s v="Osmund Clausen-Thue"/>
        <s v="Chickie Ragless"/>
        <s v="Yuma Skipsey"/>
        <s v="Sharona Danilchik"/>
        <s v="Lyon Ibert"/>
        <s v="Alisun Baudino"/>
        <s v="Pen Wye"/>
        <s v="Samuele Ales0"/>
        <s v="Ami Arnow"/>
        <s v="Livy Lathleiff"/>
        <s v="Silvanus Enefer"/>
        <s v="Mar McIver"/>
        <s v="Baudoin Alldridge"/>
        <s v="Kevan Grinsted"/>
        <s v="Silvio Strase"/>
        <s v="Stanford Rodliff"/>
        <s v="Lacee Tanti"/>
        <s v="Parker Tofful"/>
        <s v="Brenn Dundredge"/>
        <s v="Killian Osler"/>
        <s v="Lyndsey MacManus"/>
        <s v="Marty Kidstoun"/>
        <s v="Jennifer Wilkisson"/>
        <s v="Rutger Pithcock"/>
        <s v="Joshuah Awdry"/>
        <s v="Colene Elgey"/>
        <s v="Dorian Vizor"/>
        <s v="Tomasina Cotmore"/>
        <s v="Karry Flanders"/>
        <s v="Araldo Bilbrook"/>
        <s v="Emalee Rolin"/>
        <s v="Cecil Weatherall"/>
        <s v="Abigail Tolworthy"/>
        <s v="Stevana Woodham"/>
        <s v="Gerardo Schonfeld"/>
        <s v="Homer Dulany"/>
        <s v="Ailey Brash"/>
        <s v="Vasili Upstone"/>
        <s v="Sinclare Edsell"/>
        <s v="Pall Redford"/>
        <s v="Lukas Whittlesee"/>
        <s v="Brittani Thoresbie"/>
        <s v="Devan Crownshaw"/>
        <s v="Scarlett Oliffe"/>
        <s v="Patsy Vasilenko"/>
        <s v="Shelley Titley"/>
        <s v="Amity Chatto"/>
        <s v="Grete Holborn"/>
        <s v="Hall Ranner"/>
        <s v="Nanny Lush"/>
        <s v="Betty Fominov"/>
        <s v="Kacy Canto"/>
        <s v="Arda Curley"/>
        <s v="Shannon List"/>
        <s v="Silas Deehan"/>
        <s v="Kippie Marrison"/>
        <s v="Bran Sterke"/>
        <s v="Willabella Harvison"/>
        <s v="Chiarra Shalders"/>
        <s v="Evelina Dacca"/>
        <s v="Sean Lorenzetti"/>
        <s v="Barney Chisnell"/>
        <s v="Donavon Fowle"/>
        <s v="Vivyan Dunning"/>
        <s v="Jeffrey Dufaire"/>
        <s v="Helli Petroulis"/>
        <s v="Diena Peetermann"/>
        <s v="Rafferty Pursglove"/>
        <s v="Brendan Grece"/>
        <s v="Carmelita Thowes"/>
        <s v="Daniel Heinonen"/>
        <s v="Lorelei Nardoni"/>
        <s v="Gabie Tweed"/>
        <s v="Gran Sibray"/>
        <s v="Jaquenette Skentelbery"/>
        <s v="Marlena Howsden"/>
        <s v="Gregg Hawkyens"/>
        <s v="Mord Meriet"/>
        <s v="Neville Piatto"/>
        <s v="Nathaniel Bloxland"/>
        <s v="Quinn Parsons"/>
        <s v="Ashbey Tomaszewski"/>
        <s v="Noam Climance"/>
        <s v="Ingeberg Mulliner"/>
        <s v="Javier Kopke"/>
        <s v="Johna Bluck"/>
        <s v="Emiline Priddis"/>
        <s v="Alica Kift"/>
        <s v="Noni Furber"/>
        <s v="Peyter Matignon"/>
        <s v="Emlynne Palfrey"/>
        <s v="Currey MacAllister"/>
        <s v="Vivyan Ceely"/>
        <s v="Aloisia Allner"/>
        <s v="Rodger Raven"/>
        <s v="Say Risborough"/>
        <s v="Chuck Kendrick"/>
        <s v="Allis Wilmore"/>
        <s v="Redd Simao"/>
        <s v="Hartley Mattioli"/>
        <s v="Edeline Edney"/>
        <s v="Fleur Parres"/>
        <s v="Ambrosio Weinmann"/>
        <s v="Bunny Naulls"/>
        <s v="Joey Jefferys"/>
        <s v="Grazia Oats"/>
        <s v="Modesty MacConnechie"/>
        <s v="Paulie Fonzone"/>
        <s v="Maxim McParland"/>
        <s v="Sharl Southerill"/>
        <s v="Adolphe Treherne"/>
        <s v="Barrett Gudde"/>
        <s v="Madelaine Sharples"/>
        <s v="Temple Castiglione"/>
        <s v="Hussein Olliff"/>
        <s v="Elonore Goodings"/>
        <s v="Angelia Cleyburn"/>
        <s v="Vivie Danneil"/>
        <s v="Katerina Melloi"/>
        <s v="Goldie Wynes"/>
        <s v="Nanny Izhakov"/>
        <s v="Marguerite Graves"/>
        <s v="Lora Dukes"/>
        <s v="Lucienne Scargle"/>
        <s v="Hayward Goulter"/>
        <s v="Byram Mergue"/>
        <s v="Rhianon Broxup"/>
        <s v="Minetta Ackrill"/>
        <s v="Ronda Pyson"/>
        <s v="Muffin Yallop"/>
        <s v="Granville Alberts"/>
        <s v="Gunilla Lynch"/>
        <s v="Perkin Stonner"/>
        <s v="Sheppard Yann"/>
        <s v="Fielding Keinrat"/>
        <s v="Bob Giannazzi"/>
        <s v="Anselma Attwater"/>
        <s v="Marris Grcic"/>
        <s v="Murdock Hame"/>
        <s v="Donna Baskeyfied"/>
        <s v="Lacee Burtenshaw"/>
        <s v="Cornie Venour"/>
        <s v="Correy Bourner"/>
        <s v="Zaccaria Sherewood"/>
        <s v="Kizzie Warman"/>
        <s v="Orion Dyott"/>
        <s v="Constanta Hatfull"/>
        <s v="Gay Rizzello"/>
        <s v="Benn Checci"/>
        <s v="Bobby Folomkin"/>
        <s v="Bayard Wellan"/>
        <s v="Kiri Avramow"/>
        <s v="Noel Chisholm"/>
        <s v="Shelli Keynd"/>
        <s v="Camellia Kid"/>
        <s v="Shelli De Banke"/>
        <s v="Nevsa Fields"/>
        <s v="Rod Gowdie"/>
        <s v="Terry Sheryn"/>
        <s v="Natal Vigrass"/>
        <s v="Elysee Sketch"/>
        <s v="Burnard Bartholin"/>
        <s v="Dick Drinkall"/>
        <s v="Aurelia Burgwin"/>
        <s v="Norene Magauran"/>
        <s v="Wain Cholomin"/>
        <s v="Gaspar McGavin"/>
        <s v="Melli Brockway"/>
        <s v="Laryssa Benediktovich"/>
        <s v="Claudetta Rushe"/>
        <s v="Ilka Gurnee"/>
        <s v="Dell Gut"/>
        <s v="Tiffany Scardafield"/>
        <s v="Jimmy Dymoke"/>
        <s v="Wren Place"/>
        <s v="Fanchette Parlot"/>
        <s v="Ketty Bromehead"/>
        <s v="Gustaf Ciccotti"/>
        <s v="Jennica Tewelson"/>
        <s v="Kari Swede"/>
        <s v="Elka Windress"/>
        <s v="Alvis Elwin"/>
        <s v="Stan Barribal"/>
        <s v="Madelene Prinn"/>
        <s v="Zacharias Kiffe"/>
        <s v="Vinny Shoebotham"/>
        <s v="Ameline Snazle"/>
        <s v="Alexina Randals"/>
        <s v="Melania Beadle"/>
        <s v="Javier Causnett"/>
        <s v="Theda Grizard"/>
        <s v="Waylan Springall"/>
        <s v="Maitilde Boxill"/>
        <s v="Eveleen Bletsor"/>
        <s v="Cleopatra Goodrum"/>
        <s v="Terri Farra"/>
        <s v="Zilvia Claisse"/>
        <s v="Annadiane Dykes"/>
        <s v="Nevins Glowacz"/>
        <s v="Roxine Drivers"/>
        <s v="Heda Fromant"/>
        <s v="Nickey Dimbleby"/>
        <s v="Violette Hellmore"/>
        <s v="Ken Lestrange"/>
        <s v="Carlie Harce"/>
        <s v="Saree Ellesworth"/>
        <s v="Jodee Caldicott"/>
        <s v="Mercedes Acott"/>
        <s v="Don Flintiff"/>
        <s v="Noak Wyvill"/>
        <s v="Maggy Baistow"/>
        <s v="Devon Magowan"/>
        <s v="Kendra Glison"/>
        <s v="Abbe Thys"/>
        <s v="Verne Dunkerley"/>
        <s v="Tuckie Mathonnet"/>
        <s v="Clement Vasiliev"/>
        <s v="Anabelle Hutchens"/>
        <s v="Cam Jewster"/>
        <s v="Benedikta Paumier"/>
        <s v="Murielle Lorinez"/>
        <s v="Joceline Reddoch"/>
        <s v="Janifer Bagot"/>
        <s v="Hillel Mairs"/>
        <s v="Nickey Youles"/>
        <s v="Rhetta Zywicki"/>
        <s v="Betti Lacasa"/>
        <s v="Adorne Gregoratti"/>
        <s v="Adele McFayden"/>
        <s v="Odille Thynne"/>
        <s v="Perice Eberz"/>
        <s v="Reggis Pracy"/>
        <s v="Caddric Krzysztofiak"/>
        <s v="Cody Verissimo"/>
        <s v="Berkly Imrie"/>
        <s v="Arleen Braidman"/>
        <s v="Abrahan Mussen"/>
        <s v="Dalia Eburah"/>
        <s v="Felecia Dodgson"/>
        <s v="Charlean Keave"/>
        <s v="Roxie Deaconson"/>
        <s v="Layne Imason"/>
        <s v="Sibella Rushbrooke"/>
        <s v="Philipa Petrushanko"/>
        <s v="Lothaire Mizzi"/>
        <s v="Dael Camilletti"/>
        <s v="Lem Pennacci"/>
        <s v="Donalt Sangwin"/>
        <s v="Rachelle Elizabeth"/>
        <s v="Olag Baudassi"/>
        <s v="Ryann Stickler"/>
        <s v="Hally Lorait"/>
        <s v="Lindy Uttermare"/>
        <s v="Theo Jacobovitz"/>
        <s v="Delainey Kiddy"/>
        <s v="Dorie de la Tremoille"/>
        <s v="Jewelle Shenton"/>
        <s v="Guenevere Ruggen"/>
        <s v="Lexie Mallan"/>
        <s v="Becky Semkins"/>
        <s v="Karylin Huddart"/>
        <s v="Darn Penquet"/>
        <s v="Isis Hessel"/>
        <s v="Claudell Ayre"/>
        <s v="Lind Conyers"/>
        <s v="Lindon Agnolo"/>
        <s v="Nanine McCarthy"/>
        <s v="Sacha Bruun"/>
        <s v="Fanny Flanagan"/>
        <s v="Reinaldos Kirtley"/>
        <s v="Boyd Bett"/>
        <s v="Loydie Langlais"/>
        <s v="Jasper Sisneros"/>
        <s v="Tania Craggs"/>
        <s v="Terence Vanyutin"/>
        <s v="Dorotea Hollyman"/>
        <s v="Queenie Veel"/>
        <s v="Demetris Micheli"/>
        <s v="Flynn Antony"/>
        <s v="Donnie Hedlestone"/>
        <s v="Ugo Southerden"/>
        <s v="Jermaine Branchett"/>
        <s v="Gregorius Trengrove"/>
        <s v="Corine Drewett"/>
        <s v="Annetta Brentnall"/>
        <s v="Dorelia Bury"/>
        <s v="Codi Littrell"/>
        <s v="Wyatan Fetherston"/>
        <s v="Kienan Ferson"/>
        <s v="Malynda Purbrick"/>
        <s v="Shay Couronne"/>
        <s v="Cordy Odgaard"/>
        <s v="Caddric Atcheson"/>
        <s v="Conny Gheraldi"/>
        <s v="Dianne Chardin"/>
        <s v="Una Welberry"/>
        <s v="Courtney Pallant"/>
        <s v="Elden Andriessen"/>
        <s v="Evy Wilsone"/>
        <s v="Rudy Farquharson"/>
        <s v="Granger Smallcombe"/>
        <s v="Charmane Denys"/>
        <s v="Sharity Wickens"/>
        <s v="Agnes Adamides"/>
        <s v="Hailee Radbone"/>
        <s v="Lyn Entwistle"/>
        <s v="Julius Mccaull"/>
        <s v="Leonore Francisco"/>
        <s v="Alf Housaman"/>
        <s v="Boyce Tarte"/>
        <s v="Hewet Synnot"/>
        <s v="Mab Blakemore"/>
        <s v="Sarette Ducarel"/>
        <s v="Wang Powlesland"/>
        <s v="Lyndsey Megany"/>
        <s v="Jackquelin Chugg"/>
        <s v="Odelia Skerme"/>
        <s v="Ransell McKall"/>
        <s v="Hamish MacSherry"/>
        <s v="Edin Yantsurev"/>
        <s v="Isahella Hagland"/>
        <s v="Tersina Castagne"/>
        <s v="Osbert Robins"/>
        <s v="Franny Kienlein"/>
        <s v="Carolann Beine"/>
        <s v="Cristina Aleixo"/>
        <s v="Valenka Stansbury"/>
        <s v="Marjorie Yoxen"/>
        <s v="Jacinthe Balsillie"/>
        <s v="Geneva Standley"/>
        <s v="Alberta Balsdone"/>
        <s v="Fanchon Haughian"/>
        <s v="Cybill Graddell"/>
        <s v="Nicko Corps"/>
        <s v="Ethel Ryles"/>
        <s v="Felita Eshmade"/>
        <s v="Nico Hubert"/>
        <s v="Nicky Ayris"/>
        <s v="Christel Speak"/>
        <s v="Deana Staite"/>
        <s v="Lenore Messenbird"/>
        <s v="Randal Longfield"/>
        <s v="Giana Tonnesen"/>
        <s v="Val Wakelin"/>
        <s v="Raynor McGilvary"/>
        <s v="Vasily Polglase"/>
        <s v="Daryn Cassius"/>
        <s v="Waneta Edinborough"/>
        <s v="Sky Farnish"/>
        <s v="Martie Brimilcombe"/>
        <s v="Ingamar Eberlein"/>
        <s v="Klarika Egglestone"/>
        <s v="Judd De Leek"/>
        <s v="Kendra Backshell"/>
        <s v="Trescha Jedrachowicz"/>
        <s v="Fransisco Malecky"/>
        <s v="Denny O' Ronan"/>
        <s v="Gerard Pirdy"/>
        <s v="Bobbe Piggott"/>
        <s v="Tammie Drynan"/>
        <s v="Shelley Gehring"/>
        <s v="Brice Romera"/>
        <s v="Quinton Fouracres"/>
        <s v="Barnett Sillis"/>
        <s v="Hazel Saill"/>
        <s v="Vidovic Antonelli"/>
        <s v="Emlynne Heining"/>
        <s v="Waylin Hollingdale"/>
        <s v="Rufus Flear"/>
        <s v="Borg Daile"/>
        <s v="Gothart Bamfield"/>
        <s v="Dallas Yarham"/>
        <s v="Dom Milella"/>
        <s v="Culley Farris"/>
        <s v="Berty Beelby"/>
        <s v="Maisie Sarvar"/>
        <s v="Aurlie McCarl"/>
        <s v="Delmar Beasant"/>
        <s v="Duky Phizackerly"/>
        <s v="Felicia Jecock"/>
        <s v="Itch Norquoy"/>
        <s v="Reese Lidgey"/>
        <s v="Tess Benediktovich"/>
        <s v="Adham Greenhead"/>
        <s v="Aube Follett"/>
        <s v="Xenos Gibbons"/>
        <s v="Nadeen Broomer"/>
        <s v="Broderick McGilvra"/>
        <s v="Ericka Tripp"/>
        <s v="Ancell Fendt"/>
        <s v="Jorge Bettison"/>
        <s v="Granger Fantham"/>
        <s v="Michale Delves"/>
        <s v="Rochette Huscroft"/>
        <s v="Tani Taffarello"/>
        <s v="Hildegarde Brangan"/>
        <s v="Florinda Matusovsky"/>
        <s v="Jarred Camillo"/>
        <s v="Leonie Cullrford"/>
        <s v="Salomo Cushworth"/>
        <s v="Aurea Corradino"/>
        <s v="Avrit Davidowsky"/>
        <s v="Gaile Goggin"/>
        <s v="Vicki Kirdsch"/>
        <s v="Dagny Kornel"/>
        <s v="Friederike Drysdale"/>
        <s v="Conchita Bryde"/>
        <s v="Godfry Poinsett"/>
        <s v="Nick Brakespear"/>
        <s v="Violante Skouling"/>
        <s v="Quintina Heavyside"/>
        <s v="Claiborne Feye"/>
        <s v="Skylar Jeyness"/>
        <s v="Gussy Broadbear"/>
        <s v="Adelice Isabell"/>
        <s v="Diane-marie Wincer"/>
        <s v="Arlana Ferrea"/>
        <s v="Carney Clemencet"/>
        <s v="Karl Imorts"/>
        <s v="Bobinette Hindsberg"/>
        <s v="Shirlene Edmondson"/>
        <s v="Lenci Haggerstone"/>
        <s v="Hamish Skeech"/>
        <s v="Yuri Burrells"/>
        <s v="Charin Penwarden"/>
        <s v="Leontine Rubrow"/>
        <s v="Orbadiah Duny"/>
        <s v="Sim Pamphilon"/>
        <s v="Melodie OIlier"/>
        <s v="Rafaela Treacher"/>
        <s v="Karlan Karby"/>
        <s v="Heall Perris"/>
        <s v="Nertie Poolman"/>
        <s v="Willabella Abramski"/>
        <s v="Ramon Cheak"/>
        <s v="Reynolds Crookshanks"/>
        <s v="Linn Alaway"/>
        <s v="Gabey Cogan"/>
        <s v="Annabel Antuk"/>
        <s v="Leta Clarricoates"/>
        <s v="Drake Jevon"/>
        <s v="Kynthia Berick"/>
        <s v="Nelie Garnson"/>
        <s v="Kenton Wetherick"/>
        <s v="Ermin Beeble"/>
        <s v="Willy Pummery"/>
        <s v="Freda Hollows"/>
        <s v="Blancha McAmish"/>
        <s v="Wilek Lightollers"/>
        <s v="Zorina Ponting"/>
        <s v="Mina Elstone"/>
        <s v="Christopher Grieveson"/>
        <s v="Chaddie Bennie"/>
        <s v="Abraham Coleman"/>
        <s v="Reggie Thickpenny"/>
        <s v="Man Fright"/>
        <s v="Kathleen Diable"/>
        <s v="Catharine Scoines"/>
        <s v="Sloan Diviny"/>
        <s v="Zeke Walisiak"/>
        <s v="Stanly Keets"/>
        <s v="Lorianne Kyneton"/>
        <s v="Theo Bowne"/>
        <s v="Correy Cottingham"/>
        <s v="Orazio Comber"/>
        <s v="Erny Stenyng"/>
        <s v="Emmaline Rasmus"/>
        <s v="Eddi Sedgebeer"/>
        <s v="Sigfrid Busch"/>
        <s v="Ilysa Whapple"/>
        <s v="Lynnea Danton"/>
        <s v="Rickey Readie"/>
        <s v="Ferrell Ferber"/>
        <s v="Terri Lyford"/>
        <s v="Rikki Tomkowicz"/>
        <s v="Carmina Hubbuck"/>
        <s v="Winn Keyse"/>
        <s v="Bar O' Mahony"/>
        <s v="Foster Constance"/>
        <s v="Mahala Ludwell"/>
        <s v="Sherman Mewrcik"/>
        <s v="Konstantine Thoumasson"/>
        <s v="Archambault Gillard"/>
        <s v="Linus Flippelli"/>
        <s v="Gardy Dimitriou"/>
        <s v="Isac Jesper"/>
        <s v="Cassie Pinkerton"/>
        <s v="Desdemona Eye"/>
        <s v="Hazel Iacopini"/>
        <s v="Beryle Kenwell"/>
        <s v="Mathew Goulter"/>
        <s v="Milty Middis"/>
        <s v="Kristos Streight"/>
        <s v="Kaja Loxton"/>
        <s v="Minette Whellans"/>
        <s v="Myles Seawright"/>
        <s v="Kandy Heddan"/>
        <s v="Elna Grise"/>
        <s v="Anny Mundford"/>
        <s v="Bobbe Castagneto"/>
        <s v="Beitris Keaveney"/>
        <s v="Jammie Cloke"/>
        <s v="Phyllys Ormerod"/>
        <s v="Rudiger Di Bartolomeo"/>
        <s v="Witty Ranson"/>
        <s v="Harland Trematick"/>
        <s v="Blake Kelloway"/>
        <s v="Adriana Lazarus"/>
        <s v="Rickie Faltin"/>
        <s v="Benedetto Gozzett"/>
        <s v="Ethelda Hobbing"/>
        <s v="Orland Tadman"/>
        <s v="Davida Caro"/>
        <s v="Lenette Dwerryhouse"/>
        <s v="Jessica McNess"/>
        <s v="Beryl Osborn"/>
        <s v="Jacquelyn Maha"/>
        <s v="Chris Croster"/>
        <s v="Alexa Sizey"/>
        <s v="Rem Furman"/>
        <s v="Natka Leethem"/>
        <s v="Elvina Angel"/>
        <s v="Alisha Hulburt"/>
        <s v="Izaak Primak"/>
        <s v="Silvana Northeast"/>
        <s v="Nannie Naseby"/>
        <s v="Deonne Shortall"/>
        <s v="Jeno Capey"/>
        <s v="Neely Broadberrie"/>
        <s v="Geoffrey Siuda"/>
        <s v="Monica Fearon"/>
        <s v="Zack Pellett"/>
        <s v="Antone Harrold"/>
        <s v="Elsbeth Westerman"/>
        <s v="Nealson Cuttler"/>
        <s v="Othello Syseland"/>
        <s v="Rebeka Worg"/>
        <s v="Dionne Skyner"/>
        <s v="Baxy Cargen"/>
        <s v="Faber Eilhart"/>
        <s v="Darice Heaford"/>
        <s v="Chantal Mersh"/>
        <s v="Barrie Fallowes"/>
        <s v="Irv Hay"/>
        <s v="Marianna Vedmore"/>
        <s v="Alon Pllu"/>
        <s v="Connor Heaviside"/>
        <s v="Alikee Carryer"/>
        <s v="Haslett Jodrelle"/>
        <s v="Jami Redholes"/>
        <s v="Shermy Moseby"/>
        <s v="Hetti Penson"/>
        <s v="Donica Bonhome"/>
        <s v="Paulo Yea"/>
        <s v="Almeria Burgett"/>
        <s v="Beltran Mathon"/>
        <s v="Jany Rudeforth"/>
        <s v="Ilaire Sprakes"/>
        <s v="Russell Donet"/>
        <s v="Koralle Heads"/>
        <s v="Bette-ann Munden"/>
        <s v="De Drewitt"/>
        <s v="Christoffer O' Shea"/>
        <s v="Silvio Iorizzi"/>
        <s v="Gallard Gatheral"/>
        <s v="Ruy Cancellieri"/>
        <s v="Jennifer Rangall"/>
        <s v="Rhetta Elnaugh"/>
        <s v="Isa Blazewicz"/>
        <s v="Chloette Bernardot"/>
        <s v="Emlynne Laird"/>
        <s v="Anjanette Goldie"/>
        <s v="Kipper Boorn"/>
        <s v="Hatty Dovydenas"/>
        <s v="Lowell Keenleyside"/>
        <s v="Merrile Cobbledick"/>
        <s v="Read Cutts"/>
        <s v="Freeland Missenden"/>
        <s v="Zachary Tramel"/>
        <s v="Dinah Crutcher"/>
        <s v="Nicolina Jenny"/>
        <s v="Beryle Cottier"/>
        <s v="Darrin Tingly"/>
        <s v="Morna Hansed"/>
        <s v="Helaina Rainforth"/>
        <s v="Auguste Rizon"/>
        <s v="Rasia Jacquemard"/>
        <s v="Reube Cawley"/>
        <s v="Alric Darth"/>
        <s v="Yulma Dombrell"/>
        <s v="Terencio O'Moylan"/>
        <s v="Zachariah Carlson"/>
        <s v="Stacy Pickworth"/>
        <s v="Kylie Mowat"/>
        <s v="Hamlen Pallister"/>
        <s v="Timofei Woofinden"/>
        <s v="Cleve Blowfelde"/>
        <s v="Jilly Dreng"/>
        <s v="Giordano Lorenzin"/>
        <s v="Anson Iddison"/>
        <s v="Gnni Cheeke"/>
        <s v="Mag Armistead"/>
        <s v="Carlie Linskill"/>
        <s v="Wilton Jallin"/>
        <s v="Enriqueta Ixor"/>
        <s v="Yardley Basill"/>
        <s v="Tawnya Menary"/>
        <s v="Gwenni Ratt"/>
        <s v="Nissie Rudland"/>
        <s v="Celie MacCourt"/>
        <s v="Chrisy Blofeld"/>
        <s v="Shirleen Welds"/>
        <s v="Paula Denis"/>
        <s v="Audra Kelston"/>
        <s v="Mordy Van Der Vlies"/>
        <s v="Filip Antcliffe"/>
        <s v="Dorey Sopper"/>
        <s v="Adrian Swaine"/>
        <s v="Casi Gwinnett"/>
        <s v="Vernor Pawsey"/>
        <s v="Gregorius Kislingbury"/>
        <s v="Mellisa Mebes"/>
        <s v="Innis Renhard"/>
        <s v="Celestia Dolohunty"/>
        <s v="Alfy Snowding"/>
        <s v="Gay Eilhersen"/>
        <s v="Cordi Switsur"/>
        <s v="Maurie Bartol"/>
        <s v="Jocko Pray"/>
        <s v="Serena Earley"/>
        <s v="Adelheid Gladhill"/>
        <s v="Keefer Cake"/>
        <s v="Niels Leake"/>
        <s v="Shawnee Critchlow"/>
        <s v="Rosaline McLae"/>
        <s v="Amii Gallyon"/>
        <s v="Sylas Jennaroy"/>
        <s v="Annie Campsall"/>
        <s v="Tallie felip"/>
        <s v="Frans Habbergham"/>
        <s v="Dyanna Aizikovitz"/>
        <s v="Birgit Domange"/>
        <s v="Alva Filipczak"/>
        <s v="Peyter Lauritzen"/>
        <s v="Devland Gritton"/>
        <s v="Gale Heindrick"/>
        <s v="Portie Cutchie"/>
        <s v="Domeniga Duke"/>
        <s v="Ailene Nesfield"/>
        <s v="Ardith Chill"/>
        <s v="Harwilll Bishell"/>
        <s v="Melosa Kippen"/>
        <s v="Gilberto Cornier"/>
        <s v="Adora Roubert"/>
        <s v="Mitch Attwool"/>
        <s v="Raleigh Lepere"/>
        <s v="Bettina Leffek"/>
        <s v="Graeme Whitehead"/>
        <s v="Mindy Bogey"/>
        <s v="Tory Walas"/>
        <s v="Lenka Rushmer"/>
        <s v="Cobby Cromwell"/>
        <s v="Dottie Tift"/>
        <s v="Skipton Morrall"/>
        <s v="Marty Scholl"/>
        <s v="Nat Saleway"/>
        <s v="Miran Doidge"/>
        <s v="Derick Snow"/>
        <s v="Leia Kernan"/>
        <s v="Cissiee Raisbeck"/>
        <s v="Kienan Scholard"/>
        <s v="Hy Zanetto"/>
        <s v="Claiborne Mottram"/>
        <s v="Darby Dummer"/>
        <s v="Bear Gaish"/>
        <s v="Chance Rowthorn"/>
        <s v="Isidore Hussey"/>
        <s v="Catarina Donn"/>
        <s v="Bo Kindley"/>
        <s v="Dottie Rallin"/>
        <s v="Merell Zanazzi"/>
        <s v="Rhona Lequeux"/>
        <s v="Stanislaus Gilroy"/>
        <s v="Clayton Kingwell"/>
        <s v="Jule Deehan"/>
        <s v="Ibby Charters"/>
        <s v="Georgena Bentjens"/>
        <s v="Hermann Larvor"/>
        <s v="Koren Ferretti"/>
        <s v="Torie Gottelier"/>
        <s v="Bartholemy Flaherty"/>
        <s v="Myrle Dearden"/>
        <s v="Ira Sjostrom"/>
        <s v="Margarette Sterland"/>
        <s v="Giacobo Skingle"/>
        <s v="Ferdie Tourry"/>
        <s v="Pippo Witherington"/>
        <s v="Jordana Halden"/>
        <s v="Virgil Baumadier"/>
        <s v="Koressa O'Geneay"/>
        <s v="Craggy Bril"/>
        <s v="Tess Bennison"/>
        <s v="Lemuel Rignold"/>
        <s v="Kris O'Cullen"/>
        <s v="Glory Clemon"/>
        <s v="Derrek Allpress"/>
        <s v="Chloris Sorrell"/>
        <s v="Janeva Edinboro"/>
        <s v="Lewes Danes"/>
        <s v="Eal D'Ambrogio"/>
        <s v="Nalani Pirrone"/>
        <s v="Shaylynn Lobe"/>
        <s v="Skelly Dolohunty"/>
        <s v="Timoteo Glisane"/>
        <s v="Paola Brydell"/>
        <s v="Sarajane Potter"/>
        <s v="Gonzales Cicculi"/>
        <s v="Lauritz Ledgley"/>
        <s v="Rana Sharer"/>
        <s v="Chad Miguel"/>
        <s v="Petey Kingsbury"/>
        <s v="Elizabet Aizikowitz"/>
        <s v="Lorin Guerrazzi"/>
        <s v="Rhodie Strathern"/>
        <s v="Selia Ragles"/>
        <s v="Tomas Sutty"/>
        <s v="Iorgo Kleinert"/>
        <s v="Heloise Zeal"/>
        <s v="Mallory Shrimpling"/>
        <s v="Vanna Le - Count"/>
        <s v="Billy Neiland"/>
        <s v="Wain Stearley"/>
        <s v="Silvan McShea"/>
        <s v="Uriah Lethbrig"/>
        <s v="Hetti Measures"/>
        <s v="Willa Rolling"/>
        <s v="Bidget Tremellier"/>
        <s v="Angelia Cockrem"/>
        <s v="Jemimah Ethelston"/>
        <s v="Janella Millett"/>
        <s v="Willey Romao"/>
        <s v="Orly Ryland"/>
        <s v="Cletis Giacomazzo"/>
        <s v="Lawrence Pratt"/>
        <s v="Selle Scurrer"/>
        <s v="Bobbe Renner"/>
        <s v="Elonore Joliffe"/>
        <s v="Jeno Druitt"/>
        <s v="Laurence Ellingham"/>
        <s v="Antonius Lewry"/>
        <s v="Wiley Leopold"/>
        <s v="Felita Dauney"/>
        <s v="Kandace Cragell"/>
        <s v="Kimberli Mustchin"/>
        <s v="Lamond Gheeraert"/>
        <s v="Adrianne Vairow"/>
        <s v="Emiline Galgey"/>
        <s v="Arel De Lasci"/>
        <s v="Pren Bess"/>
        <s v="Raphaela Schankelborg"/>
        <s v="Stearne Count"/>
        <s v="Patrice Trobe"/>
        <s v="Brook Drage"/>
        <s v="Alberto Hutchinson"/>
        <s v="Constance Halfhide"/>
        <s v="Micki Fero"/>
        <s v="Felice Miell"/>
        <s v="Charin Maplethorp"/>
        <s v="Donny Fries"/>
        <s v="Morly Rocks"/>
        <s v="Belvia Umpleby"/>
        <s v="Reamonn Aynold"/>
        <s v="Tildie Tilzey"/>
        <s v="Henderson Crowne"/>
        <s v="Denyse O'Calleran"/>
        <s v="Julio Armytage"/>
        <s v="Channa Belamy"/>
        <s v="Faunie Brigham"/>
        <s v="Warner Maddox"/>
        <s v="Winne Roche"/>
        <s v="Byron Acarson"/>
        <s v="Arabella Fransewich"/>
        <s v="Feliks Babber"/>
        <s v="Nataniel Helkin"/>
        <s v="Leesa Flaonier"/>
        <s v="Dollie Gadsden"/>
        <s v="Vallie Kundt"/>
        <s v="Malynda Glawsop"/>
        <s v="Marne Mingey"/>
        <s v="Kerr Patise"/>
        <s v="Maggy Harby"/>
        <s v="Astrix Kitchingham"/>
        <s v="Melvin Wharfe"/>
        <s v="Effie Yurkov"/>
        <s v="Johnath Fairebrother"/>
        <s v="Simone Capon"/>
        <s v="Cortney Gibbonson"/>
        <s v="Rodolfo Willoway"/>
        <s v="Cece Inker"/>
        <s v="Hadley Reuven"/>
        <s v="Meade Birkin"/>
        <s v="Chester Clowton"/>
        <s v="Fernando Sulman"/>
        <s v="Josefina Ferens"/>
        <s v="Webb Speechly"/>
        <s v="Pru Durban"/>
        <s v="Llywellyn Oscroft"/>
        <s v="Augustin Waterhouse"/>
        <s v="Oran Colbeck"/>
        <s v="Tymon Zanetti"/>
        <s v="Cindra Burling"/>
        <s v="Doll Beauchamp"/>
        <s v="Rea Offell"/>
        <s v="Teddi Crowthe"/>
        <s v="Marie-jeanne Redgrave"/>
        <s v="Nathan Sictornes"/>
        <s v="Cos Fluin"/>
        <s v="Annabella Danzey"/>
        <s v="Corney Curme"/>
        <s v="Dell Daveridge"/>
        <s v="Rosaleen Scholar"/>
        <s v="Edin Mathe"/>
        <s v="Lorenzo Yeoland"/>
        <s v="Bram Revel"/>
        <s v="Jed Kennicott"/>
        <s v="Francesco Dressel"/>
        <s v="Mathilda Matiasek"/>
        <s v="Romain Avrashin"/>
        <s v="Trumaine Tewelson"/>
        <s v="Trina Le Sarr"/>
        <s v="Dorette Hinemoor"/>
        <s v="Babb Pollins"/>
        <s v="Ewell Hanby"/>
        <s v="Rozele Relton"/>
        <s v="Daryn Dibley"/>
        <s v="Kaela Nottram"/>
        <s v="Theresita Newbury"/>
        <s v="Tamarah Fero"/>
        <s v="Charis Crosier"/>
        <s v="Devy Bulbrook"/>
        <s v="Lisa Goodger"/>
        <s v="Kim Kemery"/>
        <s v="Isis Pikett"/>
        <s v="Inger Bouldon"/>
        <s v="Bee Fattorini"/>
      </sharedItems>
    </cacheField>
    <cacheField name="Email" numFmtId="0">
      <sharedItems/>
    </cacheField>
    <cacheField name="Country" numFmtId="0">
      <sharedItems count="3">
        <s v="United States"/>
        <s v="United Kingdom"/>
        <s v="Ireland"/>
      </sharedItems>
    </cacheField>
    <cacheField name="Coffee Type" numFmtId="0">
      <sharedItems/>
    </cacheField>
    <cacheField name="Roast Type" numFmtId="0">
      <sharedItems/>
    </cacheField>
    <cacheField name="Size" numFmtId="168">
      <sharedItems containsSemiMixedTypes="0" containsString="0" containsNumber="1" minValue="0.2" maxValue="2.5" count="4">
        <n v="0.5"/>
        <n v="0.2"/>
        <n v="1"/>
        <n v="2.5"/>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Liberica"/>
        <s v="Arabica"/>
      </sharedItems>
    </cacheField>
    <cacheField name="Roast Type Name" numFmtId="0">
      <sharedItems count="3">
        <s v="Medium"/>
        <s v="Dark"/>
        <s v="Light"/>
      </sharedItems>
    </cacheField>
    <cacheField name="Loyalty Card" numFmtId="0">
      <sharedItems count="2">
        <s v="No"/>
        <s v="Yes"/>
      </sharedItems>
    </cacheField>
    <cacheField name="Months (Order Date)" numFmtId="0" databaseField="0">
      <fieldGroup base="1">
        <rangePr groupBy="months" startDate="2019-01-02T00:00:00" endDate="2021-09-28T00:00:00"/>
        <groupItems count="14">
          <s v="&lt;02/01/2019"/>
          <s v="Jan"/>
          <s v="Feb"/>
          <s v="Mar"/>
          <s v="Apr"/>
          <s v="May"/>
          <s v="Jun"/>
          <s v="Jul"/>
          <s v="Aug"/>
          <s v="Sep"/>
          <s v="Oct"/>
          <s v="Nov"/>
          <s v="Dec"/>
          <s v="&gt;28/09/2021"/>
        </groupItems>
      </fieldGroup>
    </cacheField>
    <cacheField name="Years (Order Date)" numFmtId="0" databaseField="0">
      <fieldGroup base="1">
        <rangePr groupBy="years" startDate="2019-01-02T00:00:00" endDate="2021-09-28T00:00:00"/>
        <groupItems count="5">
          <s v="&lt;02/01/2019"/>
          <s v="2019"/>
          <s v="2020"/>
          <s v="2021"/>
          <s v="&gt;28/09/2021"/>
        </groupItems>
      </fieldGroup>
    </cacheField>
  </cacheFields>
  <extLst>
    <ext xmlns:x14="http://schemas.microsoft.com/office/spreadsheetml/2009/9/main" uri="{725AE2AE-9491-48be-B2B4-4EB974FC3084}">
      <x14:pivotCacheDefinition pivotCacheId="218356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ZT-46571-659"/>
    <x v="0"/>
    <s v="03396-68805-ZC"/>
    <s v="R-M-0.5"/>
    <n v="3"/>
    <x v="0"/>
    <s v="gpetracci8@livejournal.com"/>
    <x v="0"/>
    <s v="Rob"/>
    <s v="M"/>
    <x v="0"/>
    <n v="5.97"/>
    <n v="17.91"/>
    <x v="0"/>
    <x v="0"/>
    <x v="0"/>
  </r>
  <r>
    <s v="CTE-31437-326"/>
    <x v="1"/>
    <s v="22721-63196-UJ"/>
    <s v="R-M-0.2"/>
    <n v="4"/>
    <x v="1"/>
    <s v="gduckerdx@patch.com"/>
    <x v="1"/>
    <s v="Rob"/>
    <s v="M"/>
    <x v="1"/>
    <n v="2.9849999999999999"/>
    <n v="11.94"/>
    <x v="0"/>
    <x v="0"/>
    <x v="0"/>
  </r>
  <r>
    <s v="CTE-31437-326"/>
    <x v="2"/>
    <s v="22721-63196-UJ"/>
    <s v="E-M-0.2"/>
    <n v="4"/>
    <x v="1"/>
    <s v="gduckerdx@patch.com"/>
    <x v="1"/>
    <s v="Exc"/>
    <s v="M"/>
    <x v="1"/>
    <n v="4.125"/>
    <n v="16.5"/>
    <x v="1"/>
    <x v="0"/>
    <x v="0"/>
  </r>
  <r>
    <s v="CTE-31437-326"/>
    <x v="3"/>
    <s v="22721-63196-UJ"/>
    <s v="L-D-1"/>
    <n v="4"/>
    <x v="1"/>
    <s v="gduckerdx@patch.com"/>
    <x v="1"/>
    <s v="Lib"/>
    <s v="D"/>
    <x v="2"/>
    <n v="12.95"/>
    <n v="51.8"/>
    <x v="2"/>
    <x v="1"/>
    <x v="0"/>
  </r>
  <r>
    <s v="CTE-31437-326"/>
    <x v="4"/>
    <s v="22721-63196-UJ"/>
    <s v="L-L-0.2"/>
    <n v="3"/>
    <x v="1"/>
    <s v="gduckerdx@patch.com"/>
    <x v="1"/>
    <s v="Lib"/>
    <s v="L"/>
    <x v="1"/>
    <n v="4.7549999999999999"/>
    <n v="14.265000000000001"/>
    <x v="2"/>
    <x v="2"/>
    <x v="0"/>
  </r>
  <r>
    <s v="TID-21626-411"/>
    <x v="5"/>
    <s v="19383-33606-PW"/>
    <s v="R-L-0.5"/>
    <n v="3"/>
    <x v="2"/>
    <s v="sbollamlf@list-manage.com"/>
    <x v="0"/>
    <s v="Rob"/>
    <s v="L"/>
    <x v="0"/>
    <n v="7.169999999999999"/>
    <n v="21.509999999999998"/>
    <x v="0"/>
    <x v="2"/>
    <x v="0"/>
  </r>
  <r>
    <s v="IMP-12563-728"/>
    <x v="6"/>
    <s v="68346-14810-UA"/>
    <s v="E-L-0.5"/>
    <n v="6"/>
    <x v="3"/>
    <s v=""/>
    <x v="0"/>
    <s v="Exc"/>
    <s v="L"/>
    <x v="0"/>
    <n v="8.91"/>
    <n v="53.46"/>
    <x v="1"/>
    <x v="2"/>
    <x v="0"/>
  </r>
  <r>
    <s v="OUQ-73954-002"/>
    <x v="7"/>
    <s v="66308-13503-KD"/>
    <s v="R-M-0.2"/>
    <n v="4"/>
    <x v="4"/>
    <s v="khammettgm@dmoz.org"/>
    <x v="0"/>
    <s v="Rob"/>
    <s v="M"/>
    <x v="1"/>
    <n v="2.9849999999999999"/>
    <n v="11.94"/>
    <x v="0"/>
    <x v="0"/>
    <x v="1"/>
  </r>
  <r>
    <s v="CYZ-37122-164"/>
    <x v="8"/>
    <s v="21798-04171-XC"/>
    <s v="E-M-0.5"/>
    <n v="2"/>
    <x v="5"/>
    <s v="wcottierj3@cafepress.com"/>
    <x v="0"/>
    <s v="Exc"/>
    <s v="M"/>
    <x v="0"/>
    <n v="8.25"/>
    <n v="16.5"/>
    <x v="1"/>
    <x v="0"/>
    <x v="0"/>
  </r>
  <r>
    <s v="TNR-84447-052"/>
    <x v="9"/>
    <s v="34419-18068-AG"/>
    <s v="E-D-2.5"/>
    <n v="4"/>
    <x v="6"/>
    <s v="dduffiepr@time.com"/>
    <x v="0"/>
    <s v="Exc"/>
    <s v="D"/>
    <x v="3"/>
    <n v="27.945"/>
    <n v="111.78"/>
    <x v="1"/>
    <x v="1"/>
    <x v="0"/>
  </r>
  <r>
    <s v="KAR-24978-271"/>
    <x v="10"/>
    <s v="23187-65750-HZ"/>
    <s v="R-M-1"/>
    <n v="6"/>
    <x v="7"/>
    <s v="sarpinep@moonfruit.com"/>
    <x v="0"/>
    <s v="Rob"/>
    <s v="M"/>
    <x v="2"/>
    <n v="9.9499999999999993"/>
    <n v="59.699999999999996"/>
    <x v="0"/>
    <x v="0"/>
    <x v="0"/>
  </r>
  <r>
    <s v="LDK-71031-121"/>
    <x v="11"/>
    <s v="84761-40784-SV"/>
    <s v="L-L-2.5"/>
    <n v="1"/>
    <x v="8"/>
    <s v="arudramka@prnewswire.com"/>
    <x v="0"/>
    <s v="Lib"/>
    <s v="L"/>
    <x v="3"/>
    <n v="36.454999999999998"/>
    <n v="36.454999999999998"/>
    <x v="2"/>
    <x v="2"/>
    <x v="0"/>
  </r>
  <r>
    <s v="FWU-44971-444"/>
    <x v="12"/>
    <s v="12190-25421-WM"/>
    <s v="A-D-2.5"/>
    <n v="3"/>
    <x v="9"/>
    <s v="mmalloyi6@seattletimes.com"/>
    <x v="0"/>
    <s v="Ara"/>
    <s v="D"/>
    <x v="3"/>
    <n v="22.884999999999998"/>
    <n v="68.655000000000001"/>
    <x v="3"/>
    <x v="1"/>
    <x v="0"/>
  </r>
  <r>
    <s v="EQE-31648-909"/>
    <x v="13"/>
    <s v="19821-05175-WZ"/>
    <s v="E-D-0.5"/>
    <n v="5"/>
    <x v="10"/>
    <s v="arizzetti55@naver.com"/>
    <x v="0"/>
    <s v="Exc"/>
    <s v="D"/>
    <x v="0"/>
    <n v="7.29"/>
    <n v="36.450000000000003"/>
    <x v="1"/>
    <x v="1"/>
    <x v="1"/>
  </r>
  <r>
    <s v="VJF-46305-323"/>
    <x v="14"/>
    <s v="68555-89840-GZ"/>
    <s v="L-D-0.5"/>
    <n v="2"/>
    <x v="11"/>
    <s v="msesonck@census.gov"/>
    <x v="0"/>
    <s v="Lib"/>
    <s v="D"/>
    <x v="0"/>
    <n v="7.77"/>
    <n v="15.54"/>
    <x v="2"/>
    <x v="1"/>
    <x v="0"/>
  </r>
  <r>
    <s v="ABO-29054-365"/>
    <x v="15"/>
    <s v="00256-19905-YG"/>
    <s v="A-M-0.5"/>
    <n v="6"/>
    <x v="12"/>
    <s v=""/>
    <x v="2"/>
    <s v="Ara"/>
    <s v="M"/>
    <x v="0"/>
    <n v="6.75"/>
    <n v="40.5"/>
    <x v="3"/>
    <x v="0"/>
    <x v="0"/>
  </r>
  <r>
    <s v="KFJ-46568-890"/>
    <x v="16"/>
    <s v="71003-85639-HB"/>
    <s v="E-L-0.5"/>
    <n v="2"/>
    <x v="13"/>
    <s v=""/>
    <x v="0"/>
    <s v="Exc"/>
    <s v="L"/>
    <x v="0"/>
    <n v="8.91"/>
    <n v="17.82"/>
    <x v="1"/>
    <x v="2"/>
    <x v="1"/>
  </r>
  <r>
    <s v="GTT-73214-334"/>
    <x v="17"/>
    <s v="98636-90072-YE"/>
    <s v="A-L-1"/>
    <n v="6"/>
    <x v="14"/>
    <s v="nbuneylx@jugem.jp"/>
    <x v="0"/>
    <s v="Ara"/>
    <s v="L"/>
    <x v="2"/>
    <n v="12.95"/>
    <n v="77.699999999999989"/>
    <x v="3"/>
    <x v="2"/>
    <x v="0"/>
  </r>
  <r>
    <s v="AYY-83051-752"/>
    <x v="18"/>
    <s v="46431-09298-OU"/>
    <s v="L-L-1"/>
    <n v="6"/>
    <x v="15"/>
    <s v="cwinchcombeho@jiathis.com"/>
    <x v="0"/>
    <s v="Lib"/>
    <s v="L"/>
    <x v="2"/>
    <n v="15.85"/>
    <n v="95.1"/>
    <x v="2"/>
    <x v="2"/>
    <x v="1"/>
  </r>
  <r>
    <s v="GPW-43956-761"/>
    <x v="19"/>
    <s v="09667-09231-YM"/>
    <s v="E-L-0.5"/>
    <n v="6"/>
    <x v="16"/>
    <s v="bwardellqu@adobe.com"/>
    <x v="0"/>
    <s v="Exc"/>
    <s v="L"/>
    <x v="0"/>
    <n v="8.91"/>
    <n v="53.46"/>
    <x v="1"/>
    <x v="2"/>
    <x v="1"/>
  </r>
  <r>
    <s v="OJU-34452-896"/>
    <x v="20"/>
    <s v="60799-92593-CX"/>
    <s v="E-L-0.5"/>
    <n v="1"/>
    <x v="17"/>
    <s v=""/>
    <x v="0"/>
    <s v="Exc"/>
    <s v="L"/>
    <x v="0"/>
    <n v="8.91"/>
    <n v="8.91"/>
    <x v="1"/>
    <x v="2"/>
    <x v="1"/>
  </r>
  <r>
    <s v="GZS-50547-887"/>
    <x v="21"/>
    <s v="61600-55136-UM"/>
    <s v="E-D-1"/>
    <n v="2"/>
    <x v="18"/>
    <s v="ccatchesideaa@macromedia.com"/>
    <x v="0"/>
    <s v="Exc"/>
    <s v="D"/>
    <x v="2"/>
    <n v="12.15"/>
    <n v="24.3"/>
    <x v="1"/>
    <x v="1"/>
    <x v="1"/>
  </r>
  <r>
    <s v="TRZ-94735-865"/>
    <x v="22"/>
    <s v="54462-58311-YF"/>
    <s v="L-M-0.5"/>
    <n v="4"/>
    <x v="19"/>
    <s v="tquadrikr@opensource.org"/>
    <x v="2"/>
    <s v="Lib"/>
    <s v="M"/>
    <x v="0"/>
    <n v="8.73"/>
    <n v="34.92"/>
    <x v="2"/>
    <x v="0"/>
    <x v="1"/>
  </r>
  <r>
    <s v="DJG-14442-608"/>
    <x v="23"/>
    <s v="75716-12782-SS"/>
    <s v="R-D-1"/>
    <n v="3"/>
    <x v="20"/>
    <s v="gcroysdaleb6@nih.gov"/>
    <x v="0"/>
    <s v="Rob"/>
    <s v="D"/>
    <x v="2"/>
    <n v="8.9499999999999993"/>
    <n v="26.849999999999998"/>
    <x v="0"/>
    <x v="1"/>
    <x v="1"/>
  </r>
  <r>
    <s v="EEJ-16185-108"/>
    <x v="24"/>
    <s v="65552-60476-KY"/>
    <s v="L-L-0.2"/>
    <n v="5"/>
    <x v="21"/>
    <s v=""/>
    <x v="0"/>
    <s v="Lib"/>
    <s v="L"/>
    <x v="1"/>
    <n v="4.7549999999999999"/>
    <n v="23.774999999999999"/>
    <x v="2"/>
    <x v="2"/>
    <x v="1"/>
  </r>
  <r>
    <s v="QLC-52637-305"/>
    <x v="25"/>
    <s v="34317-87258-HQ"/>
    <s v="L-D-2.5"/>
    <n v="4"/>
    <x v="22"/>
    <s v=""/>
    <x v="2"/>
    <s v="Lib"/>
    <s v="D"/>
    <x v="3"/>
    <n v="29.784999999999997"/>
    <n v="119.13999999999999"/>
    <x v="2"/>
    <x v="1"/>
    <x v="1"/>
  </r>
  <r>
    <s v="WMU-87639-108"/>
    <x v="26"/>
    <s v="71891-51101-VQ"/>
    <s v="R-D-0.5"/>
    <n v="1"/>
    <x v="23"/>
    <s v="cstebbingsi2@drupal.org"/>
    <x v="0"/>
    <s v="Rob"/>
    <s v="D"/>
    <x v="0"/>
    <n v="5.3699999999999992"/>
    <n v="5.3699999999999992"/>
    <x v="0"/>
    <x v="1"/>
    <x v="1"/>
  </r>
  <r>
    <s v="CZG-01299-952"/>
    <x v="27"/>
    <s v="09540-70637-EV"/>
    <s v="L-D-1"/>
    <n v="2"/>
    <x v="24"/>
    <s v="jtoyekg@pinterest.com"/>
    <x v="2"/>
    <s v="Lib"/>
    <s v="D"/>
    <x v="2"/>
    <n v="12.95"/>
    <n v="25.9"/>
    <x v="2"/>
    <x v="1"/>
    <x v="1"/>
  </r>
  <r>
    <s v="JUO-34131-517"/>
    <x v="28"/>
    <s v="07972-83748-JI"/>
    <s v="L-D-1"/>
    <n v="6"/>
    <x v="25"/>
    <s v=""/>
    <x v="0"/>
    <s v="Lib"/>
    <s v="D"/>
    <x v="2"/>
    <n v="12.95"/>
    <n v="77.699999999999989"/>
    <x v="2"/>
    <x v="1"/>
    <x v="1"/>
  </r>
  <r>
    <s v="AOL-13866-711"/>
    <x v="29"/>
    <s v="83490-88357-LJ"/>
    <s v="E-M-1"/>
    <n v="4"/>
    <x v="26"/>
    <s v="estentonms@google.it"/>
    <x v="0"/>
    <s v="Exc"/>
    <s v="M"/>
    <x v="2"/>
    <n v="13.75"/>
    <n v="55"/>
    <x v="1"/>
    <x v="0"/>
    <x v="1"/>
  </r>
  <r>
    <s v="OLF-77983-457"/>
    <x v="30"/>
    <s v="51901-35210-UI"/>
    <s v="A-L-2.5"/>
    <n v="2"/>
    <x v="27"/>
    <s v="gstarcksgi@abc.net.au"/>
    <x v="0"/>
    <s v="Ara"/>
    <s v="L"/>
    <x v="3"/>
    <n v="29.784999999999997"/>
    <n v="59.569999999999993"/>
    <x v="3"/>
    <x v="2"/>
    <x v="0"/>
  </r>
  <r>
    <s v="EAY-89850-211"/>
    <x v="31"/>
    <s v="43155-71724-XP"/>
    <s v="A-D-0.2"/>
    <n v="2"/>
    <x v="28"/>
    <s v=""/>
    <x v="0"/>
    <s v="Ara"/>
    <s v="D"/>
    <x v="1"/>
    <n v="2.9849999999999999"/>
    <n v="5.97"/>
    <x v="3"/>
    <x v="1"/>
    <x v="1"/>
  </r>
  <r>
    <s v="EVP-43500-491"/>
    <x v="32"/>
    <s v="49231-44455-IC"/>
    <s v="A-M-0.5"/>
    <n v="4"/>
    <x v="29"/>
    <s v="sshalesq@umich.edu"/>
    <x v="0"/>
    <s v="Ara"/>
    <s v="M"/>
    <x v="0"/>
    <n v="6.75"/>
    <n v="27"/>
    <x v="3"/>
    <x v="0"/>
    <x v="1"/>
  </r>
  <r>
    <s v="RYZ-14633-602"/>
    <x v="33"/>
    <s v="14158-30713-OB"/>
    <s v="A-D-1"/>
    <n v="4"/>
    <x v="30"/>
    <s v="mcalcuttt@baidu.com"/>
    <x v="2"/>
    <s v="Ara"/>
    <s v="D"/>
    <x v="2"/>
    <n v="9.9499999999999993"/>
    <n v="39.799999999999997"/>
    <x v="3"/>
    <x v="1"/>
    <x v="1"/>
  </r>
  <r>
    <s v="XEE-37895-169"/>
    <x v="34"/>
    <s v="14888-85625-TM"/>
    <s v="A-L-2.5"/>
    <n v="3"/>
    <x v="31"/>
    <s v="plyfielde3@baidu.com"/>
    <x v="0"/>
    <s v="Ara"/>
    <s v="L"/>
    <x v="3"/>
    <n v="29.784999999999997"/>
    <n v="89.35499999999999"/>
    <x v="3"/>
    <x v="2"/>
    <x v="1"/>
  </r>
  <r>
    <s v="BPG-68988-842"/>
    <x v="35"/>
    <s v="53631-24432-SY"/>
    <s v="E-M-0.5"/>
    <n v="5"/>
    <x v="32"/>
    <s v="iphillpoten@buzzfeed.com"/>
    <x v="1"/>
    <s v="Exc"/>
    <s v="M"/>
    <x v="0"/>
    <n v="8.25"/>
    <n v="41.25"/>
    <x v="1"/>
    <x v="0"/>
    <x v="0"/>
  </r>
  <r>
    <s v="EZB-68383-559"/>
    <x v="36"/>
    <s v="90123-01967-KS"/>
    <s v="R-L-1"/>
    <n v="6"/>
    <x v="33"/>
    <s v=""/>
    <x v="0"/>
    <s v="Rob"/>
    <s v="L"/>
    <x v="2"/>
    <n v="11.95"/>
    <n v="71.699999999999989"/>
    <x v="0"/>
    <x v="2"/>
    <x v="0"/>
  </r>
  <r>
    <s v="RWI-84131-848"/>
    <x v="37"/>
    <s v="16385-11286-NX"/>
    <s v="R-D-2.5"/>
    <n v="2"/>
    <x v="34"/>
    <s v="mspurdencj@exblog.jp"/>
    <x v="0"/>
    <s v="Rob"/>
    <s v="D"/>
    <x v="3"/>
    <n v="20.584999999999997"/>
    <n v="41.169999999999995"/>
    <x v="0"/>
    <x v="1"/>
    <x v="1"/>
  </r>
  <r>
    <s v="LTD-71429-845"/>
    <x v="38"/>
    <s v="03157-23165-UB"/>
    <s v="A-L-0.5"/>
    <n v="1"/>
    <x v="35"/>
    <s v="fcrumpe7u@ftc.gov"/>
    <x v="1"/>
    <s v="Ara"/>
    <s v="L"/>
    <x v="0"/>
    <n v="7.77"/>
    <n v="7.77"/>
    <x v="3"/>
    <x v="2"/>
    <x v="0"/>
  </r>
  <r>
    <s v="ZYQ-15797-695"/>
    <x v="39"/>
    <s v="79436-73011-MM"/>
    <s v="R-D-0.5"/>
    <n v="5"/>
    <x v="36"/>
    <s v=""/>
    <x v="1"/>
    <s v="Rob"/>
    <s v="D"/>
    <x v="0"/>
    <n v="5.3699999999999992"/>
    <n v="26.849999999999994"/>
    <x v="0"/>
    <x v="1"/>
    <x v="1"/>
  </r>
  <r>
    <s v="HPD-65272-772"/>
    <x v="40"/>
    <s v="57504-13456-UO"/>
    <s v="L-M-2.5"/>
    <n v="1"/>
    <x v="37"/>
    <s v="pmetrick7r@rakuten.co.jp"/>
    <x v="0"/>
    <s v="Lib"/>
    <s v="M"/>
    <x v="3"/>
    <n v="33.464999999999996"/>
    <n v="33.464999999999996"/>
    <x v="2"/>
    <x v="0"/>
    <x v="1"/>
  </r>
  <r>
    <s v="ONW-00560-570"/>
    <x v="41"/>
    <s v="32900-82606-BO"/>
    <s v="A-M-1"/>
    <n v="2"/>
    <x v="38"/>
    <s v="cweondo8@theglobeandmail.com"/>
    <x v="0"/>
    <s v="Ara"/>
    <s v="M"/>
    <x v="2"/>
    <n v="11.25"/>
    <n v="22.5"/>
    <x v="3"/>
    <x v="0"/>
    <x v="0"/>
  </r>
  <r>
    <s v="CZD-56716-840"/>
    <x v="42"/>
    <s v="15456-29250-RU"/>
    <s v="L-D-2.5"/>
    <n v="4"/>
    <x v="39"/>
    <s v=""/>
    <x v="0"/>
    <s v="Lib"/>
    <s v="D"/>
    <x v="3"/>
    <n v="29.784999999999997"/>
    <n v="119.13999999999999"/>
    <x v="2"/>
    <x v="1"/>
    <x v="0"/>
  </r>
  <r>
    <s v="RJR-12175-899"/>
    <x v="43"/>
    <s v="37274-08534-FM"/>
    <s v="E-D-0.5"/>
    <n v="3"/>
    <x v="40"/>
    <s v="smcmillian8t@csmonitor.com"/>
    <x v="0"/>
    <s v="Exc"/>
    <s v="D"/>
    <x v="0"/>
    <n v="7.29"/>
    <n v="21.87"/>
    <x v="1"/>
    <x v="1"/>
    <x v="0"/>
  </r>
  <r>
    <s v="EXP-21628-670"/>
    <x v="44"/>
    <s v="94447-35885-HK"/>
    <s v="A-M-2.5"/>
    <n v="3"/>
    <x v="41"/>
    <s v="wbernthhe@miitbeian.gov.cn"/>
    <x v="0"/>
    <s v="Ara"/>
    <s v="M"/>
    <x v="3"/>
    <n v="25.874999999999996"/>
    <n v="77.624999999999986"/>
    <x v="3"/>
    <x v="0"/>
    <x v="0"/>
  </r>
  <r>
    <s v="YWM-07310-594"/>
    <x v="45"/>
    <s v="66028-99867-WJ"/>
    <s v="E-M-0.5"/>
    <n v="5"/>
    <x v="42"/>
    <s v="mpalleskeo4@nyu.edu"/>
    <x v="0"/>
    <s v="Exc"/>
    <s v="M"/>
    <x v="0"/>
    <n v="8.25"/>
    <n v="41.25"/>
    <x v="1"/>
    <x v="0"/>
    <x v="1"/>
  </r>
  <r>
    <s v="XTH-67276-442"/>
    <x v="46"/>
    <s v="73799-04749-BM"/>
    <s v="L-M-2.5"/>
    <n v="4"/>
    <x v="43"/>
    <s v="bbyrdha@4shared.com"/>
    <x v="0"/>
    <s v="Lib"/>
    <s v="M"/>
    <x v="3"/>
    <n v="33.464999999999996"/>
    <n v="133.85999999999999"/>
    <x v="2"/>
    <x v="0"/>
    <x v="0"/>
  </r>
  <r>
    <s v="CGO-79583-871"/>
    <x v="47"/>
    <s v="37182-54930-XC"/>
    <s v="E-D-0.5"/>
    <n v="1"/>
    <x v="44"/>
    <s v="wgiorgioni9g@wikipedia.org"/>
    <x v="0"/>
    <s v="Exc"/>
    <s v="D"/>
    <x v="0"/>
    <n v="7.29"/>
    <n v="7.29"/>
    <x v="1"/>
    <x v="1"/>
    <x v="1"/>
  </r>
  <r>
    <s v="VQV-59984-866"/>
    <x v="48"/>
    <s v="48854-01899-FN"/>
    <s v="R-D-0.2"/>
    <n v="3"/>
    <x v="45"/>
    <s v="vskulletah@tinyurl.com"/>
    <x v="2"/>
    <s v="Rob"/>
    <s v="D"/>
    <x v="1"/>
    <n v="2.6849999999999996"/>
    <n v="8.0549999999999997"/>
    <x v="0"/>
    <x v="1"/>
    <x v="0"/>
  </r>
  <r>
    <s v="SFC-34054-213"/>
    <x v="49"/>
    <s v="08100-71102-HQ"/>
    <s v="L-L-0.5"/>
    <n v="4"/>
    <x v="46"/>
    <s v="mgundrymo@omniture.com"/>
    <x v="2"/>
    <s v="Lib"/>
    <s v="L"/>
    <x v="0"/>
    <n v="9.51"/>
    <n v="38.04"/>
    <x v="2"/>
    <x v="2"/>
    <x v="0"/>
  </r>
  <r>
    <s v="RKW-81145-984"/>
    <x v="50"/>
    <s v="98661-69719-VI"/>
    <s v="L-L-1"/>
    <n v="3"/>
    <x v="47"/>
    <s v="cbakeupe8@globo.com"/>
    <x v="0"/>
    <s v="Lib"/>
    <s v="L"/>
    <x v="2"/>
    <n v="15.85"/>
    <n v="47.55"/>
    <x v="2"/>
    <x v="2"/>
    <x v="0"/>
  </r>
  <r>
    <s v="MBM-55936-917"/>
    <x v="51"/>
    <s v="55989-39849-WO"/>
    <s v="L-D-0.5"/>
    <n v="3"/>
    <x v="48"/>
    <s v="ahavickat@nsw.gov.au"/>
    <x v="0"/>
    <s v="Lib"/>
    <s v="D"/>
    <x v="0"/>
    <n v="7.77"/>
    <n v="23.31"/>
    <x v="2"/>
    <x v="1"/>
    <x v="1"/>
  </r>
  <r>
    <s v="YWH-50638-556"/>
    <x v="52"/>
    <s v="89442-35633-HJ"/>
    <s v="E-L-0.5"/>
    <n v="4"/>
    <x v="49"/>
    <s v="elangcaster2l@spotify.com"/>
    <x v="1"/>
    <s v="Exc"/>
    <s v="L"/>
    <x v="0"/>
    <n v="8.91"/>
    <n v="35.64"/>
    <x v="1"/>
    <x v="2"/>
    <x v="1"/>
  </r>
  <r>
    <s v="OTA-40969-710"/>
    <x v="53"/>
    <s v="77877-11993-QH"/>
    <s v="R-L-1"/>
    <n v="5"/>
    <x v="50"/>
    <s v="mcanty79@jigsy.com"/>
    <x v="0"/>
    <s v="Rob"/>
    <s v="L"/>
    <x v="2"/>
    <n v="11.95"/>
    <n v="59.75"/>
    <x v="0"/>
    <x v="2"/>
    <x v="1"/>
  </r>
  <r>
    <s v="GQR-12490-152"/>
    <x v="54"/>
    <s v="22832-98538-RB"/>
    <s v="R-L-0.2"/>
    <n v="1"/>
    <x v="51"/>
    <s v="sgaweng7@creativecommons.org"/>
    <x v="0"/>
    <s v="Rob"/>
    <s v="L"/>
    <x v="1"/>
    <n v="3.5849999999999995"/>
    <n v="3.5849999999999995"/>
    <x v="0"/>
    <x v="2"/>
    <x v="1"/>
  </r>
  <r>
    <s v="UBA-43678-174"/>
    <x v="55"/>
    <s v="44530-75983-OD"/>
    <s v="E-D-2.5"/>
    <n v="6"/>
    <x v="52"/>
    <s v="ihotchkinb3@mit.edu"/>
    <x v="1"/>
    <s v="Exc"/>
    <s v="D"/>
    <x v="3"/>
    <n v="27.945"/>
    <n v="167.67000000000002"/>
    <x v="1"/>
    <x v="1"/>
    <x v="0"/>
  </r>
  <r>
    <s v="YXF-57218-272"/>
    <x v="56"/>
    <s v="55374-03175-IA"/>
    <s v="R-M-0.2"/>
    <n v="6"/>
    <x v="53"/>
    <s v=""/>
    <x v="0"/>
    <s v="Rob"/>
    <s v="M"/>
    <x v="1"/>
    <n v="2.9849999999999999"/>
    <n v="17.91"/>
    <x v="0"/>
    <x v="0"/>
    <x v="1"/>
  </r>
  <r>
    <s v="KCY-61732-849"/>
    <x v="57"/>
    <s v="11349-55147-SN"/>
    <s v="L-D-1"/>
    <n v="2"/>
    <x v="54"/>
    <s v=""/>
    <x v="2"/>
    <s v="Lib"/>
    <s v="D"/>
    <x v="2"/>
    <n v="12.95"/>
    <n v="25.9"/>
    <x v="2"/>
    <x v="1"/>
    <x v="0"/>
  </r>
  <r>
    <s v="BDM-03174-485"/>
    <x v="58"/>
    <s v="29581-13303-VB"/>
    <s v="R-L-0.5"/>
    <n v="4"/>
    <x v="55"/>
    <s v="wcalderom3@stumbleupon.com"/>
    <x v="0"/>
    <s v="Rob"/>
    <s v="L"/>
    <x v="0"/>
    <n v="7.169999999999999"/>
    <n v="28.679999999999996"/>
    <x v="0"/>
    <x v="2"/>
    <x v="0"/>
  </r>
  <r>
    <s v="YKX-23510-272"/>
    <x v="59"/>
    <s v="56991-05510-PR"/>
    <s v="A-L-2.5"/>
    <n v="2"/>
    <x v="56"/>
    <s v="jedenll@e-recht24.de"/>
    <x v="0"/>
    <s v="Ara"/>
    <s v="L"/>
    <x v="3"/>
    <n v="29.784999999999997"/>
    <n v="59.569999999999993"/>
    <x v="3"/>
    <x v="2"/>
    <x v="0"/>
  </r>
  <r>
    <s v="VAU-44387-624"/>
    <x v="60"/>
    <s v="99643-51048-IQ"/>
    <s v="A-M-0.2"/>
    <n v="6"/>
    <x v="57"/>
    <s v="malabasterg@hexun.com"/>
    <x v="0"/>
    <s v="Ara"/>
    <s v="M"/>
    <x v="1"/>
    <n v="3.375"/>
    <n v="20.25"/>
    <x v="3"/>
    <x v="0"/>
    <x v="0"/>
  </r>
  <r>
    <s v="IRJ-67095-738"/>
    <x v="61"/>
    <s v="86447-02699-UT"/>
    <s v="E-M-2.5"/>
    <n v="2"/>
    <x v="58"/>
    <s v="mchamberlayne4r@bigcartel.com"/>
    <x v="0"/>
    <s v="Exc"/>
    <s v="M"/>
    <x v="3"/>
    <n v="31.624999999999996"/>
    <n v="63.249999999999993"/>
    <x v="1"/>
    <x v="0"/>
    <x v="1"/>
  </r>
  <r>
    <s v="CPV-90280-133"/>
    <x v="62"/>
    <s v="66458-91190-YC"/>
    <s v="R-D-0.2"/>
    <n v="3"/>
    <x v="59"/>
    <s v="murione5@alexa.com"/>
    <x v="2"/>
    <s v="Rob"/>
    <s v="D"/>
    <x v="1"/>
    <n v="2.6849999999999996"/>
    <n v="8.0549999999999997"/>
    <x v="0"/>
    <x v="1"/>
    <x v="1"/>
  </r>
  <r>
    <s v="VGI-33205-360"/>
    <x v="63"/>
    <s v="96762-10814-DA"/>
    <s v="L-M-0.5"/>
    <n v="6"/>
    <x v="60"/>
    <s v="jgippesm0@cloudflare.com"/>
    <x v="1"/>
    <s v="Lib"/>
    <s v="M"/>
    <x v="0"/>
    <n v="8.73"/>
    <n v="52.38"/>
    <x v="2"/>
    <x v="0"/>
    <x v="1"/>
  </r>
  <r>
    <s v="NXM-89323-646"/>
    <x v="64"/>
    <s v="28158-93383-CK"/>
    <s v="E-D-1"/>
    <n v="1"/>
    <x v="61"/>
    <s v="kphilbrickpu@cdc.gov"/>
    <x v="0"/>
    <s v="Exc"/>
    <s v="D"/>
    <x v="2"/>
    <n v="12.15"/>
    <n v="12.15"/>
    <x v="1"/>
    <x v="1"/>
    <x v="1"/>
  </r>
  <r>
    <s v="SHP-55648-472"/>
    <x v="65"/>
    <s v="46818-20198-GB"/>
    <s v="A-M-1"/>
    <n v="6"/>
    <x v="62"/>
    <s v="cwassif@prweb.com"/>
    <x v="0"/>
    <s v="Ara"/>
    <s v="M"/>
    <x v="2"/>
    <n v="11.25"/>
    <n v="67.5"/>
    <x v="3"/>
    <x v="0"/>
    <x v="0"/>
  </r>
  <r>
    <s v="YGY-98425-969"/>
    <x v="66"/>
    <s v="63787-96257-TQ"/>
    <s v="L-M-1"/>
    <n v="1"/>
    <x v="63"/>
    <s v="msteptow35@earthlink.net"/>
    <x v="2"/>
    <s v="Lib"/>
    <s v="M"/>
    <x v="2"/>
    <n v="14.55"/>
    <n v="14.55"/>
    <x v="2"/>
    <x v="0"/>
    <x v="0"/>
  </r>
  <r>
    <s v="JUA-13580-095"/>
    <x v="67"/>
    <s v="55265-75151-AK"/>
    <s v="R-L-0.2"/>
    <n v="4"/>
    <x v="64"/>
    <s v="mdarrigoebu@hud.gov"/>
    <x v="2"/>
    <s v="Rob"/>
    <s v="L"/>
    <x v="1"/>
    <n v="3.5849999999999995"/>
    <n v="14.339999999999998"/>
    <x v="0"/>
    <x v="2"/>
    <x v="1"/>
  </r>
  <r>
    <s v="POF-29666-012"/>
    <x v="68"/>
    <s v="46885-00260-TL"/>
    <s v="R-D-0.5"/>
    <n v="1"/>
    <x v="65"/>
    <s v="sroseboroughr2@virginia.edu"/>
    <x v="0"/>
    <s v="Rob"/>
    <s v="D"/>
    <x v="0"/>
    <n v="5.3699999999999992"/>
    <n v="5.3699999999999992"/>
    <x v="0"/>
    <x v="1"/>
    <x v="1"/>
  </r>
  <r>
    <s v="IJK-34441-720"/>
    <x v="69"/>
    <s v="97201-58870-WB"/>
    <s v="A-M-0.5"/>
    <n v="6"/>
    <x v="66"/>
    <s v=""/>
    <x v="0"/>
    <s v="Ara"/>
    <s v="M"/>
    <x v="0"/>
    <n v="6.75"/>
    <n v="40.5"/>
    <x v="3"/>
    <x v="0"/>
    <x v="1"/>
  </r>
  <r>
    <s v="OQA-93249-841"/>
    <x v="70"/>
    <s v="03917-13632-KC"/>
    <s v="A-M-2.5"/>
    <n v="6"/>
    <x v="67"/>
    <s v=""/>
    <x v="0"/>
    <s v="Ara"/>
    <s v="M"/>
    <x v="3"/>
    <n v="25.874999999999996"/>
    <n v="155.24999999999997"/>
    <x v="3"/>
    <x v="0"/>
    <x v="1"/>
  </r>
  <r>
    <s v="QNA-31113-984"/>
    <x v="71"/>
    <s v="60512-78550-WS"/>
    <s v="L-M-0.2"/>
    <n v="4"/>
    <x v="68"/>
    <s v="oclausenthue41@marriott.com"/>
    <x v="0"/>
    <s v="Lib"/>
    <s v="M"/>
    <x v="1"/>
    <n v="4.3650000000000002"/>
    <n v="17.46"/>
    <x v="2"/>
    <x v="0"/>
    <x v="0"/>
  </r>
  <r>
    <s v="CXD-74176-600"/>
    <x v="72"/>
    <s v="70624-19112-AO"/>
    <s v="E-L-0.5"/>
    <n v="4"/>
    <x v="69"/>
    <s v="craglessc7@webmd.com"/>
    <x v="2"/>
    <s v="Exc"/>
    <s v="L"/>
    <x v="0"/>
    <n v="8.91"/>
    <n v="35.64"/>
    <x v="1"/>
    <x v="2"/>
    <x v="0"/>
  </r>
  <r>
    <s v="FEP-36895-658"/>
    <x v="73"/>
    <s v="44699-43836-UH"/>
    <s v="R-L-0.2"/>
    <n v="6"/>
    <x v="70"/>
    <s v="yskipsey9z@spotify.com"/>
    <x v="1"/>
    <s v="Rob"/>
    <s v="L"/>
    <x v="1"/>
    <n v="3.5849999999999995"/>
    <n v="21.509999999999998"/>
    <x v="0"/>
    <x v="2"/>
    <x v="0"/>
  </r>
  <r>
    <s v="ZHQ-30471-635"/>
    <x v="74"/>
    <s v="40600-58915-WZ"/>
    <s v="L-M-0.5"/>
    <n v="5"/>
    <x v="71"/>
    <s v="sdanilchikl6@mit.edu"/>
    <x v="1"/>
    <s v="Lib"/>
    <s v="M"/>
    <x v="0"/>
    <n v="8.73"/>
    <n v="43.650000000000006"/>
    <x v="2"/>
    <x v="0"/>
    <x v="0"/>
  </r>
  <r>
    <s v="PMV-54491-220"/>
    <x v="75"/>
    <s v="87242-18006-IR"/>
    <s v="L-M-0.2"/>
    <n v="2"/>
    <x v="72"/>
    <s v="libertkl@huffingtonpost.com"/>
    <x v="0"/>
    <s v="Lib"/>
    <s v="M"/>
    <x v="1"/>
    <n v="4.3650000000000002"/>
    <n v="8.73"/>
    <x v="2"/>
    <x v="0"/>
    <x v="0"/>
  </r>
  <r>
    <s v="DDO-71442-967"/>
    <x v="76"/>
    <s v="89422-58281-FD"/>
    <s v="L-D-0.2"/>
    <n v="5"/>
    <x v="73"/>
    <s v="abaudino5b@netvibes.com"/>
    <x v="0"/>
    <s v="Lib"/>
    <s v="D"/>
    <x v="1"/>
    <n v="3.8849999999999998"/>
    <n v="19.424999999999997"/>
    <x v="2"/>
    <x v="1"/>
    <x v="1"/>
  </r>
  <r>
    <s v="XSZ-84273-421"/>
    <x v="77"/>
    <s v="15405-60469-TM"/>
    <s v="R-M-0.5"/>
    <n v="3"/>
    <x v="74"/>
    <s v="pwye2z@dagondesign.com"/>
    <x v="0"/>
    <s v="Rob"/>
    <s v="M"/>
    <x v="0"/>
    <n v="5.97"/>
    <n v="17.91"/>
    <x v="0"/>
    <x v="0"/>
    <x v="1"/>
  </r>
  <r>
    <s v="BRV-64870-915"/>
    <x v="78"/>
    <s v="32070-55528-UG"/>
    <s v="L-L-2.5"/>
    <n v="5"/>
    <x v="75"/>
    <s v=""/>
    <x v="2"/>
    <s v="Lib"/>
    <s v="L"/>
    <x v="3"/>
    <n v="36.454999999999998"/>
    <n v="182.27499999999998"/>
    <x v="2"/>
    <x v="2"/>
    <x v="0"/>
  </r>
  <r>
    <s v="SUB-13006-125"/>
    <x v="79"/>
    <s v="26103-41504-IB"/>
    <s v="A-L-0.5"/>
    <n v="5"/>
    <x v="76"/>
    <s v="aarnow28@arizona.edu"/>
    <x v="0"/>
    <s v="Ara"/>
    <s v="L"/>
    <x v="0"/>
    <n v="7.77"/>
    <n v="38.849999999999994"/>
    <x v="3"/>
    <x v="2"/>
    <x v="1"/>
  </r>
  <r>
    <s v="RRP-51647-420"/>
    <x v="80"/>
    <s v="89292-52335-YZ"/>
    <s v="E-D-1"/>
    <n v="3"/>
    <x v="77"/>
    <s v="llathleiffc9@nationalgeographic.com"/>
    <x v="2"/>
    <s v="Exc"/>
    <s v="D"/>
    <x v="2"/>
    <n v="12.15"/>
    <n v="36.450000000000003"/>
    <x v="1"/>
    <x v="1"/>
    <x v="1"/>
  </r>
  <r>
    <s v="VVL-95291-039"/>
    <x v="81"/>
    <s v="96516-97464-MF"/>
    <s v="E-L-0.2"/>
    <n v="2"/>
    <x v="78"/>
    <s v="senefermm@blog.com"/>
    <x v="0"/>
    <s v="Exc"/>
    <s v="L"/>
    <x v="1"/>
    <n v="4.4550000000000001"/>
    <n v="8.91"/>
    <x v="1"/>
    <x v="2"/>
    <x v="0"/>
  </r>
  <r>
    <s v="NXV-05302-067"/>
    <x v="82"/>
    <s v="25754-33191-ZI"/>
    <s v="L-M-2.5"/>
    <n v="4"/>
    <x v="79"/>
    <s v=""/>
    <x v="0"/>
    <s v="Lib"/>
    <s v="M"/>
    <x v="3"/>
    <n v="33.464999999999996"/>
    <n v="133.85999999999999"/>
    <x v="2"/>
    <x v="0"/>
    <x v="0"/>
  </r>
  <r>
    <s v="LPS-39089-432"/>
    <x v="83"/>
    <s v="97655-45555-LI"/>
    <s v="R-D-1"/>
    <n v="5"/>
    <x v="80"/>
    <s v="balldridge93@yandex.ru"/>
    <x v="0"/>
    <s v="Rob"/>
    <s v="D"/>
    <x v="2"/>
    <n v="8.9499999999999993"/>
    <n v="44.75"/>
    <x v="0"/>
    <x v="1"/>
    <x v="1"/>
  </r>
  <r>
    <s v="AGQ-06534-750"/>
    <x v="84"/>
    <s v="52798-46508-HP"/>
    <s v="A-L-1"/>
    <n v="5"/>
    <x v="81"/>
    <s v="kgrinstedj4@google.com.br"/>
    <x v="2"/>
    <s v="Ara"/>
    <s v="L"/>
    <x v="2"/>
    <n v="12.95"/>
    <n v="64.75"/>
    <x v="3"/>
    <x v="2"/>
    <x v="0"/>
  </r>
  <r>
    <s v="LGD-24408-274"/>
    <x v="85"/>
    <s v="13694-25001-LX"/>
    <s v="L-L-0.5"/>
    <n v="3"/>
    <x v="82"/>
    <s v="sstrase11@booking.com"/>
    <x v="0"/>
    <s v="Lib"/>
    <s v="L"/>
    <x v="0"/>
    <n v="9.51"/>
    <n v="28.53"/>
    <x v="2"/>
    <x v="2"/>
    <x v="0"/>
  </r>
  <r>
    <s v="MWP-46239-785"/>
    <x v="86"/>
    <s v="87979-56781-YV"/>
    <s v="L-M-0.2"/>
    <n v="5"/>
    <x v="83"/>
    <s v="srodliff3g@ted.com"/>
    <x v="0"/>
    <s v="Lib"/>
    <s v="M"/>
    <x v="1"/>
    <n v="4.3650000000000002"/>
    <n v="21.825000000000003"/>
    <x v="2"/>
    <x v="0"/>
    <x v="1"/>
  </r>
  <r>
    <s v="CXI-04933-855"/>
    <x v="87"/>
    <s v="62923-29397-KX"/>
    <s v="E-L-2.5"/>
    <n v="6"/>
    <x v="84"/>
    <s v="ltanti8b@techcrunch.com"/>
    <x v="0"/>
    <s v="Exc"/>
    <s v="L"/>
    <x v="3"/>
    <n v="34.154999999999994"/>
    <n v="204.92999999999995"/>
    <x v="1"/>
    <x v="2"/>
    <x v="1"/>
  </r>
  <r>
    <s v="HDQ-86094-507"/>
    <x v="88"/>
    <s v="32481-61533-ZJ"/>
    <s v="E-D-1"/>
    <n v="6"/>
    <x v="85"/>
    <s v="ptoffula4@posterous.com"/>
    <x v="0"/>
    <s v="Exc"/>
    <s v="D"/>
    <x v="2"/>
    <n v="12.15"/>
    <n v="72.900000000000006"/>
    <x v="1"/>
    <x v="1"/>
    <x v="1"/>
  </r>
  <r>
    <s v="NCH-55389-562"/>
    <x v="89"/>
    <s v="86579-92122-OC"/>
    <s v="E-L-2.5"/>
    <n v="5"/>
    <x v="86"/>
    <s v=""/>
    <x v="0"/>
    <s v="Exc"/>
    <s v="L"/>
    <x v="3"/>
    <n v="34.154999999999994"/>
    <n v="170.77499999999998"/>
    <x v="1"/>
    <x v="2"/>
    <x v="1"/>
  </r>
  <r>
    <s v="NCH-55389-562"/>
    <x v="90"/>
    <s v="86579-92122-OC"/>
    <s v="R-L-2.5"/>
    <n v="2"/>
    <x v="86"/>
    <s v=""/>
    <x v="0"/>
    <s v="Rob"/>
    <s v="L"/>
    <x v="3"/>
    <n v="27.484999999999996"/>
    <n v="54.969999999999992"/>
    <x v="0"/>
    <x v="2"/>
    <x v="1"/>
  </r>
  <r>
    <s v="NCH-55389-562"/>
    <x v="91"/>
    <s v="86579-92122-OC"/>
    <s v="E-L-1"/>
    <n v="1"/>
    <x v="86"/>
    <s v=""/>
    <x v="0"/>
    <s v="Exc"/>
    <s v="L"/>
    <x v="2"/>
    <n v="14.85"/>
    <n v="14.85"/>
    <x v="1"/>
    <x v="2"/>
    <x v="1"/>
  </r>
  <r>
    <s v="NCH-55389-562"/>
    <x v="92"/>
    <s v="86579-92122-OC"/>
    <s v="A-L-0.2"/>
    <n v="2"/>
    <x v="86"/>
    <s v=""/>
    <x v="0"/>
    <s v="Ara"/>
    <s v="L"/>
    <x v="1"/>
    <n v="3.8849999999999998"/>
    <n v="7.77"/>
    <x v="3"/>
    <x v="2"/>
    <x v="1"/>
  </r>
  <r>
    <s v="FHD-89872-325"/>
    <x v="93"/>
    <s v="31715-98714-OO"/>
    <s v="L-L-1"/>
    <n v="4"/>
    <x v="87"/>
    <s v="koslerf0@gmpg.org"/>
    <x v="0"/>
    <s v="Lib"/>
    <s v="L"/>
    <x v="2"/>
    <n v="15.85"/>
    <n v="63.4"/>
    <x v="2"/>
    <x v="2"/>
    <x v="1"/>
  </r>
  <r>
    <s v="KMS-49214-806"/>
    <x v="94"/>
    <s v="50384-52703-LA"/>
    <s v="E-L-2.5"/>
    <n v="4"/>
    <x v="88"/>
    <s v="lmacmanusmu@imdb.com"/>
    <x v="0"/>
    <s v="Exc"/>
    <s v="L"/>
    <x v="3"/>
    <n v="34.154999999999994"/>
    <n v="136.61999999999998"/>
    <x v="1"/>
    <x v="2"/>
    <x v="0"/>
  </r>
  <r>
    <s v="XLD-12920-505"/>
    <x v="95"/>
    <s v="21907-75962-VB"/>
    <s v="E-L-0.5"/>
    <n v="6"/>
    <x v="89"/>
    <s v=""/>
    <x v="0"/>
    <s v="Exc"/>
    <s v="L"/>
    <x v="0"/>
    <n v="8.91"/>
    <n v="53.46"/>
    <x v="1"/>
    <x v="2"/>
    <x v="1"/>
  </r>
  <r>
    <s v="XYL-52196-459"/>
    <x v="96"/>
    <s v="13549-65017-VE"/>
    <s v="R-D-0.2"/>
    <n v="3"/>
    <x v="90"/>
    <s v="jwilkissongf@nba.com"/>
    <x v="0"/>
    <s v="Rob"/>
    <s v="D"/>
    <x v="1"/>
    <n v="2.6849999999999996"/>
    <n v="8.0549999999999997"/>
    <x v="0"/>
    <x v="1"/>
    <x v="1"/>
  </r>
  <r>
    <s v="IDQ-20193-502"/>
    <x v="97"/>
    <s v="36021-61205-DF"/>
    <s v="L-M-0.2"/>
    <n v="2"/>
    <x v="91"/>
    <s v="rpithcockb5@yellowbook.com"/>
    <x v="0"/>
    <s v="Lib"/>
    <s v="M"/>
    <x v="1"/>
    <n v="4.3650000000000002"/>
    <n v="8.73"/>
    <x v="2"/>
    <x v="0"/>
    <x v="1"/>
  </r>
  <r>
    <s v="MOU-74341-266"/>
    <x v="98"/>
    <s v="99358-65399-TC"/>
    <s v="A-D-0.5"/>
    <n v="4"/>
    <x v="92"/>
    <s v="jawdry9q@utexas.edu"/>
    <x v="0"/>
    <s v="Ara"/>
    <s v="D"/>
    <x v="0"/>
    <n v="5.97"/>
    <n v="23.88"/>
    <x v="3"/>
    <x v="1"/>
    <x v="0"/>
  </r>
  <r>
    <s v="QLM-07145-668"/>
    <x v="99"/>
    <s v="86437-17399-FK"/>
    <s v="E-D-0.2"/>
    <n v="2"/>
    <x v="93"/>
    <s v="celgey25@webs.com"/>
    <x v="0"/>
    <s v="Exc"/>
    <s v="D"/>
    <x v="1"/>
    <n v="3.645"/>
    <n v="7.29"/>
    <x v="1"/>
    <x v="1"/>
    <x v="0"/>
  </r>
  <r>
    <s v="SIB-83254-136"/>
    <x v="100"/>
    <s v="45315-50206-DK"/>
    <s v="R-M-0.5"/>
    <n v="6"/>
    <x v="94"/>
    <s v="dvizor88@furl.net"/>
    <x v="0"/>
    <s v="Rob"/>
    <s v="M"/>
    <x v="0"/>
    <n v="5.97"/>
    <n v="35.82"/>
    <x v="0"/>
    <x v="0"/>
    <x v="1"/>
  </r>
  <r>
    <s v="AMB-93600-000"/>
    <x v="101"/>
    <s v="64435-53100-WM"/>
    <s v="A-L-2.5"/>
    <n v="1"/>
    <x v="95"/>
    <s v="tcotmore9y@amazonaws.com"/>
    <x v="0"/>
    <s v="Ara"/>
    <s v="L"/>
    <x v="3"/>
    <n v="29.784999999999997"/>
    <n v="29.784999999999997"/>
    <x v="3"/>
    <x v="2"/>
    <x v="0"/>
  </r>
  <r>
    <s v="DWZ-69106-473"/>
    <x v="102"/>
    <s v="76447-50326-IC"/>
    <s v="L-L-2.5"/>
    <n v="4"/>
    <x v="96"/>
    <s v="kflanders1f@over-blog.com"/>
    <x v="2"/>
    <s v="Lib"/>
    <s v="L"/>
    <x v="3"/>
    <n v="36.454999999999998"/>
    <n v="145.82"/>
    <x v="2"/>
    <x v="2"/>
    <x v="1"/>
  </r>
  <r>
    <s v="PSY-45485-542"/>
    <x v="103"/>
    <s v="62246-99443-HF"/>
    <s v="R-D-0.5"/>
    <n v="3"/>
    <x v="97"/>
    <s v="abilbrookcs@booking.com"/>
    <x v="2"/>
    <s v="Rob"/>
    <s v="D"/>
    <x v="0"/>
    <n v="5.3699999999999992"/>
    <n v="16.11"/>
    <x v="0"/>
    <x v="1"/>
    <x v="1"/>
  </r>
  <r>
    <s v="MZJ-77284-941"/>
    <x v="104"/>
    <s v="99978-56910-BN"/>
    <s v="E-L-0.2"/>
    <n v="5"/>
    <x v="98"/>
    <s v="erolingq@google.fr"/>
    <x v="0"/>
    <s v="Exc"/>
    <s v="L"/>
    <x v="1"/>
    <n v="4.4550000000000001"/>
    <n v="22.274999999999999"/>
    <x v="1"/>
    <x v="2"/>
    <x v="1"/>
  </r>
  <r>
    <s v="UMT-26130-151"/>
    <x v="105"/>
    <s v="55864-37682-GQ"/>
    <s v="L-M-0.2"/>
    <n v="3"/>
    <x v="99"/>
    <s v="cweatherallim@toplist.cz"/>
    <x v="0"/>
    <s v="Lib"/>
    <s v="M"/>
    <x v="1"/>
    <n v="4.3650000000000002"/>
    <n v="13.095000000000001"/>
    <x v="2"/>
    <x v="0"/>
    <x v="1"/>
  </r>
  <r>
    <s v="GPU-79113-136"/>
    <x v="106"/>
    <s v="73284-01385-SJ"/>
    <s v="R-D-0.2"/>
    <n v="3"/>
    <x v="100"/>
    <s v="atolworthy16@toplist.cz"/>
    <x v="0"/>
    <s v="Rob"/>
    <s v="D"/>
    <x v="1"/>
    <n v="2.6849999999999996"/>
    <n v="8.0549999999999997"/>
    <x v="0"/>
    <x v="1"/>
    <x v="1"/>
  </r>
  <r>
    <s v="QDV-03406-248"/>
    <x v="107"/>
    <s v="74126-88836-KA"/>
    <s v="L-M-0.5"/>
    <n v="3"/>
    <x v="101"/>
    <s v="swoodham3h@businesswire.com"/>
    <x v="2"/>
    <s v="Lib"/>
    <s v="M"/>
    <x v="0"/>
    <n v="8.73"/>
    <n v="26.19"/>
    <x v="2"/>
    <x v="0"/>
    <x v="1"/>
  </r>
  <r>
    <s v="NEU-86533-016"/>
    <x v="108"/>
    <s v="96544-91644-IT"/>
    <s v="R-D-0.2"/>
    <n v="6"/>
    <x v="102"/>
    <s v="gschonfeld4j@oracle.com"/>
    <x v="0"/>
    <s v="Rob"/>
    <s v="D"/>
    <x v="1"/>
    <n v="2.6849999999999996"/>
    <n v="16.11"/>
    <x v="0"/>
    <x v="1"/>
    <x v="0"/>
  </r>
  <r>
    <s v="MQU-86100-929"/>
    <x v="109"/>
    <s v="64418-01720-VW"/>
    <s v="L-L-0.5"/>
    <n v="4"/>
    <x v="103"/>
    <s v=""/>
    <x v="0"/>
    <s v="Lib"/>
    <s v="L"/>
    <x v="0"/>
    <n v="9.51"/>
    <n v="38.04"/>
    <x v="2"/>
    <x v="2"/>
    <x v="1"/>
  </r>
  <r>
    <s v="ZPW-31329-741"/>
    <x v="110"/>
    <s v="27132-68907-RC"/>
    <s v="R-D-1"/>
    <n v="6"/>
    <x v="104"/>
    <s v="abrashda@plala.or.jp"/>
    <x v="0"/>
    <s v="Rob"/>
    <s v="D"/>
    <x v="2"/>
    <n v="8.9499999999999993"/>
    <n v="53.699999999999996"/>
    <x v="0"/>
    <x v="1"/>
    <x v="1"/>
  </r>
  <r>
    <s v="ZPW-31329-741"/>
    <x v="111"/>
    <s v="27132-68907-RC"/>
    <s v="E-M-2.5"/>
    <n v="4"/>
    <x v="104"/>
    <s v="abrashda@plala.or.jp"/>
    <x v="0"/>
    <s v="Exc"/>
    <s v="M"/>
    <x v="3"/>
    <n v="31.624999999999996"/>
    <n v="126.49999999999999"/>
    <x v="1"/>
    <x v="0"/>
    <x v="1"/>
  </r>
  <r>
    <s v="ZPW-31329-741"/>
    <x v="112"/>
    <s v="27132-68907-RC"/>
    <s v="E-M-0.2"/>
    <n v="1"/>
    <x v="104"/>
    <s v="abrashda@plala.or.jp"/>
    <x v="0"/>
    <s v="Exc"/>
    <s v="M"/>
    <x v="1"/>
    <n v="4.125"/>
    <n v="4.125"/>
    <x v="1"/>
    <x v="0"/>
    <x v="1"/>
  </r>
  <r>
    <s v="VPX-44956-367"/>
    <x v="113"/>
    <s v="39582-35773-ZJ"/>
    <s v="R-M-0.5"/>
    <n v="5"/>
    <x v="105"/>
    <s v="vupstoneei@google.pl"/>
    <x v="0"/>
    <s v="Rob"/>
    <s v="M"/>
    <x v="0"/>
    <n v="5.97"/>
    <n v="29.849999999999998"/>
    <x v="0"/>
    <x v="0"/>
    <x v="0"/>
  </r>
  <r>
    <s v="YFH-87456-208"/>
    <x v="114"/>
    <s v="23600-98432-ME"/>
    <s v="L-M-0.2"/>
    <n v="2"/>
    <x v="106"/>
    <s v=""/>
    <x v="0"/>
    <s v="Lib"/>
    <s v="M"/>
    <x v="1"/>
    <n v="4.3650000000000002"/>
    <n v="8.73"/>
    <x v="2"/>
    <x v="0"/>
    <x v="1"/>
  </r>
  <r>
    <s v="TDZ-59011-211"/>
    <x v="115"/>
    <s v="57611-05522-ST"/>
    <s v="R-D-2.5"/>
    <n v="4"/>
    <x v="107"/>
    <s v="predfordi@ow.ly"/>
    <x v="2"/>
    <s v="Rob"/>
    <s v="D"/>
    <x v="3"/>
    <n v="20.584999999999997"/>
    <n v="82.339999999999989"/>
    <x v="0"/>
    <x v="1"/>
    <x v="1"/>
  </r>
  <r>
    <s v="PCA-14081-576"/>
    <x v="116"/>
    <s v="63112-10870-LC"/>
    <s v="R-L-0.2"/>
    <n v="5"/>
    <x v="108"/>
    <s v="lwhittleseem1@e-recht24.de"/>
    <x v="0"/>
    <s v="Rob"/>
    <s v="L"/>
    <x v="1"/>
    <n v="3.5849999999999995"/>
    <n v="17.924999999999997"/>
    <x v="0"/>
    <x v="2"/>
    <x v="0"/>
  </r>
  <r>
    <s v="FWD-85967-769"/>
    <x v="117"/>
    <s v="20256-54689-LO"/>
    <s v="E-D-0.2"/>
    <n v="3"/>
    <x v="109"/>
    <s v=""/>
    <x v="0"/>
    <s v="Exc"/>
    <s v="D"/>
    <x v="1"/>
    <n v="3.645"/>
    <n v="10.935"/>
    <x v="1"/>
    <x v="1"/>
    <x v="0"/>
  </r>
  <r>
    <s v="WFK-99317-827"/>
    <x v="118"/>
    <s v="32058-76765-ZL"/>
    <s v="L-D-2.5"/>
    <n v="3"/>
    <x v="110"/>
    <s v="dcrownshawnr@photobucket.com"/>
    <x v="0"/>
    <s v="Lib"/>
    <s v="D"/>
    <x v="3"/>
    <n v="29.784999999999997"/>
    <n v="89.35499999999999"/>
    <x v="2"/>
    <x v="1"/>
    <x v="0"/>
  </r>
  <r>
    <s v="LCU-93317-340"/>
    <x v="119"/>
    <s v="84996-26826-DK"/>
    <s v="R-D-0.2"/>
    <n v="1"/>
    <x v="111"/>
    <s v="soliffeop@yellowbook.com"/>
    <x v="0"/>
    <s v="Rob"/>
    <s v="D"/>
    <x v="1"/>
    <n v="2.6849999999999996"/>
    <n v="2.6849999999999996"/>
    <x v="0"/>
    <x v="1"/>
    <x v="1"/>
  </r>
  <r>
    <s v="XED-90333-402"/>
    <x v="120"/>
    <s v="28300-14355-GF"/>
    <s v="E-M-0.2"/>
    <n v="5"/>
    <x v="112"/>
    <s v="pvasilenkoos@addtoany.com"/>
    <x v="1"/>
    <s v="Exc"/>
    <s v="M"/>
    <x v="1"/>
    <n v="4.125"/>
    <n v="20.625"/>
    <x v="1"/>
    <x v="0"/>
    <x v="0"/>
  </r>
  <r>
    <s v="YIE-87008-621"/>
    <x v="121"/>
    <s v="22503-52799-MI"/>
    <s v="L-M-0.5"/>
    <n v="4"/>
    <x v="113"/>
    <s v="stitleynu@whitehouse.gov"/>
    <x v="0"/>
    <s v="Lib"/>
    <s v="M"/>
    <x v="0"/>
    <n v="8.73"/>
    <n v="34.92"/>
    <x v="2"/>
    <x v="0"/>
    <x v="0"/>
  </r>
  <r>
    <s v="MPV-26985-215"/>
    <x v="122"/>
    <s v="51466-52850-AG"/>
    <s v="R-D-0.5"/>
    <n v="1"/>
    <x v="114"/>
    <s v="achatto7v@sakura.ne.jp"/>
    <x v="1"/>
    <s v="Rob"/>
    <s v="D"/>
    <x v="0"/>
    <n v="5.3699999999999992"/>
    <n v="5.3699999999999992"/>
    <x v="0"/>
    <x v="1"/>
    <x v="1"/>
  </r>
  <r>
    <s v="VKA-82720-513"/>
    <x v="123"/>
    <s v="12299-30914-NG"/>
    <s v="A-M-2.5"/>
    <n v="6"/>
    <x v="115"/>
    <s v="gholborn4b@ow.ly"/>
    <x v="0"/>
    <s v="Ara"/>
    <s v="M"/>
    <x v="3"/>
    <n v="25.874999999999996"/>
    <n v="155.24999999999997"/>
    <x v="3"/>
    <x v="0"/>
    <x v="1"/>
  </r>
  <r>
    <s v="QOJ-38788-727"/>
    <x v="124"/>
    <s v="16358-63919-CE"/>
    <s v="E-M-2.5"/>
    <n v="5"/>
    <x v="116"/>
    <s v="hrannerp2@omniture.com"/>
    <x v="0"/>
    <s v="Exc"/>
    <s v="M"/>
    <x v="3"/>
    <n v="31.624999999999996"/>
    <n v="158.12499999999997"/>
    <x v="1"/>
    <x v="0"/>
    <x v="0"/>
  </r>
  <r>
    <s v="CZY-70361-485"/>
    <x v="125"/>
    <s v="83308-82257-UN"/>
    <s v="E-L-2.5"/>
    <n v="6"/>
    <x v="117"/>
    <s v="nlush8s@dedecms.com"/>
    <x v="2"/>
    <s v="Exc"/>
    <s v="L"/>
    <x v="3"/>
    <n v="34.154999999999994"/>
    <n v="204.92999999999995"/>
    <x v="1"/>
    <x v="2"/>
    <x v="0"/>
  </r>
  <r>
    <s v="GPR-19973-483"/>
    <x v="126"/>
    <s v="92926-08470-YS"/>
    <s v="R-D-0.5"/>
    <n v="5"/>
    <x v="118"/>
    <s v="bfominov33@yale.edu"/>
    <x v="0"/>
    <s v="Rob"/>
    <s v="D"/>
    <x v="0"/>
    <n v="5.3699999999999992"/>
    <n v="26.849999999999994"/>
    <x v="0"/>
    <x v="1"/>
    <x v="0"/>
  </r>
  <r>
    <s v="LTN-89139-350"/>
    <x v="127"/>
    <s v="07756-71018-GU"/>
    <s v="R-L-2.5"/>
    <n v="5"/>
    <x v="119"/>
    <s v="kcantor4@gmpg.org"/>
    <x v="0"/>
    <s v="Rob"/>
    <s v="L"/>
    <x v="3"/>
    <n v="27.484999999999996"/>
    <n v="137.42499999999998"/>
    <x v="0"/>
    <x v="2"/>
    <x v="1"/>
  </r>
  <r>
    <s v="VMW-26889-781"/>
    <x v="128"/>
    <s v="36078-91009-WU"/>
    <s v="A-L-0.2"/>
    <n v="2"/>
    <x v="120"/>
    <s v="acurley1b@hao123.com"/>
    <x v="0"/>
    <s v="Ara"/>
    <s v="L"/>
    <x v="1"/>
    <n v="3.8849999999999998"/>
    <n v="7.77"/>
    <x v="3"/>
    <x v="2"/>
    <x v="1"/>
  </r>
  <r>
    <s v="KYS-27063-603"/>
    <x v="129"/>
    <s v="69958-32065-SW"/>
    <s v="E-L-2.5"/>
    <n v="4"/>
    <x v="121"/>
    <s v="slist1y@mapquest.com"/>
    <x v="0"/>
    <s v="Exc"/>
    <s v="L"/>
    <x v="3"/>
    <n v="34.154999999999994"/>
    <n v="136.61999999999998"/>
    <x v="1"/>
    <x v="2"/>
    <x v="0"/>
  </r>
  <r>
    <s v="CZF-40873-691"/>
    <x v="130"/>
    <s v="64988-20636-XQ"/>
    <s v="E-M-0.5"/>
    <n v="2"/>
    <x v="122"/>
    <s v=""/>
    <x v="1"/>
    <s v="Exc"/>
    <s v="M"/>
    <x v="0"/>
    <n v="8.25"/>
    <n v="16.5"/>
    <x v="1"/>
    <x v="0"/>
    <x v="0"/>
  </r>
  <r>
    <s v="GPZ-36017-366"/>
    <x v="131"/>
    <s v="65732-22589-OW"/>
    <s v="A-D-2.5"/>
    <n v="5"/>
    <x v="123"/>
    <s v="kmarrisonoq@dropbox.com"/>
    <x v="0"/>
    <s v="Ara"/>
    <s v="D"/>
    <x v="3"/>
    <n v="22.884999999999998"/>
    <n v="114.42499999999998"/>
    <x v="3"/>
    <x v="1"/>
    <x v="1"/>
  </r>
  <r>
    <s v="GVG-59542-307"/>
    <x v="132"/>
    <s v="26314-66792-VP"/>
    <s v="E-M-1"/>
    <n v="2"/>
    <x v="124"/>
    <s v="bsterkekw@biblegateway.com"/>
    <x v="0"/>
    <s v="Exc"/>
    <s v="M"/>
    <x v="2"/>
    <n v="13.75"/>
    <n v="27.5"/>
    <x v="1"/>
    <x v="0"/>
    <x v="1"/>
  </r>
  <r>
    <s v="CQW-37388-302"/>
    <x v="133"/>
    <s v="97741-98924-KT"/>
    <s v="A-D-2.5"/>
    <n v="3"/>
    <x v="125"/>
    <s v="wharvisonjx@gizmodo.com"/>
    <x v="0"/>
    <s v="Ara"/>
    <s v="D"/>
    <x v="3"/>
    <n v="22.884999999999998"/>
    <n v="68.655000000000001"/>
    <x v="3"/>
    <x v="1"/>
    <x v="0"/>
  </r>
  <r>
    <s v="DTB-71371-705"/>
    <x v="134"/>
    <s v="48544-90737-AZ"/>
    <s v="L-D-1"/>
    <n v="1"/>
    <x v="126"/>
    <s v="cshaldersqx@cisco.com"/>
    <x v="0"/>
    <s v="Lib"/>
    <s v="D"/>
    <x v="2"/>
    <n v="12.95"/>
    <n v="12.95"/>
    <x v="2"/>
    <x v="1"/>
    <x v="1"/>
  </r>
  <r>
    <s v="CYV-13426-645"/>
    <x v="135"/>
    <s v="88593-59934-VU"/>
    <s v="E-D-1"/>
    <n v="1"/>
    <x v="127"/>
    <s v="edacca3l@google.pl"/>
    <x v="0"/>
    <s v="Exc"/>
    <s v="D"/>
    <x v="2"/>
    <n v="12.15"/>
    <n v="12.15"/>
    <x v="1"/>
    <x v="1"/>
    <x v="1"/>
  </r>
  <r>
    <s v="LRK-97117-150"/>
    <x v="136"/>
    <s v="33000-22405-LO"/>
    <s v="L-L-1"/>
    <n v="6"/>
    <x v="128"/>
    <s v="slorenzettidl@is.gd"/>
    <x v="0"/>
    <s v="Lib"/>
    <s v="L"/>
    <x v="2"/>
    <n v="15.85"/>
    <n v="95.1"/>
    <x v="2"/>
    <x v="2"/>
    <x v="0"/>
  </r>
  <r>
    <s v="OGY-19377-175"/>
    <x v="137"/>
    <s v="49084-44492-OJ"/>
    <s v="E-D-0.5"/>
    <n v="1"/>
    <x v="129"/>
    <s v=""/>
    <x v="2"/>
    <s v="Exc"/>
    <s v="D"/>
    <x v="0"/>
    <n v="7.29"/>
    <n v="7.29"/>
    <x v="1"/>
    <x v="1"/>
    <x v="1"/>
  </r>
  <r>
    <s v="AXN-57779-891"/>
    <x v="138"/>
    <s v="09668-23340-IC"/>
    <s v="R-M-0.2"/>
    <n v="3"/>
    <x v="130"/>
    <s v="dfowlegr@epa.gov"/>
    <x v="0"/>
    <s v="Rob"/>
    <s v="M"/>
    <x v="1"/>
    <n v="2.9849999999999999"/>
    <n v="8.9550000000000001"/>
    <x v="0"/>
    <x v="0"/>
    <x v="0"/>
  </r>
  <r>
    <s v="TBB-29780-459"/>
    <x v="139"/>
    <s v="61437-83623-PZ"/>
    <s v="A-L-0.5"/>
    <n v="1"/>
    <x v="131"/>
    <s v="vdunningji@independent.co.uk"/>
    <x v="0"/>
    <s v="Ara"/>
    <s v="L"/>
    <x v="0"/>
    <n v="7.77"/>
    <n v="7.77"/>
    <x v="3"/>
    <x v="2"/>
    <x v="1"/>
  </r>
  <r>
    <s v="XXJ-47000-307"/>
    <x v="140"/>
    <s v="31582-23562-FM"/>
    <s v="A-L-2.5"/>
    <n v="3"/>
    <x v="132"/>
    <s v="jdufaire2d@fc2.com"/>
    <x v="0"/>
    <s v="Ara"/>
    <s v="L"/>
    <x v="3"/>
    <n v="29.784999999999997"/>
    <n v="89.35499999999999"/>
    <x v="3"/>
    <x v="2"/>
    <x v="0"/>
  </r>
  <r>
    <s v="XXJ-47000-307"/>
    <x v="141"/>
    <s v="31582-23562-FM"/>
    <s v="A-D-0.2"/>
    <n v="4"/>
    <x v="132"/>
    <s v="jdufaire2d@fc2.com"/>
    <x v="0"/>
    <s v="Ara"/>
    <s v="D"/>
    <x v="1"/>
    <n v="2.9849999999999999"/>
    <n v="11.94"/>
    <x v="3"/>
    <x v="1"/>
    <x v="0"/>
  </r>
  <r>
    <s v="HST-96923-073"/>
    <x v="142"/>
    <s v="54722-76431-EX"/>
    <s v="R-D-2.5"/>
    <n v="6"/>
    <x v="133"/>
    <s v="hpetroulisol@state.tx.us"/>
    <x v="2"/>
    <s v="Rob"/>
    <s v="D"/>
    <x v="3"/>
    <n v="20.584999999999997"/>
    <n v="123.50999999999999"/>
    <x v="0"/>
    <x v="1"/>
    <x v="0"/>
  </r>
  <r>
    <s v="OQS-46321-904"/>
    <x v="143"/>
    <s v="19597-91185-CM"/>
    <s v="E-M-1"/>
    <n v="1"/>
    <x v="134"/>
    <s v=""/>
    <x v="0"/>
    <s v="Exc"/>
    <s v="M"/>
    <x v="2"/>
    <n v="13.75"/>
    <n v="13.75"/>
    <x v="1"/>
    <x v="0"/>
    <x v="0"/>
  </r>
  <r>
    <s v="MIU-01481-194"/>
    <x v="144"/>
    <s v="08439-55669-AI"/>
    <s v="R-M-1"/>
    <n v="6"/>
    <x v="135"/>
    <s v="rpursglovel9@biblegateway.com"/>
    <x v="0"/>
    <s v="Rob"/>
    <s v="M"/>
    <x v="2"/>
    <n v="9.9499999999999993"/>
    <n v="59.699999999999996"/>
    <x v="0"/>
    <x v="0"/>
    <x v="1"/>
  </r>
  <r>
    <s v="MIU-01481-194"/>
    <x v="145"/>
    <s v="08439-55669-AI"/>
    <s v="A-L-0.5"/>
    <n v="2"/>
    <x v="135"/>
    <s v="rpursglovel9@biblegateway.com"/>
    <x v="0"/>
    <s v="Ara"/>
    <s v="L"/>
    <x v="0"/>
    <n v="7.77"/>
    <n v="15.54"/>
    <x v="3"/>
    <x v="2"/>
    <x v="1"/>
  </r>
  <r>
    <s v="VSQ-07182-513"/>
    <x v="146"/>
    <s v="18366-65239-WF"/>
    <s v="L-L-0.2"/>
    <n v="6"/>
    <x v="136"/>
    <s v="bgrecefm@naver.com"/>
    <x v="1"/>
    <s v="Lib"/>
    <s v="L"/>
    <x v="1"/>
    <n v="4.7549999999999999"/>
    <n v="28.53"/>
    <x v="2"/>
    <x v="2"/>
    <x v="0"/>
  </r>
  <r>
    <s v="ZQI-47236-301"/>
    <x v="147"/>
    <s v="23446-47798-ID"/>
    <s v="L-L-0.5"/>
    <n v="5"/>
    <x v="137"/>
    <s v="cthowescp@craigslist.org"/>
    <x v="0"/>
    <s v="Lib"/>
    <s v="L"/>
    <x v="0"/>
    <n v="9.51"/>
    <n v="47.55"/>
    <x v="2"/>
    <x v="2"/>
    <x v="0"/>
  </r>
  <r>
    <s v="UVF-59322-459"/>
    <x v="148"/>
    <s v="53971-49906-PZ"/>
    <s v="E-L-2.5"/>
    <n v="6"/>
    <x v="138"/>
    <s v="dheinonengd@printfriendly.com"/>
    <x v="0"/>
    <s v="Exc"/>
    <s v="L"/>
    <x v="3"/>
    <n v="34.154999999999994"/>
    <n v="204.92999999999995"/>
    <x v="1"/>
    <x v="2"/>
    <x v="0"/>
  </r>
  <r>
    <s v="JQT-14347-517"/>
    <x v="149"/>
    <s v="11621-09964-ID"/>
    <s v="R-D-1"/>
    <n v="1"/>
    <x v="139"/>
    <s v="lnardonil2@hao123.com"/>
    <x v="0"/>
    <s v="Rob"/>
    <s v="D"/>
    <x v="2"/>
    <n v="8.9499999999999993"/>
    <n v="8.9499999999999993"/>
    <x v="0"/>
    <x v="1"/>
    <x v="0"/>
  </r>
  <r>
    <s v="UJQ-54441-340"/>
    <x v="150"/>
    <s v="26822-19510-SD"/>
    <s v="E-M-0.2"/>
    <n v="2"/>
    <x v="140"/>
    <s v="gtweed8v@yolasite.com"/>
    <x v="0"/>
    <s v="Exc"/>
    <s v="M"/>
    <x v="1"/>
    <n v="4.125"/>
    <n v="8.25"/>
    <x v="1"/>
    <x v="0"/>
    <x v="1"/>
  </r>
  <r>
    <s v="UJQ-54441-340"/>
    <x v="151"/>
    <s v="26822-19510-SD"/>
    <s v="A-L-0.2"/>
    <n v="5"/>
    <x v="140"/>
    <s v="gtweed8v@yolasite.com"/>
    <x v="0"/>
    <s v="Ara"/>
    <s v="L"/>
    <x v="1"/>
    <n v="3.8849999999999998"/>
    <n v="19.424999999999997"/>
    <x v="3"/>
    <x v="2"/>
    <x v="1"/>
  </r>
  <r>
    <s v="LCB-02099-995"/>
    <x v="152"/>
    <s v="06757-96251-UH"/>
    <s v="A-D-0.2"/>
    <n v="6"/>
    <x v="141"/>
    <s v="gsibrayb2@wsj.com"/>
    <x v="0"/>
    <s v="Ara"/>
    <s v="D"/>
    <x v="1"/>
    <n v="2.9849999999999999"/>
    <n v="17.91"/>
    <x v="3"/>
    <x v="1"/>
    <x v="1"/>
  </r>
  <r>
    <s v="MIQ-16322-908"/>
    <x v="153"/>
    <s v="20118-28138-QD"/>
    <s v="A-L-1"/>
    <n v="2"/>
    <x v="142"/>
    <s v="jskentelberyoa@paypal.com"/>
    <x v="0"/>
    <s v="Ara"/>
    <s v="L"/>
    <x v="2"/>
    <n v="12.95"/>
    <n v="25.9"/>
    <x v="3"/>
    <x v="2"/>
    <x v="0"/>
  </r>
  <r>
    <s v="HXL-22497-359"/>
    <x v="154"/>
    <s v="64875-71224-UI"/>
    <s v="A-L-1"/>
    <n v="3"/>
    <x v="143"/>
    <s v="mhowsden5f@infoseek.co.jp"/>
    <x v="0"/>
    <s v="Ara"/>
    <s v="L"/>
    <x v="2"/>
    <n v="12.95"/>
    <n v="38.849999999999994"/>
    <x v="3"/>
    <x v="2"/>
    <x v="0"/>
  </r>
  <r>
    <s v="HTS-15020-632"/>
    <x v="155"/>
    <s v="53817-13148-RK"/>
    <s v="R-M-0.2"/>
    <n v="3"/>
    <x v="144"/>
    <s v="ghawkyensbj@census.gov"/>
    <x v="0"/>
    <s v="Rob"/>
    <s v="M"/>
    <x v="1"/>
    <n v="2.9849999999999999"/>
    <n v="8.9550000000000001"/>
    <x v="0"/>
    <x v="0"/>
    <x v="0"/>
  </r>
  <r>
    <s v="QOO-24615-950"/>
    <x v="156"/>
    <s v="01338-83217-GV"/>
    <s v="R-M-2.5"/>
    <n v="3"/>
    <x v="145"/>
    <s v="mmeriet56@noaa.gov"/>
    <x v="0"/>
    <s v="Rob"/>
    <s v="M"/>
    <x v="3"/>
    <n v="22.884999999999998"/>
    <n v="68.655000000000001"/>
    <x v="0"/>
    <x v="0"/>
    <x v="0"/>
  </r>
  <r>
    <s v="ITY-92466-909"/>
    <x v="157"/>
    <s v="34927-68586-ZV"/>
    <s v="A-M-2.5"/>
    <n v="3"/>
    <x v="146"/>
    <s v=""/>
    <x v="2"/>
    <s v="Ara"/>
    <s v="M"/>
    <x v="3"/>
    <n v="25.874999999999996"/>
    <n v="77.624999999999986"/>
    <x v="3"/>
    <x v="0"/>
    <x v="1"/>
  </r>
  <r>
    <s v="PNU-22150-408"/>
    <x v="158"/>
    <s v="77408-43873-RS"/>
    <s v="A-D-0.2"/>
    <n v="6"/>
    <x v="147"/>
    <s v=""/>
    <x v="2"/>
    <s v="Ara"/>
    <s v="D"/>
    <x v="1"/>
    <n v="2.9849999999999999"/>
    <n v="17.91"/>
    <x v="3"/>
    <x v="1"/>
    <x v="1"/>
  </r>
  <r>
    <s v="FDY-03414-903"/>
    <x v="159"/>
    <s v="94840-49457-UD"/>
    <s v="A-D-0.5"/>
    <n v="3"/>
    <x v="148"/>
    <s v="qparsons98@blogtalkradio.com"/>
    <x v="0"/>
    <s v="Ara"/>
    <s v="D"/>
    <x v="0"/>
    <n v="5.97"/>
    <n v="17.91"/>
    <x v="3"/>
    <x v="1"/>
    <x v="1"/>
  </r>
  <r>
    <s v="VYD-28555-589"/>
    <x v="160"/>
    <s v="29814-01459-RC"/>
    <s v="R-L-0.5"/>
    <n v="6"/>
    <x v="149"/>
    <s v="atomaszewskiaj@answers.com"/>
    <x v="1"/>
    <s v="Rob"/>
    <s v="L"/>
    <x v="0"/>
    <n v="7.169999999999999"/>
    <n v="43.019999999999996"/>
    <x v="0"/>
    <x v="2"/>
    <x v="1"/>
  </r>
  <r>
    <s v="NYY-73968-094"/>
    <x v="161"/>
    <s v="70451-38048-AH"/>
    <s v="R-D-0.5"/>
    <n v="6"/>
    <x v="150"/>
    <s v="nclimance9j@europa.eu"/>
    <x v="0"/>
    <s v="Rob"/>
    <s v="D"/>
    <x v="0"/>
    <n v="5.3699999999999992"/>
    <n v="32.22"/>
    <x v="0"/>
    <x v="1"/>
    <x v="0"/>
  </r>
  <r>
    <s v="WDR-06028-345"/>
    <x v="162"/>
    <s v="66508-21373-OQ"/>
    <s v="L-L-1"/>
    <n v="1"/>
    <x v="151"/>
    <s v="imulliner37@pinterest.com"/>
    <x v="1"/>
    <s v="Lib"/>
    <s v="L"/>
    <x v="2"/>
    <n v="15.85"/>
    <n v="15.85"/>
    <x v="2"/>
    <x v="2"/>
    <x v="0"/>
  </r>
  <r>
    <s v="GRH-45571-667"/>
    <x v="163"/>
    <s v="32291-18308-YZ"/>
    <s v="E-M-1"/>
    <n v="3"/>
    <x v="152"/>
    <s v="jkopke7a@auda.org.au"/>
    <x v="0"/>
    <s v="Exc"/>
    <s v="M"/>
    <x v="2"/>
    <n v="13.75"/>
    <n v="41.25"/>
    <x v="1"/>
    <x v="0"/>
    <x v="0"/>
  </r>
  <r>
    <s v="NYQ-24237-772"/>
    <x v="164"/>
    <s v="13441-34686-SW"/>
    <s v="L-D-0.5"/>
    <n v="4"/>
    <x v="153"/>
    <s v="jbluckjc@imageshack.us"/>
    <x v="0"/>
    <s v="Lib"/>
    <s v="D"/>
    <x v="0"/>
    <n v="7.77"/>
    <n v="31.08"/>
    <x v="2"/>
    <x v="1"/>
    <x v="0"/>
  </r>
  <r>
    <s v="MOR-12987-399"/>
    <x v="165"/>
    <s v="34015-31593-JC"/>
    <s v="L-M-1"/>
    <n v="6"/>
    <x v="154"/>
    <s v="epriddis2w@nationalgeographic.com"/>
    <x v="0"/>
    <s v="Lib"/>
    <s v="M"/>
    <x v="2"/>
    <n v="14.55"/>
    <n v="87.300000000000011"/>
    <x v="2"/>
    <x v="0"/>
    <x v="0"/>
  </r>
  <r>
    <s v="SUZ-83036-175"/>
    <x v="166"/>
    <s v="55915-19477-MK"/>
    <s v="R-D-0.2"/>
    <n v="5"/>
    <x v="155"/>
    <s v=""/>
    <x v="0"/>
    <s v="Rob"/>
    <s v="D"/>
    <x v="1"/>
    <n v="2.6849999999999996"/>
    <n v="13.424999999999997"/>
    <x v="0"/>
    <x v="1"/>
    <x v="0"/>
  </r>
  <r>
    <s v="TED-81959-419"/>
    <x v="167"/>
    <s v="27702-50024-XC"/>
    <s v="A-L-2.5"/>
    <n v="5"/>
    <x v="156"/>
    <s v="nfurberqz@jugem.jp"/>
    <x v="0"/>
    <s v="Ara"/>
    <s v="L"/>
    <x v="3"/>
    <n v="29.784999999999997"/>
    <n v="148.92499999999998"/>
    <x v="3"/>
    <x v="2"/>
    <x v="0"/>
  </r>
  <r>
    <s v="DXA-50313-073"/>
    <x v="168"/>
    <s v="19755-55847-VW"/>
    <s v="E-L-1"/>
    <n v="2"/>
    <x v="157"/>
    <s v="pmatignono7@harvard.edu"/>
    <x v="1"/>
    <s v="Exc"/>
    <s v="L"/>
    <x v="2"/>
    <n v="14.85"/>
    <n v="29.7"/>
    <x v="1"/>
    <x v="2"/>
    <x v="1"/>
  </r>
  <r>
    <s v="XWD-18933-006"/>
    <x v="169"/>
    <s v="79420-11075-MY"/>
    <s v="A-L-0.2"/>
    <n v="2"/>
    <x v="158"/>
    <s v="epalfrey7q@devhub.com"/>
    <x v="0"/>
    <s v="Ara"/>
    <s v="L"/>
    <x v="1"/>
    <n v="3.8849999999999998"/>
    <n v="7.77"/>
    <x v="3"/>
    <x v="2"/>
    <x v="1"/>
  </r>
  <r>
    <s v="MBM-00112-248"/>
    <x v="170"/>
    <s v="50238-24377-ZS"/>
    <s v="L-L-1"/>
    <n v="5"/>
    <x v="159"/>
    <s v=""/>
    <x v="0"/>
    <s v="Lib"/>
    <s v="L"/>
    <x v="2"/>
    <n v="15.85"/>
    <n v="79.25"/>
    <x v="2"/>
    <x v="2"/>
    <x v="1"/>
  </r>
  <r>
    <s v="WXT-85291-143"/>
    <x v="171"/>
    <s v="81414-81273-DK"/>
    <s v="R-M-0.5"/>
    <n v="4"/>
    <x v="160"/>
    <s v="vceely99@auda.org.au"/>
    <x v="0"/>
    <s v="Rob"/>
    <s v="M"/>
    <x v="0"/>
    <n v="5.97"/>
    <n v="23.88"/>
    <x v="0"/>
    <x v="0"/>
    <x v="1"/>
  </r>
  <r>
    <s v="QEV-37451-860"/>
    <x v="172"/>
    <s v="17670-51384-MA"/>
    <s v="R-M-1"/>
    <n v="2"/>
    <x v="161"/>
    <s v="aallner0@lulu.com"/>
    <x v="0"/>
    <s v="Rob"/>
    <s v="M"/>
    <x v="2"/>
    <n v="9.9499999999999993"/>
    <n v="19.899999999999999"/>
    <x v="0"/>
    <x v="0"/>
    <x v="1"/>
  </r>
  <r>
    <s v="QEV-37451-860"/>
    <x v="173"/>
    <s v="17670-51384-MA"/>
    <s v="E-M-0.5"/>
    <n v="5"/>
    <x v="161"/>
    <s v="aallner0@lulu.com"/>
    <x v="0"/>
    <s v="Exc"/>
    <s v="M"/>
    <x v="0"/>
    <n v="8.25"/>
    <n v="41.25"/>
    <x v="1"/>
    <x v="0"/>
    <x v="1"/>
  </r>
  <r>
    <s v="NWQ-70061-912"/>
    <x v="174"/>
    <s v="61021-27840-ZN"/>
    <s v="R-M-0.5"/>
    <n v="1"/>
    <x v="162"/>
    <s v="rraven9@ed.gov"/>
    <x v="0"/>
    <s v="Rob"/>
    <s v="M"/>
    <x v="0"/>
    <n v="5.97"/>
    <n v="5.97"/>
    <x v="0"/>
    <x v="0"/>
    <x v="0"/>
  </r>
  <r>
    <s v="JAF-18294-750"/>
    <x v="175"/>
    <s v="73564-98204-EY"/>
    <s v="R-D-2.5"/>
    <n v="6"/>
    <x v="163"/>
    <s v=""/>
    <x v="0"/>
    <s v="Rob"/>
    <s v="D"/>
    <x v="3"/>
    <n v="20.584999999999997"/>
    <n v="123.50999999999999"/>
    <x v="0"/>
    <x v="1"/>
    <x v="1"/>
  </r>
  <r>
    <s v="ITE-28312-615"/>
    <x v="176"/>
    <s v="56450-21890-HK"/>
    <s v="E-L-1"/>
    <n v="6"/>
    <x v="164"/>
    <s v="ckendrickl5@webnode.com"/>
    <x v="0"/>
    <s v="Exc"/>
    <s v="L"/>
    <x v="2"/>
    <n v="14.85"/>
    <n v="89.1"/>
    <x v="1"/>
    <x v="2"/>
    <x v="1"/>
  </r>
  <r>
    <s v="UFZ-24348-219"/>
    <x v="177"/>
    <s v="27930-59250-JT"/>
    <s v="L-M-2.5"/>
    <n v="3"/>
    <x v="165"/>
    <s v=""/>
    <x v="0"/>
    <s v="Lib"/>
    <s v="M"/>
    <x v="3"/>
    <n v="33.464999999999996"/>
    <n v="100.39499999999998"/>
    <x v="2"/>
    <x v="0"/>
    <x v="0"/>
  </r>
  <r>
    <s v="HRM-94548-288"/>
    <x v="178"/>
    <s v="08934-65581-ZI"/>
    <s v="A-L-2.5"/>
    <n v="6"/>
    <x v="166"/>
    <s v="rsimaonv@simplemachines.org"/>
    <x v="0"/>
    <s v="Ara"/>
    <s v="L"/>
    <x v="3"/>
    <n v="29.784999999999997"/>
    <n v="178.70999999999998"/>
    <x v="3"/>
    <x v="2"/>
    <x v="0"/>
  </r>
  <r>
    <s v="YHV-68700-050"/>
    <x v="179"/>
    <s v="26333-67911-OL"/>
    <s v="R-M-0.5"/>
    <n v="5"/>
    <x v="167"/>
    <s v="hmattioli1g@webmd.com"/>
    <x v="1"/>
    <s v="Rob"/>
    <s v="M"/>
    <x v="0"/>
    <n v="5.97"/>
    <n v="29.849999999999998"/>
    <x v="0"/>
    <x v="0"/>
    <x v="0"/>
  </r>
  <r>
    <s v="YHV-68700-050"/>
    <x v="180"/>
    <s v="26333-67911-OL"/>
    <s v="L-L-2.5"/>
    <n v="2"/>
    <x v="167"/>
    <s v="hmattioli1g@webmd.com"/>
    <x v="1"/>
    <s v="Lib"/>
    <s v="L"/>
    <x v="3"/>
    <n v="36.454999999999998"/>
    <n v="72.91"/>
    <x v="2"/>
    <x v="2"/>
    <x v="0"/>
  </r>
  <r>
    <s v="UBI-59229-277"/>
    <x v="181"/>
    <s v="00886-35803-FG"/>
    <s v="L-D-0.5"/>
    <n v="3"/>
    <x v="168"/>
    <s v=""/>
    <x v="0"/>
    <s v="Lib"/>
    <s v="D"/>
    <x v="0"/>
    <n v="7.77"/>
    <n v="23.31"/>
    <x v="2"/>
    <x v="1"/>
    <x v="0"/>
  </r>
  <r>
    <s v="BWK-39400-446"/>
    <x v="182"/>
    <s v="61302-06948-EH"/>
    <s v="L-D-0.5"/>
    <n v="4"/>
    <x v="169"/>
    <s v="fparresb1@imageshack.us"/>
    <x v="0"/>
    <s v="Lib"/>
    <s v="D"/>
    <x v="0"/>
    <n v="7.77"/>
    <n v="31.08"/>
    <x v="2"/>
    <x v="1"/>
    <x v="1"/>
  </r>
  <r>
    <s v="MHM-44857-599"/>
    <x v="183"/>
    <s v="26295-44907-DK"/>
    <s v="L-D-1"/>
    <n v="1"/>
    <x v="170"/>
    <s v="aweinmannj8@shinystat.com"/>
    <x v="0"/>
    <s v="Lib"/>
    <s v="D"/>
    <x v="2"/>
    <n v="12.95"/>
    <n v="12.95"/>
    <x v="2"/>
    <x v="1"/>
    <x v="0"/>
  </r>
  <r>
    <s v="KXN-85094-246"/>
    <x v="184"/>
    <s v="81744-27332-RR"/>
    <s v="L-M-2.5"/>
    <n v="3"/>
    <x v="171"/>
    <s v="bnaulls2a@tiny.cc"/>
    <x v="2"/>
    <s v="Lib"/>
    <s v="M"/>
    <x v="3"/>
    <n v="33.464999999999996"/>
    <n v="100.39499999999998"/>
    <x v="2"/>
    <x v="0"/>
    <x v="1"/>
  </r>
  <r>
    <s v="HTY-30660-254"/>
    <x v="185"/>
    <s v="83844-95908-RX"/>
    <s v="R-M-1"/>
    <n v="3"/>
    <x v="172"/>
    <s v="jjefferysqt@blog.com"/>
    <x v="0"/>
    <s v="Rob"/>
    <s v="M"/>
    <x v="2"/>
    <n v="9.9499999999999993"/>
    <n v="29.849999999999998"/>
    <x v="0"/>
    <x v="0"/>
    <x v="1"/>
  </r>
  <r>
    <s v="CIX-22904-641"/>
    <x v="186"/>
    <s v="78012-56878-UB"/>
    <s v="R-M-1"/>
    <n v="1"/>
    <x v="173"/>
    <s v="goatsny@live.com"/>
    <x v="0"/>
    <s v="Rob"/>
    <s v="M"/>
    <x v="2"/>
    <n v="9.9499999999999993"/>
    <n v="9.9499999999999993"/>
    <x v="0"/>
    <x v="0"/>
    <x v="1"/>
  </r>
  <r>
    <s v="BRJ-19414-277"/>
    <x v="187"/>
    <s v="16809-16936-WF"/>
    <s v="R-M-0.2"/>
    <n v="4"/>
    <x v="174"/>
    <s v="mmacconnechieo9@reuters.com"/>
    <x v="0"/>
    <s v="Rob"/>
    <s v="M"/>
    <x v="1"/>
    <n v="2.9849999999999999"/>
    <n v="11.94"/>
    <x v="0"/>
    <x v="0"/>
    <x v="1"/>
  </r>
  <r>
    <s v="YLK-78851-470"/>
    <x v="188"/>
    <s v="58559-08254-UY"/>
    <s v="R-M-2.5"/>
    <n v="6"/>
    <x v="175"/>
    <s v=""/>
    <x v="0"/>
    <s v="Rob"/>
    <s v="M"/>
    <x v="3"/>
    <n v="22.884999999999998"/>
    <n v="137.31"/>
    <x v="0"/>
    <x v="0"/>
    <x v="1"/>
  </r>
  <r>
    <s v="EQI-82205-066"/>
    <x v="189"/>
    <s v="52316-30571-GD"/>
    <s v="R-M-2.5"/>
    <n v="2"/>
    <x v="176"/>
    <s v="mmcparlandi7@w3.org"/>
    <x v="0"/>
    <s v="Rob"/>
    <s v="M"/>
    <x v="3"/>
    <n v="22.884999999999998"/>
    <n v="45.769999999999996"/>
    <x v="0"/>
    <x v="0"/>
    <x v="1"/>
  </r>
  <r>
    <s v="ZDC-64769-740"/>
    <x v="190"/>
    <s v="79463-01597-FQ"/>
    <s v="E-M-0.5"/>
    <n v="1"/>
    <x v="177"/>
    <s v=""/>
    <x v="0"/>
    <s v="Exc"/>
    <s v="M"/>
    <x v="0"/>
    <n v="8.25"/>
    <n v="8.25"/>
    <x v="1"/>
    <x v="0"/>
    <x v="0"/>
  </r>
  <r>
    <s v="TJE-91516-344"/>
    <x v="191"/>
    <s v="49894-06550-OQ"/>
    <s v="E-M-1"/>
    <n v="2"/>
    <x v="178"/>
    <s v="atrehernecv@state.tx.us"/>
    <x v="2"/>
    <s v="Exc"/>
    <s v="M"/>
    <x v="2"/>
    <n v="13.75"/>
    <n v="27.5"/>
    <x v="1"/>
    <x v="0"/>
    <x v="0"/>
  </r>
  <r>
    <s v="QHL-27188-431"/>
    <x v="192"/>
    <s v="75443-07820-DZ"/>
    <s v="L-L-0.5"/>
    <n v="2"/>
    <x v="179"/>
    <s v="bguddejg@dailymotion.com"/>
    <x v="0"/>
    <s v="Lib"/>
    <s v="L"/>
    <x v="0"/>
    <n v="9.51"/>
    <n v="19.02"/>
    <x v="2"/>
    <x v="2"/>
    <x v="0"/>
  </r>
  <r>
    <s v="NOY-99738-977"/>
    <x v="193"/>
    <s v="82872-34456-LJ"/>
    <s v="R-L-2.5"/>
    <n v="2"/>
    <x v="180"/>
    <s v=""/>
    <x v="1"/>
    <s v="Rob"/>
    <s v="L"/>
    <x v="3"/>
    <n v="27.484999999999996"/>
    <n v="54.969999999999992"/>
    <x v="0"/>
    <x v="2"/>
    <x v="1"/>
  </r>
  <r>
    <s v="OHX-11953-965"/>
    <x v="194"/>
    <s v="19524-21432-XP"/>
    <s v="E-L-2.5"/>
    <n v="2"/>
    <x v="181"/>
    <s v="tcastiglionegz@xing.com"/>
    <x v="0"/>
    <s v="Exc"/>
    <s v="L"/>
    <x v="3"/>
    <n v="34.154999999999994"/>
    <n v="68.309999999999988"/>
    <x v="1"/>
    <x v="2"/>
    <x v="0"/>
  </r>
  <r>
    <s v="WTT-91832-645"/>
    <x v="195"/>
    <s v="24344-88599-PP"/>
    <s v="A-M-1"/>
    <n v="3"/>
    <x v="182"/>
    <s v="holliffkq@sciencedirect.com"/>
    <x v="2"/>
    <s v="Ara"/>
    <s v="M"/>
    <x v="2"/>
    <n v="11.25"/>
    <n v="33.75"/>
    <x v="3"/>
    <x v="0"/>
    <x v="0"/>
  </r>
  <r>
    <s v="QNP-18893-547"/>
    <x v="196"/>
    <s v="76930-61689-CH"/>
    <s v="R-L-1"/>
    <n v="5"/>
    <x v="183"/>
    <s v=""/>
    <x v="0"/>
    <s v="Rob"/>
    <s v="L"/>
    <x v="2"/>
    <n v="11.95"/>
    <n v="59.75"/>
    <x v="0"/>
    <x v="2"/>
    <x v="0"/>
  </r>
  <r>
    <s v="IDJ-55379-750"/>
    <x v="197"/>
    <s v="24040-20817-QB"/>
    <s v="R-M-1"/>
    <n v="4"/>
    <x v="184"/>
    <s v="acleyburngy@lycos.com"/>
    <x v="0"/>
    <s v="Rob"/>
    <s v="M"/>
    <x v="2"/>
    <n v="9.9499999999999993"/>
    <n v="39.799999999999997"/>
    <x v="0"/>
    <x v="0"/>
    <x v="0"/>
  </r>
  <r>
    <s v="WAG-26945-689"/>
    <x v="198"/>
    <s v="50124-88608-EO"/>
    <s v="A-M-0.2"/>
    <n v="5"/>
    <x v="185"/>
    <s v="vdanneilr@mtv.com"/>
    <x v="2"/>
    <s v="Ara"/>
    <s v="M"/>
    <x v="1"/>
    <n v="3.375"/>
    <n v="16.875"/>
    <x v="3"/>
    <x v="0"/>
    <x v="0"/>
  </r>
  <r>
    <s v="FMT-94584-786"/>
    <x v="199"/>
    <s v="86504-96610-BH"/>
    <s v="A-L-1"/>
    <n v="2"/>
    <x v="186"/>
    <s v="kmelloi4y@imdb.com"/>
    <x v="0"/>
    <s v="Ara"/>
    <s v="L"/>
    <x v="2"/>
    <n v="12.95"/>
    <n v="25.9"/>
    <x v="3"/>
    <x v="2"/>
    <x v="0"/>
  </r>
  <r>
    <s v="NJR-03699-189"/>
    <x v="200"/>
    <s v="95152-82155-VQ"/>
    <s v="E-D-2.5"/>
    <n v="1"/>
    <x v="187"/>
    <s v="gwynespn@dagondesign.com"/>
    <x v="0"/>
    <s v="Exc"/>
    <s v="D"/>
    <x v="3"/>
    <n v="27.945"/>
    <n v="27.945"/>
    <x v="1"/>
    <x v="1"/>
    <x v="0"/>
  </r>
  <r>
    <s v="UBI-83843-396"/>
    <x v="201"/>
    <s v="58816-74064-TF"/>
    <s v="R-L-1"/>
    <n v="2"/>
    <x v="188"/>
    <s v="nizhakovdd@aol.com"/>
    <x v="1"/>
    <s v="Rob"/>
    <s v="L"/>
    <x v="2"/>
    <n v="11.95"/>
    <n v="23.9"/>
    <x v="0"/>
    <x v="2"/>
    <x v="0"/>
  </r>
  <r>
    <s v="UME-75640-698"/>
    <x v="202"/>
    <s v="62494-09113-RP"/>
    <s v="A-M-0.5"/>
    <n v="4"/>
    <x v="189"/>
    <s v=""/>
    <x v="0"/>
    <s v="Ara"/>
    <s v="M"/>
    <x v="0"/>
    <n v="6.75"/>
    <n v="27"/>
    <x v="3"/>
    <x v="0"/>
    <x v="0"/>
  </r>
  <r>
    <s v="AZF-45991-584"/>
    <x v="203"/>
    <s v="73759-17258-KA"/>
    <s v="A-D-2.5"/>
    <n v="1"/>
    <x v="190"/>
    <s v=""/>
    <x v="2"/>
    <s v="Ara"/>
    <s v="D"/>
    <x v="3"/>
    <n v="22.884999999999998"/>
    <n v="22.884999999999998"/>
    <x v="3"/>
    <x v="1"/>
    <x v="1"/>
  </r>
  <r>
    <s v="TFY-52090-386"/>
    <x v="204"/>
    <s v="08613-17327-XT"/>
    <s v="E-L-0.5"/>
    <n v="2"/>
    <x v="191"/>
    <s v="lscargle9h@myspace.com"/>
    <x v="0"/>
    <s v="Exc"/>
    <s v="L"/>
    <x v="0"/>
    <n v="8.91"/>
    <n v="17.82"/>
    <x v="1"/>
    <x v="2"/>
    <x v="0"/>
  </r>
  <r>
    <s v="TFY-52090-386"/>
    <x v="205"/>
    <s v="08613-17327-XT"/>
    <s v="L-D-0.5"/>
    <n v="5"/>
    <x v="191"/>
    <s v="lscargle9h@myspace.com"/>
    <x v="0"/>
    <s v="Lib"/>
    <s v="D"/>
    <x v="0"/>
    <n v="7.77"/>
    <n v="38.849999999999994"/>
    <x v="2"/>
    <x v="1"/>
    <x v="0"/>
  </r>
  <r>
    <s v="WYL-29300-070"/>
    <x v="206"/>
    <s v="42770-36274-QA"/>
    <s v="R-M-0.2"/>
    <n v="1"/>
    <x v="192"/>
    <s v="hgoulter1w@abc.net.au"/>
    <x v="0"/>
    <s v="Rob"/>
    <s v="M"/>
    <x v="1"/>
    <n v="2.9849999999999999"/>
    <n v="2.9849999999999999"/>
    <x v="0"/>
    <x v="0"/>
    <x v="0"/>
  </r>
  <r>
    <s v="EFB-72860-209"/>
    <x v="207"/>
    <s v="53035-99701-WG"/>
    <s v="A-M-0.2"/>
    <n v="4"/>
    <x v="193"/>
    <s v="bmergue7y@umn.edu"/>
    <x v="0"/>
    <s v="Ara"/>
    <s v="M"/>
    <x v="1"/>
    <n v="3.375"/>
    <n v="13.5"/>
    <x v="3"/>
    <x v="0"/>
    <x v="1"/>
  </r>
  <r>
    <s v="RDW-33155-159"/>
    <x v="208"/>
    <s v="62173-15287-CU"/>
    <s v="A-L-1"/>
    <n v="6"/>
    <x v="194"/>
    <s v="rbroxuph@jimdo.com"/>
    <x v="0"/>
    <s v="Ara"/>
    <s v="L"/>
    <x v="2"/>
    <n v="12.95"/>
    <n v="77.699999999999989"/>
    <x v="3"/>
    <x v="2"/>
    <x v="0"/>
  </r>
  <r>
    <s v="QBB-07903-622"/>
    <x v="209"/>
    <s v="32622-54551-UC"/>
    <s v="R-L-1"/>
    <n v="5"/>
    <x v="195"/>
    <s v="mackrillbw@bandcamp.com"/>
    <x v="0"/>
    <s v="Rob"/>
    <s v="L"/>
    <x v="2"/>
    <n v="11.95"/>
    <n v="59.75"/>
    <x v="0"/>
    <x v="2"/>
    <x v="0"/>
  </r>
  <r>
    <s v="RXN-55491-201"/>
    <x v="210"/>
    <s v="86071-79238-CX"/>
    <s v="R-L-0.2"/>
    <n v="6"/>
    <x v="196"/>
    <s v="rpysono0@constantcontact.com"/>
    <x v="2"/>
    <s v="Rob"/>
    <s v="L"/>
    <x v="1"/>
    <n v="3.5849999999999995"/>
    <n v="21.509999999999998"/>
    <x v="0"/>
    <x v="2"/>
    <x v="0"/>
  </r>
  <r>
    <s v="RFH-64349-897"/>
    <x v="211"/>
    <s v="61954-61462-RJ"/>
    <s v="E-D-0.5"/>
    <n v="3"/>
    <x v="197"/>
    <s v="myallop3a@fema.gov"/>
    <x v="0"/>
    <s v="Exc"/>
    <s v="D"/>
    <x v="0"/>
    <n v="7.29"/>
    <n v="21.87"/>
    <x v="1"/>
    <x v="1"/>
    <x v="1"/>
  </r>
  <r>
    <s v="OKU-29966-417"/>
    <x v="212"/>
    <s v="76192-13390-HZ"/>
    <s v="E-L-0.2"/>
    <n v="4"/>
    <x v="198"/>
    <s v="galbertsfc@etsy.com"/>
    <x v="1"/>
    <s v="Exc"/>
    <s v="L"/>
    <x v="1"/>
    <n v="4.4550000000000001"/>
    <n v="17.82"/>
    <x v="1"/>
    <x v="2"/>
    <x v="1"/>
  </r>
  <r>
    <s v="DYP-74337-787"/>
    <x v="213"/>
    <s v="41486-52502-QQ"/>
    <s v="R-M-0.5"/>
    <n v="1"/>
    <x v="199"/>
    <s v=""/>
    <x v="0"/>
    <s v="Rob"/>
    <s v="M"/>
    <x v="0"/>
    <n v="5.97"/>
    <n v="5.97"/>
    <x v="0"/>
    <x v="0"/>
    <x v="0"/>
  </r>
  <r>
    <s v="PSD-57291-590"/>
    <x v="214"/>
    <s v="37191-12203-MX"/>
    <s v="A-M-0.5"/>
    <n v="1"/>
    <x v="200"/>
    <s v="pstonner8e@moonfruit.com"/>
    <x v="0"/>
    <s v="Ara"/>
    <s v="M"/>
    <x v="0"/>
    <n v="6.75"/>
    <n v="6.75"/>
    <x v="3"/>
    <x v="0"/>
    <x v="0"/>
  </r>
  <r>
    <s v="CQM-49696-263"/>
    <x v="215"/>
    <s v="76534-45229-SG"/>
    <s v="L-L-2.5"/>
    <n v="3"/>
    <x v="201"/>
    <s v="syann29@senate.gov"/>
    <x v="0"/>
    <s v="Lib"/>
    <s v="L"/>
    <x v="3"/>
    <n v="36.454999999999998"/>
    <n v="109.36499999999999"/>
    <x v="2"/>
    <x v="2"/>
    <x v="1"/>
  </r>
  <r>
    <s v="THA-60599-417"/>
    <x v="216"/>
    <s v="59971-35626-YJ"/>
    <s v="A-M-2.5"/>
    <n v="3"/>
    <x v="202"/>
    <s v="fkeinrat4c@dailymail.co.uk"/>
    <x v="0"/>
    <s v="Ara"/>
    <s v="M"/>
    <x v="3"/>
    <n v="25.874999999999996"/>
    <n v="77.624999999999986"/>
    <x v="3"/>
    <x v="0"/>
    <x v="1"/>
  </r>
  <r>
    <s v="IGK-51227-573"/>
    <x v="217"/>
    <s v="46959-60474-LT"/>
    <s v="L-D-0.5"/>
    <n v="2"/>
    <x v="203"/>
    <s v="bgiannazzidm@apple.com"/>
    <x v="0"/>
    <s v="Lib"/>
    <s v="D"/>
    <x v="0"/>
    <n v="7.77"/>
    <n v="15.54"/>
    <x v="2"/>
    <x v="1"/>
    <x v="0"/>
  </r>
  <r>
    <s v="YTW-40242-005"/>
    <x v="218"/>
    <s v="01035-70465-UO"/>
    <s v="L-D-1"/>
    <n v="4"/>
    <x v="204"/>
    <s v="aattwater5u@wikia.com"/>
    <x v="0"/>
    <s v="Lib"/>
    <s v="D"/>
    <x v="2"/>
    <n v="12.95"/>
    <n v="51.8"/>
    <x v="2"/>
    <x v="1"/>
    <x v="1"/>
  </r>
  <r>
    <s v="DFK-35846-692"/>
    <x v="219"/>
    <s v="49612-33852-CN"/>
    <s v="R-D-0.2"/>
    <n v="5"/>
    <x v="205"/>
    <s v=""/>
    <x v="0"/>
    <s v="Rob"/>
    <s v="D"/>
    <x v="1"/>
    <n v="2.6849999999999996"/>
    <n v="13.424999999999997"/>
    <x v="0"/>
    <x v="1"/>
    <x v="1"/>
  </r>
  <r>
    <s v="QPM-95832-683"/>
    <x v="220"/>
    <s v="35058-04550-VC"/>
    <s v="L-L-1"/>
    <n v="2"/>
    <x v="206"/>
    <s v="mhame5y@newsvine.com"/>
    <x v="2"/>
    <s v="Lib"/>
    <s v="L"/>
    <x v="2"/>
    <n v="15.85"/>
    <n v="31.7"/>
    <x v="2"/>
    <x v="2"/>
    <x v="0"/>
  </r>
  <r>
    <s v="DJH-05202-380"/>
    <x v="221"/>
    <s v="85589-17020-CX"/>
    <s v="E-M-2.5"/>
    <n v="2"/>
    <x v="207"/>
    <s v=""/>
    <x v="0"/>
    <s v="Exc"/>
    <s v="M"/>
    <x v="3"/>
    <n v="31.624999999999996"/>
    <n v="63.249999999999993"/>
    <x v="1"/>
    <x v="0"/>
    <x v="1"/>
  </r>
  <r>
    <s v="YVH-19865-819"/>
    <x v="222"/>
    <s v="08946-56610-IH"/>
    <s v="L-L-2.5"/>
    <n v="4"/>
    <x v="208"/>
    <s v="lburtenshawlp@shinystat.com"/>
    <x v="0"/>
    <s v="Lib"/>
    <s v="L"/>
    <x v="3"/>
    <n v="36.454999999999998"/>
    <n v="145.82"/>
    <x v="2"/>
    <x v="2"/>
    <x v="0"/>
  </r>
  <r>
    <s v="IOQ-84840-827"/>
    <x v="223"/>
    <s v="32038-81174-JF"/>
    <s v="A-M-1"/>
    <n v="6"/>
    <x v="209"/>
    <s v="cvenourfx@ask.com"/>
    <x v="0"/>
    <s v="Ara"/>
    <s v="M"/>
    <x v="2"/>
    <n v="11.25"/>
    <n v="67.5"/>
    <x v="3"/>
    <x v="0"/>
    <x v="0"/>
  </r>
  <r>
    <s v="GPT-67705-953"/>
    <x v="224"/>
    <s v="70631-33225-MZ"/>
    <s v="A-M-0.2"/>
    <n v="5"/>
    <x v="210"/>
    <s v="cbournermw@chronoengine.com"/>
    <x v="0"/>
    <s v="Ara"/>
    <s v="M"/>
    <x v="1"/>
    <n v="3.375"/>
    <n v="16.875"/>
    <x v="3"/>
    <x v="0"/>
    <x v="1"/>
  </r>
  <r>
    <s v="OVI-27064-381"/>
    <x v="225"/>
    <s v="37274-08534-FM"/>
    <s v="R-D-0.5"/>
    <n v="3"/>
    <x v="40"/>
    <s v="smcmillian8t@csmonitor.com"/>
    <x v="0"/>
    <s v="Rob"/>
    <s v="D"/>
    <x v="0"/>
    <n v="5.3699999999999992"/>
    <n v="16.11"/>
    <x v="0"/>
    <x v="1"/>
    <x v="0"/>
  </r>
  <r>
    <s v="HYF-10254-369"/>
    <x v="226"/>
    <s v="30373-66619-CB"/>
    <s v="L-L-0.5"/>
    <n v="1"/>
    <x v="211"/>
    <s v="zsherewood2c@apache.org"/>
    <x v="0"/>
    <s v="Lib"/>
    <s v="L"/>
    <x v="0"/>
    <n v="9.51"/>
    <n v="9.51"/>
    <x v="2"/>
    <x v="2"/>
    <x v="0"/>
  </r>
  <r>
    <s v="IXU-20263-532"/>
    <x v="227"/>
    <s v="68044-89277-ML"/>
    <s v="L-M-2.5"/>
    <n v="2"/>
    <x v="212"/>
    <s v="kwarmancd@printfriendly.com"/>
    <x v="2"/>
    <s v="Lib"/>
    <s v="M"/>
    <x v="3"/>
    <n v="33.464999999999996"/>
    <n v="66.929999999999993"/>
    <x v="2"/>
    <x v="0"/>
    <x v="1"/>
  </r>
  <r>
    <s v="WVT-88135-549"/>
    <x v="228"/>
    <s v="66458-91190-YC"/>
    <s v="A-D-1"/>
    <n v="3"/>
    <x v="59"/>
    <s v="murione5@alexa.com"/>
    <x v="2"/>
    <s v="Ara"/>
    <s v="D"/>
    <x v="2"/>
    <n v="9.9499999999999993"/>
    <n v="29.849999999999998"/>
    <x v="3"/>
    <x v="1"/>
    <x v="1"/>
  </r>
  <r>
    <s v="QTR-19001-114"/>
    <x v="229"/>
    <s v="01035-70465-UO"/>
    <s v="A-D-1"/>
    <n v="2"/>
    <x v="204"/>
    <s v="aattwater5u@wikia.com"/>
    <x v="0"/>
    <s v="Ara"/>
    <s v="D"/>
    <x v="2"/>
    <n v="9.9499999999999993"/>
    <n v="19.899999999999999"/>
    <x v="3"/>
    <x v="1"/>
    <x v="1"/>
  </r>
  <r>
    <s v="KBB-52530-416"/>
    <x v="230"/>
    <s v="06488-46303-IZ"/>
    <s v="L-D-2.5"/>
    <n v="2"/>
    <x v="213"/>
    <s v=""/>
    <x v="0"/>
    <s v="Lib"/>
    <s v="D"/>
    <x v="3"/>
    <n v="29.784999999999997"/>
    <n v="59.569999999999993"/>
    <x v="2"/>
    <x v="1"/>
    <x v="1"/>
  </r>
  <r>
    <s v="KTO-53793-109"/>
    <x v="231"/>
    <s v="17572-27091-AA"/>
    <s v="R-L-0.2"/>
    <n v="2"/>
    <x v="214"/>
    <s v="chatfullog@ebay.com"/>
    <x v="0"/>
    <s v="Rob"/>
    <s v="L"/>
    <x v="1"/>
    <n v="3.5849999999999995"/>
    <n v="7.169999999999999"/>
    <x v="0"/>
    <x v="2"/>
    <x v="0"/>
  </r>
  <r>
    <s v="JHW-74554-805"/>
    <x v="232"/>
    <s v="14103-58987-ZU"/>
    <s v="R-M-1"/>
    <n v="6"/>
    <x v="215"/>
    <s v="grizzello1x@symantec.com"/>
    <x v="1"/>
    <s v="Rob"/>
    <s v="M"/>
    <x v="2"/>
    <n v="9.9499999999999993"/>
    <n v="59.699999999999996"/>
    <x v="0"/>
    <x v="0"/>
    <x v="1"/>
  </r>
  <r>
    <s v="RDM-99811-230"/>
    <x v="233"/>
    <s v="22349-47389-GY"/>
    <s v="L-M-0.2"/>
    <n v="5"/>
    <x v="216"/>
    <s v="bchecci8h@usa.gov"/>
    <x v="1"/>
    <s v="Lib"/>
    <s v="M"/>
    <x v="1"/>
    <n v="4.3650000000000002"/>
    <n v="21.825000000000003"/>
    <x v="2"/>
    <x v="0"/>
    <x v="0"/>
  </r>
  <r>
    <s v="ZVQ-26122-859"/>
    <x v="234"/>
    <s v="77154-45038-IH"/>
    <s v="A-L-2.5"/>
    <n v="6"/>
    <x v="217"/>
    <s v="bfolomkinl8@yolasite.com"/>
    <x v="0"/>
    <s v="Ara"/>
    <s v="L"/>
    <x v="3"/>
    <n v="29.784999999999997"/>
    <n v="178.70999999999998"/>
    <x v="3"/>
    <x v="2"/>
    <x v="1"/>
  </r>
  <r>
    <s v="UDS-04807-593"/>
    <x v="235"/>
    <s v="84074-28110-OV"/>
    <s v="L-D-0.5"/>
    <n v="2"/>
    <x v="218"/>
    <s v="bwellanmp@cafepress.com"/>
    <x v="0"/>
    <s v="Lib"/>
    <s v="D"/>
    <x v="0"/>
    <n v="7.77"/>
    <n v="15.54"/>
    <x v="2"/>
    <x v="1"/>
    <x v="0"/>
  </r>
  <r>
    <s v="BMK-49520-383"/>
    <x v="236"/>
    <s v="72233-08665-IP"/>
    <s v="R-L-0.2"/>
    <n v="3"/>
    <x v="219"/>
    <s v=""/>
    <x v="0"/>
    <s v="Rob"/>
    <s v="L"/>
    <x v="1"/>
    <n v="3.5849999999999995"/>
    <n v="10.754999999999999"/>
    <x v="0"/>
    <x v="2"/>
    <x v="1"/>
  </r>
  <r>
    <s v="TWD-70988-853"/>
    <x v="237"/>
    <s v="87519-68847-ZG"/>
    <s v="L-D-1"/>
    <n v="6"/>
    <x v="220"/>
    <s v="nchisholmnx@example.com"/>
    <x v="0"/>
    <s v="Lib"/>
    <s v="D"/>
    <x v="2"/>
    <n v="12.95"/>
    <n v="77.699999999999989"/>
    <x v="2"/>
    <x v="1"/>
    <x v="1"/>
  </r>
  <r>
    <s v="XNM-14163-951"/>
    <x v="238"/>
    <s v="78224-60622-KH"/>
    <s v="E-L-2.5"/>
    <n v="6"/>
    <x v="221"/>
    <s v="skeynd9o@narod.ru"/>
    <x v="0"/>
    <s v="Exc"/>
    <s v="L"/>
    <x v="3"/>
    <n v="34.154999999999994"/>
    <n v="204.92999999999995"/>
    <x v="1"/>
    <x v="2"/>
    <x v="0"/>
  </r>
  <r>
    <s v="IPA-94170-889"/>
    <x v="239"/>
    <s v="64439-27325-LG"/>
    <s v="R-L-0.2"/>
    <n v="3"/>
    <x v="222"/>
    <s v="ckide6@narod.ru"/>
    <x v="2"/>
    <s v="Rob"/>
    <s v="L"/>
    <x v="1"/>
    <n v="3.5849999999999995"/>
    <n v="10.754999999999999"/>
    <x v="0"/>
    <x v="2"/>
    <x v="1"/>
  </r>
  <r>
    <s v="BLI-21697-702"/>
    <x v="240"/>
    <s v="21141-12455-VB"/>
    <s v="A-M-0.5"/>
    <n v="2"/>
    <x v="223"/>
    <s v="sdejo@newsvine.com"/>
    <x v="0"/>
    <s v="Ara"/>
    <s v="M"/>
    <x v="0"/>
    <n v="6.75"/>
    <n v="13.5"/>
    <x v="3"/>
    <x v="0"/>
    <x v="1"/>
  </r>
  <r>
    <s v="SQT-07286-736"/>
    <x v="241"/>
    <s v="87726-16941-QW"/>
    <s v="A-M-1"/>
    <n v="6"/>
    <x v="224"/>
    <s v=""/>
    <x v="0"/>
    <s v="Ara"/>
    <s v="M"/>
    <x v="2"/>
    <n v="11.25"/>
    <n v="67.5"/>
    <x v="3"/>
    <x v="0"/>
    <x v="0"/>
  </r>
  <r>
    <s v="IKL-95976-565"/>
    <x v="242"/>
    <s v="53486-73919-BQ"/>
    <s v="A-M-1"/>
    <n v="2"/>
    <x v="225"/>
    <s v=""/>
    <x v="0"/>
    <s v="Ara"/>
    <s v="M"/>
    <x v="2"/>
    <n v="11.25"/>
    <n v="22.5"/>
    <x v="3"/>
    <x v="0"/>
    <x v="0"/>
  </r>
  <r>
    <s v="AKV-93064-769"/>
    <x v="243"/>
    <s v="22305-40299-CY"/>
    <s v="L-D-0.5"/>
    <n v="1"/>
    <x v="226"/>
    <s v="tsheryn31@mtv.com"/>
    <x v="0"/>
    <s v="Lib"/>
    <s v="D"/>
    <x v="0"/>
    <n v="7.77"/>
    <n v="7.77"/>
    <x v="2"/>
    <x v="1"/>
    <x v="1"/>
  </r>
  <r>
    <s v="BQK-38412-229"/>
    <x v="244"/>
    <s v="90392-73338-BC"/>
    <s v="R-L-0.2"/>
    <n v="3"/>
    <x v="227"/>
    <s v="nvigrasski@ezinearticles.com"/>
    <x v="1"/>
    <s v="Rob"/>
    <s v="L"/>
    <x v="1"/>
    <n v="3.5849999999999995"/>
    <n v="10.754999999999999"/>
    <x v="0"/>
    <x v="2"/>
    <x v="0"/>
  </r>
  <r>
    <s v="WOR-52762-511"/>
    <x v="245"/>
    <s v="04739-85772-QT"/>
    <s v="E-L-2.5"/>
    <n v="6"/>
    <x v="228"/>
    <s v=""/>
    <x v="0"/>
    <s v="Exc"/>
    <s v="L"/>
    <x v="3"/>
    <n v="34.154999999999994"/>
    <n v="204.92999999999995"/>
    <x v="1"/>
    <x v="2"/>
    <x v="1"/>
  </r>
  <r>
    <s v="BWR-85735-955"/>
    <x v="246"/>
    <s v="32638-38620-AX"/>
    <s v="L-M-1"/>
    <n v="3"/>
    <x v="229"/>
    <s v="bbartholin59@xinhuanet.com"/>
    <x v="0"/>
    <s v="Lib"/>
    <s v="M"/>
    <x v="2"/>
    <n v="14.55"/>
    <n v="43.650000000000006"/>
    <x v="2"/>
    <x v="0"/>
    <x v="1"/>
  </r>
  <r>
    <s v="VIO-27668-766"/>
    <x v="247"/>
    <s v="10074-20104-NN"/>
    <s v="R-D-2.5"/>
    <n v="1"/>
    <x v="230"/>
    <s v="ddrinkallcx@psu.edu"/>
    <x v="0"/>
    <s v="Rob"/>
    <s v="D"/>
    <x v="3"/>
    <n v="20.584999999999997"/>
    <n v="20.584999999999997"/>
    <x v="0"/>
    <x v="1"/>
    <x v="1"/>
  </r>
  <r>
    <s v="TRA-79507-007"/>
    <x v="248"/>
    <s v="70089-27418-UJ"/>
    <s v="R-L-2.5"/>
    <n v="4"/>
    <x v="231"/>
    <s v="aburgwingp@redcross.org"/>
    <x v="0"/>
    <s v="Rob"/>
    <s v="L"/>
    <x v="3"/>
    <n v="27.484999999999996"/>
    <n v="109.93999999999998"/>
    <x v="0"/>
    <x v="2"/>
    <x v="1"/>
  </r>
  <r>
    <s v="LBZ-75997-047"/>
    <x v="249"/>
    <s v="40946-22090-FP"/>
    <s v="A-M-2.5"/>
    <n v="6"/>
    <x v="232"/>
    <s v="nmagauran2n@51.la"/>
    <x v="0"/>
    <s v="Ara"/>
    <s v="M"/>
    <x v="3"/>
    <n v="25.874999999999996"/>
    <n v="155.24999999999997"/>
    <x v="3"/>
    <x v="0"/>
    <x v="0"/>
  </r>
  <r>
    <s v="CBT-15092-420"/>
    <x v="250"/>
    <s v="71364-35210-HS"/>
    <s v="L-M-0.5"/>
    <n v="1"/>
    <x v="233"/>
    <s v="wcholomince@about.com"/>
    <x v="1"/>
    <s v="Lib"/>
    <s v="M"/>
    <x v="0"/>
    <n v="8.73"/>
    <n v="8.73"/>
    <x v="2"/>
    <x v="0"/>
    <x v="1"/>
  </r>
  <r>
    <s v="BPC-54727-307"/>
    <x v="251"/>
    <s v="18684-73088-YL"/>
    <s v="R-L-1"/>
    <n v="4"/>
    <x v="234"/>
    <s v="gmcgavinhl@histats.com"/>
    <x v="0"/>
    <s v="Rob"/>
    <s v="L"/>
    <x v="2"/>
    <n v="11.95"/>
    <n v="47.8"/>
    <x v="0"/>
    <x v="2"/>
    <x v="0"/>
  </r>
  <r>
    <s v="ZGD-94763-868"/>
    <x v="252"/>
    <s v="53086-67334-KT"/>
    <s v="E-L-2.5"/>
    <n v="1"/>
    <x v="235"/>
    <s v="mbrockway8r@ibm.com"/>
    <x v="0"/>
    <s v="Exc"/>
    <s v="L"/>
    <x v="3"/>
    <n v="34.154999999999994"/>
    <n v="34.154999999999994"/>
    <x v="1"/>
    <x v="2"/>
    <x v="1"/>
  </r>
  <r>
    <s v="ZSL-66684-103"/>
    <x v="253"/>
    <s v="39193-51770-FM"/>
    <s v="E-M-0.2"/>
    <n v="2"/>
    <x v="236"/>
    <s v="lbenediktovichiy@wunderground.com"/>
    <x v="0"/>
    <s v="Exc"/>
    <s v="M"/>
    <x v="1"/>
    <n v="4.125"/>
    <n v="8.25"/>
    <x v="1"/>
    <x v="0"/>
    <x v="1"/>
  </r>
  <r>
    <s v="KTX-17944-494"/>
    <x v="254"/>
    <s v="74330-29286-RO"/>
    <s v="A-L-0.2"/>
    <n v="1"/>
    <x v="237"/>
    <s v="crushe8n@about.me"/>
    <x v="0"/>
    <s v="Ara"/>
    <s v="L"/>
    <x v="1"/>
    <n v="3.8849999999999998"/>
    <n v="3.8849999999999998"/>
    <x v="3"/>
    <x v="2"/>
    <x v="1"/>
  </r>
  <r>
    <s v="BNQ-88920-567"/>
    <x v="255"/>
    <s v="27226-53717-SY"/>
    <s v="L-D-0.2"/>
    <n v="6"/>
    <x v="238"/>
    <s v="igurnee5z@usnews.com"/>
    <x v="0"/>
    <s v="Lib"/>
    <s v="D"/>
    <x v="1"/>
    <n v="3.8849999999999998"/>
    <n v="23.31"/>
    <x v="2"/>
    <x v="1"/>
    <x v="0"/>
  </r>
  <r>
    <s v="KCW-50949-318"/>
    <x v="256"/>
    <s v="52374-27313-IV"/>
    <s v="E-L-1"/>
    <n v="5"/>
    <x v="239"/>
    <s v="dgutq2@umich.edu"/>
    <x v="0"/>
    <s v="Exc"/>
    <s v="L"/>
    <x v="2"/>
    <n v="14.85"/>
    <n v="74.25"/>
    <x v="1"/>
    <x v="2"/>
    <x v="1"/>
  </r>
  <r>
    <s v="NWT-78222-575"/>
    <x v="257"/>
    <s v="75986-98864-EZ"/>
    <s v="A-D-0.2"/>
    <n v="1"/>
    <x v="240"/>
    <s v=""/>
    <x v="2"/>
    <s v="Ara"/>
    <s v="D"/>
    <x v="1"/>
    <n v="2.9849999999999999"/>
    <n v="2.9849999999999999"/>
    <x v="3"/>
    <x v="1"/>
    <x v="0"/>
  </r>
  <r>
    <s v="THE-61147-027"/>
    <x v="258"/>
    <s v="94091-86957-HX"/>
    <s v="L-D-1"/>
    <n v="2"/>
    <x v="241"/>
    <s v="jdymokeje@prnewswire.com"/>
    <x v="2"/>
    <s v="Lib"/>
    <s v="D"/>
    <x v="2"/>
    <n v="12.95"/>
    <n v="25.9"/>
    <x v="2"/>
    <x v="1"/>
    <x v="0"/>
  </r>
  <r>
    <s v="JYR-22052-185"/>
    <x v="259"/>
    <s v="39528-19971-OR"/>
    <s v="A-M-0.5"/>
    <n v="2"/>
    <x v="242"/>
    <s v="wplacei9@wsj.com"/>
    <x v="0"/>
    <s v="Ara"/>
    <s v="M"/>
    <x v="0"/>
    <n v="6.75"/>
    <n v="13.5"/>
    <x v="3"/>
    <x v="0"/>
    <x v="1"/>
  </r>
  <r>
    <s v="GQA-37241-629"/>
    <x v="260"/>
    <s v="08405-33165-BS"/>
    <s v="A-M-0.2"/>
    <n v="2"/>
    <x v="243"/>
    <s v="fparlotrb@forbes.com"/>
    <x v="0"/>
    <s v="Ara"/>
    <s v="M"/>
    <x v="1"/>
    <n v="3.375"/>
    <n v="6.75"/>
    <x v="3"/>
    <x v="0"/>
    <x v="1"/>
  </r>
  <r>
    <s v="IZA-61469-812"/>
    <x v="261"/>
    <s v="13561-92774-WP"/>
    <s v="L-D-2.5"/>
    <n v="4"/>
    <x v="244"/>
    <s v="kbromehead68@un.org"/>
    <x v="0"/>
    <s v="Lib"/>
    <s v="D"/>
    <x v="3"/>
    <n v="29.784999999999997"/>
    <n v="119.13999999999999"/>
    <x v="2"/>
    <x v="1"/>
    <x v="1"/>
  </r>
  <r>
    <s v="DLX-01059-899"/>
    <x v="262"/>
    <s v="74940-09646-MU"/>
    <s v="R-L-1"/>
    <n v="5"/>
    <x v="245"/>
    <s v="gciccottip8@so-net.ne.jp"/>
    <x v="0"/>
    <s v="Rob"/>
    <s v="L"/>
    <x v="2"/>
    <n v="11.95"/>
    <n v="59.75"/>
    <x v="0"/>
    <x v="2"/>
    <x v="0"/>
  </r>
  <r>
    <s v="RLM-96511-467"/>
    <x v="263"/>
    <s v="43014-53743-XK"/>
    <s v="R-L-2.5"/>
    <n v="1"/>
    <x v="246"/>
    <s v="jtewelsonrn@samsung.com"/>
    <x v="0"/>
    <s v="Rob"/>
    <s v="L"/>
    <x v="3"/>
    <n v="27.484999999999996"/>
    <n v="27.484999999999996"/>
    <x v="0"/>
    <x v="2"/>
    <x v="0"/>
  </r>
  <r>
    <s v="UDG-65353-824"/>
    <x v="264"/>
    <s v="17514-94165-RJ"/>
    <s v="E-M-0.5"/>
    <n v="4"/>
    <x v="247"/>
    <s v="kswede4g@addthis.com"/>
    <x v="0"/>
    <s v="Exc"/>
    <s v="M"/>
    <x v="0"/>
    <n v="8.25"/>
    <n v="33"/>
    <x v="1"/>
    <x v="0"/>
    <x v="0"/>
  </r>
  <r>
    <s v="PMR-56062-609"/>
    <x v="265"/>
    <s v="43605-12616-YH"/>
    <s v="E-D-0.5"/>
    <n v="3"/>
    <x v="248"/>
    <s v="ewindressam@marketwatch.com"/>
    <x v="0"/>
    <s v="Exc"/>
    <s v="D"/>
    <x v="0"/>
    <n v="7.29"/>
    <n v="21.87"/>
    <x v="1"/>
    <x v="1"/>
    <x v="0"/>
  </r>
  <r>
    <s v="QEW-47945-682"/>
    <x v="266"/>
    <s v="42466-87067-DT"/>
    <s v="L-L-0.2"/>
    <n v="5"/>
    <x v="249"/>
    <s v="aelwincr@privacy.gov.au"/>
    <x v="0"/>
    <s v="Lib"/>
    <s v="L"/>
    <x v="1"/>
    <n v="4.7549999999999999"/>
    <n v="23.774999999999999"/>
    <x v="2"/>
    <x v="2"/>
    <x v="0"/>
  </r>
  <r>
    <s v="EOL-92666-762"/>
    <x v="267"/>
    <s v="15776-91507-GT"/>
    <s v="L-L-0.2"/>
    <n v="2"/>
    <x v="250"/>
    <s v="sbarribalcn@microsoft.com"/>
    <x v="2"/>
    <s v="Lib"/>
    <s v="L"/>
    <x v="1"/>
    <n v="4.7549999999999999"/>
    <n v="9.51"/>
    <x v="2"/>
    <x v="2"/>
    <x v="1"/>
  </r>
  <r>
    <s v="YFX-64795-136"/>
    <x v="268"/>
    <s v="83163-65741-IH"/>
    <s v="L-M-2.5"/>
    <n v="1"/>
    <x v="251"/>
    <s v="mprinn5a@usa.gov"/>
    <x v="0"/>
    <s v="Lib"/>
    <s v="M"/>
    <x v="3"/>
    <n v="33.464999999999996"/>
    <n v="33.464999999999996"/>
    <x v="2"/>
    <x v="0"/>
    <x v="1"/>
  </r>
  <r>
    <s v="SKO-45740-621"/>
    <x v="269"/>
    <s v="04666-71569-RI"/>
    <s v="L-M-0.5"/>
    <n v="2"/>
    <x v="252"/>
    <s v="zkiffe74@cyberchimps.com"/>
    <x v="0"/>
    <s v="Lib"/>
    <s v="M"/>
    <x v="0"/>
    <n v="8.73"/>
    <n v="17.46"/>
    <x v="2"/>
    <x v="0"/>
    <x v="1"/>
  </r>
  <r>
    <s v="NUU-03893-975"/>
    <x v="270"/>
    <s v="41054-59693-XE"/>
    <s v="L-L-0.5"/>
    <n v="2"/>
    <x v="253"/>
    <s v="vshoebothamkv@redcross.org"/>
    <x v="0"/>
    <s v="Lib"/>
    <s v="L"/>
    <x v="0"/>
    <n v="9.51"/>
    <n v="19.02"/>
    <x v="2"/>
    <x v="2"/>
    <x v="0"/>
  </r>
  <r>
    <s v="GKQ-82603-910"/>
    <x v="271"/>
    <s v="83737-56117-JE"/>
    <s v="R-L-1"/>
    <n v="5"/>
    <x v="254"/>
    <s v="asnazle9l@oracle.com"/>
    <x v="0"/>
    <s v="Rob"/>
    <s v="L"/>
    <x v="2"/>
    <n v="11.95"/>
    <n v="59.75"/>
    <x v="0"/>
    <x v="2"/>
    <x v="0"/>
  </r>
  <r>
    <s v="FHD-94983-982"/>
    <x v="272"/>
    <s v="62839-56723-CH"/>
    <s v="R-M-0.5"/>
    <n v="3"/>
    <x v="255"/>
    <s v=""/>
    <x v="0"/>
    <s v="Rob"/>
    <s v="M"/>
    <x v="0"/>
    <n v="5.97"/>
    <n v="17.91"/>
    <x v="0"/>
    <x v="0"/>
    <x v="1"/>
  </r>
  <r>
    <s v="AWT-22827-563"/>
    <x v="273"/>
    <s v="12018-75670-EU"/>
    <s v="R-L-0.2"/>
    <n v="1"/>
    <x v="256"/>
    <s v=""/>
    <x v="2"/>
    <s v="Rob"/>
    <s v="L"/>
    <x v="1"/>
    <n v="3.5849999999999995"/>
    <n v="3.5849999999999995"/>
    <x v="0"/>
    <x v="2"/>
    <x v="1"/>
  </r>
  <r>
    <s v="NXF-15738-707"/>
    <x v="274"/>
    <s v="28699-16256-XV"/>
    <s v="R-D-0.5"/>
    <n v="2"/>
    <x v="257"/>
    <s v=""/>
    <x v="0"/>
    <s v="Rob"/>
    <s v="D"/>
    <x v="0"/>
    <n v="5.3699999999999992"/>
    <n v="10.739999999999998"/>
    <x v="0"/>
    <x v="1"/>
    <x v="0"/>
  </r>
  <r>
    <s v="CWK-60159-881"/>
    <x v="275"/>
    <s v="04671-85591-RT"/>
    <s v="E-D-0.2"/>
    <n v="3"/>
    <x v="258"/>
    <s v="tgrizard1k@odnoklassniki.ru"/>
    <x v="0"/>
    <s v="Exc"/>
    <s v="D"/>
    <x v="1"/>
    <n v="3.645"/>
    <n v="10.935"/>
    <x v="1"/>
    <x v="1"/>
    <x v="1"/>
  </r>
  <r>
    <s v="ICF-17486-106"/>
    <x v="276"/>
    <s v="19196-09748-DB"/>
    <s v="L-L-2.5"/>
    <n v="1"/>
    <x v="259"/>
    <s v="wspringallbh@jugem.jp"/>
    <x v="0"/>
    <s v="Lib"/>
    <s v="L"/>
    <x v="3"/>
    <n v="36.454999999999998"/>
    <n v="36.454999999999998"/>
    <x v="2"/>
    <x v="2"/>
    <x v="1"/>
  </r>
  <r>
    <s v="UEB-09112-118"/>
    <x v="277"/>
    <s v="82718-93677-XO"/>
    <s v="A-M-0.5"/>
    <n v="4"/>
    <x v="260"/>
    <s v=""/>
    <x v="0"/>
    <s v="Ara"/>
    <s v="M"/>
    <x v="0"/>
    <n v="6.75"/>
    <n v="27"/>
    <x v="3"/>
    <x v="0"/>
    <x v="1"/>
  </r>
  <r>
    <s v="VNC-93921-469"/>
    <x v="278"/>
    <s v="04666-71569-RI"/>
    <s v="L-L-1"/>
    <n v="1"/>
    <x v="252"/>
    <s v="zkiffe74@cyberchimps.com"/>
    <x v="0"/>
    <s v="Lib"/>
    <s v="L"/>
    <x v="2"/>
    <n v="15.85"/>
    <n v="15.85"/>
    <x v="2"/>
    <x v="2"/>
    <x v="1"/>
  </r>
  <r>
    <s v="AEL-51169-725"/>
    <x v="279"/>
    <s v="37430-29579-HD"/>
    <s v="L-M-0.2"/>
    <n v="6"/>
    <x v="261"/>
    <s v="ebletsor8l@vinaora.com"/>
    <x v="0"/>
    <s v="Lib"/>
    <s v="M"/>
    <x v="1"/>
    <n v="4.3650000000000002"/>
    <n v="26.19"/>
    <x v="2"/>
    <x v="0"/>
    <x v="1"/>
  </r>
  <r>
    <s v="TYH-81940-054"/>
    <x v="280"/>
    <s v="69374-08133-RI"/>
    <s v="E-L-0.2"/>
    <n v="5"/>
    <x v="262"/>
    <s v="cgoodrumqs@goodreads.com"/>
    <x v="0"/>
    <s v="Exc"/>
    <s v="L"/>
    <x v="1"/>
    <n v="4.4550000000000001"/>
    <n v="22.274999999999999"/>
    <x v="1"/>
    <x v="2"/>
    <x v="0"/>
  </r>
  <r>
    <s v="WNR-71736-993"/>
    <x v="281"/>
    <s v="16880-78077-FB"/>
    <s v="L-D-0.5"/>
    <n v="4"/>
    <x v="263"/>
    <s v="tfarraac@behance.net"/>
    <x v="0"/>
    <s v="Lib"/>
    <s v="D"/>
    <x v="0"/>
    <n v="7.77"/>
    <n v="31.08"/>
    <x v="2"/>
    <x v="1"/>
    <x v="0"/>
  </r>
  <r>
    <s v="WNR-71736-993"/>
    <x v="282"/>
    <s v="16880-78077-FB"/>
    <s v="A-D-2.5"/>
    <n v="6"/>
    <x v="263"/>
    <s v="tfarraac@behance.net"/>
    <x v="0"/>
    <s v="Ara"/>
    <s v="D"/>
    <x v="3"/>
    <n v="22.884999999999998"/>
    <n v="137.31"/>
    <x v="3"/>
    <x v="1"/>
    <x v="0"/>
  </r>
  <r>
    <s v="UPF-60123-025"/>
    <x v="283"/>
    <s v="88992-49081-AT"/>
    <s v="R-L-2.5"/>
    <n v="3"/>
    <x v="264"/>
    <s v=""/>
    <x v="0"/>
    <s v="Rob"/>
    <s v="L"/>
    <x v="3"/>
    <n v="27.484999999999996"/>
    <n v="82.454999999999984"/>
    <x v="0"/>
    <x v="2"/>
    <x v="0"/>
  </r>
  <r>
    <s v="RWR-77888-800"/>
    <x v="284"/>
    <s v="69904-02729-YS"/>
    <s v="A-M-0.5"/>
    <n v="1"/>
    <x v="265"/>
    <s v="adykes1r@eventbrite.com"/>
    <x v="0"/>
    <s v="Ara"/>
    <s v="M"/>
    <x v="0"/>
    <n v="6.75"/>
    <n v="6.75"/>
    <x v="3"/>
    <x v="0"/>
    <x v="0"/>
  </r>
  <r>
    <s v="HNI-91338-546"/>
    <x v="285"/>
    <s v="67285-75317-XI"/>
    <s v="A-D-0.5"/>
    <n v="5"/>
    <x v="266"/>
    <s v=""/>
    <x v="0"/>
    <s v="Ara"/>
    <s v="D"/>
    <x v="0"/>
    <n v="5.97"/>
    <n v="29.849999999999998"/>
    <x v="3"/>
    <x v="1"/>
    <x v="0"/>
  </r>
  <r>
    <s v="MHD-95615-696"/>
    <x v="286"/>
    <s v="27930-59250-JT"/>
    <s v="R-L-2.5"/>
    <n v="5"/>
    <x v="165"/>
    <s v=""/>
    <x v="0"/>
    <s v="Rob"/>
    <s v="L"/>
    <x v="3"/>
    <n v="27.484999999999996"/>
    <n v="137.42499999999998"/>
    <x v="0"/>
    <x v="2"/>
    <x v="0"/>
  </r>
  <r>
    <s v="DYG-25473-881"/>
    <x v="287"/>
    <s v="10138-31681-SD"/>
    <s v="A-D-0.2"/>
    <n v="2"/>
    <x v="267"/>
    <s v="rdriversd4@hexun.com"/>
    <x v="0"/>
    <s v="Ara"/>
    <s v="D"/>
    <x v="1"/>
    <n v="2.9849999999999999"/>
    <n v="5.97"/>
    <x v="3"/>
    <x v="1"/>
    <x v="0"/>
  </r>
  <r>
    <s v="NFA-03411-746"/>
    <x v="288"/>
    <s v="07476-13102-NJ"/>
    <s v="A-L-0.5"/>
    <n v="2"/>
    <x v="268"/>
    <s v="hfromantf4@ucsd.edu"/>
    <x v="0"/>
    <s v="Ara"/>
    <s v="L"/>
    <x v="0"/>
    <n v="7.77"/>
    <n v="15.54"/>
    <x v="3"/>
    <x v="2"/>
    <x v="0"/>
  </r>
  <r>
    <s v="UBW-50312-037"/>
    <x v="289"/>
    <s v="69503-12127-YD"/>
    <s v="A-L-2.5"/>
    <n v="4"/>
    <x v="269"/>
    <s v=""/>
    <x v="0"/>
    <s v="Ara"/>
    <s v="L"/>
    <x v="3"/>
    <n v="29.784999999999997"/>
    <n v="119.13999999999999"/>
    <x v="3"/>
    <x v="2"/>
    <x v="0"/>
  </r>
  <r>
    <s v="KIX-93248-135"/>
    <x v="290"/>
    <s v="36605-83052-WB"/>
    <s v="A-D-0.5"/>
    <n v="1"/>
    <x v="270"/>
    <s v="vhellmore7d@bbc.co.uk"/>
    <x v="0"/>
    <s v="Ara"/>
    <s v="D"/>
    <x v="0"/>
    <n v="5.97"/>
    <n v="5.97"/>
    <x v="3"/>
    <x v="1"/>
    <x v="1"/>
  </r>
  <r>
    <s v="YIS-96268-844"/>
    <x v="291"/>
    <s v="60221-67036-TD"/>
    <s v="E-L-0.2"/>
    <n v="6"/>
    <x v="271"/>
    <s v="klestrange8a@lulu.com"/>
    <x v="0"/>
    <s v="Exc"/>
    <s v="L"/>
    <x v="1"/>
    <n v="4.4550000000000001"/>
    <n v="26.73"/>
    <x v="1"/>
    <x v="2"/>
    <x v="1"/>
  </r>
  <r>
    <s v="RGJ-12544-083"/>
    <x v="292"/>
    <s v="48873-84433-PN"/>
    <s v="L-D-2.5"/>
    <n v="3"/>
    <x v="272"/>
    <s v="charce6k@cafepress.com"/>
    <x v="2"/>
    <s v="Lib"/>
    <s v="D"/>
    <x v="3"/>
    <n v="29.784999999999997"/>
    <n v="89.35499999999999"/>
    <x v="2"/>
    <x v="1"/>
    <x v="0"/>
  </r>
  <r>
    <s v="SNF-57032-096"/>
    <x v="293"/>
    <s v="93832-04799-ID"/>
    <s v="E-D-0.5"/>
    <n v="6"/>
    <x v="273"/>
    <s v=""/>
    <x v="0"/>
    <s v="Exc"/>
    <s v="D"/>
    <x v="0"/>
    <n v="7.29"/>
    <n v="43.74"/>
    <x v="1"/>
    <x v="1"/>
    <x v="0"/>
  </r>
  <r>
    <s v="ORZ-67699-748"/>
    <x v="294"/>
    <s v="44708-78241-DF"/>
    <s v="A-M-2.5"/>
    <n v="6"/>
    <x v="274"/>
    <s v="jcaldicott9u@usda.gov"/>
    <x v="0"/>
    <s v="Ara"/>
    <s v="M"/>
    <x v="3"/>
    <n v="25.874999999999996"/>
    <n v="155.24999999999997"/>
    <x v="3"/>
    <x v="0"/>
    <x v="0"/>
  </r>
  <r>
    <s v="OGB-91614-810"/>
    <x v="295"/>
    <s v="08909-77713-CG"/>
    <s v="R-M-0.2"/>
    <n v="1"/>
    <x v="275"/>
    <s v="macott6y@pagesperso-orange.fr"/>
    <x v="0"/>
    <s v="Rob"/>
    <s v="M"/>
    <x v="1"/>
    <n v="2.9849999999999999"/>
    <n v="2.9849999999999999"/>
    <x v="0"/>
    <x v="0"/>
    <x v="1"/>
  </r>
  <r>
    <s v="HMB-30634-745"/>
    <x v="296"/>
    <s v="19485-98072-PS"/>
    <s v="A-D-2.5"/>
    <n v="6"/>
    <x v="276"/>
    <s v="dflintiffg1@e-recht24.de"/>
    <x v="1"/>
    <s v="Ara"/>
    <s v="D"/>
    <x v="3"/>
    <n v="22.884999999999998"/>
    <n v="137.31"/>
    <x v="3"/>
    <x v="1"/>
    <x v="0"/>
  </r>
  <r>
    <s v="ALA-62598-016"/>
    <x v="297"/>
    <s v="57145-03803-ZL"/>
    <s v="R-D-0.2"/>
    <n v="6"/>
    <x v="277"/>
    <s v="nwyvill6b@naver.com"/>
    <x v="1"/>
    <s v="Rob"/>
    <s v="D"/>
    <x v="1"/>
    <n v="2.6849999999999996"/>
    <n v="16.11"/>
    <x v="0"/>
    <x v="1"/>
    <x v="1"/>
  </r>
  <r>
    <s v="SBC-95710-706"/>
    <x v="298"/>
    <s v="85634-61759-ND"/>
    <s v="E-M-0.2"/>
    <n v="2"/>
    <x v="278"/>
    <s v="mbaistowhu@i2i.jp"/>
    <x v="1"/>
    <s v="Exc"/>
    <s v="M"/>
    <x v="1"/>
    <n v="4.125"/>
    <n v="8.25"/>
    <x v="1"/>
    <x v="0"/>
    <x v="1"/>
  </r>
  <r>
    <s v="ELJ-87741-745"/>
    <x v="299"/>
    <s v="48389-71976-JB"/>
    <s v="E-L-1"/>
    <n v="4"/>
    <x v="279"/>
    <s v="dmagowan6n@fc2.com"/>
    <x v="0"/>
    <s v="Exc"/>
    <s v="L"/>
    <x v="2"/>
    <n v="14.85"/>
    <n v="59.4"/>
    <x v="1"/>
    <x v="2"/>
    <x v="0"/>
  </r>
  <r>
    <s v="TJG-73587-353"/>
    <x v="300"/>
    <s v="24766-58139-GT"/>
    <s v="R-D-0.2"/>
    <n v="3"/>
    <x v="280"/>
    <s v=""/>
    <x v="0"/>
    <s v="Rob"/>
    <s v="D"/>
    <x v="1"/>
    <n v="2.6849999999999996"/>
    <n v="8.0549999999999997"/>
    <x v="0"/>
    <x v="1"/>
    <x v="1"/>
  </r>
  <r>
    <s v="NEX-63825-598"/>
    <x v="301"/>
    <s v="72072-33025-SD"/>
    <s v="R-L-0.5"/>
    <n v="2"/>
    <x v="281"/>
    <s v="athysfo@cdc.gov"/>
    <x v="0"/>
    <s v="Rob"/>
    <s v="L"/>
    <x v="0"/>
    <n v="7.169999999999999"/>
    <n v="14.339999999999998"/>
    <x v="0"/>
    <x v="2"/>
    <x v="0"/>
  </r>
  <r>
    <s v="FUO-99821-974"/>
    <x v="302"/>
    <s v="31245-81098-PJ"/>
    <s v="E-M-1"/>
    <n v="3"/>
    <x v="282"/>
    <s v=""/>
    <x v="0"/>
    <s v="Exc"/>
    <s v="M"/>
    <x v="2"/>
    <n v="13.75"/>
    <n v="41.25"/>
    <x v="1"/>
    <x v="0"/>
    <x v="0"/>
  </r>
  <r>
    <s v="OAW-17338-101"/>
    <x v="303"/>
    <s v="52143-35672-JF"/>
    <s v="R-D-0.2"/>
    <n v="6"/>
    <x v="283"/>
    <s v="tmathonneti0@google.co.jp"/>
    <x v="0"/>
    <s v="Rob"/>
    <s v="D"/>
    <x v="1"/>
    <n v="2.6849999999999996"/>
    <n v="16.11"/>
    <x v="0"/>
    <x v="1"/>
    <x v="0"/>
  </r>
  <r>
    <s v="DOH-92927-530"/>
    <x v="304"/>
    <s v="12839-56537-TQ"/>
    <s v="L-L-0.2"/>
    <n v="6"/>
    <x v="284"/>
    <s v="cvasiliev9b@discuz.net"/>
    <x v="0"/>
    <s v="Lib"/>
    <s v="L"/>
    <x v="1"/>
    <n v="4.7549999999999999"/>
    <n v="28.53"/>
    <x v="2"/>
    <x v="2"/>
    <x v="1"/>
  </r>
  <r>
    <s v="REH-56504-397"/>
    <x v="305"/>
    <s v="90961-35603-RP"/>
    <s v="A-M-2.5"/>
    <n v="5"/>
    <x v="285"/>
    <s v="ahutchens6a@amazonaws.com"/>
    <x v="0"/>
    <s v="Ara"/>
    <s v="M"/>
    <x v="3"/>
    <n v="25.874999999999996"/>
    <n v="129.37499999999997"/>
    <x v="3"/>
    <x v="0"/>
    <x v="0"/>
  </r>
  <r>
    <s v="TZD-67261-174"/>
    <x v="306"/>
    <s v="01841-48191-NL"/>
    <s v="E-D-2.5"/>
    <n v="1"/>
    <x v="286"/>
    <s v="cjewsterlu@moonfruit.com"/>
    <x v="0"/>
    <s v="Exc"/>
    <s v="D"/>
    <x v="3"/>
    <n v="27.945"/>
    <n v="27.945"/>
    <x v="1"/>
    <x v="1"/>
    <x v="1"/>
  </r>
  <r>
    <s v="CSW-59644-267"/>
    <x v="307"/>
    <s v="60378-26473-FE"/>
    <s v="E-M-2.5"/>
    <n v="1"/>
    <x v="287"/>
    <s v="bpaumierhp@umn.edu"/>
    <x v="2"/>
    <s v="Exc"/>
    <s v="M"/>
    <x v="3"/>
    <n v="31.624999999999996"/>
    <n v="31.624999999999996"/>
    <x v="1"/>
    <x v="0"/>
    <x v="1"/>
  </r>
  <r>
    <s v="FSA-98650-921"/>
    <x v="308"/>
    <s v="01841-48191-NL"/>
    <s v="L-L-0.5"/>
    <n v="2"/>
    <x v="286"/>
    <s v="cjewsterlu@moonfruit.com"/>
    <x v="0"/>
    <s v="Lib"/>
    <s v="L"/>
    <x v="0"/>
    <n v="9.51"/>
    <n v="19.02"/>
    <x v="2"/>
    <x v="2"/>
    <x v="1"/>
  </r>
  <r>
    <s v="BQJ-44755-910"/>
    <x v="309"/>
    <s v="75006-89922-VW"/>
    <s v="E-D-2.5"/>
    <n v="6"/>
    <x v="288"/>
    <s v="mlorineznh@whitehouse.gov"/>
    <x v="0"/>
    <s v="Exc"/>
    <s v="D"/>
    <x v="3"/>
    <n v="27.945"/>
    <n v="167.67000000000002"/>
    <x v="1"/>
    <x v="1"/>
    <x v="0"/>
  </r>
  <r>
    <s v="SXC-62166-515"/>
    <x v="310"/>
    <s v="69171-65646-UC"/>
    <s v="R-L-2.5"/>
    <n v="5"/>
    <x v="289"/>
    <s v="jreddochnt@sun.com"/>
    <x v="0"/>
    <s v="Rob"/>
    <s v="L"/>
    <x v="3"/>
    <n v="27.484999999999996"/>
    <n v="137.42499999999998"/>
    <x v="0"/>
    <x v="2"/>
    <x v="0"/>
  </r>
  <r>
    <s v="JTU-55897-581"/>
    <x v="311"/>
    <s v="70290-38099-GB"/>
    <s v="R-M-0.2"/>
    <n v="5"/>
    <x v="290"/>
    <s v="jbagot8i@mac.com"/>
    <x v="0"/>
    <s v="Rob"/>
    <s v="M"/>
    <x v="1"/>
    <n v="2.9849999999999999"/>
    <n v="14.924999999999999"/>
    <x v="0"/>
    <x v="0"/>
    <x v="0"/>
  </r>
  <r>
    <s v="SBN-16537-046"/>
    <x v="312"/>
    <s v="60255-12579-PZ"/>
    <s v="A-D-0.2"/>
    <n v="1"/>
    <x v="291"/>
    <s v="hmairsn1@so-net.ne.jp"/>
    <x v="0"/>
    <s v="Ara"/>
    <s v="D"/>
    <x v="1"/>
    <n v="2.9849999999999999"/>
    <n v="2.9849999999999999"/>
    <x v="3"/>
    <x v="1"/>
    <x v="0"/>
  </r>
  <r>
    <s v="HSF-66926-425"/>
    <x v="313"/>
    <s v="00539-42510-RY"/>
    <s v="L-D-2.5"/>
    <n v="5"/>
    <x v="292"/>
    <s v="nyoules2t@reference.com"/>
    <x v="2"/>
    <s v="Lib"/>
    <s v="D"/>
    <x v="3"/>
    <n v="29.784999999999997"/>
    <n v="148.92499999999998"/>
    <x v="2"/>
    <x v="1"/>
    <x v="1"/>
  </r>
  <r>
    <s v="YZG-20575-451"/>
    <x v="314"/>
    <s v="64845-00270-NO"/>
    <s v="L-L-1"/>
    <n v="4"/>
    <x v="293"/>
    <s v="rzywickii4@ifeng.com"/>
    <x v="2"/>
    <s v="Lib"/>
    <s v="L"/>
    <x v="2"/>
    <n v="15.85"/>
    <n v="63.4"/>
    <x v="2"/>
    <x v="2"/>
    <x v="0"/>
  </r>
  <r>
    <s v="TVV-42245-088"/>
    <x v="315"/>
    <s v="14398-43114-RV"/>
    <s v="A-M-0.2"/>
    <n v="4"/>
    <x v="294"/>
    <s v=""/>
    <x v="2"/>
    <s v="Ara"/>
    <s v="M"/>
    <x v="1"/>
    <n v="3.375"/>
    <n v="13.5"/>
    <x v="3"/>
    <x v="0"/>
    <x v="0"/>
  </r>
  <r>
    <s v="NNF-47422-501"/>
    <x v="316"/>
    <s v="20260-32948-EB"/>
    <s v="E-L-0.2"/>
    <n v="6"/>
    <x v="295"/>
    <s v="agregorattilq@vistaprint.com"/>
    <x v="2"/>
    <s v="Exc"/>
    <s v="L"/>
    <x v="1"/>
    <n v="4.4550000000000001"/>
    <n v="26.73"/>
    <x v="1"/>
    <x v="2"/>
    <x v="0"/>
  </r>
  <r>
    <s v="GNL-98714-885"/>
    <x v="317"/>
    <s v="83731-53280-YC"/>
    <s v="R-M-1"/>
    <n v="3"/>
    <x v="296"/>
    <s v=""/>
    <x v="1"/>
    <s v="Rob"/>
    <s v="M"/>
    <x v="2"/>
    <n v="9.9499999999999993"/>
    <n v="29.849999999999998"/>
    <x v="0"/>
    <x v="0"/>
    <x v="1"/>
  </r>
  <r>
    <s v="CKF-43291-846"/>
    <x v="318"/>
    <s v="91829-99544-DS"/>
    <s v="E-L-2.5"/>
    <n v="1"/>
    <x v="297"/>
    <s v="othynne4w@auda.org.au"/>
    <x v="0"/>
    <s v="Exc"/>
    <s v="L"/>
    <x v="3"/>
    <n v="34.154999999999994"/>
    <n v="34.154999999999994"/>
    <x v="1"/>
    <x v="2"/>
    <x v="1"/>
  </r>
  <r>
    <s v="TVF-57766-608"/>
    <x v="319"/>
    <s v="88420-46464-XE"/>
    <s v="L-D-0.5"/>
    <n v="1"/>
    <x v="298"/>
    <s v="peberznn@woothemes.com"/>
    <x v="0"/>
    <s v="Lib"/>
    <s v="D"/>
    <x v="0"/>
    <n v="7.77"/>
    <n v="7.77"/>
    <x v="2"/>
    <x v="1"/>
    <x v="1"/>
  </r>
  <r>
    <s v="YLE-18247-749"/>
    <x v="320"/>
    <s v="92227-49331-QR"/>
    <s v="A-L-0.5"/>
    <n v="3"/>
    <x v="299"/>
    <s v=""/>
    <x v="0"/>
    <s v="Ara"/>
    <s v="L"/>
    <x v="0"/>
    <n v="7.77"/>
    <n v="23.31"/>
    <x v="3"/>
    <x v="2"/>
    <x v="1"/>
  </r>
  <r>
    <s v="QXX-89943-393"/>
    <x v="321"/>
    <s v="15673-18812-IU"/>
    <s v="R-D-0.2"/>
    <n v="4"/>
    <x v="300"/>
    <s v="ckrzysztofiakma@skyrock.com"/>
    <x v="0"/>
    <s v="Rob"/>
    <s v="D"/>
    <x v="1"/>
    <n v="2.6849999999999996"/>
    <n v="10.739999999999998"/>
    <x v="0"/>
    <x v="1"/>
    <x v="0"/>
  </r>
  <r>
    <s v="VQW-91903-926"/>
    <x v="322"/>
    <s v="05325-97750-WP"/>
    <s v="E-D-2.5"/>
    <n v="1"/>
    <x v="301"/>
    <s v="cverissimogh@theglobeandmail.com"/>
    <x v="1"/>
    <s v="Exc"/>
    <s v="D"/>
    <x v="3"/>
    <n v="27.945"/>
    <n v="27.945"/>
    <x v="1"/>
    <x v="1"/>
    <x v="1"/>
  </r>
  <r>
    <s v="TGF-38649-658"/>
    <x v="323"/>
    <s v="67743-54817-UT"/>
    <s v="L-M-0.5"/>
    <n v="2"/>
    <x v="302"/>
    <s v="bimriep3@addtoany.com"/>
    <x v="0"/>
    <s v="Lib"/>
    <s v="M"/>
    <x v="0"/>
    <n v="8.73"/>
    <n v="17.46"/>
    <x v="2"/>
    <x v="0"/>
    <x v="0"/>
  </r>
  <r>
    <s v="PKQ-46841-696"/>
    <x v="324"/>
    <s v="37177-68797-ON"/>
    <s v="R-M-0.5"/>
    <n v="3"/>
    <x v="303"/>
    <s v="abraidmancf@census.gov"/>
    <x v="0"/>
    <s v="Rob"/>
    <s v="M"/>
    <x v="0"/>
    <n v="5.97"/>
    <n v="17.91"/>
    <x v="0"/>
    <x v="0"/>
    <x v="0"/>
  </r>
  <r>
    <s v="EOI-02511-919"/>
    <x v="325"/>
    <s v="66776-88682-RG"/>
    <s v="E-L-0.2"/>
    <n v="5"/>
    <x v="304"/>
    <s v="amussen50@51.la"/>
    <x v="0"/>
    <s v="Exc"/>
    <s v="L"/>
    <x v="1"/>
    <n v="4.4550000000000001"/>
    <n v="22.274999999999999"/>
    <x v="1"/>
    <x v="2"/>
    <x v="0"/>
  </r>
  <r>
    <s v="EOI-02511-919"/>
    <x v="326"/>
    <s v="66776-88682-RG"/>
    <s v="A-D-0.5"/>
    <n v="5"/>
    <x v="304"/>
    <s v="amussen50@51.la"/>
    <x v="0"/>
    <s v="Ara"/>
    <s v="D"/>
    <x v="0"/>
    <n v="5.97"/>
    <n v="29.849999999999998"/>
    <x v="3"/>
    <x v="1"/>
    <x v="0"/>
  </r>
  <r>
    <s v="EJA-79176-833"/>
    <x v="327"/>
    <s v="91509-62250-GN"/>
    <s v="R-M-2.5"/>
    <n v="6"/>
    <x v="305"/>
    <s v="deburahld@google.co.jp"/>
    <x v="1"/>
    <s v="Rob"/>
    <s v="M"/>
    <x v="3"/>
    <n v="22.884999999999998"/>
    <n v="137.31"/>
    <x v="0"/>
    <x v="0"/>
    <x v="0"/>
  </r>
  <r>
    <s v="LHN-75209-742"/>
    <x v="328"/>
    <s v="01433-04270-AX"/>
    <s v="R-M-0.5"/>
    <n v="6"/>
    <x v="306"/>
    <s v=""/>
    <x v="0"/>
    <s v="Rob"/>
    <s v="M"/>
    <x v="0"/>
    <n v="5.97"/>
    <n v="35.82"/>
    <x v="0"/>
    <x v="0"/>
    <x v="1"/>
  </r>
  <r>
    <s v="ALM-80762-974"/>
    <x v="329"/>
    <s v="84045-66771-SL"/>
    <s v="A-L-0.5"/>
    <n v="3"/>
    <x v="307"/>
    <s v="ckeaver1@ucoz.com"/>
    <x v="0"/>
    <s v="Ara"/>
    <s v="L"/>
    <x v="0"/>
    <n v="7.77"/>
    <n v="23.31"/>
    <x v="3"/>
    <x v="2"/>
    <x v="0"/>
  </r>
  <r>
    <s v="RZC-75150-413"/>
    <x v="330"/>
    <s v="92204-96636-BS"/>
    <s v="E-D-0.5"/>
    <n v="5"/>
    <x v="308"/>
    <s v="rdeaconsonja@archive.org"/>
    <x v="0"/>
    <s v="Exc"/>
    <s v="D"/>
    <x v="0"/>
    <n v="7.29"/>
    <n v="36.450000000000003"/>
    <x v="1"/>
    <x v="1"/>
    <x v="0"/>
  </r>
  <r>
    <s v="ULU-07744-724"/>
    <x v="331"/>
    <s v="94058-95794-IJ"/>
    <s v="L-M-0.5"/>
    <n v="5"/>
    <x v="309"/>
    <s v="limasonio@discuz.net"/>
    <x v="0"/>
    <s v="Lib"/>
    <s v="M"/>
    <x v="0"/>
    <n v="8.73"/>
    <n v="43.650000000000006"/>
    <x v="2"/>
    <x v="0"/>
    <x v="1"/>
  </r>
  <r>
    <s v="ISK-42066-094"/>
    <x v="332"/>
    <s v="41505-42181-EF"/>
    <s v="E-D-1"/>
    <n v="3"/>
    <x v="310"/>
    <s v="srushbrooke6q@youku.com"/>
    <x v="0"/>
    <s v="Exc"/>
    <s v="D"/>
    <x v="2"/>
    <n v="12.15"/>
    <n v="36.450000000000003"/>
    <x v="1"/>
    <x v="1"/>
    <x v="1"/>
  </r>
  <r>
    <s v="ILQ-11027-588"/>
    <x v="333"/>
    <s v="76293-30918-DQ"/>
    <s v="E-D-1"/>
    <n v="6"/>
    <x v="311"/>
    <s v="ppetrushanko5c@blinklist.com"/>
    <x v="2"/>
    <s v="Exc"/>
    <s v="D"/>
    <x v="2"/>
    <n v="12.15"/>
    <n v="72.900000000000006"/>
    <x v="1"/>
    <x v="1"/>
    <x v="1"/>
  </r>
  <r>
    <s v="HVQ-64398-930"/>
    <x v="334"/>
    <s v="62979-53167-ML"/>
    <s v="A-M-0.5"/>
    <n v="6"/>
    <x v="312"/>
    <s v="lmizzi26@rakuten.co.jp"/>
    <x v="0"/>
    <s v="Ara"/>
    <s v="M"/>
    <x v="0"/>
    <n v="6.75"/>
    <n v="40.5"/>
    <x v="3"/>
    <x v="0"/>
    <x v="1"/>
  </r>
  <r>
    <s v="GSJ-01065-125"/>
    <x v="335"/>
    <s v="69779-40609-RS"/>
    <s v="E-D-0.2"/>
    <n v="4"/>
    <x v="313"/>
    <s v="dcamilletti5w@businesswire.com"/>
    <x v="0"/>
    <s v="Exc"/>
    <s v="D"/>
    <x v="1"/>
    <n v="3.645"/>
    <n v="14.58"/>
    <x v="1"/>
    <x v="1"/>
    <x v="1"/>
  </r>
  <r>
    <s v="XZG-51938-658"/>
    <x v="336"/>
    <s v="18275-73980-KL"/>
    <s v="E-L-0.5"/>
    <n v="6"/>
    <x v="314"/>
    <s v="lpennaccieo@statcounter.com"/>
    <x v="0"/>
    <s v="Exc"/>
    <s v="L"/>
    <x v="0"/>
    <n v="8.91"/>
    <n v="53.46"/>
    <x v="1"/>
    <x v="2"/>
    <x v="0"/>
  </r>
  <r>
    <s v="XTL-68000-371"/>
    <x v="337"/>
    <s v="70140-82812-KD"/>
    <s v="A-M-0.5"/>
    <n v="4"/>
    <x v="315"/>
    <s v="dsangwinfu@weebly.com"/>
    <x v="0"/>
    <s v="Ara"/>
    <s v="M"/>
    <x v="0"/>
    <n v="6.75"/>
    <n v="27"/>
    <x v="3"/>
    <x v="0"/>
    <x v="0"/>
  </r>
  <r>
    <s v="JZC-31180-557"/>
    <x v="338"/>
    <s v="09171-42203-EB"/>
    <s v="L-M-2.5"/>
    <n v="1"/>
    <x v="316"/>
    <s v="relizabethh5@live.com"/>
    <x v="0"/>
    <s v="Lib"/>
    <s v="M"/>
    <x v="3"/>
    <n v="33.464999999999996"/>
    <n v="33.464999999999996"/>
    <x v="2"/>
    <x v="0"/>
    <x v="0"/>
  </r>
  <r>
    <s v="HPI-42308-142"/>
    <x v="339"/>
    <s v="06631-86965-XP"/>
    <s v="E-M-0.5"/>
    <n v="2"/>
    <x v="317"/>
    <s v="obaudassi18@seesaa.net"/>
    <x v="0"/>
    <s v="Exc"/>
    <s v="M"/>
    <x v="0"/>
    <n v="8.25"/>
    <n v="16.5"/>
    <x v="1"/>
    <x v="0"/>
    <x v="1"/>
  </r>
  <r>
    <s v="AWP-11469-510"/>
    <x v="340"/>
    <s v="76730-63769-ND"/>
    <s v="E-D-1"/>
    <n v="2"/>
    <x v="318"/>
    <s v="rsticklerox@printfriendly.com"/>
    <x v="1"/>
    <s v="Exc"/>
    <s v="D"/>
    <x v="2"/>
    <n v="12.15"/>
    <n v="24.3"/>
    <x v="1"/>
    <x v="1"/>
    <x v="0"/>
  </r>
  <r>
    <s v="XOQ-12405-419"/>
    <x v="341"/>
    <s v="91513-75657-PH"/>
    <s v="R-D-2.5"/>
    <n v="4"/>
    <x v="319"/>
    <s v=""/>
    <x v="0"/>
    <s v="Rob"/>
    <s v="D"/>
    <x v="3"/>
    <n v="20.584999999999997"/>
    <n v="82.339999999999989"/>
    <x v="0"/>
    <x v="1"/>
    <x v="1"/>
  </r>
  <r>
    <s v="KSH-47717-456"/>
    <x v="342"/>
    <s v="74671-55639-TU"/>
    <s v="L-M-1"/>
    <n v="3"/>
    <x v="320"/>
    <s v="luttermarehm@engadget.com"/>
    <x v="0"/>
    <s v="Lib"/>
    <s v="M"/>
    <x v="2"/>
    <n v="14.55"/>
    <n v="43.650000000000006"/>
    <x v="2"/>
    <x v="0"/>
    <x v="0"/>
  </r>
  <r>
    <s v="WNE-73911-475"/>
    <x v="343"/>
    <s v="61323-91967-GG"/>
    <s v="L-D-0.5"/>
    <n v="6"/>
    <x v="321"/>
    <s v="tjacobovitziz@cbc.ca"/>
    <x v="0"/>
    <s v="Lib"/>
    <s v="D"/>
    <x v="0"/>
    <n v="7.77"/>
    <n v="46.62"/>
    <x v="2"/>
    <x v="1"/>
    <x v="0"/>
  </r>
  <r>
    <s v="WFH-21507-708"/>
    <x v="344"/>
    <s v="07237-32539-NB"/>
    <s v="R-D-0.5"/>
    <n v="1"/>
    <x v="322"/>
    <s v="dkiddyok@fda.gov"/>
    <x v="0"/>
    <s v="Rob"/>
    <s v="D"/>
    <x v="0"/>
    <n v="5.3699999999999992"/>
    <n v="5.3699999999999992"/>
    <x v="0"/>
    <x v="1"/>
    <x v="1"/>
  </r>
  <r>
    <s v="OKA-93124-100"/>
    <x v="345"/>
    <s v="05325-97750-WP"/>
    <s v="R-M-0.5"/>
    <n v="5"/>
    <x v="301"/>
    <s v="cverissimogh@theglobeandmail.com"/>
    <x v="1"/>
    <s v="Rob"/>
    <s v="M"/>
    <x v="0"/>
    <n v="5.97"/>
    <n v="29.849999999999998"/>
    <x v="0"/>
    <x v="0"/>
    <x v="1"/>
  </r>
  <r>
    <s v="HCT-95608-959"/>
    <x v="346"/>
    <s v="08523-01791-TI"/>
    <s v="R-M-2.5"/>
    <n v="5"/>
    <x v="323"/>
    <s v="dde12@unesco.org"/>
    <x v="0"/>
    <s v="Rob"/>
    <s v="M"/>
    <x v="3"/>
    <n v="22.884999999999998"/>
    <n v="114.42499999999998"/>
    <x v="0"/>
    <x v="0"/>
    <x v="0"/>
  </r>
  <r>
    <s v="VET-41158-896"/>
    <x v="347"/>
    <s v="10728-17633-ST"/>
    <s v="E-M-2.5"/>
    <n v="2"/>
    <x v="324"/>
    <s v="jshentonge@google.com.hk"/>
    <x v="0"/>
    <s v="Exc"/>
    <s v="M"/>
    <x v="3"/>
    <n v="31.624999999999996"/>
    <n v="63.249999999999993"/>
    <x v="1"/>
    <x v="0"/>
    <x v="1"/>
  </r>
  <r>
    <s v="IWL-13117-537"/>
    <x v="348"/>
    <s v="29129-60664-KO"/>
    <s v="R-D-0.2"/>
    <n v="3"/>
    <x v="325"/>
    <s v="gruggenm6@nymag.com"/>
    <x v="0"/>
    <s v="Rob"/>
    <s v="D"/>
    <x v="1"/>
    <n v="2.6849999999999996"/>
    <n v="8.0549999999999997"/>
    <x v="0"/>
    <x v="1"/>
    <x v="1"/>
  </r>
  <r>
    <s v="HVW-25584-144"/>
    <x v="349"/>
    <s v="93405-51204-UW"/>
    <s v="L-L-0.2"/>
    <n v="5"/>
    <x v="326"/>
    <s v="lmallan6t@state.gov"/>
    <x v="0"/>
    <s v="Lib"/>
    <s v="L"/>
    <x v="1"/>
    <n v="4.7549999999999999"/>
    <n v="23.774999999999999"/>
    <x v="2"/>
    <x v="2"/>
    <x v="1"/>
  </r>
  <r>
    <s v="JBP-78754-392"/>
    <x v="350"/>
    <s v="74330-29286-RO"/>
    <s v="E-M-2.5"/>
    <n v="6"/>
    <x v="237"/>
    <s v="crushe8n@about.me"/>
    <x v="0"/>
    <s v="Exc"/>
    <s v="M"/>
    <x v="3"/>
    <n v="31.624999999999996"/>
    <n v="189.74999999999997"/>
    <x v="1"/>
    <x v="0"/>
    <x v="1"/>
  </r>
  <r>
    <s v="LKE-14821-285"/>
    <x v="351"/>
    <s v="13736-92418-JS"/>
    <s v="R-M-0.2"/>
    <n v="5"/>
    <x v="327"/>
    <s v="bsemkinsdk@unc.edu"/>
    <x v="2"/>
    <s v="Rob"/>
    <s v="M"/>
    <x v="1"/>
    <n v="2.9849999999999999"/>
    <n v="14.924999999999999"/>
    <x v="0"/>
    <x v="0"/>
    <x v="1"/>
  </r>
  <r>
    <s v="OJL-96844-459"/>
    <x v="352"/>
    <s v="61253-98356-VD"/>
    <s v="L-L-0.2"/>
    <n v="5"/>
    <x v="328"/>
    <s v="khuddartlz@about.com"/>
    <x v="0"/>
    <s v="Lib"/>
    <s v="L"/>
    <x v="1"/>
    <n v="4.7549999999999999"/>
    <n v="23.774999999999999"/>
    <x v="2"/>
    <x v="2"/>
    <x v="1"/>
  </r>
  <r>
    <s v="WVS-57822-366"/>
    <x v="353"/>
    <s v="52151-75971-YY"/>
    <s v="E-M-2.5"/>
    <n v="4"/>
    <x v="329"/>
    <s v="dpenquetmb@diigo.com"/>
    <x v="0"/>
    <s v="Exc"/>
    <s v="M"/>
    <x v="3"/>
    <n v="31.624999999999996"/>
    <n v="126.49999999999999"/>
    <x v="1"/>
    <x v="0"/>
    <x v="0"/>
  </r>
  <r>
    <s v="HBY-35655-049"/>
    <x v="354"/>
    <s v="69207-93422-CQ"/>
    <s v="E-D-2.5"/>
    <n v="3"/>
    <x v="330"/>
    <s v="ihesselpf@ox.ac.uk"/>
    <x v="0"/>
    <s v="Exc"/>
    <s v="D"/>
    <x v="3"/>
    <n v="27.945"/>
    <n v="83.835000000000008"/>
    <x v="1"/>
    <x v="1"/>
    <x v="1"/>
  </r>
  <r>
    <s v="GCD-75444-320"/>
    <x v="355"/>
    <s v="51277-93873-RP"/>
    <s v="L-M-2.5"/>
    <n v="1"/>
    <x v="331"/>
    <s v="cayrere@symantec.com"/>
    <x v="0"/>
    <s v="Lib"/>
    <s v="M"/>
    <x v="3"/>
    <n v="33.464999999999996"/>
    <n v="33.464999999999996"/>
    <x v="2"/>
    <x v="0"/>
    <x v="0"/>
  </r>
  <r>
    <s v="AJL-52941-018"/>
    <x v="356"/>
    <s v="55871-61935-MF"/>
    <s v="E-D-1"/>
    <n v="2"/>
    <x v="332"/>
    <s v="lconyers2y@twitter.com"/>
    <x v="0"/>
    <s v="Exc"/>
    <s v="D"/>
    <x v="2"/>
    <n v="12.15"/>
    <n v="24.3"/>
    <x v="1"/>
    <x v="1"/>
    <x v="0"/>
  </r>
  <r>
    <s v="BZP-33213-637"/>
    <x v="357"/>
    <s v="77175-09826-SF"/>
    <s v="A-M-2.5"/>
    <n v="3"/>
    <x v="333"/>
    <s v="lagnolooj@pinterest.com"/>
    <x v="0"/>
    <s v="Ara"/>
    <s v="M"/>
    <x v="3"/>
    <n v="25.874999999999996"/>
    <n v="77.624999999999986"/>
    <x v="3"/>
    <x v="0"/>
    <x v="1"/>
  </r>
  <r>
    <s v="IYO-10245-081"/>
    <x v="358"/>
    <s v="57145-31023-FK"/>
    <s v="E-M-2.5"/>
    <n v="3"/>
    <x v="334"/>
    <s v=""/>
    <x v="0"/>
    <s v="Exc"/>
    <s v="M"/>
    <x v="3"/>
    <n v="31.624999999999996"/>
    <n v="94.874999999999986"/>
    <x v="1"/>
    <x v="0"/>
    <x v="0"/>
  </r>
  <r>
    <s v="AIA-98989-755"/>
    <x v="359"/>
    <s v="34704-83143-KS"/>
    <s v="R-M-0.2"/>
    <n v="1"/>
    <x v="335"/>
    <s v="sbruunjt@blogtalkradio.com"/>
    <x v="0"/>
    <s v="Rob"/>
    <s v="M"/>
    <x v="1"/>
    <n v="2.9849999999999999"/>
    <n v="2.9849999999999999"/>
    <x v="0"/>
    <x v="0"/>
    <x v="0"/>
  </r>
  <r>
    <s v="AWH-16980-469"/>
    <x v="360"/>
    <s v="27493-46921-TZ"/>
    <s v="L-M-0.2"/>
    <n v="6"/>
    <x v="336"/>
    <s v="fflanagand9@woothemes.com"/>
    <x v="0"/>
    <s v="Lib"/>
    <s v="M"/>
    <x v="1"/>
    <n v="4.3650000000000002"/>
    <n v="26.19"/>
    <x v="2"/>
    <x v="0"/>
    <x v="0"/>
  </r>
  <r>
    <s v="QYC-63914-195"/>
    <x v="361"/>
    <s v="39789-43945-IV"/>
    <s v="E-L-1"/>
    <n v="3"/>
    <x v="337"/>
    <s v="rkirtleyg4@hatena.ne.jp"/>
    <x v="0"/>
    <s v="Exc"/>
    <s v="L"/>
    <x v="2"/>
    <n v="14.85"/>
    <n v="44.55"/>
    <x v="1"/>
    <x v="2"/>
    <x v="1"/>
  </r>
  <r>
    <s v="LOO-35324-159"/>
    <x v="362"/>
    <s v="68412-11126-YJ"/>
    <s v="A-L-0.2"/>
    <n v="4"/>
    <x v="338"/>
    <s v="bbett3x@google.de"/>
    <x v="0"/>
    <s v="Ara"/>
    <s v="L"/>
    <x v="1"/>
    <n v="3.8849999999999998"/>
    <n v="15.54"/>
    <x v="3"/>
    <x v="2"/>
    <x v="1"/>
  </r>
  <r>
    <s v="NHL-11063-100"/>
    <x v="363"/>
    <s v="39181-35745-WH"/>
    <s v="A-L-1"/>
    <n v="4"/>
    <x v="339"/>
    <s v=""/>
    <x v="2"/>
    <s v="Ara"/>
    <s v="L"/>
    <x v="2"/>
    <n v="12.95"/>
    <n v="51.8"/>
    <x v="3"/>
    <x v="2"/>
    <x v="1"/>
  </r>
  <r>
    <s v="ESR-66651-814"/>
    <x v="364"/>
    <s v="76624-72205-CK"/>
    <s v="A-D-0.2"/>
    <n v="4"/>
    <x v="340"/>
    <s v="jsisneros7j@a8.net"/>
    <x v="0"/>
    <s v="Ara"/>
    <s v="D"/>
    <x v="1"/>
    <n v="2.9849999999999999"/>
    <n v="11.94"/>
    <x v="3"/>
    <x v="1"/>
    <x v="1"/>
  </r>
  <r>
    <s v="FRD-17347-990"/>
    <x v="365"/>
    <s v="46681-78850-ZW"/>
    <s v="A-D-1"/>
    <n v="4"/>
    <x v="341"/>
    <s v="tcraggsb8@house.gov"/>
    <x v="2"/>
    <s v="Ara"/>
    <s v="D"/>
    <x v="2"/>
    <n v="9.9499999999999993"/>
    <n v="39.799999999999997"/>
    <x v="3"/>
    <x v="1"/>
    <x v="0"/>
  </r>
  <r>
    <s v="ITA-87418-783"/>
    <x v="366"/>
    <s v="39396-12890-PE"/>
    <s v="R-D-2.5"/>
    <n v="2"/>
    <x v="342"/>
    <s v="tvanyutind@wix.com"/>
    <x v="0"/>
    <s v="Rob"/>
    <s v="D"/>
    <x v="3"/>
    <n v="20.584999999999997"/>
    <n v="41.169999999999995"/>
    <x v="0"/>
    <x v="1"/>
    <x v="0"/>
  </r>
  <r>
    <s v="LWL-68108-794"/>
    <x v="367"/>
    <s v="44494-89923-UW"/>
    <s v="A-D-0.5"/>
    <n v="3"/>
    <x v="343"/>
    <s v="dhollymanl1@ibm.com"/>
    <x v="0"/>
    <s v="Ara"/>
    <s v="D"/>
    <x v="0"/>
    <n v="5.97"/>
    <n v="17.91"/>
    <x v="3"/>
    <x v="1"/>
    <x v="1"/>
  </r>
  <r>
    <s v="UOA-23786-489"/>
    <x v="368"/>
    <s v="90305-50099-SV"/>
    <s v="A-M-0.5"/>
    <n v="6"/>
    <x v="344"/>
    <s v="qveel2x@jugem.jp"/>
    <x v="0"/>
    <s v="Ara"/>
    <s v="M"/>
    <x v="0"/>
    <n v="6.75"/>
    <n v="40.5"/>
    <x v="3"/>
    <x v="0"/>
    <x v="1"/>
  </r>
  <r>
    <s v="MVV-19034-198"/>
    <x v="369"/>
    <s v="98476-63654-CG"/>
    <s v="E-D-2.5"/>
    <n v="6"/>
    <x v="345"/>
    <s v=""/>
    <x v="0"/>
    <s v="Exc"/>
    <s v="D"/>
    <x v="3"/>
    <n v="27.945"/>
    <n v="167.67000000000002"/>
    <x v="1"/>
    <x v="1"/>
    <x v="1"/>
  </r>
  <r>
    <s v="DKM-97676-850"/>
    <x v="370"/>
    <s v="43439-94003-DW"/>
    <s v="E-D-0.5"/>
    <n v="5"/>
    <x v="346"/>
    <s v=""/>
    <x v="0"/>
    <s v="Exc"/>
    <s v="D"/>
    <x v="0"/>
    <n v="7.29"/>
    <n v="36.450000000000003"/>
    <x v="1"/>
    <x v="1"/>
    <x v="0"/>
  </r>
  <r>
    <s v="SFF-86059-407"/>
    <x v="371"/>
    <s v="30585-48726-BK"/>
    <s v="A-M-2.5"/>
    <n v="1"/>
    <x v="347"/>
    <s v="dhedlestone7m@craigslist.org"/>
    <x v="0"/>
    <s v="Ara"/>
    <s v="M"/>
    <x v="3"/>
    <n v="25.874999999999996"/>
    <n v="25.874999999999996"/>
    <x v="3"/>
    <x v="0"/>
    <x v="0"/>
  </r>
  <r>
    <s v="ZUR-55774-294"/>
    <x v="372"/>
    <s v="33269-10023-CO"/>
    <s v="L-D-1"/>
    <n v="6"/>
    <x v="348"/>
    <s v="usoutherdenln@hao123.com"/>
    <x v="0"/>
    <s v="Lib"/>
    <s v="D"/>
    <x v="2"/>
    <n v="12.95"/>
    <n v="77.699999999999989"/>
    <x v="2"/>
    <x v="1"/>
    <x v="1"/>
  </r>
  <r>
    <s v="HUG-52766-375"/>
    <x v="373"/>
    <s v="78786-77449-RQ"/>
    <s v="A-D-2.5"/>
    <n v="4"/>
    <x v="349"/>
    <s v="jbranchettii@bravesites.com"/>
    <x v="0"/>
    <s v="Ara"/>
    <s v="D"/>
    <x v="3"/>
    <n v="22.884999999999998"/>
    <n v="91.539999999999992"/>
    <x v="3"/>
    <x v="1"/>
    <x v="0"/>
  </r>
  <r>
    <s v="SCS-67069-962"/>
    <x v="374"/>
    <s v="21403-49423-PD"/>
    <s v="A-L-2.5"/>
    <n v="5"/>
    <x v="350"/>
    <s v="gtrengrovem2@elpais.com"/>
    <x v="0"/>
    <s v="Ara"/>
    <s v="L"/>
    <x v="3"/>
    <n v="29.784999999999997"/>
    <n v="148.92499999999998"/>
    <x v="3"/>
    <x v="2"/>
    <x v="0"/>
  </r>
  <r>
    <s v="SHP-17012-870"/>
    <x v="375"/>
    <s v="69529-07533-CV"/>
    <s v="R-M-2.5"/>
    <n v="1"/>
    <x v="351"/>
    <s v="cdrewett97@wikipedia.org"/>
    <x v="0"/>
    <s v="Rob"/>
    <s v="M"/>
    <x v="3"/>
    <n v="22.884999999999998"/>
    <n v="22.884999999999998"/>
    <x v="0"/>
    <x v="0"/>
    <x v="1"/>
  </r>
  <r>
    <s v="LIS-96202-702"/>
    <x v="376"/>
    <s v="72028-63343-SU"/>
    <s v="L-D-2.5"/>
    <n v="4"/>
    <x v="352"/>
    <s v="abrentnallcw@biglobe.ne.jp"/>
    <x v="1"/>
    <s v="Lib"/>
    <s v="D"/>
    <x v="3"/>
    <n v="29.784999999999997"/>
    <n v="119.13999999999999"/>
    <x v="2"/>
    <x v="1"/>
    <x v="0"/>
  </r>
  <r>
    <s v="SPF-31673-217"/>
    <x v="377"/>
    <s v="19485-98072-PS"/>
    <s v="E-M-1"/>
    <n v="6"/>
    <x v="276"/>
    <s v="dflintiffg1@e-recht24.de"/>
    <x v="1"/>
    <s v="Exc"/>
    <s v="M"/>
    <x v="2"/>
    <n v="13.75"/>
    <n v="82.5"/>
    <x v="1"/>
    <x v="0"/>
    <x v="0"/>
  </r>
  <r>
    <s v="HVU-21634-076"/>
    <x v="378"/>
    <s v="27723-45097-MH"/>
    <s v="R-L-2.5"/>
    <n v="4"/>
    <x v="353"/>
    <s v="dbury7o@tinyurl.com"/>
    <x v="2"/>
    <s v="Rob"/>
    <s v="L"/>
    <x v="3"/>
    <n v="27.484999999999996"/>
    <n v="109.93999999999998"/>
    <x v="0"/>
    <x v="2"/>
    <x v="1"/>
  </r>
  <r>
    <s v="SGI-48226-857"/>
    <x v="379"/>
    <s v="84033-80762-EQ"/>
    <s v="A-M-2.5"/>
    <n v="6"/>
    <x v="354"/>
    <s v=""/>
    <x v="0"/>
    <s v="Ara"/>
    <s v="M"/>
    <x v="3"/>
    <n v="25.874999999999996"/>
    <n v="155.24999999999997"/>
    <x v="3"/>
    <x v="0"/>
    <x v="1"/>
  </r>
  <r>
    <s v="OYH-16533-767"/>
    <x v="380"/>
    <s v="44932-34838-RM"/>
    <s v="E-L-1"/>
    <n v="4"/>
    <x v="355"/>
    <s v="wfetherston9e@constantcontact.com"/>
    <x v="0"/>
    <s v="Exc"/>
    <s v="L"/>
    <x v="2"/>
    <n v="14.85"/>
    <n v="59.4"/>
    <x v="1"/>
    <x v="2"/>
    <x v="0"/>
  </r>
  <r>
    <s v="BHA-47429-889"/>
    <x v="381"/>
    <s v="51114-51191-EW"/>
    <s v="E-L-0.2"/>
    <n v="3"/>
    <x v="356"/>
    <s v="kfersonon@g.co"/>
    <x v="0"/>
    <s v="Exc"/>
    <s v="L"/>
    <x v="1"/>
    <n v="4.4550000000000001"/>
    <n v="13.365"/>
    <x v="1"/>
    <x v="2"/>
    <x v="0"/>
  </r>
  <r>
    <s v="ALR-62963-723"/>
    <x v="382"/>
    <s v="80463-43913-WZ"/>
    <s v="R-D-0.2"/>
    <n v="3"/>
    <x v="357"/>
    <s v=""/>
    <x v="2"/>
    <s v="Rob"/>
    <s v="D"/>
    <x v="1"/>
    <n v="2.6849999999999996"/>
    <n v="8.0549999999999997"/>
    <x v="0"/>
    <x v="1"/>
    <x v="1"/>
  </r>
  <r>
    <s v="IXW-20780-268"/>
    <x v="383"/>
    <s v="20236-64364-QL"/>
    <s v="L-L-2.5"/>
    <n v="2"/>
    <x v="358"/>
    <s v="scouronneh3@mozilla.org"/>
    <x v="0"/>
    <s v="Lib"/>
    <s v="L"/>
    <x v="3"/>
    <n v="36.454999999999998"/>
    <n v="72.91"/>
    <x v="2"/>
    <x v="2"/>
    <x v="1"/>
  </r>
  <r>
    <s v="CVA-64996-969"/>
    <x v="384"/>
    <s v="13324-78688-MI"/>
    <s v="A-L-1"/>
    <n v="6"/>
    <x v="359"/>
    <s v="codgaardh9@nsw.gov.au"/>
    <x v="0"/>
    <s v="Ara"/>
    <s v="L"/>
    <x v="2"/>
    <n v="12.95"/>
    <n v="77.699999999999989"/>
    <x v="3"/>
    <x v="2"/>
    <x v="0"/>
  </r>
  <r>
    <s v="RAU-17060-674"/>
    <x v="385"/>
    <s v="12747-63766-EU"/>
    <s v="L-L-0.2"/>
    <n v="1"/>
    <x v="360"/>
    <s v="catchesonmr@xinhuanet.com"/>
    <x v="0"/>
    <s v="Lib"/>
    <s v="L"/>
    <x v="1"/>
    <n v="4.7549999999999999"/>
    <n v="4.7549999999999999"/>
    <x v="2"/>
    <x v="2"/>
    <x v="1"/>
  </r>
  <r>
    <s v="JLN-14700-924"/>
    <x v="386"/>
    <s v="79058-02767-CP"/>
    <s v="L-L-0.2"/>
    <n v="5"/>
    <x v="361"/>
    <s v="cgheraldi6g@opera.com"/>
    <x v="1"/>
    <s v="Lib"/>
    <s v="L"/>
    <x v="1"/>
    <n v="4.7549999999999999"/>
    <n v="23.774999999999999"/>
    <x v="2"/>
    <x v="2"/>
    <x v="0"/>
  </r>
  <r>
    <s v="XSN-26809-910"/>
    <x v="387"/>
    <s v="80467-17137-TO"/>
    <s v="E-M-2.5"/>
    <n v="2"/>
    <x v="362"/>
    <s v="dchardinhc@nhs.uk"/>
    <x v="2"/>
    <s v="Exc"/>
    <s v="M"/>
    <x v="3"/>
    <n v="31.624999999999996"/>
    <n v="63.249999999999993"/>
    <x v="1"/>
    <x v="0"/>
    <x v="1"/>
  </r>
  <r>
    <s v="GFK-52063-244"/>
    <x v="388"/>
    <s v="44981-99666-XB"/>
    <s v="L-L-0.5"/>
    <n v="6"/>
    <x v="363"/>
    <s v="uwelberryy@ebay.co.uk"/>
    <x v="1"/>
    <s v="Lib"/>
    <s v="L"/>
    <x v="0"/>
    <n v="9.51"/>
    <n v="57.06"/>
    <x v="2"/>
    <x v="2"/>
    <x v="1"/>
  </r>
  <r>
    <s v="WRN-55114-031"/>
    <x v="389"/>
    <s v="40180-22940-QB"/>
    <s v="E-L-2.5"/>
    <n v="3"/>
    <x v="364"/>
    <s v="cpallanthv@typepad.com"/>
    <x v="0"/>
    <s v="Exc"/>
    <s v="L"/>
    <x v="3"/>
    <n v="34.154999999999994"/>
    <n v="102.46499999999997"/>
    <x v="1"/>
    <x v="2"/>
    <x v="1"/>
  </r>
  <r>
    <s v="KGC-95046-911"/>
    <x v="390"/>
    <s v="95351-96177-QV"/>
    <s v="A-M-2.5"/>
    <n v="2"/>
    <x v="365"/>
    <s v="eandriessenj9@europa.eu"/>
    <x v="0"/>
    <s v="Ara"/>
    <s v="M"/>
    <x v="3"/>
    <n v="25.874999999999996"/>
    <n v="51.749999999999993"/>
    <x v="3"/>
    <x v="0"/>
    <x v="1"/>
  </r>
  <r>
    <s v="OLA-68289-577"/>
    <x v="391"/>
    <s v="40226-52317-IO"/>
    <s v="A-M-0.5"/>
    <n v="5"/>
    <x v="366"/>
    <s v="ewilsonepq@eepurl.com"/>
    <x v="0"/>
    <s v="Ara"/>
    <s v="M"/>
    <x v="0"/>
    <n v="6.75"/>
    <n v="33.75"/>
    <x v="3"/>
    <x v="0"/>
    <x v="1"/>
  </r>
  <r>
    <s v="ISL-11200-600"/>
    <x v="392"/>
    <s v="13654-85265-IL"/>
    <s v="A-D-0.2"/>
    <n v="6"/>
    <x v="367"/>
    <s v=""/>
    <x v="2"/>
    <s v="Ara"/>
    <s v="D"/>
    <x v="1"/>
    <n v="2.9849999999999999"/>
    <n v="17.91"/>
    <x v="3"/>
    <x v="1"/>
    <x v="1"/>
  </r>
  <r>
    <s v="KYG-28296-920"/>
    <x v="393"/>
    <s v="78050-20355-DI"/>
    <s v="E-M-2.5"/>
    <n v="1"/>
    <x v="368"/>
    <s v="gsmallcombed6@ucla.edu"/>
    <x v="2"/>
    <s v="Exc"/>
    <s v="M"/>
    <x v="3"/>
    <n v="31.624999999999996"/>
    <n v="31.624999999999996"/>
    <x v="1"/>
    <x v="0"/>
    <x v="1"/>
  </r>
  <r>
    <s v="ALP-37623-536"/>
    <x v="394"/>
    <s v="24689-69376-XX"/>
    <s v="L-L-1"/>
    <n v="6"/>
    <x v="369"/>
    <s v="cdenysi1@is.gd"/>
    <x v="1"/>
    <s v="Lib"/>
    <s v="L"/>
    <x v="2"/>
    <n v="15.85"/>
    <n v="95.1"/>
    <x v="2"/>
    <x v="2"/>
    <x v="0"/>
  </r>
  <r>
    <s v="KAW-95195-329"/>
    <x v="395"/>
    <s v="34570-99384-AF"/>
    <s v="R-D-2.5"/>
    <n v="4"/>
    <x v="370"/>
    <s v=""/>
    <x v="2"/>
    <s v="Rob"/>
    <s v="D"/>
    <x v="3"/>
    <n v="20.584999999999997"/>
    <n v="82.339999999999989"/>
    <x v="0"/>
    <x v="1"/>
    <x v="1"/>
  </r>
  <r>
    <s v="AJV-18231-334"/>
    <x v="396"/>
    <s v="23473-41001-CD"/>
    <s v="R-D-2.5"/>
    <n v="2"/>
    <x v="371"/>
    <s v="aadamidesco@bizjournals.com"/>
    <x v="1"/>
    <s v="Rob"/>
    <s v="D"/>
    <x v="3"/>
    <n v="20.584999999999997"/>
    <n v="41.169999999999995"/>
    <x v="0"/>
    <x v="1"/>
    <x v="0"/>
  </r>
  <r>
    <s v="UDN-88321-005"/>
    <x v="397"/>
    <s v="14640-87215-BK"/>
    <s v="R-L-0.5"/>
    <n v="5"/>
    <x v="372"/>
    <s v="hradbonehd@newsvine.com"/>
    <x v="0"/>
    <s v="Rob"/>
    <s v="L"/>
    <x v="0"/>
    <n v="7.169999999999999"/>
    <n v="35.849999999999994"/>
    <x v="0"/>
    <x v="2"/>
    <x v="0"/>
  </r>
  <r>
    <s v="YJU-84377-606"/>
    <x v="398"/>
    <s v="20259-47723-AC"/>
    <s v="A-D-1"/>
    <n v="1"/>
    <x v="373"/>
    <s v="lentwistle6w@omniture.com"/>
    <x v="0"/>
    <s v="Ara"/>
    <s v="D"/>
    <x v="2"/>
    <n v="9.9499999999999993"/>
    <n v="9.9499999999999993"/>
    <x v="3"/>
    <x v="1"/>
    <x v="1"/>
  </r>
  <r>
    <s v="CUU-92244-729"/>
    <x v="399"/>
    <s v="99735-44927-OL"/>
    <s v="E-M-1"/>
    <n v="3"/>
    <x v="374"/>
    <s v="jmccaulld0@parallels.com"/>
    <x v="0"/>
    <s v="Exc"/>
    <s v="M"/>
    <x v="2"/>
    <n v="13.75"/>
    <n v="41.25"/>
    <x v="1"/>
    <x v="0"/>
    <x v="1"/>
  </r>
  <r>
    <s v="ZWI-52029-159"/>
    <x v="400"/>
    <s v="40172-12000-AU"/>
    <s v="L-M-1"/>
    <n v="3"/>
    <x v="375"/>
    <s v="lfrancisco42@fema.gov"/>
    <x v="0"/>
    <s v="Lib"/>
    <s v="M"/>
    <x v="2"/>
    <n v="14.55"/>
    <n v="43.650000000000006"/>
    <x v="2"/>
    <x v="0"/>
    <x v="0"/>
  </r>
  <r>
    <s v="ZWI-52029-159"/>
    <x v="401"/>
    <s v="40172-12000-AU"/>
    <s v="E-M-1"/>
    <n v="2"/>
    <x v="375"/>
    <s v="lfrancisco42@fema.gov"/>
    <x v="0"/>
    <s v="Exc"/>
    <s v="M"/>
    <x v="2"/>
    <n v="13.75"/>
    <n v="27.5"/>
    <x v="1"/>
    <x v="0"/>
    <x v="0"/>
  </r>
  <r>
    <s v="JIG-27636-870"/>
    <x v="402"/>
    <s v="67204-04870-LG"/>
    <s v="R-L-1"/>
    <n v="4"/>
    <x v="376"/>
    <s v=""/>
    <x v="0"/>
    <s v="Rob"/>
    <s v="L"/>
    <x v="2"/>
    <n v="11.95"/>
    <n v="47.8"/>
    <x v="0"/>
    <x v="2"/>
    <x v="0"/>
  </r>
  <r>
    <s v="LXR-09892-726"/>
    <x v="403"/>
    <s v="50924-94200-SQ"/>
    <s v="R-D-2.5"/>
    <n v="2"/>
    <x v="377"/>
    <s v="btartem9@aol.com"/>
    <x v="0"/>
    <s v="Rob"/>
    <s v="D"/>
    <x v="3"/>
    <n v="20.584999999999997"/>
    <n v="41.169999999999995"/>
    <x v="0"/>
    <x v="1"/>
    <x v="1"/>
  </r>
  <r>
    <s v="GPH-40635-105"/>
    <x v="404"/>
    <s v="37397-05992-VO"/>
    <s v="A-M-1"/>
    <n v="1"/>
    <x v="378"/>
    <s v="hsynnot3i@about.com"/>
    <x v="0"/>
    <s v="Ara"/>
    <s v="M"/>
    <x v="2"/>
    <n v="11.25"/>
    <n v="11.25"/>
    <x v="3"/>
    <x v="0"/>
    <x v="0"/>
  </r>
  <r>
    <s v="ZIL-34948-499"/>
    <x v="405"/>
    <s v="66458-91190-YC"/>
    <s v="A-D-0.5"/>
    <n v="2"/>
    <x v="59"/>
    <s v="murione5@alexa.com"/>
    <x v="2"/>
    <s v="Ara"/>
    <s v="D"/>
    <x v="0"/>
    <n v="5.97"/>
    <n v="11.94"/>
    <x v="3"/>
    <x v="1"/>
    <x v="1"/>
  </r>
  <r>
    <s v="TXF-79780-017"/>
    <x v="406"/>
    <s v="92048-47813-QB"/>
    <s v="R-L-1"/>
    <n v="5"/>
    <x v="379"/>
    <s v="mblakemorer5@nsw.gov.au"/>
    <x v="0"/>
    <s v="Rob"/>
    <s v="L"/>
    <x v="2"/>
    <n v="11.95"/>
    <n v="59.75"/>
    <x v="0"/>
    <x v="2"/>
    <x v="0"/>
  </r>
  <r>
    <s v="TMO-22785-872"/>
    <x v="407"/>
    <s v="01811-60350-CU"/>
    <s v="E-M-1"/>
    <n v="6"/>
    <x v="380"/>
    <s v=""/>
    <x v="0"/>
    <s v="Exc"/>
    <s v="M"/>
    <x v="2"/>
    <n v="13.75"/>
    <n v="82.5"/>
    <x v="1"/>
    <x v="0"/>
    <x v="0"/>
  </r>
  <r>
    <s v="LTS-03470-353"/>
    <x v="408"/>
    <s v="90985-89807-RW"/>
    <s v="A-L-2.5"/>
    <n v="5"/>
    <x v="381"/>
    <s v="wpowleslandgt@soundcloud.com"/>
    <x v="0"/>
    <s v="Ara"/>
    <s v="L"/>
    <x v="3"/>
    <n v="29.784999999999997"/>
    <n v="148.92499999999998"/>
    <x v="3"/>
    <x v="2"/>
    <x v="1"/>
  </r>
  <r>
    <s v="BYZ-39669-954"/>
    <x v="409"/>
    <s v="66408-53777-VE"/>
    <s v="L-L-2.5"/>
    <n v="1"/>
    <x v="382"/>
    <s v=""/>
    <x v="0"/>
    <s v="Lib"/>
    <s v="L"/>
    <x v="3"/>
    <n v="36.454999999999998"/>
    <n v="36.454999999999998"/>
    <x v="2"/>
    <x v="2"/>
    <x v="0"/>
  </r>
  <r>
    <s v="XPG-66112-335"/>
    <x v="410"/>
    <s v="58118-22461-GC"/>
    <s v="R-D-2.5"/>
    <n v="4"/>
    <x v="383"/>
    <s v="jchuggfp@about.me"/>
    <x v="0"/>
    <s v="Rob"/>
    <s v="D"/>
    <x v="3"/>
    <n v="20.584999999999997"/>
    <n v="82.339999999999989"/>
    <x v="0"/>
    <x v="1"/>
    <x v="0"/>
  </r>
  <r>
    <s v="SFD-00372-284"/>
    <x v="411"/>
    <s v="54798-14109-HC"/>
    <s v="L-M-0.2"/>
    <n v="2"/>
    <x v="384"/>
    <s v="oskermen3@hatena.ne.jp"/>
    <x v="0"/>
    <s v="Lib"/>
    <s v="M"/>
    <x v="1"/>
    <n v="4.3650000000000002"/>
    <n v="8.73"/>
    <x v="2"/>
    <x v="0"/>
    <x v="1"/>
  </r>
  <r>
    <s v="BAQ-74241-156"/>
    <x v="412"/>
    <s v="99869-55718-UU"/>
    <s v="R-D-0.2"/>
    <n v="4"/>
    <x v="385"/>
    <s v="rmckallct@sakura.ne.jp"/>
    <x v="1"/>
    <s v="Rob"/>
    <s v="D"/>
    <x v="1"/>
    <n v="2.6849999999999996"/>
    <n v="10.739999999999998"/>
    <x v="0"/>
    <x v="1"/>
    <x v="1"/>
  </r>
  <r>
    <s v="DGY-35773-612"/>
    <x v="413"/>
    <s v="17503-27693-ZH"/>
    <s v="E-L-1"/>
    <n v="3"/>
    <x v="386"/>
    <s v=""/>
    <x v="0"/>
    <s v="Exc"/>
    <s v="L"/>
    <x v="2"/>
    <n v="14.85"/>
    <n v="44.55"/>
    <x v="1"/>
    <x v="2"/>
    <x v="1"/>
  </r>
  <r>
    <s v="ITR-54735-364"/>
    <x v="414"/>
    <s v="92599-58687-CS"/>
    <s v="R-D-0.2"/>
    <n v="5"/>
    <x v="387"/>
    <s v=""/>
    <x v="0"/>
    <s v="Rob"/>
    <s v="D"/>
    <x v="1"/>
    <n v="2.6849999999999996"/>
    <n v="13.424999999999997"/>
    <x v="0"/>
    <x v="1"/>
    <x v="1"/>
  </r>
  <r>
    <s v="NUN-48214-216"/>
    <x v="415"/>
    <s v="06953-94794-FB"/>
    <s v="A-M-0.5"/>
    <n v="4"/>
    <x v="388"/>
    <s v=""/>
    <x v="0"/>
    <s v="Ara"/>
    <s v="M"/>
    <x v="0"/>
    <n v="6.75"/>
    <n v="27"/>
    <x v="3"/>
    <x v="0"/>
    <x v="0"/>
  </r>
  <r>
    <s v="TKH-62197-239"/>
    <x v="416"/>
    <s v="25181-97933-UX"/>
    <s v="A-D-0.5"/>
    <n v="3"/>
    <x v="389"/>
    <s v="tcastagnekn@wikia.com"/>
    <x v="0"/>
    <s v="Ara"/>
    <s v="D"/>
    <x v="0"/>
    <n v="5.97"/>
    <n v="17.91"/>
    <x v="3"/>
    <x v="1"/>
    <x v="0"/>
  </r>
  <r>
    <s v="VTV-03546-175"/>
    <x v="417"/>
    <s v="03384-62101-IY"/>
    <s v="A-L-2.5"/>
    <n v="5"/>
    <x v="390"/>
    <s v="orobins3o@salon.com"/>
    <x v="0"/>
    <s v="Ara"/>
    <s v="L"/>
    <x v="3"/>
    <n v="29.784999999999997"/>
    <n v="148.92499999999998"/>
    <x v="3"/>
    <x v="2"/>
    <x v="1"/>
  </r>
  <r>
    <s v="CPX-19312-088"/>
    <x v="418"/>
    <s v="38387-64959-WW"/>
    <s v="L-M-0.5"/>
    <n v="6"/>
    <x v="391"/>
    <s v="fkienleindi@trellian.com"/>
    <x v="2"/>
    <s v="Lib"/>
    <s v="M"/>
    <x v="0"/>
    <n v="8.73"/>
    <n v="52.38"/>
    <x v="2"/>
    <x v="0"/>
    <x v="1"/>
  </r>
  <r>
    <s v="YQL-63755-365"/>
    <x v="419"/>
    <s v="78570-76770-LB"/>
    <s v="A-M-0.2"/>
    <n v="4"/>
    <x v="392"/>
    <s v="cbeinee7@xinhuanet.com"/>
    <x v="0"/>
    <s v="Ara"/>
    <s v="M"/>
    <x v="1"/>
    <n v="3.375"/>
    <n v="13.5"/>
    <x v="3"/>
    <x v="0"/>
    <x v="1"/>
  </r>
  <r>
    <s v="ATY-28980-884"/>
    <x v="420"/>
    <s v="50705-17295-NK"/>
    <s v="A-L-0.2"/>
    <n v="6"/>
    <x v="393"/>
    <s v="caleixok5@globo.com"/>
    <x v="0"/>
    <s v="Ara"/>
    <s v="L"/>
    <x v="1"/>
    <n v="3.8849999999999998"/>
    <n v="23.31"/>
    <x v="3"/>
    <x v="2"/>
    <x v="0"/>
  </r>
  <r>
    <s v="MGH-36050-573"/>
    <x v="421"/>
    <s v="75156-80911-YT"/>
    <s v="R-M-0.5"/>
    <n v="2"/>
    <x v="394"/>
    <s v="vstansburygc@unblog.fr"/>
    <x v="0"/>
    <s v="Rob"/>
    <s v="M"/>
    <x v="0"/>
    <n v="5.97"/>
    <n v="11.94"/>
    <x v="0"/>
    <x v="0"/>
    <x v="1"/>
  </r>
  <r>
    <s v="DXQ-44537-297"/>
    <x v="422"/>
    <s v="96116-24737-LV"/>
    <s v="E-L-0.5"/>
    <n v="4"/>
    <x v="395"/>
    <s v="myoxenhk@google.com"/>
    <x v="0"/>
    <s v="Exc"/>
    <s v="L"/>
    <x v="0"/>
    <n v="8.91"/>
    <n v="35.64"/>
    <x v="1"/>
    <x v="2"/>
    <x v="0"/>
  </r>
  <r>
    <s v="AMT-40418-362"/>
    <x v="423"/>
    <s v="04513-76520-QO"/>
    <s v="L-D-1"/>
    <n v="1"/>
    <x v="396"/>
    <s v="jbalsillie46@princeton.edu"/>
    <x v="0"/>
    <s v="Lib"/>
    <s v="D"/>
    <x v="2"/>
    <n v="12.95"/>
    <n v="12.95"/>
    <x v="2"/>
    <x v="1"/>
    <x v="1"/>
  </r>
  <r>
    <s v="MXM-42948-061"/>
    <x v="424"/>
    <s v="20203-03950-FY"/>
    <s v="L-L-0.2"/>
    <n v="4"/>
    <x v="397"/>
    <s v="gstandley38@dion.ne.jp"/>
    <x v="2"/>
    <s v="Lib"/>
    <s v="L"/>
    <x v="1"/>
    <n v="4.7549999999999999"/>
    <n v="19.02"/>
    <x v="2"/>
    <x v="2"/>
    <x v="1"/>
  </r>
  <r>
    <s v="CNJ-56058-223"/>
    <x v="425"/>
    <s v="40780-22081-LX"/>
    <s v="L-L-0.5"/>
    <n v="3"/>
    <x v="398"/>
    <s v="abalsdonemi@toplist.cz"/>
    <x v="0"/>
    <s v="Lib"/>
    <s v="L"/>
    <x v="0"/>
    <n v="9.51"/>
    <n v="28.53"/>
    <x v="2"/>
    <x v="2"/>
    <x v="0"/>
  </r>
  <r>
    <s v="QAK-77286-758"/>
    <x v="426"/>
    <s v="34786-30419-XY"/>
    <s v="R-L-0.5"/>
    <n v="5"/>
    <x v="399"/>
    <s v="fhaughianq8@1688.com"/>
    <x v="0"/>
    <s v="Rob"/>
    <s v="L"/>
    <x v="0"/>
    <n v="7.169999999999999"/>
    <n v="35.849999999999994"/>
    <x v="0"/>
    <x v="2"/>
    <x v="0"/>
  </r>
  <r>
    <s v="ULM-49433-003"/>
    <x v="427"/>
    <s v="99421-80253-UI"/>
    <s v="E-M-1"/>
    <n v="2"/>
    <x v="400"/>
    <s v=""/>
    <x v="0"/>
    <s v="Exc"/>
    <s v="M"/>
    <x v="2"/>
    <n v="13.75"/>
    <n v="27.5"/>
    <x v="1"/>
    <x v="0"/>
    <x v="0"/>
  </r>
  <r>
    <s v="DGZ-82537-477"/>
    <x v="428"/>
    <s v="43439-94003-DW"/>
    <s v="R-D-1"/>
    <n v="5"/>
    <x v="346"/>
    <s v=""/>
    <x v="0"/>
    <s v="Rob"/>
    <s v="D"/>
    <x v="2"/>
    <n v="8.9499999999999993"/>
    <n v="44.75"/>
    <x v="0"/>
    <x v="1"/>
    <x v="0"/>
  </r>
  <r>
    <s v="RXW-91413-276"/>
    <x v="429"/>
    <s v="29588-35679-RG"/>
    <s v="R-D-2.5"/>
    <n v="2"/>
    <x v="401"/>
    <s v="ncorpsa0@gmpg.org"/>
    <x v="0"/>
    <s v="Rob"/>
    <s v="D"/>
    <x v="3"/>
    <n v="20.584999999999997"/>
    <n v="41.169999999999995"/>
    <x v="0"/>
    <x v="1"/>
    <x v="0"/>
  </r>
  <r>
    <s v="RXW-91413-276"/>
    <x v="430"/>
    <s v="29588-35679-RG"/>
    <s v="R-M-0.5"/>
    <n v="1"/>
    <x v="401"/>
    <s v="ncorpsa0@gmpg.org"/>
    <x v="0"/>
    <s v="Rob"/>
    <s v="M"/>
    <x v="0"/>
    <n v="5.97"/>
    <n v="5.97"/>
    <x v="0"/>
    <x v="0"/>
    <x v="0"/>
  </r>
  <r>
    <s v="DHJ-87461-571"/>
    <x v="431"/>
    <s v="94525-76037-JP"/>
    <s v="A-M-1"/>
    <n v="2"/>
    <x v="402"/>
    <s v="eryles9r@fastcompany.com"/>
    <x v="0"/>
    <s v="Ara"/>
    <s v="M"/>
    <x v="2"/>
    <n v="11.25"/>
    <n v="22.5"/>
    <x v="3"/>
    <x v="0"/>
    <x v="0"/>
  </r>
  <r>
    <s v="UDB-09651-780"/>
    <x v="432"/>
    <s v="90767-92589-LV"/>
    <s v="E-D-0.5"/>
    <n v="2"/>
    <x v="403"/>
    <s v="feshmadeks@umn.edu"/>
    <x v="0"/>
    <s v="Exc"/>
    <s v="D"/>
    <x v="0"/>
    <n v="7.29"/>
    <n v="14.58"/>
    <x v="1"/>
    <x v="1"/>
    <x v="0"/>
  </r>
  <r>
    <s v="MAY-77231-536"/>
    <x v="433"/>
    <s v="01304-59807-OB"/>
    <s v="A-M-0.2"/>
    <n v="2"/>
    <x v="404"/>
    <s v=""/>
    <x v="0"/>
    <s v="Ara"/>
    <s v="M"/>
    <x v="1"/>
    <n v="3.375"/>
    <n v="6.75"/>
    <x v="3"/>
    <x v="0"/>
    <x v="1"/>
  </r>
  <r>
    <s v="AHY-20324-088"/>
    <x v="434"/>
    <s v="63499-24884-PP"/>
    <s v="L-L-0.2"/>
    <n v="2"/>
    <x v="405"/>
    <s v="nayrisix@t-online.de"/>
    <x v="1"/>
    <s v="Lib"/>
    <s v="L"/>
    <x v="1"/>
    <n v="4.7549999999999999"/>
    <n v="9.51"/>
    <x v="2"/>
    <x v="2"/>
    <x v="1"/>
  </r>
  <r>
    <s v="AHV-66988-037"/>
    <x v="435"/>
    <s v="12743-00952-KO"/>
    <s v="R-M-2.5"/>
    <n v="2"/>
    <x v="406"/>
    <s v=""/>
    <x v="0"/>
    <s v="Rob"/>
    <s v="M"/>
    <x v="3"/>
    <n v="22.884999999999998"/>
    <n v="45.769999999999996"/>
    <x v="0"/>
    <x v="0"/>
    <x v="0"/>
  </r>
  <r>
    <s v="EHX-66333-637"/>
    <x v="436"/>
    <s v="01297-94364-XH"/>
    <s v="L-M-0.5"/>
    <n v="2"/>
    <x v="407"/>
    <s v="dstaite3z@scientificamerican.com"/>
    <x v="0"/>
    <s v="Lib"/>
    <s v="M"/>
    <x v="0"/>
    <n v="8.73"/>
    <n v="17.46"/>
    <x v="2"/>
    <x v="0"/>
    <x v="0"/>
  </r>
  <r>
    <s v="EPT-12715-397"/>
    <x v="437"/>
    <s v="08478-75251-OG"/>
    <s v="A-D-0.2"/>
    <n v="6"/>
    <x v="408"/>
    <s v=""/>
    <x v="0"/>
    <s v="Ara"/>
    <s v="D"/>
    <x v="1"/>
    <n v="2.9849999999999999"/>
    <n v="17.91"/>
    <x v="3"/>
    <x v="1"/>
    <x v="1"/>
  </r>
  <r>
    <s v="ZZL-76364-387"/>
    <x v="438"/>
    <s v="11263-86515-VU"/>
    <s v="R-L-2.5"/>
    <n v="4"/>
    <x v="409"/>
    <s v="rlongfielday@bluehost.com"/>
    <x v="0"/>
    <s v="Rob"/>
    <s v="L"/>
    <x v="3"/>
    <n v="27.484999999999996"/>
    <n v="109.93999999999998"/>
    <x v="0"/>
    <x v="2"/>
    <x v="0"/>
  </r>
  <r>
    <s v="USN-44968-231"/>
    <x v="439"/>
    <s v="71749-05400-CN"/>
    <s v="R-L-1"/>
    <n v="4"/>
    <x v="410"/>
    <s v=""/>
    <x v="0"/>
    <s v="Rob"/>
    <s v="L"/>
    <x v="2"/>
    <n v="11.95"/>
    <n v="47.8"/>
    <x v="0"/>
    <x v="2"/>
    <x v="0"/>
  </r>
  <r>
    <s v="MJF-20065-335"/>
    <x v="440"/>
    <s v="56891-86662-UY"/>
    <s v="E-L-0.5"/>
    <n v="6"/>
    <x v="411"/>
    <s v="vwakelinic@unesco.org"/>
    <x v="0"/>
    <s v="Exc"/>
    <s v="L"/>
    <x v="0"/>
    <n v="8.91"/>
    <n v="53.46"/>
    <x v="1"/>
    <x v="2"/>
    <x v="0"/>
  </r>
  <r>
    <s v="DBU-81099-586"/>
    <x v="441"/>
    <s v="15770-27099-GX"/>
    <s v="A-D-2.5"/>
    <n v="4"/>
    <x v="412"/>
    <s v="rmcgilvary1c@tamu.edu"/>
    <x v="0"/>
    <s v="Ara"/>
    <s v="D"/>
    <x v="3"/>
    <n v="22.884999999999998"/>
    <n v="91.539999999999992"/>
    <x v="3"/>
    <x v="1"/>
    <x v="0"/>
  </r>
  <r>
    <s v="MEX-29350-659"/>
    <x v="442"/>
    <s v="02009-87294-SY"/>
    <s v="E-M-1"/>
    <n v="5"/>
    <x v="413"/>
    <s v="vpolglasefd@about.me"/>
    <x v="0"/>
    <s v="Exc"/>
    <s v="M"/>
    <x v="2"/>
    <n v="13.75"/>
    <n v="68.75"/>
    <x v="1"/>
    <x v="0"/>
    <x v="0"/>
  </r>
  <r>
    <s v="KXA-27983-918"/>
    <x v="443"/>
    <s v="96042-27290-EQ"/>
    <s v="R-L-0.5"/>
    <n v="5"/>
    <x v="414"/>
    <s v=""/>
    <x v="0"/>
    <s v="Rob"/>
    <s v="L"/>
    <x v="0"/>
    <n v="7.169999999999999"/>
    <n v="35.849999999999994"/>
    <x v="0"/>
    <x v="2"/>
    <x v="0"/>
  </r>
  <r>
    <s v="WKD-81956-870"/>
    <x v="444"/>
    <s v="48090-06534-HI"/>
    <s v="L-D-0.5"/>
    <n v="3"/>
    <x v="415"/>
    <s v="wedinborough66@github.io"/>
    <x v="0"/>
    <s v="Lib"/>
    <s v="D"/>
    <x v="0"/>
    <n v="7.77"/>
    <n v="23.31"/>
    <x v="2"/>
    <x v="1"/>
    <x v="0"/>
  </r>
  <r>
    <s v="FBI-35855-418"/>
    <x v="445"/>
    <s v="06552-04430-AG"/>
    <s v="R-M-0.5"/>
    <n v="6"/>
    <x v="416"/>
    <s v="sfarnishdp@dmoz.org"/>
    <x v="1"/>
    <s v="Rob"/>
    <s v="M"/>
    <x v="0"/>
    <n v="5.97"/>
    <n v="35.82"/>
    <x v="0"/>
    <x v="0"/>
    <x v="0"/>
  </r>
  <r>
    <s v="AHQ-40440-522"/>
    <x v="446"/>
    <s v="83833-46106-ZC"/>
    <s v="A-D-1"/>
    <n v="1"/>
    <x v="417"/>
    <s v="mbrimilcombele@cnn.com"/>
    <x v="0"/>
    <s v="Ara"/>
    <s v="D"/>
    <x v="2"/>
    <n v="9.9499999999999993"/>
    <n v="9.9499999999999993"/>
    <x v="3"/>
    <x v="1"/>
    <x v="0"/>
  </r>
  <r>
    <s v="UQI-28177-865"/>
    <x v="447"/>
    <s v="04317-46176-TB"/>
    <s v="R-L-0.2"/>
    <n v="6"/>
    <x v="418"/>
    <s v="ieberleinqf@hc360.com"/>
    <x v="0"/>
    <s v="Rob"/>
    <s v="L"/>
    <x v="1"/>
    <n v="3.5849999999999995"/>
    <n v="21.509999999999998"/>
    <x v="0"/>
    <x v="2"/>
    <x v="0"/>
  </r>
  <r>
    <s v="RXI-67978-260"/>
    <x v="448"/>
    <s v="48418-60841-CC"/>
    <s v="E-D-1"/>
    <n v="6"/>
    <x v="419"/>
    <s v="kegglestonedj@sphinn.com"/>
    <x v="2"/>
    <s v="Exc"/>
    <s v="D"/>
    <x v="2"/>
    <n v="12.15"/>
    <n v="72.900000000000006"/>
    <x v="1"/>
    <x v="1"/>
    <x v="0"/>
  </r>
  <r>
    <s v="YXP-20078-116"/>
    <x v="449"/>
    <s v="37238-52421-JJ"/>
    <s v="R-M-0.5"/>
    <n v="1"/>
    <x v="420"/>
    <s v="jdeag@xrea.com"/>
    <x v="0"/>
    <s v="Rob"/>
    <s v="M"/>
    <x v="0"/>
    <n v="5.97"/>
    <n v="5.97"/>
    <x v="0"/>
    <x v="0"/>
    <x v="1"/>
  </r>
  <r>
    <s v="ZAY-43009-775"/>
    <x v="450"/>
    <s v="73431-39823-UP"/>
    <s v="L-D-0.2"/>
    <n v="6"/>
    <x v="421"/>
    <s v=""/>
    <x v="0"/>
    <s v="Lib"/>
    <s v="D"/>
    <x v="1"/>
    <n v="3.8849999999999998"/>
    <n v="23.31"/>
    <x v="2"/>
    <x v="1"/>
    <x v="0"/>
  </r>
  <r>
    <s v="WIT-40912-783"/>
    <x v="451"/>
    <s v="86768-91598-FA"/>
    <s v="L-D-0.2"/>
    <n v="4"/>
    <x v="422"/>
    <s v="tjedrachowicz8d@acquirethisname.com"/>
    <x v="0"/>
    <s v="Lib"/>
    <s v="D"/>
    <x v="1"/>
    <n v="3.8849999999999998"/>
    <n v="15.54"/>
    <x v="2"/>
    <x v="1"/>
    <x v="1"/>
  </r>
  <r>
    <s v="AUP-10128-606"/>
    <x v="452"/>
    <s v="54387-64897-XC"/>
    <s v="A-M-0.5"/>
    <n v="1"/>
    <x v="423"/>
    <s v="fmalecky5t@list-manage.com"/>
    <x v="1"/>
    <s v="Ara"/>
    <s v="M"/>
    <x v="0"/>
    <n v="6.75"/>
    <n v="6.75"/>
    <x v="3"/>
    <x v="0"/>
    <x v="0"/>
  </r>
  <r>
    <s v="JVF-91003-729"/>
    <x v="453"/>
    <s v="98536-88616-FF"/>
    <s v="A-D-2.5"/>
    <n v="3"/>
    <x v="424"/>
    <s v="dohx@redcross.org"/>
    <x v="0"/>
    <s v="Ara"/>
    <s v="D"/>
    <x v="3"/>
    <n v="22.884999999999998"/>
    <n v="68.655000000000001"/>
    <x v="3"/>
    <x v="1"/>
    <x v="1"/>
  </r>
  <r>
    <s v="VYP-89830-878"/>
    <x v="454"/>
    <s v="12715-05198-QU"/>
    <s v="A-M-2.5"/>
    <n v="2"/>
    <x v="425"/>
    <s v=""/>
    <x v="0"/>
    <s v="Ara"/>
    <s v="M"/>
    <x v="3"/>
    <n v="25.874999999999996"/>
    <n v="51.749999999999993"/>
    <x v="3"/>
    <x v="0"/>
    <x v="1"/>
  </r>
  <r>
    <s v="OGD-10781-526"/>
    <x v="455"/>
    <s v="16880-78077-FB"/>
    <s v="R-L-0.5"/>
    <n v="6"/>
    <x v="263"/>
    <s v="tfarraac@behance.net"/>
    <x v="0"/>
    <s v="Rob"/>
    <s v="L"/>
    <x v="0"/>
    <n v="7.169999999999999"/>
    <n v="43.019999999999996"/>
    <x v="0"/>
    <x v="2"/>
    <x v="0"/>
  </r>
  <r>
    <s v="TNI-91067-006"/>
    <x v="456"/>
    <s v="80444-58185-FX"/>
    <s v="E-L-1"/>
    <n v="4"/>
    <x v="426"/>
    <s v=""/>
    <x v="0"/>
    <s v="Exc"/>
    <s v="L"/>
    <x v="2"/>
    <n v="14.85"/>
    <n v="59.4"/>
    <x v="1"/>
    <x v="2"/>
    <x v="1"/>
  </r>
  <r>
    <s v="FTC-35822-530"/>
    <x v="457"/>
    <s v="14307-87663-KB"/>
    <s v="E-D-0.5"/>
    <n v="4"/>
    <x v="427"/>
    <s v="tdrynan6r@deviantart.com"/>
    <x v="0"/>
    <s v="Exc"/>
    <s v="D"/>
    <x v="0"/>
    <n v="7.29"/>
    <n v="29.16"/>
    <x v="1"/>
    <x v="1"/>
    <x v="1"/>
  </r>
  <r>
    <s v="ASS-05878-128"/>
    <x v="458"/>
    <s v="66580-33745-OQ"/>
    <s v="E-L-0.5"/>
    <n v="2"/>
    <x v="428"/>
    <s v="sgehringjl@gnu.org"/>
    <x v="0"/>
    <s v="Exc"/>
    <s v="L"/>
    <x v="0"/>
    <n v="8.91"/>
    <n v="17.82"/>
    <x v="1"/>
    <x v="2"/>
    <x v="0"/>
  </r>
  <r>
    <s v="KHO-27106-786"/>
    <x v="459"/>
    <s v="01603-43789-TN"/>
    <s v="A-M-1"/>
    <n v="6"/>
    <x v="429"/>
    <s v="bromeramj@list-manage.com"/>
    <x v="2"/>
    <s v="Ara"/>
    <s v="M"/>
    <x v="2"/>
    <n v="11.25"/>
    <n v="67.5"/>
    <x v="3"/>
    <x v="0"/>
    <x v="1"/>
  </r>
  <r>
    <s v="KHO-27106-786"/>
    <x v="460"/>
    <s v="01603-43789-TN"/>
    <s v="L-D-2.5"/>
    <n v="6"/>
    <x v="429"/>
    <s v="bromeramj@list-manage.com"/>
    <x v="2"/>
    <s v="Lib"/>
    <s v="D"/>
    <x v="3"/>
    <n v="29.784999999999997"/>
    <n v="178.70999999999998"/>
    <x v="2"/>
    <x v="1"/>
    <x v="1"/>
  </r>
  <r>
    <s v="NFQ-23241-793"/>
    <x v="461"/>
    <s v="88446-59251-SQ"/>
    <s v="A-M-1"/>
    <n v="3"/>
    <x v="430"/>
    <s v=""/>
    <x v="0"/>
    <s v="Ara"/>
    <s v="M"/>
    <x v="2"/>
    <n v="11.25"/>
    <n v="33.75"/>
    <x v="3"/>
    <x v="0"/>
    <x v="1"/>
  </r>
  <r>
    <s v="EQH-53569-934"/>
    <x v="462"/>
    <s v="53667-91553-LT"/>
    <s v="E-M-1"/>
    <n v="4"/>
    <x v="431"/>
    <s v="bsillispw@istockphoto.com"/>
    <x v="0"/>
    <s v="Exc"/>
    <s v="M"/>
    <x v="2"/>
    <n v="13.75"/>
    <n v="55"/>
    <x v="1"/>
    <x v="0"/>
    <x v="0"/>
  </r>
  <r>
    <s v="NOM-56457-507"/>
    <x v="463"/>
    <s v="40214-03678-GU"/>
    <s v="E-M-1"/>
    <n v="6"/>
    <x v="432"/>
    <s v="hsaillip@odnoklassniki.ru"/>
    <x v="0"/>
    <s v="Exc"/>
    <s v="M"/>
    <x v="2"/>
    <n v="13.75"/>
    <n v="82.5"/>
    <x v="1"/>
    <x v="0"/>
    <x v="1"/>
  </r>
  <r>
    <s v="IRV-20769-219"/>
    <x v="464"/>
    <s v="77131-58092-GE"/>
    <s v="E-M-0.2"/>
    <n v="3"/>
    <x v="433"/>
    <s v=""/>
    <x v="1"/>
    <s v="Exc"/>
    <s v="M"/>
    <x v="1"/>
    <n v="4.125"/>
    <n v="12.375"/>
    <x v="1"/>
    <x v="0"/>
    <x v="1"/>
  </r>
  <r>
    <s v="RMW-74160-339"/>
    <x v="465"/>
    <s v="38978-59582-JP"/>
    <s v="R-L-2.5"/>
    <n v="4"/>
    <x v="434"/>
    <s v="eheining4x@flickr.com"/>
    <x v="0"/>
    <s v="Rob"/>
    <s v="L"/>
    <x v="3"/>
    <n v="27.484999999999996"/>
    <n v="109.93999999999998"/>
    <x v="0"/>
    <x v="2"/>
    <x v="1"/>
  </r>
  <r>
    <s v="FUX-85791-078"/>
    <x v="466"/>
    <s v="59122-08794-WT"/>
    <s v="A-M-0.2"/>
    <n v="2"/>
    <x v="435"/>
    <s v="whollingdaleaf@about.me"/>
    <x v="0"/>
    <s v="Ara"/>
    <s v="M"/>
    <x v="1"/>
    <n v="3.375"/>
    <n v="6.75"/>
    <x v="3"/>
    <x v="0"/>
    <x v="1"/>
  </r>
  <r>
    <s v="CYM-74988-450"/>
    <x v="467"/>
    <s v="87223-37422-SK"/>
    <s v="L-D-0.2"/>
    <n v="4"/>
    <x v="436"/>
    <s v="rflearf5@artisteer.com"/>
    <x v="1"/>
    <s v="Lib"/>
    <s v="D"/>
    <x v="1"/>
    <n v="3.8849999999999998"/>
    <n v="15.54"/>
    <x v="2"/>
    <x v="1"/>
    <x v="0"/>
  </r>
  <r>
    <s v="BVU-77367-451"/>
    <x v="468"/>
    <s v="77421-46059-RY"/>
    <s v="A-D-1"/>
    <n v="5"/>
    <x v="437"/>
    <s v="bdailecu@vistaprint.com"/>
    <x v="0"/>
    <s v="Ara"/>
    <s v="D"/>
    <x v="2"/>
    <n v="9.9499999999999993"/>
    <n v="49.75"/>
    <x v="3"/>
    <x v="1"/>
    <x v="1"/>
  </r>
  <r>
    <s v="BNZ-20544-633"/>
    <x v="469"/>
    <s v="31798-95707-NR"/>
    <s v="L-L-0.5"/>
    <n v="4"/>
    <x v="438"/>
    <s v="gbamfieldae@yellowpages.com"/>
    <x v="0"/>
    <s v="Lib"/>
    <s v="L"/>
    <x v="0"/>
    <n v="9.51"/>
    <n v="38.04"/>
    <x v="2"/>
    <x v="2"/>
    <x v="1"/>
  </r>
  <r>
    <s v="BMM-86471-923"/>
    <x v="470"/>
    <s v="76319-80715-II"/>
    <s v="L-D-2.5"/>
    <n v="1"/>
    <x v="439"/>
    <s v="dyarhaml3@moonfruit.com"/>
    <x v="0"/>
    <s v="Lib"/>
    <s v="D"/>
    <x v="3"/>
    <n v="29.784999999999997"/>
    <n v="29.784999999999997"/>
    <x v="2"/>
    <x v="1"/>
    <x v="1"/>
  </r>
  <r>
    <s v="WTV-24996-658"/>
    <x v="471"/>
    <s v="57837-15577-YK"/>
    <s v="E-D-2.5"/>
    <n v="3"/>
    <x v="440"/>
    <s v=""/>
    <x v="2"/>
    <s v="Exc"/>
    <s v="D"/>
    <x v="3"/>
    <n v="27.945"/>
    <n v="83.835000000000008"/>
    <x v="1"/>
    <x v="1"/>
    <x v="0"/>
  </r>
  <r>
    <s v="OXY-65322-253"/>
    <x v="472"/>
    <s v="07591-92789-UA"/>
    <s v="E-M-0.2"/>
    <n v="3"/>
    <x v="441"/>
    <s v=""/>
    <x v="0"/>
    <s v="Exc"/>
    <s v="M"/>
    <x v="1"/>
    <n v="4.125"/>
    <n v="12.375"/>
    <x v="1"/>
    <x v="0"/>
    <x v="1"/>
  </r>
  <r>
    <s v="VTB-46451-959"/>
    <x v="473"/>
    <s v="66240-46962-IO"/>
    <s v="L-D-2.5"/>
    <n v="1"/>
    <x v="442"/>
    <s v="bbeelbyej@rediff.com"/>
    <x v="2"/>
    <s v="Lib"/>
    <s v="D"/>
    <x v="3"/>
    <n v="29.784999999999997"/>
    <n v="29.784999999999997"/>
    <x v="2"/>
    <x v="1"/>
    <x v="0"/>
  </r>
  <r>
    <s v="DMY-96037-963"/>
    <x v="474"/>
    <s v="42179-95059-DO"/>
    <s v="L-D-0.2"/>
    <n v="3"/>
    <x v="443"/>
    <s v="msarvaras@artisteer.com"/>
    <x v="0"/>
    <s v="Lib"/>
    <s v="D"/>
    <x v="1"/>
    <n v="3.8849999999999998"/>
    <n v="11.654999999999999"/>
    <x v="2"/>
    <x v="1"/>
    <x v="1"/>
  </r>
  <r>
    <s v="RPJ-37787-335"/>
    <x v="475"/>
    <s v="76005-95461-CI"/>
    <s v="A-M-2.5"/>
    <n v="3"/>
    <x v="444"/>
    <s v=""/>
    <x v="0"/>
    <s v="Ara"/>
    <s v="M"/>
    <x v="3"/>
    <n v="25.874999999999996"/>
    <n v="77.624999999999986"/>
    <x v="3"/>
    <x v="0"/>
    <x v="0"/>
  </r>
  <r>
    <s v="VAJ-44572-469"/>
    <x v="476"/>
    <s v="79216-73157-TE"/>
    <s v="R-L-0.2"/>
    <n v="6"/>
    <x v="445"/>
    <s v=""/>
    <x v="2"/>
    <s v="Rob"/>
    <s v="L"/>
    <x v="1"/>
    <n v="3.5849999999999995"/>
    <n v="21.509999999999998"/>
    <x v="0"/>
    <x v="2"/>
    <x v="1"/>
  </r>
  <r>
    <s v="VQR-01002-970"/>
    <x v="477"/>
    <s v="49315-21985-BB"/>
    <s v="E-L-2.5"/>
    <n v="5"/>
    <x v="446"/>
    <s v="dphizackerlyb@utexas.edu"/>
    <x v="0"/>
    <s v="Exc"/>
    <s v="L"/>
    <x v="3"/>
    <n v="34.154999999999994"/>
    <n v="170.77499999999998"/>
    <x v="1"/>
    <x v="2"/>
    <x v="1"/>
  </r>
  <r>
    <s v="TXB-80533-417"/>
    <x v="478"/>
    <s v="54597-57004-QM"/>
    <s v="L-L-1"/>
    <n v="2"/>
    <x v="447"/>
    <s v="fjecockdq@unicef.org"/>
    <x v="0"/>
    <s v="Lib"/>
    <s v="L"/>
    <x v="2"/>
    <n v="15.85"/>
    <n v="31.7"/>
    <x v="2"/>
    <x v="2"/>
    <x v="0"/>
  </r>
  <r>
    <s v="WDM-77521-710"/>
    <x v="479"/>
    <s v="86144-10144-CB"/>
    <s v="A-M-0.5"/>
    <n v="2"/>
    <x v="448"/>
    <s v="inorquoyav@businessweek.com"/>
    <x v="0"/>
    <s v="Ara"/>
    <s v="M"/>
    <x v="0"/>
    <n v="6.75"/>
    <n v="13.5"/>
    <x v="3"/>
    <x v="0"/>
    <x v="0"/>
  </r>
  <r>
    <s v="SKA-73676-005"/>
    <x v="480"/>
    <s v="36572-91896-PP"/>
    <s v="L-M-1"/>
    <n v="4"/>
    <x v="449"/>
    <s v="rlidgeykm@vimeo.com"/>
    <x v="0"/>
    <s v="Lib"/>
    <s v="M"/>
    <x v="2"/>
    <n v="14.55"/>
    <n v="58.2"/>
    <x v="2"/>
    <x v="0"/>
    <x v="0"/>
  </r>
  <r>
    <s v="ABK-08091-531"/>
    <x v="481"/>
    <s v="53864-36201-FG"/>
    <s v="L-L-1"/>
    <n v="3"/>
    <x v="450"/>
    <s v="tbenediktovichmv@ebay.com"/>
    <x v="0"/>
    <s v="Lib"/>
    <s v="L"/>
    <x v="2"/>
    <n v="15.85"/>
    <n v="47.55"/>
    <x v="2"/>
    <x v="2"/>
    <x v="1"/>
  </r>
  <r>
    <s v="ROV-87448-086"/>
    <x v="482"/>
    <s v="30381-64762-NG"/>
    <s v="A-M-2.5"/>
    <n v="4"/>
    <x v="451"/>
    <s v="agreenhead2j@dailymail.co.uk"/>
    <x v="0"/>
    <s v="Ara"/>
    <s v="M"/>
    <x v="3"/>
    <n v="25.874999999999996"/>
    <n v="103.49999999999999"/>
    <x v="3"/>
    <x v="0"/>
    <x v="0"/>
  </r>
  <r>
    <s v="UMM-28497-689"/>
    <x v="483"/>
    <s v="05325-97750-WP"/>
    <s v="L-L-2.5"/>
    <n v="3"/>
    <x v="301"/>
    <s v="cverissimogh@theglobeandmail.com"/>
    <x v="1"/>
    <s v="Lib"/>
    <s v="L"/>
    <x v="3"/>
    <n v="36.454999999999998"/>
    <n v="109.36499999999999"/>
    <x v="2"/>
    <x v="2"/>
    <x v="1"/>
  </r>
  <r>
    <s v="DBC-44122-300"/>
    <x v="484"/>
    <s v="13366-78506-KP"/>
    <s v="L-M-0.2"/>
    <n v="3"/>
    <x v="452"/>
    <s v=""/>
    <x v="0"/>
    <s v="Lib"/>
    <s v="M"/>
    <x v="1"/>
    <n v="4.3650000000000002"/>
    <n v="13.095000000000001"/>
    <x v="2"/>
    <x v="0"/>
    <x v="1"/>
  </r>
  <r>
    <s v="TDJ-20844-787"/>
    <x v="485"/>
    <s v="77876-28498-HI"/>
    <s v="A-L-0.5"/>
    <n v="5"/>
    <x v="453"/>
    <s v="xgibbonsb0@artisteer.com"/>
    <x v="0"/>
    <s v="Ara"/>
    <s v="L"/>
    <x v="0"/>
    <n v="7.77"/>
    <n v="38.849999999999994"/>
    <x v="3"/>
    <x v="2"/>
    <x v="0"/>
  </r>
  <r>
    <s v="QWY-99467-368"/>
    <x v="486"/>
    <s v="96434-50068-DZ"/>
    <s v="A-D-2.5"/>
    <n v="1"/>
    <x v="454"/>
    <s v="nbroomern6@examiner.com"/>
    <x v="0"/>
    <s v="Ara"/>
    <s v="D"/>
    <x v="3"/>
    <n v="22.884999999999998"/>
    <n v="22.884999999999998"/>
    <x v="3"/>
    <x v="1"/>
    <x v="0"/>
  </r>
  <r>
    <s v="RGU-43561-950"/>
    <x v="487"/>
    <s v="44220-00348-MB"/>
    <s v="A-L-2.5"/>
    <n v="5"/>
    <x v="455"/>
    <s v="bmcgilvrabm@so-net.ne.jp"/>
    <x v="0"/>
    <s v="Ara"/>
    <s v="L"/>
    <x v="3"/>
    <n v="29.784999999999997"/>
    <n v="148.92499999999998"/>
    <x v="3"/>
    <x v="2"/>
    <x v="1"/>
  </r>
  <r>
    <s v="NOA-79645-377"/>
    <x v="488"/>
    <s v="53729-30320-XZ"/>
    <s v="R-D-0.5"/>
    <n v="5"/>
    <x v="456"/>
    <s v="etrippmt@wp.com"/>
    <x v="0"/>
    <s v="Rob"/>
    <s v="D"/>
    <x v="0"/>
    <n v="5.3699999999999992"/>
    <n v="26.849999999999994"/>
    <x v="0"/>
    <x v="1"/>
    <x v="0"/>
  </r>
  <r>
    <s v="RIK-61730-794"/>
    <x v="489"/>
    <s v="69761-61146-KD"/>
    <s v="L-M-0.2"/>
    <n v="6"/>
    <x v="457"/>
    <s v="afendtgx@forbes.com"/>
    <x v="0"/>
    <s v="Lib"/>
    <s v="M"/>
    <x v="1"/>
    <n v="4.3650000000000002"/>
    <n v="26.19"/>
    <x v="2"/>
    <x v="0"/>
    <x v="1"/>
  </r>
  <r>
    <s v="PJB-15659-994"/>
    <x v="490"/>
    <s v="39457-62611-YK"/>
    <s v="L-D-2.5"/>
    <n v="4"/>
    <x v="458"/>
    <s v=""/>
    <x v="2"/>
    <s v="Lib"/>
    <s v="D"/>
    <x v="3"/>
    <n v="29.784999999999997"/>
    <n v="119.13999999999999"/>
    <x v="2"/>
    <x v="1"/>
    <x v="0"/>
  </r>
  <r>
    <s v="VPX-08817-517"/>
    <x v="491"/>
    <s v="46963-10322-ZA"/>
    <s v="L-L-1"/>
    <n v="5"/>
    <x v="459"/>
    <s v="gfanthamjz@hexun.com"/>
    <x v="0"/>
    <s v="Lib"/>
    <s v="L"/>
    <x v="2"/>
    <n v="15.85"/>
    <n v="79.25"/>
    <x v="2"/>
    <x v="2"/>
    <x v="1"/>
  </r>
  <r>
    <s v="LWS-13938-905"/>
    <x v="492"/>
    <s v="90533-82440-EE"/>
    <s v="A-M-2.5"/>
    <n v="6"/>
    <x v="460"/>
    <s v="mdelvespz@nature.com"/>
    <x v="0"/>
    <s v="Ara"/>
    <s v="M"/>
    <x v="3"/>
    <n v="25.874999999999996"/>
    <n v="155.24999999999997"/>
    <x v="3"/>
    <x v="0"/>
    <x v="1"/>
  </r>
  <r>
    <s v="FVV-75700-005"/>
    <x v="493"/>
    <s v="24891-77957-LU"/>
    <s v="E-D-0.5"/>
    <n v="3"/>
    <x v="461"/>
    <s v="rhuscroftk8@jimdo.com"/>
    <x v="0"/>
    <s v="Exc"/>
    <s v="D"/>
    <x v="0"/>
    <n v="7.29"/>
    <n v="21.87"/>
    <x v="1"/>
    <x v="1"/>
    <x v="1"/>
  </r>
  <r>
    <s v="DFZ-45083-941"/>
    <x v="494"/>
    <s v="34665-62561-AU"/>
    <s v="R-L-2.5"/>
    <n v="1"/>
    <x v="462"/>
    <s v="ttaffarello78@sciencedaily.com"/>
    <x v="0"/>
    <s v="Rob"/>
    <s v="L"/>
    <x v="3"/>
    <n v="27.484999999999996"/>
    <n v="27.484999999999996"/>
    <x v="0"/>
    <x v="2"/>
    <x v="1"/>
  </r>
  <r>
    <s v="OGW-60685-912"/>
    <x v="495"/>
    <s v="67423-10113-LM"/>
    <s v="E-D-2.5"/>
    <n v="4"/>
    <x v="463"/>
    <s v="hbranganex@woothemes.com"/>
    <x v="0"/>
    <s v="Exc"/>
    <s v="D"/>
    <x v="3"/>
    <n v="27.945"/>
    <n v="111.78"/>
    <x v="1"/>
    <x v="1"/>
    <x v="1"/>
  </r>
  <r>
    <s v="JMS-48374-462"/>
    <x v="496"/>
    <s v="49667-96708-JL"/>
    <s v="A-D-2.5"/>
    <n v="2"/>
    <x v="464"/>
    <s v=""/>
    <x v="0"/>
    <s v="Ara"/>
    <s v="D"/>
    <x v="3"/>
    <n v="22.884999999999998"/>
    <n v="45.769999999999996"/>
    <x v="3"/>
    <x v="1"/>
    <x v="1"/>
  </r>
  <r>
    <s v="TNW-41601-420"/>
    <x v="497"/>
    <s v="66458-91190-YC"/>
    <s v="R-M-1"/>
    <n v="5"/>
    <x v="59"/>
    <s v="murione5@alexa.com"/>
    <x v="2"/>
    <s v="Rob"/>
    <s v="M"/>
    <x v="2"/>
    <n v="9.9499999999999993"/>
    <n v="49.75"/>
    <x v="0"/>
    <x v="0"/>
    <x v="1"/>
  </r>
  <r>
    <s v="OBN-66334-505"/>
    <x v="498"/>
    <s v="86757-52367-ON"/>
    <s v="E-L-0.2"/>
    <n v="2"/>
    <x v="465"/>
    <s v="jcamillopt@shinystat.com"/>
    <x v="0"/>
    <s v="Exc"/>
    <s v="L"/>
    <x v="1"/>
    <n v="4.4550000000000001"/>
    <n v="8.91"/>
    <x v="1"/>
    <x v="2"/>
    <x v="1"/>
  </r>
  <r>
    <s v="YPP-27450-525"/>
    <x v="499"/>
    <s v="01932-87052-KO"/>
    <s v="E-M-0.5"/>
    <n v="3"/>
    <x v="466"/>
    <s v="lcullrfordb9@xing.com"/>
    <x v="0"/>
    <s v="Exc"/>
    <s v="M"/>
    <x v="0"/>
    <n v="8.25"/>
    <n v="24.75"/>
    <x v="1"/>
    <x v="0"/>
    <x v="1"/>
  </r>
  <r>
    <s v="LQU-08404-173"/>
    <x v="500"/>
    <s v="09960-34242-LZ"/>
    <s v="L-L-1"/>
    <n v="3"/>
    <x v="467"/>
    <s v=""/>
    <x v="0"/>
    <s v="Lib"/>
    <s v="L"/>
    <x v="2"/>
    <n v="15.85"/>
    <n v="47.55"/>
    <x v="2"/>
    <x v="2"/>
    <x v="0"/>
  </r>
  <r>
    <s v="IDU-25793-399"/>
    <x v="501"/>
    <s v="76664-37050-DT"/>
    <s v="A-M-0.2"/>
    <n v="5"/>
    <x v="468"/>
    <s v="acorradinoj@harvard.edu"/>
    <x v="0"/>
    <s v="Ara"/>
    <s v="M"/>
    <x v="1"/>
    <n v="3.375"/>
    <n v="16.875"/>
    <x v="3"/>
    <x v="0"/>
    <x v="1"/>
  </r>
  <r>
    <s v="IDU-25793-399"/>
    <x v="502"/>
    <s v="76664-37050-DT"/>
    <s v="E-D-0.2"/>
    <n v="4"/>
    <x v="468"/>
    <s v="acorradinoj@harvard.edu"/>
    <x v="0"/>
    <s v="Exc"/>
    <s v="D"/>
    <x v="1"/>
    <n v="3.645"/>
    <n v="14.58"/>
    <x v="1"/>
    <x v="1"/>
    <x v="1"/>
  </r>
  <r>
    <s v="NUO-20013-488"/>
    <x v="503"/>
    <s v="03090-88267-BQ"/>
    <s v="A-D-0.2"/>
    <n v="6"/>
    <x v="469"/>
    <s v="adavidowskyl@netvibes.com"/>
    <x v="0"/>
    <s v="Ara"/>
    <s v="D"/>
    <x v="1"/>
    <n v="2.9849999999999999"/>
    <n v="17.91"/>
    <x v="3"/>
    <x v="1"/>
    <x v="0"/>
  </r>
  <r>
    <s v="OWY-43108-475"/>
    <x v="504"/>
    <s v="06432-73165-ML"/>
    <s v="A-M-0.2"/>
    <n v="6"/>
    <x v="470"/>
    <s v="ggoggin8x@wix.com"/>
    <x v="2"/>
    <s v="Ara"/>
    <s v="M"/>
    <x v="1"/>
    <n v="3.375"/>
    <n v="20.25"/>
    <x v="3"/>
    <x v="0"/>
    <x v="1"/>
  </r>
  <r>
    <s v="EUH-08089-954"/>
    <x v="505"/>
    <s v="29050-93691-TS"/>
    <s v="A-D-0.2"/>
    <n v="2"/>
    <x v="471"/>
    <s v="vkirdsch2o@google.fr"/>
    <x v="0"/>
    <s v="Ara"/>
    <s v="D"/>
    <x v="1"/>
    <n v="2.9849999999999999"/>
    <n v="5.97"/>
    <x v="3"/>
    <x v="1"/>
    <x v="0"/>
  </r>
  <r>
    <s v="ZVG-20473-043"/>
    <x v="506"/>
    <s v="71769-10219-IM"/>
    <s v="A-D-0.2"/>
    <n v="3"/>
    <x v="472"/>
    <s v="dkornelcy@cyberchimps.com"/>
    <x v="0"/>
    <s v="Ara"/>
    <s v="D"/>
    <x v="1"/>
    <n v="2.9849999999999999"/>
    <n v="8.9550000000000001"/>
    <x v="3"/>
    <x v="1"/>
    <x v="1"/>
  </r>
  <r>
    <s v="BIU-21970-705"/>
    <x v="507"/>
    <s v="89711-56688-GG"/>
    <s v="R-M-2.5"/>
    <n v="2"/>
    <x v="473"/>
    <s v="fdrysdale6m@symantec.com"/>
    <x v="0"/>
    <s v="Rob"/>
    <s v="M"/>
    <x v="3"/>
    <n v="22.884999999999998"/>
    <n v="45.769999999999996"/>
    <x v="0"/>
    <x v="0"/>
    <x v="1"/>
  </r>
  <r>
    <s v="YAC-50329-982"/>
    <x v="508"/>
    <s v="75419-92838-TI"/>
    <s v="E-M-2.5"/>
    <n v="1"/>
    <x v="474"/>
    <s v="cbrydeml@tuttocitta.it"/>
    <x v="0"/>
    <s v="Exc"/>
    <s v="M"/>
    <x v="3"/>
    <n v="31.624999999999996"/>
    <n v="31.624999999999996"/>
    <x v="1"/>
    <x v="0"/>
    <x v="1"/>
  </r>
  <r>
    <s v="COL-72079-610"/>
    <x v="509"/>
    <s v="38487-01549-MV"/>
    <s v="E-L-0.5"/>
    <n v="4"/>
    <x v="475"/>
    <s v="gpoinsett61@berkeley.edu"/>
    <x v="0"/>
    <s v="Exc"/>
    <s v="L"/>
    <x v="0"/>
    <n v="8.91"/>
    <n v="35.64"/>
    <x v="1"/>
    <x v="2"/>
    <x v="0"/>
  </r>
  <r>
    <s v="XCG-07109-195"/>
    <x v="510"/>
    <s v="92976-19453-DT"/>
    <s v="L-D-0.2"/>
    <n v="6"/>
    <x v="476"/>
    <s v="nbrakespearfa@rediff.com"/>
    <x v="0"/>
    <s v="Lib"/>
    <s v="D"/>
    <x v="1"/>
    <n v="3.8849999999999998"/>
    <n v="23.31"/>
    <x v="2"/>
    <x v="1"/>
    <x v="1"/>
  </r>
  <r>
    <s v="QKA-72582-644"/>
    <x v="511"/>
    <s v="64852-04619-XZ"/>
    <s v="E-M-0.5"/>
    <n v="2"/>
    <x v="477"/>
    <s v=""/>
    <x v="2"/>
    <s v="Exc"/>
    <s v="M"/>
    <x v="0"/>
    <n v="8.25"/>
    <n v="16.5"/>
    <x v="1"/>
    <x v="0"/>
    <x v="0"/>
  </r>
  <r>
    <s v="WFT-16178-396"/>
    <x v="512"/>
    <s v="33555-01585-RP"/>
    <s v="R-D-0.2"/>
    <n v="5"/>
    <x v="478"/>
    <s v="qheavysidepj@unc.edu"/>
    <x v="0"/>
    <s v="Rob"/>
    <s v="D"/>
    <x v="1"/>
    <n v="2.6849999999999996"/>
    <n v="13.424999999999997"/>
    <x v="0"/>
    <x v="1"/>
    <x v="1"/>
  </r>
  <r>
    <s v="BYU-58154-603"/>
    <x v="513"/>
    <s v="51971-70393-QM"/>
    <s v="E-D-0.5"/>
    <n v="4"/>
    <x v="479"/>
    <s v="cfeye4k@google.co.jp"/>
    <x v="2"/>
    <s v="Exc"/>
    <s v="D"/>
    <x v="0"/>
    <n v="7.29"/>
    <n v="29.16"/>
    <x v="1"/>
    <x v="1"/>
    <x v="0"/>
  </r>
  <r>
    <s v="GNO-91911-159"/>
    <x v="514"/>
    <s v="96503-31833-CW"/>
    <s v="L-D-0.5"/>
    <n v="3"/>
    <x v="480"/>
    <s v="sjeyness8y@biglobe.ne.jp"/>
    <x v="2"/>
    <s v="Lib"/>
    <s v="D"/>
    <x v="0"/>
    <n v="7.77"/>
    <n v="23.31"/>
    <x v="2"/>
    <x v="1"/>
    <x v="0"/>
  </r>
  <r>
    <s v="XUS-73326-418"/>
    <x v="515"/>
    <s v="37078-56703-AF"/>
    <s v="E-L-1"/>
    <n v="6"/>
    <x v="481"/>
    <s v="gbroadbear7p@omniture.com"/>
    <x v="0"/>
    <s v="Exc"/>
    <s v="L"/>
    <x v="2"/>
    <n v="14.85"/>
    <n v="89.1"/>
    <x v="1"/>
    <x v="2"/>
    <x v="0"/>
  </r>
  <r>
    <s v="CYH-53243-218"/>
    <x v="516"/>
    <s v="88167-57964-PH"/>
    <s v="R-M-0.5"/>
    <n v="3"/>
    <x v="482"/>
    <s v=""/>
    <x v="0"/>
    <s v="Rob"/>
    <s v="M"/>
    <x v="0"/>
    <n v="5.97"/>
    <n v="17.91"/>
    <x v="0"/>
    <x v="0"/>
    <x v="0"/>
  </r>
  <r>
    <s v="BXN-64230-789"/>
    <x v="517"/>
    <s v="25598-77476-CB"/>
    <s v="A-L-1"/>
    <n v="2"/>
    <x v="483"/>
    <s v="dwincere2@marriott.com"/>
    <x v="0"/>
    <s v="Ara"/>
    <s v="L"/>
    <x v="2"/>
    <n v="12.95"/>
    <n v="25.9"/>
    <x v="3"/>
    <x v="2"/>
    <x v="1"/>
  </r>
  <r>
    <s v="IXU-67272-326"/>
    <x v="518"/>
    <s v="91654-79216-IC"/>
    <s v="E-L-0.5"/>
    <n v="5"/>
    <x v="484"/>
    <s v="aferreal4@wikia.com"/>
    <x v="0"/>
    <s v="Exc"/>
    <s v="L"/>
    <x v="0"/>
    <n v="8.91"/>
    <n v="44.55"/>
    <x v="1"/>
    <x v="2"/>
    <x v="0"/>
  </r>
  <r>
    <s v="OIB-77163-890"/>
    <x v="519"/>
    <s v="38972-89678-ZM"/>
    <s v="E-L-0.5"/>
    <n v="5"/>
    <x v="485"/>
    <s v="cclemencetg5@weather.com"/>
    <x v="1"/>
    <s v="Exc"/>
    <s v="L"/>
    <x v="0"/>
    <n v="8.91"/>
    <n v="44.55"/>
    <x v="1"/>
    <x v="2"/>
    <x v="1"/>
  </r>
  <r>
    <s v="JBE-92943-643"/>
    <x v="520"/>
    <s v="84466-22864-CE"/>
    <s v="E-D-2.5"/>
    <n v="5"/>
    <x v="486"/>
    <s v="kimortsee@alexa.com"/>
    <x v="0"/>
    <s v="Exc"/>
    <s v="D"/>
    <x v="3"/>
    <n v="27.945"/>
    <n v="139.72499999999999"/>
    <x v="1"/>
    <x v="1"/>
    <x v="0"/>
  </r>
  <r>
    <s v="VDZ-76673-968"/>
    <x v="521"/>
    <s v="82246-82543-DW"/>
    <s v="E-D-0.5"/>
    <n v="2"/>
    <x v="487"/>
    <s v="bhindsberg3n@blogs.com"/>
    <x v="0"/>
    <s v="Exc"/>
    <s v="D"/>
    <x v="0"/>
    <n v="7.29"/>
    <n v="14.58"/>
    <x v="1"/>
    <x v="1"/>
    <x v="1"/>
  </r>
  <r>
    <s v="GAZ-58626-277"/>
    <x v="522"/>
    <s v="69533-84907-FA"/>
    <s v="L-L-0.2"/>
    <n v="2"/>
    <x v="488"/>
    <s v="sedmondson1z@theguardian.com"/>
    <x v="2"/>
    <s v="Lib"/>
    <s v="L"/>
    <x v="1"/>
    <n v="4.7549999999999999"/>
    <n v="9.51"/>
    <x v="2"/>
    <x v="2"/>
    <x v="0"/>
  </r>
  <r>
    <s v="VUT-20974-364"/>
    <x v="523"/>
    <s v="90285-56295-PO"/>
    <s v="R-M-0.5"/>
    <n v="6"/>
    <x v="489"/>
    <s v="lhaggerstonemn@independent.co.uk"/>
    <x v="0"/>
    <s v="Rob"/>
    <s v="M"/>
    <x v="0"/>
    <n v="5.97"/>
    <n v="35.82"/>
    <x v="0"/>
    <x v="0"/>
    <x v="0"/>
  </r>
  <r>
    <s v="VRT-39834-265"/>
    <x v="524"/>
    <s v="86686-37462-CK"/>
    <s v="L-L-1"/>
    <n v="3"/>
    <x v="490"/>
    <s v=""/>
    <x v="2"/>
    <s v="Lib"/>
    <s v="L"/>
    <x v="2"/>
    <n v="15.85"/>
    <n v="47.55"/>
    <x v="2"/>
    <x v="2"/>
    <x v="1"/>
  </r>
  <r>
    <s v="YVK-82679-655"/>
    <x v="525"/>
    <s v="95342-88311-SF"/>
    <s v="R-M-0.5"/>
    <n v="4"/>
    <x v="491"/>
    <s v="yburrellsqr@vinaora.com"/>
    <x v="0"/>
    <s v="Rob"/>
    <s v="M"/>
    <x v="0"/>
    <n v="5.97"/>
    <n v="23.88"/>
    <x v="0"/>
    <x v="0"/>
    <x v="1"/>
  </r>
  <r>
    <s v="ZYU-11345-774"/>
    <x v="526"/>
    <s v="18293-78136-MN"/>
    <s v="L-M-0.5"/>
    <n v="5"/>
    <x v="492"/>
    <s v="cpenwardenit@mlb.com"/>
    <x v="2"/>
    <s v="Lib"/>
    <s v="M"/>
    <x v="0"/>
    <n v="8.73"/>
    <n v="43.650000000000006"/>
    <x v="2"/>
    <x v="0"/>
    <x v="0"/>
  </r>
  <r>
    <s v="ENQ-42923-176"/>
    <x v="527"/>
    <s v="56248-75861-JX"/>
    <s v="A-L-0.5"/>
    <n v="3"/>
    <x v="493"/>
    <s v="lrubrow4h@microsoft.com"/>
    <x v="0"/>
    <s v="Ara"/>
    <s v="L"/>
    <x v="0"/>
    <n v="7.77"/>
    <n v="23.31"/>
    <x v="3"/>
    <x v="2"/>
    <x v="0"/>
  </r>
  <r>
    <s v="RMA-08327-369"/>
    <x v="528"/>
    <s v="93809-05424-MG"/>
    <s v="A-M-0.5"/>
    <n v="6"/>
    <x v="494"/>
    <s v="oduny5r@constantcontact.com"/>
    <x v="0"/>
    <s v="Ara"/>
    <s v="M"/>
    <x v="0"/>
    <n v="6.75"/>
    <n v="40.5"/>
    <x v="3"/>
    <x v="0"/>
    <x v="1"/>
  </r>
  <r>
    <s v="SVU-27222-213"/>
    <x v="529"/>
    <s v="60748-46813-DZ"/>
    <s v="L-L-0.2"/>
    <n v="5"/>
    <x v="495"/>
    <s v="spamphilonci@mlb.com"/>
    <x v="2"/>
    <s v="Lib"/>
    <s v="L"/>
    <x v="1"/>
    <n v="4.7549999999999999"/>
    <n v="23.774999999999999"/>
    <x v="2"/>
    <x v="2"/>
    <x v="0"/>
  </r>
  <r>
    <s v="EHJ-82097-549"/>
    <x v="530"/>
    <s v="27517-43747-YD"/>
    <s v="R-D-0.2"/>
    <n v="2"/>
    <x v="496"/>
    <s v="moilierkt@paginegialle.it"/>
    <x v="2"/>
    <s v="Rob"/>
    <s v="D"/>
    <x v="1"/>
    <n v="2.6849999999999996"/>
    <n v="5.3699999999999992"/>
    <x v="0"/>
    <x v="1"/>
    <x v="1"/>
  </r>
  <r>
    <s v="PJC-31401-893"/>
    <x v="531"/>
    <s v="11212-69985-ZJ"/>
    <s v="A-D-0.5"/>
    <n v="3"/>
    <x v="497"/>
    <s v="rtreachero2@usa.gov"/>
    <x v="2"/>
    <s v="Ara"/>
    <s v="D"/>
    <x v="0"/>
    <n v="5.97"/>
    <n v="17.91"/>
    <x v="3"/>
    <x v="1"/>
    <x v="0"/>
  </r>
  <r>
    <s v="NNH-62058-950"/>
    <x v="532"/>
    <s v="96112-42558-EA"/>
    <s v="E-L-1"/>
    <n v="4"/>
    <x v="498"/>
    <s v="kkarby7t@sbwire.com"/>
    <x v="0"/>
    <s v="Exc"/>
    <s v="L"/>
    <x v="2"/>
    <n v="14.85"/>
    <n v="59.4"/>
    <x v="1"/>
    <x v="2"/>
    <x v="1"/>
  </r>
  <r>
    <s v="ZTX-80764-911"/>
    <x v="533"/>
    <s v="92793-68332-NR"/>
    <s v="L-D-0.5"/>
    <n v="6"/>
    <x v="499"/>
    <s v="hperrise4@studiopress.com"/>
    <x v="2"/>
    <s v="Lib"/>
    <s v="D"/>
    <x v="0"/>
    <n v="7.77"/>
    <n v="46.62"/>
    <x v="2"/>
    <x v="1"/>
    <x v="0"/>
  </r>
  <r>
    <s v="OOU-61343-455"/>
    <x v="534"/>
    <s v="90123-70970-NY"/>
    <s v="A-M-1"/>
    <n v="2"/>
    <x v="500"/>
    <s v="npoolman5q@howstuffworks.com"/>
    <x v="0"/>
    <s v="Ara"/>
    <s v="M"/>
    <x v="2"/>
    <n v="11.25"/>
    <n v="22.5"/>
    <x v="3"/>
    <x v="0"/>
    <x v="0"/>
  </r>
  <r>
    <s v="WSV-49732-075"/>
    <x v="535"/>
    <s v="76263-95145-GJ"/>
    <s v="L-D-2.5"/>
    <n v="1"/>
    <x v="501"/>
    <s v=""/>
    <x v="0"/>
    <s v="Lib"/>
    <s v="D"/>
    <x v="3"/>
    <n v="29.784999999999997"/>
    <n v="29.784999999999997"/>
    <x v="2"/>
    <x v="1"/>
    <x v="0"/>
  </r>
  <r>
    <s v="WVV-79948-067"/>
    <x v="536"/>
    <s v="66070-30559-WI"/>
    <s v="E-M-2.5"/>
    <n v="1"/>
    <x v="502"/>
    <s v="rcheakrc@tripadvisor.com"/>
    <x v="2"/>
    <s v="Exc"/>
    <s v="M"/>
    <x v="3"/>
    <n v="31.624999999999996"/>
    <n v="31.624999999999996"/>
    <x v="1"/>
    <x v="0"/>
    <x v="1"/>
  </r>
  <r>
    <s v="PBP-87115-410"/>
    <x v="537"/>
    <s v="93812-74772-MV"/>
    <s v="E-D-0.5"/>
    <n v="5"/>
    <x v="503"/>
    <s v="rcrookshanksk0@unc.edu"/>
    <x v="0"/>
    <s v="Exc"/>
    <s v="D"/>
    <x v="0"/>
    <n v="7.29"/>
    <n v="36.450000000000003"/>
    <x v="1"/>
    <x v="1"/>
    <x v="1"/>
  </r>
  <r>
    <s v="RYY-38961-093"/>
    <x v="538"/>
    <s v="14756-18321-CL"/>
    <s v="A-M-0.2"/>
    <n v="6"/>
    <x v="504"/>
    <s v="lalawayhh@weather.com"/>
    <x v="0"/>
    <s v="Ara"/>
    <s v="M"/>
    <x v="1"/>
    <n v="3.375"/>
    <n v="20.25"/>
    <x v="3"/>
    <x v="0"/>
    <x v="0"/>
  </r>
  <r>
    <s v="EZL-27919-704"/>
    <x v="539"/>
    <s v="49480-85909-DG"/>
    <s v="L-L-0.5"/>
    <n v="5"/>
    <x v="505"/>
    <s v=""/>
    <x v="0"/>
    <s v="Lib"/>
    <s v="L"/>
    <x v="0"/>
    <n v="9.51"/>
    <n v="47.55"/>
    <x v="2"/>
    <x v="2"/>
    <x v="0"/>
  </r>
  <r>
    <s v="UQU-65630-479"/>
    <x v="540"/>
    <s v="37651-47492-NC"/>
    <s v="R-M-2.5"/>
    <n v="4"/>
    <x v="506"/>
    <s v="aantukm@kickstarter.com"/>
    <x v="0"/>
    <s v="Rob"/>
    <s v="M"/>
    <x v="3"/>
    <n v="22.884999999999998"/>
    <n v="91.539999999999992"/>
    <x v="0"/>
    <x v="0"/>
    <x v="1"/>
  </r>
  <r>
    <s v="EBA-82404-343"/>
    <x v="541"/>
    <s v="20236-42322-CM"/>
    <s v="L-D-0.2"/>
    <n v="4"/>
    <x v="507"/>
    <s v=""/>
    <x v="0"/>
    <s v="Lib"/>
    <s v="D"/>
    <x v="1"/>
    <n v="3.8849999999999998"/>
    <n v="15.54"/>
    <x v="2"/>
    <x v="1"/>
    <x v="1"/>
  </r>
  <r>
    <s v="SXW-34014-556"/>
    <x v="542"/>
    <s v="99144-98314-GN"/>
    <s v="R-L-0.2"/>
    <n v="1"/>
    <x v="508"/>
    <s v="djevonp1@ibm.com"/>
    <x v="0"/>
    <s v="Rob"/>
    <s v="L"/>
    <x v="1"/>
    <n v="3.5849999999999995"/>
    <n v="3.5849999999999995"/>
    <x v="0"/>
    <x v="2"/>
    <x v="1"/>
  </r>
  <r>
    <s v="ACY-56225-839"/>
    <x v="543"/>
    <s v="47386-50743-FG"/>
    <s v="A-M-2.5"/>
    <n v="3"/>
    <x v="509"/>
    <s v=""/>
    <x v="0"/>
    <s v="Ara"/>
    <s v="M"/>
    <x v="3"/>
    <n v="25.874999999999996"/>
    <n v="77.624999999999986"/>
    <x v="3"/>
    <x v="0"/>
    <x v="1"/>
  </r>
  <r>
    <s v="PVU-02950-470"/>
    <x v="544"/>
    <s v="01927-46702-YT"/>
    <s v="E-D-1"/>
    <n v="1"/>
    <x v="510"/>
    <s v=""/>
    <x v="1"/>
    <s v="Exc"/>
    <s v="D"/>
    <x v="2"/>
    <n v="12.15"/>
    <n v="12.15"/>
    <x v="1"/>
    <x v="1"/>
    <x v="0"/>
  </r>
  <r>
    <s v="CUN-90044-279"/>
    <x v="545"/>
    <s v="86646-65810-TD"/>
    <s v="L-D-0.2"/>
    <n v="4"/>
    <x v="511"/>
    <s v=""/>
    <x v="0"/>
    <s v="Lib"/>
    <s v="D"/>
    <x v="1"/>
    <n v="3.8849999999999998"/>
    <n v="15.54"/>
    <x v="2"/>
    <x v="1"/>
    <x v="1"/>
  </r>
  <r>
    <s v="CRK-07584-240"/>
    <x v="546"/>
    <s v="18741-72071-PP"/>
    <s v="A-M-1"/>
    <n v="3"/>
    <x v="512"/>
    <s v="ebeeble8j@soundcloud.com"/>
    <x v="0"/>
    <s v="Ara"/>
    <s v="M"/>
    <x v="2"/>
    <n v="11.25"/>
    <n v="33.75"/>
    <x v="3"/>
    <x v="0"/>
    <x v="1"/>
  </r>
  <r>
    <s v="SEC-91807-425"/>
    <x v="547"/>
    <s v="94091-86957-HX"/>
    <s v="A-M-1"/>
    <n v="2"/>
    <x v="241"/>
    <s v="jdymokeje@prnewswire.com"/>
    <x v="2"/>
    <s v="Ara"/>
    <s v="M"/>
    <x v="2"/>
    <n v="11.25"/>
    <n v="22.5"/>
    <x v="3"/>
    <x v="0"/>
    <x v="0"/>
  </r>
  <r>
    <s v="JGZ-16947-591"/>
    <x v="548"/>
    <s v="14264-41252-SL"/>
    <s v="L-L-0.2"/>
    <n v="6"/>
    <x v="513"/>
    <s v="wpummeryq3@topsy.com"/>
    <x v="0"/>
    <s v="Lib"/>
    <s v="L"/>
    <x v="1"/>
    <n v="4.7549999999999999"/>
    <n v="28.53"/>
    <x v="2"/>
    <x v="2"/>
    <x v="0"/>
  </r>
  <r>
    <s v="ADX-50674-975"/>
    <x v="549"/>
    <s v="58916-61837-QH"/>
    <s v="A-M-2.5"/>
    <n v="4"/>
    <x v="514"/>
    <s v="fhollowsc8@blogtalkradio.com"/>
    <x v="0"/>
    <s v="Ara"/>
    <s v="M"/>
    <x v="3"/>
    <n v="25.874999999999996"/>
    <n v="103.49999999999999"/>
    <x v="3"/>
    <x v="0"/>
    <x v="1"/>
  </r>
  <r>
    <s v="ZFS-30776-804"/>
    <x v="550"/>
    <s v="58638-01029-CB"/>
    <s v="A-L-0.5"/>
    <n v="5"/>
    <x v="515"/>
    <s v="bmcamish2e@tripadvisor.com"/>
    <x v="0"/>
    <s v="Ara"/>
    <s v="L"/>
    <x v="0"/>
    <n v="7.77"/>
    <n v="38.849999999999994"/>
    <x v="3"/>
    <x v="2"/>
    <x v="1"/>
  </r>
  <r>
    <s v="OYU-25085-528"/>
    <x v="551"/>
    <s v="10142-55267-YO"/>
    <s v="E-L-0.2"/>
    <n v="4"/>
    <x v="516"/>
    <s v="wlightollersf9@baidu.com"/>
    <x v="0"/>
    <s v="Exc"/>
    <s v="L"/>
    <x v="1"/>
    <n v="4.4550000000000001"/>
    <n v="17.82"/>
    <x v="1"/>
    <x v="2"/>
    <x v="1"/>
  </r>
  <r>
    <s v="QUQ-90580-772"/>
    <x v="552"/>
    <s v="77634-13918-GJ"/>
    <s v="L-M-0.2"/>
    <n v="2"/>
    <x v="517"/>
    <s v="zponting10@altervista.org"/>
    <x v="0"/>
    <s v="Lib"/>
    <s v="M"/>
    <x v="1"/>
    <n v="4.3650000000000002"/>
    <n v="8.73"/>
    <x v="2"/>
    <x v="0"/>
    <x v="0"/>
  </r>
  <r>
    <s v="EHJ-05910-257"/>
    <x v="553"/>
    <s v="06812-11924-IK"/>
    <s v="R-D-1"/>
    <n v="6"/>
    <x v="518"/>
    <s v=""/>
    <x v="0"/>
    <s v="Rob"/>
    <s v="D"/>
    <x v="2"/>
    <n v="8.9499999999999993"/>
    <n v="53.699999999999996"/>
    <x v="0"/>
    <x v="1"/>
    <x v="1"/>
  </r>
  <r>
    <s v="JEG-93140-224"/>
    <x v="554"/>
    <s v="53751-57560-CN"/>
    <s v="E-M-0.5"/>
    <n v="5"/>
    <x v="519"/>
    <s v=""/>
    <x v="0"/>
    <s v="Exc"/>
    <s v="M"/>
    <x v="0"/>
    <n v="8.25"/>
    <n v="41.25"/>
    <x v="1"/>
    <x v="0"/>
    <x v="1"/>
  </r>
  <r>
    <s v="HBH-64794-080"/>
    <x v="555"/>
    <s v="40560-18556-YE"/>
    <s v="R-D-0.2"/>
    <n v="3"/>
    <x v="520"/>
    <s v=""/>
    <x v="0"/>
    <s v="Rob"/>
    <s v="D"/>
    <x v="1"/>
    <n v="2.6849999999999996"/>
    <n v="8.0549999999999997"/>
    <x v="0"/>
    <x v="1"/>
    <x v="1"/>
  </r>
  <r>
    <s v="PPP-78935-365"/>
    <x v="556"/>
    <s v="91074-60023-IP"/>
    <s v="E-D-1"/>
    <n v="4"/>
    <x v="521"/>
    <s v=""/>
    <x v="0"/>
    <s v="Exc"/>
    <s v="D"/>
    <x v="2"/>
    <n v="12.15"/>
    <n v="48.6"/>
    <x v="1"/>
    <x v="1"/>
    <x v="0"/>
  </r>
  <r>
    <s v="COV-52659-202"/>
    <x v="557"/>
    <s v="99899-54612-NX"/>
    <s v="L-M-2.5"/>
    <n v="2"/>
    <x v="522"/>
    <s v="rthickpennyfz@cafepress.com"/>
    <x v="0"/>
    <s v="Lib"/>
    <s v="M"/>
    <x v="3"/>
    <n v="33.464999999999996"/>
    <n v="66.929999999999993"/>
    <x v="2"/>
    <x v="0"/>
    <x v="0"/>
  </r>
  <r>
    <s v="UMB-11223-710"/>
    <x v="558"/>
    <s v="49012-12987-QT"/>
    <s v="R-D-0.2"/>
    <n v="6"/>
    <x v="523"/>
    <s v="mfrightm8@harvard.edu"/>
    <x v="2"/>
    <s v="Rob"/>
    <s v="D"/>
    <x v="1"/>
    <n v="2.6849999999999996"/>
    <n v="16.11"/>
    <x v="0"/>
    <x v="1"/>
    <x v="0"/>
  </r>
  <r>
    <s v="YOG-94666-679"/>
    <x v="559"/>
    <s v="86991-53901-AT"/>
    <s v="L-D-0.2"/>
    <n v="2"/>
    <x v="524"/>
    <s v=""/>
    <x v="1"/>
    <s v="Lib"/>
    <s v="D"/>
    <x v="1"/>
    <n v="3.8849999999999998"/>
    <n v="7.77"/>
    <x v="2"/>
    <x v="1"/>
    <x v="1"/>
  </r>
  <r>
    <s v="XBV-40336-071"/>
    <x v="560"/>
    <s v="38536-98293-JZ"/>
    <s v="A-D-0.2"/>
    <n v="3"/>
    <x v="525"/>
    <s v=""/>
    <x v="2"/>
    <s v="Ara"/>
    <s v="D"/>
    <x v="1"/>
    <n v="2.9849999999999999"/>
    <n v="8.9550000000000001"/>
    <x v="3"/>
    <x v="1"/>
    <x v="0"/>
  </r>
  <r>
    <s v="TPA-93614-840"/>
    <x v="561"/>
    <s v="28932-49296-TM"/>
    <s v="E-D-0.5"/>
    <n v="2"/>
    <x v="526"/>
    <s v="sdivinyau@ask.com"/>
    <x v="0"/>
    <s v="Exc"/>
    <s v="D"/>
    <x v="0"/>
    <n v="7.29"/>
    <n v="14.58"/>
    <x v="1"/>
    <x v="1"/>
    <x v="1"/>
  </r>
  <r>
    <s v="DWY-56352-412"/>
    <x v="562"/>
    <s v="55427-08059-DF"/>
    <s v="R-D-0.2"/>
    <n v="1"/>
    <x v="527"/>
    <s v="zwalisiakqv@ucsd.edu"/>
    <x v="2"/>
    <s v="Rob"/>
    <s v="D"/>
    <x v="1"/>
    <n v="2.6849999999999996"/>
    <n v="2.6849999999999996"/>
    <x v="0"/>
    <x v="1"/>
    <x v="1"/>
  </r>
  <r>
    <s v="VID-40587-569"/>
    <x v="563"/>
    <s v="09818-59895-EH"/>
    <s v="E-D-2.5"/>
    <n v="5"/>
    <x v="528"/>
    <s v="skeetsde@answers.com"/>
    <x v="0"/>
    <s v="Exc"/>
    <s v="D"/>
    <x v="3"/>
    <n v="27.945"/>
    <n v="139.72499999999999"/>
    <x v="1"/>
    <x v="1"/>
    <x v="1"/>
  </r>
  <r>
    <s v="SGA-30059-217"/>
    <x v="564"/>
    <s v="84405-83364-DG"/>
    <s v="A-D-0.5"/>
    <n v="5"/>
    <x v="529"/>
    <s v="lkynetonrf@macromedia.com"/>
    <x v="1"/>
    <s v="Ara"/>
    <s v="D"/>
    <x v="0"/>
    <n v="5.97"/>
    <n v="29.849999999999998"/>
    <x v="3"/>
    <x v="1"/>
    <x v="1"/>
  </r>
  <r>
    <s v="WUG-76466-650"/>
    <x v="565"/>
    <s v="43439-94003-DW"/>
    <s v="L-D-0.5"/>
    <n v="3"/>
    <x v="346"/>
    <s v=""/>
    <x v="0"/>
    <s v="Lib"/>
    <s v="D"/>
    <x v="0"/>
    <n v="7.77"/>
    <n v="23.31"/>
    <x v="2"/>
    <x v="1"/>
    <x v="0"/>
  </r>
  <r>
    <s v="FZQ-29439-457"/>
    <x v="566"/>
    <s v="50449-80974-BZ"/>
    <s v="E-L-0.2"/>
    <n v="5"/>
    <x v="530"/>
    <s v="tbownecb@unicef.org"/>
    <x v="2"/>
    <s v="Exc"/>
    <s v="L"/>
    <x v="1"/>
    <n v="4.4550000000000001"/>
    <n v="22.274999999999999"/>
    <x v="1"/>
    <x v="2"/>
    <x v="1"/>
  </r>
  <r>
    <s v="WYM-17686-694"/>
    <x v="567"/>
    <s v="58689-55264-VK"/>
    <s v="A-D-2.5"/>
    <n v="5"/>
    <x v="531"/>
    <s v="ccottingham1o@wikipedia.org"/>
    <x v="0"/>
    <s v="Ara"/>
    <s v="D"/>
    <x v="3"/>
    <n v="22.884999999999998"/>
    <n v="114.42499999999998"/>
    <x v="3"/>
    <x v="1"/>
    <x v="0"/>
  </r>
  <r>
    <s v="MVO-39328-830"/>
    <x v="568"/>
    <s v="84057-45461-AH"/>
    <s v="L-M-0.5"/>
    <n v="5"/>
    <x v="532"/>
    <s v="ocomberob@goo.gl"/>
    <x v="2"/>
    <s v="Lib"/>
    <s v="M"/>
    <x v="0"/>
    <n v="8.73"/>
    <n v="43.650000000000006"/>
    <x v="2"/>
    <x v="0"/>
    <x v="0"/>
  </r>
  <r>
    <s v="MVO-39328-830"/>
    <x v="569"/>
    <s v="84057-45461-AH"/>
    <s v="A-L-0.5"/>
    <n v="6"/>
    <x v="532"/>
    <s v="ocomberob@goo.gl"/>
    <x v="2"/>
    <s v="Ara"/>
    <s v="L"/>
    <x v="0"/>
    <n v="7.77"/>
    <n v="46.62"/>
    <x v="3"/>
    <x v="2"/>
    <x v="0"/>
  </r>
  <r>
    <s v="DNZ-11665-950"/>
    <x v="570"/>
    <s v="10637-45522-ID"/>
    <s v="L-L-2.5"/>
    <n v="2"/>
    <x v="533"/>
    <s v=""/>
    <x v="0"/>
    <s v="Lib"/>
    <s v="L"/>
    <x v="3"/>
    <n v="36.454999999999998"/>
    <n v="72.91"/>
    <x v="2"/>
    <x v="2"/>
    <x v="0"/>
  </r>
  <r>
    <s v="DWW-28642-549"/>
    <x v="571"/>
    <s v="91181-19412-RQ"/>
    <s v="E-D-0.2"/>
    <n v="2"/>
    <x v="534"/>
    <s v="erasmus9f@techcrunch.com"/>
    <x v="0"/>
    <s v="Exc"/>
    <s v="D"/>
    <x v="1"/>
    <n v="3.645"/>
    <n v="7.29"/>
    <x v="1"/>
    <x v="1"/>
    <x v="1"/>
  </r>
  <r>
    <s v="NOK-50349-551"/>
    <x v="572"/>
    <s v="09595-95726-OV"/>
    <s v="R-D-0.5"/>
    <n v="3"/>
    <x v="535"/>
    <s v="esedgebeer89@oaic.gov.au"/>
    <x v="0"/>
    <s v="Rob"/>
    <s v="D"/>
    <x v="0"/>
    <n v="5.3699999999999992"/>
    <n v="16.11"/>
    <x v="0"/>
    <x v="1"/>
    <x v="1"/>
  </r>
  <r>
    <s v="TCR-01064-030"/>
    <x v="573"/>
    <s v="13181-04387-LI"/>
    <s v="E-M-1"/>
    <n v="6"/>
    <x v="536"/>
    <s v="sbuschff@so-net.ne.jp"/>
    <x v="2"/>
    <s v="Exc"/>
    <s v="M"/>
    <x v="2"/>
    <n v="13.75"/>
    <n v="82.5"/>
    <x v="1"/>
    <x v="0"/>
    <x v="0"/>
  </r>
  <r>
    <s v="BLD-12227-251"/>
    <x v="574"/>
    <s v="64395-74865-WF"/>
    <s v="A-M-0.5"/>
    <n v="2"/>
    <x v="537"/>
    <s v="iwhapple2p@com.com"/>
    <x v="0"/>
    <s v="Ara"/>
    <s v="M"/>
    <x v="0"/>
    <n v="6.75"/>
    <n v="13.5"/>
    <x v="3"/>
    <x v="0"/>
    <x v="0"/>
  </r>
  <r>
    <s v="AVK-76526-953"/>
    <x v="575"/>
    <s v="47268-50127-XY"/>
    <s v="A-D-1"/>
    <n v="2"/>
    <x v="538"/>
    <s v="ldantonnp@miitbeian.gov.cn"/>
    <x v="0"/>
    <s v="Ara"/>
    <s v="D"/>
    <x v="2"/>
    <n v="9.9499999999999993"/>
    <n v="19.899999999999999"/>
    <x v="3"/>
    <x v="1"/>
    <x v="0"/>
  </r>
  <r>
    <s v="UOJ-28238-299"/>
    <x v="576"/>
    <s v="30844-91890-ZA"/>
    <s v="R-L-0.2"/>
    <n v="6"/>
    <x v="539"/>
    <s v="rreadieg8@guardian.co.uk"/>
    <x v="0"/>
    <s v="Rob"/>
    <s v="L"/>
    <x v="1"/>
    <n v="3.5849999999999995"/>
    <n v="21.509999999999998"/>
    <x v="0"/>
    <x v="2"/>
    <x v="0"/>
  </r>
  <r>
    <s v="BKK-47233-845"/>
    <x v="577"/>
    <s v="76239-90137-UQ"/>
    <s v="A-D-1"/>
    <n v="4"/>
    <x v="540"/>
    <s v="fferbera@businesswire.com"/>
    <x v="0"/>
    <s v="Ara"/>
    <s v="D"/>
    <x v="2"/>
    <n v="9.9499999999999993"/>
    <n v="39.799999999999997"/>
    <x v="3"/>
    <x v="1"/>
    <x v="0"/>
  </r>
  <r>
    <s v="WMA-34232-850"/>
    <x v="578"/>
    <s v="53386-94266-LJ"/>
    <s v="L-D-2.5"/>
    <n v="4"/>
    <x v="541"/>
    <s v=""/>
    <x v="0"/>
    <s v="Lib"/>
    <s v="D"/>
    <x v="3"/>
    <n v="29.784999999999997"/>
    <n v="119.13999999999999"/>
    <x v="2"/>
    <x v="1"/>
    <x v="1"/>
  </r>
  <r>
    <s v="VCE-56531-986"/>
    <x v="579"/>
    <s v="57192-13428-PL"/>
    <s v="R-M-0.5"/>
    <n v="5"/>
    <x v="542"/>
    <s v="rtomkowiczk7@bravesites.com"/>
    <x v="2"/>
    <s v="Rob"/>
    <s v="M"/>
    <x v="0"/>
    <n v="5.97"/>
    <n v="29.849999999999998"/>
    <x v="0"/>
    <x v="0"/>
    <x v="1"/>
  </r>
  <r>
    <s v="MSB-08397-648"/>
    <x v="580"/>
    <s v="49530-25460-RW"/>
    <s v="R-L-0.2"/>
    <n v="4"/>
    <x v="543"/>
    <s v=""/>
    <x v="0"/>
    <s v="Rob"/>
    <s v="L"/>
    <x v="1"/>
    <n v="3.5849999999999995"/>
    <n v="14.339999999999998"/>
    <x v="0"/>
    <x v="2"/>
    <x v="0"/>
  </r>
  <r>
    <s v="WXG-25759-236"/>
    <x v="581"/>
    <s v="39919-06540-ZI"/>
    <s v="E-L-2.5"/>
    <n v="2"/>
    <x v="544"/>
    <s v="wkeyse40@apple.com"/>
    <x v="0"/>
    <s v="Exc"/>
    <s v="L"/>
    <x v="3"/>
    <n v="34.154999999999994"/>
    <n v="68.309999999999988"/>
    <x v="1"/>
    <x v="2"/>
    <x v="1"/>
  </r>
  <r>
    <s v="DSL-69915-544"/>
    <x v="582"/>
    <s v="10142-55267-YO"/>
    <s v="R-L-0.2"/>
    <n v="3"/>
    <x v="516"/>
    <s v="wlightollersf9@baidu.com"/>
    <x v="0"/>
    <s v="Rob"/>
    <s v="L"/>
    <x v="1"/>
    <n v="3.5849999999999995"/>
    <n v="10.754999999999999"/>
    <x v="0"/>
    <x v="2"/>
    <x v="1"/>
  </r>
  <r>
    <s v="NQS-01613-687"/>
    <x v="583"/>
    <s v="10204-31464-SA"/>
    <s v="L-D-0.5"/>
    <n v="1"/>
    <x v="545"/>
    <s v="bogb@elpais.com"/>
    <x v="0"/>
    <s v="Lib"/>
    <s v="D"/>
    <x v="0"/>
    <n v="7.77"/>
    <n v="7.77"/>
    <x v="2"/>
    <x v="1"/>
    <x v="1"/>
  </r>
  <r>
    <s v="UEA-72681-629"/>
    <x v="584"/>
    <s v="24972-55878-KX"/>
    <s v="A-L-2.5"/>
    <n v="3"/>
    <x v="546"/>
    <s v="fconstancekz@ifeng.com"/>
    <x v="0"/>
    <s v="Ara"/>
    <s v="L"/>
    <x v="3"/>
    <n v="29.784999999999997"/>
    <n v="89.35499999999999"/>
    <x v="3"/>
    <x v="2"/>
    <x v="0"/>
  </r>
  <r>
    <s v="GOW-03198-575"/>
    <x v="585"/>
    <s v="61513-27752-FA"/>
    <s v="A-D-0.5"/>
    <n v="4"/>
    <x v="547"/>
    <s v="mludwell3e@blogger.com"/>
    <x v="0"/>
    <s v="Ara"/>
    <s v="D"/>
    <x v="0"/>
    <n v="5.97"/>
    <n v="23.88"/>
    <x v="3"/>
    <x v="1"/>
    <x v="1"/>
  </r>
  <r>
    <s v="EIL-44855-309"/>
    <x v="586"/>
    <s v="59741-90220-OW"/>
    <s v="R-D-0.5"/>
    <n v="5"/>
    <x v="548"/>
    <s v=""/>
    <x v="0"/>
    <s v="Rob"/>
    <s v="D"/>
    <x v="0"/>
    <n v="5.3699999999999992"/>
    <n v="26.849999999999994"/>
    <x v="0"/>
    <x v="1"/>
    <x v="1"/>
  </r>
  <r>
    <s v="SRG-76791-614"/>
    <x v="587"/>
    <s v="11729-74102-XB"/>
    <s v="E-L-0.5"/>
    <n v="1"/>
    <x v="549"/>
    <s v="kthoumassonn7@bloglovin.com"/>
    <x v="0"/>
    <s v="Exc"/>
    <s v="L"/>
    <x v="0"/>
    <n v="8.91"/>
    <n v="8.91"/>
    <x v="1"/>
    <x v="2"/>
    <x v="1"/>
  </r>
  <r>
    <s v="KRB-88066-642"/>
    <x v="588"/>
    <s v="22107-86640-SB"/>
    <s v="L-M-1"/>
    <n v="5"/>
    <x v="550"/>
    <s v="agillard1i@issuu.com"/>
    <x v="0"/>
    <s v="Lib"/>
    <s v="M"/>
    <x v="2"/>
    <n v="14.55"/>
    <n v="72.75"/>
    <x v="2"/>
    <x v="0"/>
    <x v="0"/>
  </r>
  <r>
    <s v="NGG-24006-937"/>
    <x v="589"/>
    <s v="29102-40100-TZ"/>
    <s v="E-M-2.5"/>
    <n v="4"/>
    <x v="551"/>
    <s v="lflippellih4@github.io"/>
    <x v="1"/>
    <s v="Exc"/>
    <s v="M"/>
    <x v="3"/>
    <n v="31.624999999999996"/>
    <n v="126.49999999999999"/>
    <x v="1"/>
    <x v="0"/>
    <x v="0"/>
  </r>
  <r>
    <s v="FEK-14025-351"/>
    <x v="590"/>
    <s v="03990-21586-MQ"/>
    <s v="E-L-0.2"/>
    <n v="6"/>
    <x v="552"/>
    <s v="gdimitrioud8@chronoengine.com"/>
    <x v="0"/>
    <s v="Exc"/>
    <s v="L"/>
    <x v="1"/>
    <n v="4.4550000000000001"/>
    <n v="26.73"/>
    <x v="1"/>
    <x v="2"/>
    <x v="1"/>
  </r>
  <r>
    <s v="IKQ-39946-768"/>
    <x v="591"/>
    <s v="72778-50968-UQ"/>
    <s v="R-M-1"/>
    <n v="6"/>
    <x v="553"/>
    <s v="ijespern4@theglobeandmail.com"/>
    <x v="0"/>
    <s v="Rob"/>
    <s v="M"/>
    <x v="2"/>
    <n v="9.9499999999999993"/>
    <n v="59.699999999999996"/>
    <x v="0"/>
    <x v="0"/>
    <x v="0"/>
  </r>
  <r>
    <s v="WAV-38301-984"/>
    <x v="592"/>
    <s v="62863-81239-DT"/>
    <s v="A-D-0.5"/>
    <n v="5"/>
    <x v="554"/>
    <s v="cpinkerton85@upenn.edu"/>
    <x v="0"/>
    <s v="Ara"/>
    <s v="D"/>
    <x v="0"/>
    <n v="5.97"/>
    <n v="29.849999999999998"/>
    <x v="3"/>
    <x v="1"/>
    <x v="0"/>
  </r>
  <r>
    <s v="KPO-24942-184"/>
    <x v="593"/>
    <s v="70567-65133-CN"/>
    <s v="L-L-2.5"/>
    <n v="3"/>
    <x v="555"/>
    <s v=""/>
    <x v="2"/>
    <s v="Lib"/>
    <s v="L"/>
    <x v="3"/>
    <n v="36.454999999999998"/>
    <n v="109.36499999999999"/>
    <x v="2"/>
    <x v="2"/>
    <x v="0"/>
  </r>
  <r>
    <s v="ZFR-79447-696"/>
    <x v="594"/>
    <s v="77828-66867-KH"/>
    <s v="R-M-0.5"/>
    <n v="1"/>
    <x v="556"/>
    <s v=""/>
    <x v="0"/>
    <s v="Rob"/>
    <s v="M"/>
    <x v="0"/>
    <n v="5.97"/>
    <n v="5.97"/>
    <x v="0"/>
    <x v="0"/>
    <x v="1"/>
  </r>
  <r>
    <s v="JVW-22582-137"/>
    <x v="595"/>
    <s v="89208-74646-UK"/>
    <s v="E-M-0.2"/>
    <n v="5"/>
    <x v="557"/>
    <s v="bkenwell6h@over-blog.com"/>
    <x v="0"/>
    <s v="Exc"/>
    <s v="M"/>
    <x v="1"/>
    <n v="4.125"/>
    <n v="20.625"/>
    <x v="1"/>
    <x v="0"/>
    <x v="0"/>
  </r>
  <r>
    <s v="LYP-52345-883"/>
    <x v="596"/>
    <s v="17649-28133-PY"/>
    <s v="E-M-0.5"/>
    <n v="1"/>
    <x v="558"/>
    <s v=""/>
    <x v="2"/>
    <s v="Exc"/>
    <s v="M"/>
    <x v="0"/>
    <n v="8.25"/>
    <n v="8.25"/>
    <x v="1"/>
    <x v="0"/>
    <x v="1"/>
  </r>
  <r>
    <s v="CPW-34587-459"/>
    <x v="597"/>
    <s v="84641-67384-TD"/>
    <s v="A-L-2.5"/>
    <n v="6"/>
    <x v="559"/>
    <s v="mmiddisiu@dmoz.org"/>
    <x v="0"/>
    <s v="Ara"/>
    <s v="L"/>
    <x v="3"/>
    <n v="29.784999999999997"/>
    <n v="178.70999999999998"/>
    <x v="3"/>
    <x v="2"/>
    <x v="1"/>
  </r>
  <r>
    <s v="CCZ-19589-212"/>
    <x v="598"/>
    <s v="05754-41702-FG"/>
    <s v="L-M-0.2"/>
    <n v="2"/>
    <x v="560"/>
    <s v="kstreight6d@about.com"/>
    <x v="0"/>
    <s v="Lib"/>
    <s v="M"/>
    <x v="1"/>
    <n v="4.3650000000000002"/>
    <n v="8.73"/>
    <x v="2"/>
    <x v="0"/>
    <x v="0"/>
  </r>
  <r>
    <s v="RZN-65182-395"/>
    <x v="599"/>
    <s v="59572-41990-XY"/>
    <s v="L-M-1"/>
    <n v="6"/>
    <x v="561"/>
    <s v="kloxtona3@opensource.org"/>
    <x v="0"/>
    <s v="Lib"/>
    <s v="M"/>
    <x v="2"/>
    <n v="14.55"/>
    <n v="87.300000000000011"/>
    <x v="2"/>
    <x v="0"/>
    <x v="0"/>
  </r>
  <r>
    <s v="PRP-53390-819"/>
    <x v="600"/>
    <s v="84260-39432-ML"/>
    <s v="E-L-0.5"/>
    <n v="6"/>
    <x v="562"/>
    <s v="mwhellans5v@mapquest.com"/>
    <x v="0"/>
    <s v="Exc"/>
    <s v="L"/>
    <x v="0"/>
    <n v="8.91"/>
    <n v="53.46"/>
    <x v="1"/>
    <x v="2"/>
    <x v="0"/>
  </r>
  <r>
    <s v="AXR-10962-010"/>
    <x v="601"/>
    <s v="53683-35977-KI"/>
    <s v="E-D-1"/>
    <n v="2"/>
    <x v="563"/>
    <s v="mseawright7e@nbcnews.com"/>
    <x v="1"/>
    <s v="Exc"/>
    <s v="D"/>
    <x v="2"/>
    <n v="12.15"/>
    <n v="24.3"/>
    <x v="1"/>
    <x v="1"/>
    <x v="0"/>
  </r>
  <r>
    <s v="MPQ-23421-608"/>
    <x v="602"/>
    <s v="08023-52962-ET"/>
    <s v="E-M-0.5"/>
    <n v="5"/>
    <x v="564"/>
    <s v="kheddanmy@icq.com"/>
    <x v="0"/>
    <s v="Exc"/>
    <s v="M"/>
    <x v="0"/>
    <n v="8.25"/>
    <n v="41.25"/>
    <x v="1"/>
    <x v="0"/>
    <x v="1"/>
  </r>
  <r>
    <s v="IHN-19982-362"/>
    <x v="603"/>
    <s v="68894-91205-MP"/>
    <s v="R-L-1"/>
    <n v="3"/>
    <x v="565"/>
    <s v="egrise2g@cargocollective.com"/>
    <x v="0"/>
    <s v="Rob"/>
    <s v="L"/>
    <x v="2"/>
    <n v="11.95"/>
    <n v="35.849999999999994"/>
    <x v="0"/>
    <x v="2"/>
    <x v="0"/>
  </r>
  <r>
    <s v="UCT-03935-589"/>
    <x v="604"/>
    <s v="85851-78384-DM"/>
    <s v="R-D-0.5"/>
    <n v="6"/>
    <x v="566"/>
    <s v="amundford52@nbcnews.com"/>
    <x v="0"/>
    <s v="Rob"/>
    <s v="D"/>
    <x v="0"/>
    <n v="5.3699999999999992"/>
    <n v="32.22"/>
    <x v="0"/>
    <x v="1"/>
    <x v="0"/>
  </r>
  <r>
    <s v="OCK-89033-348"/>
    <x v="605"/>
    <s v="82300-88786-UE"/>
    <s v="A-L-0.2"/>
    <n v="6"/>
    <x v="567"/>
    <s v=""/>
    <x v="0"/>
    <s v="Ara"/>
    <s v="L"/>
    <x v="1"/>
    <n v="3.8849999999999998"/>
    <n v="23.31"/>
    <x v="3"/>
    <x v="2"/>
    <x v="1"/>
  </r>
  <r>
    <s v="ZDK-82166-357"/>
    <x v="606"/>
    <s v="81431-12577-VD"/>
    <s v="A-M-1"/>
    <n v="3"/>
    <x v="568"/>
    <s v="bkeaveney2f@netlog.com"/>
    <x v="0"/>
    <s v="Ara"/>
    <s v="M"/>
    <x v="2"/>
    <n v="11.25"/>
    <n v="33.75"/>
    <x v="3"/>
    <x v="0"/>
    <x v="0"/>
  </r>
  <r>
    <s v="CLJ-23403-689"/>
    <x v="607"/>
    <s v="19413-02045-CG"/>
    <s v="R-L-1"/>
    <n v="2"/>
    <x v="569"/>
    <s v=""/>
    <x v="1"/>
    <s v="Rob"/>
    <s v="L"/>
    <x v="2"/>
    <n v="11.95"/>
    <n v="23.9"/>
    <x v="0"/>
    <x v="2"/>
    <x v="0"/>
  </r>
  <r>
    <s v="YUO-76652-814"/>
    <x v="608"/>
    <s v="26248-84194-FI"/>
    <s v="A-D-0.2"/>
    <n v="6"/>
    <x v="570"/>
    <s v="pormerodg0@redcross.org"/>
    <x v="0"/>
    <s v="Ara"/>
    <s v="D"/>
    <x v="1"/>
    <n v="2.9849999999999999"/>
    <n v="17.91"/>
    <x v="3"/>
    <x v="1"/>
    <x v="0"/>
  </r>
  <r>
    <s v="FJQ-60035-234"/>
    <x v="609"/>
    <s v="08847-29858-HN"/>
    <s v="A-L-0.2"/>
    <n v="2"/>
    <x v="571"/>
    <s v=""/>
    <x v="0"/>
    <s v="Ara"/>
    <s v="L"/>
    <x v="1"/>
    <n v="3.8849999999999998"/>
    <n v="7.77"/>
    <x v="3"/>
    <x v="2"/>
    <x v="1"/>
  </r>
  <r>
    <s v="SZR-35951-530"/>
    <x v="610"/>
    <s v="14121-20527-OJ"/>
    <s v="E-D-2.5"/>
    <n v="3"/>
    <x v="572"/>
    <s v="wransonbz@ted.com"/>
    <x v="2"/>
    <s v="Exc"/>
    <s v="D"/>
    <x v="3"/>
    <n v="27.945"/>
    <n v="83.835000000000008"/>
    <x v="1"/>
    <x v="1"/>
    <x v="1"/>
  </r>
  <r>
    <s v="DCE-22886-861"/>
    <x v="611"/>
    <s v="56060-17602-RG"/>
    <s v="E-D-0.2"/>
    <n v="1"/>
    <x v="573"/>
    <s v=""/>
    <x v="2"/>
    <s v="Exc"/>
    <s v="D"/>
    <x v="1"/>
    <n v="3.645"/>
    <n v="3.645"/>
    <x v="1"/>
    <x v="1"/>
    <x v="1"/>
  </r>
  <r>
    <s v="SZY-63017-318"/>
    <x v="612"/>
    <s v="91809-58808-TV"/>
    <s v="A-L-0.2"/>
    <n v="2"/>
    <x v="574"/>
    <s v="bkellowayoo@omniture.com"/>
    <x v="0"/>
    <s v="Ara"/>
    <s v="L"/>
    <x v="1"/>
    <n v="3.8849999999999998"/>
    <n v="7.77"/>
    <x v="3"/>
    <x v="2"/>
    <x v="1"/>
  </r>
  <r>
    <s v="FTV-77095-168"/>
    <x v="613"/>
    <s v="66708-26678-QK"/>
    <s v="L-L-0.5"/>
    <n v="6"/>
    <x v="575"/>
    <s v=""/>
    <x v="0"/>
    <s v="Lib"/>
    <s v="L"/>
    <x v="0"/>
    <n v="9.51"/>
    <n v="57.06"/>
    <x v="2"/>
    <x v="2"/>
    <x v="0"/>
  </r>
  <r>
    <s v="WJJ-37489-898"/>
    <x v="614"/>
    <s v="31599-82152-AD"/>
    <s v="A-M-1"/>
    <n v="1"/>
    <x v="576"/>
    <s v="rfaltinqb@topsy.com"/>
    <x v="2"/>
    <s v="Ara"/>
    <s v="M"/>
    <x v="2"/>
    <n v="11.25"/>
    <n v="11.25"/>
    <x v="3"/>
    <x v="0"/>
    <x v="0"/>
  </r>
  <r>
    <s v="DWB-61381-370"/>
    <x v="615"/>
    <s v="11812-00461-KH"/>
    <s v="L-L-0.2"/>
    <n v="2"/>
    <x v="577"/>
    <s v="bgozzettb7@github.com"/>
    <x v="0"/>
    <s v="Lib"/>
    <s v="L"/>
    <x v="1"/>
    <n v="4.7549999999999999"/>
    <n v="9.51"/>
    <x v="2"/>
    <x v="2"/>
    <x v="0"/>
  </r>
  <r>
    <s v="ZWK-03995-815"/>
    <x v="616"/>
    <s v="28279-78469-YW"/>
    <s v="E-M-2.5"/>
    <n v="2"/>
    <x v="578"/>
    <s v="ehobbing4v@nsw.gov.au"/>
    <x v="0"/>
    <s v="Exc"/>
    <s v="M"/>
    <x v="3"/>
    <n v="31.624999999999996"/>
    <n v="63.249999999999993"/>
    <x v="1"/>
    <x v="0"/>
    <x v="1"/>
  </r>
  <r>
    <s v="PTY-86420-119"/>
    <x v="617"/>
    <s v="25504-41681-WA"/>
    <s v="A-D-0.5"/>
    <n v="4"/>
    <x v="579"/>
    <s v="otadmanjf@ft.com"/>
    <x v="0"/>
    <s v="Ara"/>
    <s v="D"/>
    <x v="0"/>
    <n v="5.97"/>
    <n v="23.88"/>
    <x v="3"/>
    <x v="1"/>
    <x v="1"/>
  </r>
  <r>
    <s v="EYH-88288-452"/>
    <x v="618"/>
    <s v="03010-30348-UA"/>
    <s v="L-L-2.5"/>
    <n v="5"/>
    <x v="580"/>
    <s v="dcarojb@twitter.com"/>
    <x v="0"/>
    <s v="Lib"/>
    <s v="L"/>
    <x v="3"/>
    <n v="36.454999999999998"/>
    <n v="182.27499999999998"/>
    <x v="2"/>
    <x v="2"/>
    <x v="1"/>
  </r>
  <r>
    <s v="KMB-95211-174"/>
    <x v="619"/>
    <s v="23941-30203-MO"/>
    <s v="R-D-2.5"/>
    <n v="4"/>
    <x v="581"/>
    <s v="ldwerryhousen5@gravatar.com"/>
    <x v="0"/>
    <s v="Rob"/>
    <s v="D"/>
    <x v="3"/>
    <n v="20.584999999999997"/>
    <n v="82.339999999999989"/>
    <x v="0"/>
    <x v="1"/>
    <x v="1"/>
  </r>
  <r>
    <s v="LUO-37559-016"/>
    <x v="620"/>
    <s v="21240-83132-SP"/>
    <s v="L-M-1"/>
    <n v="3"/>
    <x v="582"/>
    <s v=""/>
    <x v="0"/>
    <s v="Lib"/>
    <s v="M"/>
    <x v="2"/>
    <n v="14.55"/>
    <n v="43.650000000000006"/>
    <x v="2"/>
    <x v="0"/>
    <x v="0"/>
  </r>
  <r>
    <s v="TBU-64277-625"/>
    <x v="621"/>
    <s v="98918-34330-GY"/>
    <s v="E-M-1"/>
    <n v="6"/>
    <x v="583"/>
    <s v=""/>
    <x v="0"/>
    <s v="Exc"/>
    <s v="M"/>
    <x v="2"/>
    <n v="13.75"/>
    <n v="82.5"/>
    <x v="1"/>
    <x v="0"/>
    <x v="1"/>
  </r>
  <r>
    <s v="USA-42811-560"/>
    <x v="622"/>
    <s v="49671-11547-WG"/>
    <s v="E-L-0.2"/>
    <n v="2"/>
    <x v="584"/>
    <s v="jmahakc@cyberchimps.com"/>
    <x v="0"/>
    <s v="Exc"/>
    <s v="L"/>
    <x v="1"/>
    <n v="4.4550000000000001"/>
    <n v="8.91"/>
    <x v="1"/>
    <x v="2"/>
    <x v="0"/>
  </r>
  <r>
    <s v="RJI-71409-490"/>
    <x v="623"/>
    <s v="31613-41626-KX"/>
    <s v="L-M-0.5"/>
    <n v="5"/>
    <x v="585"/>
    <s v="ccrosterlr@gov.uk"/>
    <x v="0"/>
    <s v="Lib"/>
    <s v="M"/>
    <x v="0"/>
    <n v="8.73"/>
    <n v="43.650000000000006"/>
    <x v="2"/>
    <x v="0"/>
    <x v="1"/>
  </r>
  <r>
    <s v="TME-59627-221"/>
    <x v="624"/>
    <s v="72282-40594-RX"/>
    <s v="L-L-2.5"/>
    <n v="6"/>
    <x v="586"/>
    <s v=""/>
    <x v="0"/>
    <s v="Lib"/>
    <s v="L"/>
    <x v="3"/>
    <n v="36.454999999999998"/>
    <n v="218.73"/>
    <x v="2"/>
    <x v="2"/>
    <x v="0"/>
  </r>
  <r>
    <s v="LBC-45686-819"/>
    <x v="625"/>
    <s v="98573-41811-EQ"/>
    <s v="A-M-1"/>
    <n v="5"/>
    <x v="587"/>
    <s v="rfurman62@t.co"/>
    <x v="2"/>
    <s v="Ara"/>
    <s v="M"/>
    <x v="2"/>
    <n v="11.25"/>
    <n v="56.25"/>
    <x v="3"/>
    <x v="0"/>
    <x v="1"/>
  </r>
  <r>
    <s v="RNH-54912-747"/>
    <x v="626"/>
    <s v="37445-17791-NQ"/>
    <s v="R-M-0.5"/>
    <n v="1"/>
    <x v="588"/>
    <s v="nleethem8o@mac.com"/>
    <x v="0"/>
    <s v="Rob"/>
    <s v="M"/>
    <x v="0"/>
    <n v="5.97"/>
    <n v="5.97"/>
    <x v="0"/>
    <x v="0"/>
    <x v="1"/>
  </r>
  <r>
    <s v="XRR-28376-277"/>
    <x v="627"/>
    <s v="64481-42546-II"/>
    <s v="R-L-2.5"/>
    <n v="6"/>
    <x v="589"/>
    <s v=""/>
    <x v="2"/>
    <s v="Rob"/>
    <s v="L"/>
    <x v="3"/>
    <n v="27.484999999999996"/>
    <n v="164.90999999999997"/>
    <x v="0"/>
    <x v="2"/>
    <x v="0"/>
  </r>
  <r>
    <s v="LGL-16843-667"/>
    <x v="628"/>
    <s v="82458-87830-JE"/>
    <s v="A-D-0.2"/>
    <n v="4"/>
    <x v="590"/>
    <s v="ahulburtgn@fda.gov"/>
    <x v="0"/>
    <s v="Ara"/>
    <s v="D"/>
    <x v="1"/>
    <n v="2.9849999999999999"/>
    <n v="11.94"/>
    <x v="3"/>
    <x v="1"/>
    <x v="1"/>
  </r>
  <r>
    <s v="LCY-24377-948"/>
    <x v="629"/>
    <s v="21617-79890-DD"/>
    <s v="R-L-2.5"/>
    <n v="1"/>
    <x v="591"/>
    <s v=""/>
    <x v="0"/>
    <s v="Rob"/>
    <s v="L"/>
    <x v="3"/>
    <n v="27.484999999999996"/>
    <n v="27.484999999999996"/>
    <x v="0"/>
    <x v="2"/>
    <x v="1"/>
  </r>
  <r>
    <s v="IHS-71573-008"/>
    <x v="630"/>
    <s v="07972-83134-NM"/>
    <s v="E-D-0.2"/>
    <n v="6"/>
    <x v="592"/>
    <s v="snortheast7f@mashable.com"/>
    <x v="0"/>
    <s v="Exc"/>
    <s v="D"/>
    <x v="1"/>
    <n v="3.645"/>
    <n v="21.87"/>
    <x v="1"/>
    <x v="1"/>
    <x v="1"/>
  </r>
  <r>
    <s v="XMC-20620-809"/>
    <x v="631"/>
    <s v="83543-79246-ON"/>
    <s v="E-M-0.5"/>
    <n v="2"/>
    <x v="593"/>
    <s v="nnasebyes@umich.edu"/>
    <x v="0"/>
    <s v="Exc"/>
    <s v="M"/>
    <x v="0"/>
    <n v="8.25"/>
    <n v="16.5"/>
    <x v="1"/>
    <x v="0"/>
    <x v="1"/>
  </r>
  <r>
    <s v="TXH-78646-919"/>
    <x v="632"/>
    <s v="98430-37820-UV"/>
    <s v="R-D-0.2"/>
    <n v="3"/>
    <x v="594"/>
    <s v="dshortallj2@wikipedia.org"/>
    <x v="0"/>
    <s v="Rob"/>
    <s v="D"/>
    <x v="1"/>
    <n v="2.6849999999999996"/>
    <n v="8.0549999999999997"/>
    <x v="0"/>
    <x v="1"/>
    <x v="1"/>
  </r>
  <r>
    <s v="IGW-04801-466"/>
    <x v="633"/>
    <s v="29051-27555-GD"/>
    <s v="L-D-0.2"/>
    <n v="1"/>
    <x v="595"/>
    <s v="jcapeyhr@bravesites.com"/>
    <x v="0"/>
    <s v="Lib"/>
    <s v="D"/>
    <x v="1"/>
    <n v="3.8849999999999998"/>
    <n v="3.8849999999999998"/>
    <x v="2"/>
    <x v="1"/>
    <x v="1"/>
  </r>
  <r>
    <s v="UDH-24280-432"/>
    <x v="634"/>
    <s v="44865-58249-RY"/>
    <s v="L-L-1"/>
    <n v="4"/>
    <x v="596"/>
    <s v="nbroadberrieb4@gnu.org"/>
    <x v="0"/>
    <s v="Lib"/>
    <s v="L"/>
    <x v="2"/>
    <n v="15.85"/>
    <n v="63.4"/>
    <x v="2"/>
    <x v="2"/>
    <x v="0"/>
  </r>
  <r>
    <s v="LXS-63326-144"/>
    <x v="635"/>
    <s v="35367-50483-AR"/>
    <s v="R-L-0.5"/>
    <n v="2"/>
    <x v="597"/>
    <s v="gsiudaq4@nytimes.com"/>
    <x v="0"/>
    <s v="Rob"/>
    <s v="L"/>
    <x v="0"/>
    <n v="7.169999999999999"/>
    <n v="14.339999999999998"/>
    <x v="0"/>
    <x v="2"/>
    <x v="1"/>
  </r>
  <r>
    <s v="WBK-62297-910"/>
    <x v="636"/>
    <s v="25514-23938-IQ"/>
    <s v="A-D-0.2"/>
    <n v="2"/>
    <x v="598"/>
    <s v="mfearon7h@reverbnation.com"/>
    <x v="0"/>
    <s v="Ara"/>
    <s v="D"/>
    <x v="1"/>
    <n v="2.9849999999999999"/>
    <n v="5.97"/>
    <x v="3"/>
    <x v="1"/>
    <x v="0"/>
  </r>
  <r>
    <s v="MDG-14481-513"/>
    <x v="637"/>
    <s v="64897-79178-MH"/>
    <s v="A-M-2.5"/>
    <n v="4"/>
    <x v="599"/>
    <s v="zpellettf2@dailymotion.com"/>
    <x v="0"/>
    <s v="Ara"/>
    <s v="M"/>
    <x v="3"/>
    <n v="25.874999999999996"/>
    <n v="103.49999999999999"/>
    <x v="3"/>
    <x v="0"/>
    <x v="0"/>
  </r>
  <r>
    <s v="NID-20149-329"/>
    <x v="638"/>
    <s v="49888-39458-PF"/>
    <s v="R-D-0.2"/>
    <n v="2"/>
    <x v="600"/>
    <s v="aharroldch@miibeian.gov.cn"/>
    <x v="0"/>
    <s v="Rob"/>
    <s v="D"/>
    <x v="1"/>
    <n v="2.6849999999999996"/>
    <n v="5.3699999999999992"/>
    <x v="0"/>
    <x v="1"/>
    <x v="0"/>
  </r>
  <r>
    <s v="PSS-22466-862"/>
    <x v="639"/>
    <s v="11550-78378-GE"/>
    <s v="R-L-0.2"/>
    <n v="4"/>
    <x v="601"/>
    <s v="ewesterman69@si.edu"/>
    <x v="2"/>
    <s v="Rob"/>
    <s v="L"/>
    <x v="1"/>
    <n v="3.5849999999999995"/>
    <n v="14.339999999999998"/>
    <x v="0"/>
    <x v="2"/>
    <x v="0"/>
  </r>
  <r>
    <s v="NOP-21394-646"/>
    <x v="640"/>
    <s v="16982-35708-BZ"/>
    <s v="E-L-0.5"/>
    <n v="6"/>
    <x v="602"/>
    <s v="ncuttler5g@parallels.com"/>
    <x v="0"/>
    <s v="Exc"/>
    <s v="L"/>
    <x v="0"/>
    <n v="8.91"/>
    <n v="53.46"/>
    <x v="1"/>
    <x v="2"/>
    <x v="0"/>
  </r>
  <r>
    <s v="NOP-21394-646"/>
    <x v="641"/>
    <s v="16982-35708-BZ"/>
    <s v="L-D-2.5"/>
    <n v="2"/>
    <x v="602"/>
    <s v="ncuttler5g@parallels.com"/>
    <x v="0"/>
    <s v="Lib"/>
    <s v="D"/>
    <x v="3"/>
    <n v="29.784999999999997"/>
    <n v="59.569999999999993"/>
    <x v="2"/>
    <x v="1"/>
    <x v="0"/>
  </r>
  <r>
    <s v="NOP-21394-646"/>
    <x v="642"/>
    <s v="16982-35708-BZ"/>
    <s v="L-D-2.5"/>
    <n v="3"/>
    <x v="602"/>
    <s v="ncuttler5g@parallels.com"/>
    <x v="0"/>
    <s v="Lib"/>
    <s v="D"/>
    <x v="3"/>
    <n v="29.784999999999997"/>
    <n v="89.35499999999999"/>
    <x v="2"/>
    <x v="1"/>
    <x v="0"/>
  </r>
  <r>
    <s v="NOP-21394-646"/>
    <x v="643"/>
    <s v="16982-35708-BZ"/>
    <s v="L-L-0.5"/>
    <n v="4"/>
    <x v="602"/>
    <s v="ncuttler5g@parallels.com"/>
    <x v="0"/>
    <s v="Lib"/>
    <s v="L"/>
    <x v="0"/>
    <n v="9.51"/>
    <n v="38.04"/>
    <x v="2"/>
    <x v="2"/>
    <x v="0"/>
  </r>
  <r>
    <s v="NOP-21394-646"/>
    <x v="644"/>
    <s v="16982-35708-BZ"/>
    <s v="E-M-1"/>
    <n v="3"/>
    <x v="602"/>
    <s v="ncuttler5g@parallels.com"/>
    <x v="0"/>
    <s v="Exc"/>
    <s v="M"/>
    <x v="2"/>
    <n v="13.75"/>
    <n v="41.25"/>
    <x v="1"/>
    <x v="0"/>
    <x v="0"/>
  </r>
  <r>
    <s v="GHR-72274-715"/>
    <x v="645"/>
    <s v="86881-41559-OR"/>
    <s v="L-D-1"/>
    <n v="1"/>
    <x v="603"/>
    <s v="osyseland3p@independent.co.uk"/>
    <x v="0"/>
    <s v="Lib"/>
    <s v="D"/>
    <x v="2"/>
    <n v="12.95"/>
    <n v="12.95"/>
    <x v="2"/>
    <x v="1"/>
    <x v="0"/>
  </r>
  <r>
    <s v="IOB-32673-745"/>
    <x v="646"/>
    <s v="07095-81281-NJ"/>
    <s v="A-L-0.5"/>
    <n v="3"/>
    <x v="604"/>
    <s v="rworg9m@arstechnica.com"/>
    <x v="0"/>
    <s v="Ara"/>
    <s v="L"/>
    <x v="0"/>
    <n v="7.77"/>
    <n v="23.31"/>
    <x v="3"/>
    <x v="2"/>
    <x v="1"/>
  </r>
  <r>
    <s v="QVL-32245-818"/>
    <x v="647"/>
    <s v="46478-42970-EM"/>
    <s v="A-M-0.5"/>
    <n v="5"/>
    <x v="605"/>
    <s v="dskynerj5@hubpages.com"/>
    <x v="0"/>
    <s v="Ara"/>
    <s v="M"/>
    <x v="0"/>
    <n v="6.75"/>
    <n v="33.75"/>
    <x v="3"/>
    <x v="0"/>
    <x v="0"/>
  </r>
  <r>
    <s v="IIZ-24416-212"/>
    <x v="648"/>
    <s v="76060-30540-LB"/>
    <s v="R-D-0.5"/>
    <n v="6"/>
    <x v="606"/>
    <s v="bcargenow@geocities.jp"/>
    <x v="0"/>
    <s v="Rob"/>
    <s v="D"/>
    <x v="0"/>
    <n v="5.3699999999999992"/>
    <n v="32.22"/>
    <x v="0"/>
    <x v="1"/>
    <x v="1"/>
  </r>
  <r>
    <s v="AMM-79521-378"/>
    <x v="649"/>
    <s v="24825-51803-CQ"/>
    <s v="A-D-0.5"/>
    <n v="6"/>
    <x v="607"/>
    <s v="feilhartz@who.int"/>
    <x v="0"/>
    <s v="Ara"/>
    <s v="D"/>
    <x v="0"/>
    <n v="5.97"/>
    <n v="35.82"/>
    <x v="3"/>
    <x v="1"/>
    <x v="0"/>
  </r>
  <r>
    <s v="SPA-79365-334"/>
    <x v="650"/>
    <s v="79857-78167-KO"/>
    <s v="L-D-1"/>
    <n v="3"/>
    <x v="608"/>
    <s v="dheafordjy@twitpic.com"/>
    <x v="0"/>
    <s v="Lib"/>
    <s v="D"/>
    <x v="2"/>
    <n v="12.95"/>
    <n v="38.849999999999994"/>
    <x v="2"/>
    <x v="1"/>
    <x v="0"/>
  </r>
  <r>
    <s v="GYA-80327-368"/>
    <x v="651"/>
    <s v="06899-54551-EH"/>
    <s v="A-D-1"/>
    <n v="4"/>
    <x v="609"/>
    <s v="cmershdt@drupal.org"/>
    <x v="2"/>
    <s v="Ara"/>
    <s v="D"/>
    <x v="2"/>
    <n v="9.9499999999999993"/>
    <n v="39.799999999999997"/>
    <x v="3"/>
    <x v="1"/>
    <x v="0"/>
  </r>
  <r>
    <s v="EGK-03027-418"/>
    <x v="652"/>
    <s v="19820-29285-FD"/>
    <s v="E-M-0.2"/>
    <n v="3"/>
    <x v="610"/>
    <s v="bfallowesjm@purevolume.com"/>
    <x v="0"/>
    <s v="Exc"/>
    <s v="M"/>
    <x v="1"/>
    <n v="4.125"/>
    <n v="12.375"/>
    <x v="1"/>
    <x v="0"/>
    <x v="0"/>
  </r>
  <r>
    <s v="DKB-78053-329"/>
    <x v="653"/>
    <s v="12444-05174-OO"/>
    <s v="R-M-0.2"/>
    <n v="2"/>
    <x v="611"/>
    <s v="ihay77@lulu.com"/>
    <x v="1"/>
    <s v="Rob"/>
    <s v="M"/>
    <x v="1"/>
    <n v="2.9849999999999999"/>
    <n v="5.97"/>
    <x v="0"/>
    <x v="0"/>
    <x v="0"/>
  </r>
  <r>
    <s v="JXP-28398-485"/>
    <x v="654"/>
    <s v="23039-93032-FN"/>
    <s v="A-D-2.5"/>
    <n v="5"/>
    <x v="612"/>
    <s v="mvedmore9v@a8.net"/>
    <x v="0"/>
    <s v="Ara"/>
    <s v="D"/>
    <x v="3"/>
    <n v="22.884999999999998"/>
    <n v="114.42499999999998"/>
    <x v="3"/>
    <x v="1"/>
    <x v="1"/>
  </r>
  <r>
    <s v="ITZ-21793-986"/>
    <x v="655"/>
    <s v="67388-17544-XX"/>
    <s v="E-D-0.2"/>
    <n v="4"/>
    <x v="613"/>
    <s v="aplluju@dagondesign.com"/>
    <x v="2"/>
    <s v="Exc"/>
    <s v="D"/>
    <x v="1"/>
    <n v="3.645"/>
    <n v="14.58"/>
    <x v="1"/>
    <x v="1"/>
    <x v="1"/>
  </r>
  <r>
    <s v="BQI-61647-496"/>
    <x v="656"/>
    <s v="84340-73931-VV"/>
    <s v="E-M-1"/>
    <n v="5"/>
    <x v="614"/>
    <s v="cheaviside6z@rediff.com"/>
    <x v="0"/>
    <s v="Exc"/>
    <s v="M"/>
    <x v="2"/>
    <n v="13.75"/>
    <n v="68.75"/>
    <x v="1"/>
    <x v="0"/>
    <x v="1"/>
  </r>
  <r>
    <s v="LEF-83057-763"/>
    <x v="657"/>
    <s v="15395-90855-VB"/>
    <s v="L-M-0.2"/>
    <n v="5"/>
    <x v="615"/>
    <s v=""/>
    <x v="0"/>
    <s v="Lib"/>
    <s v="M"/>
    <x v="1"/>
    <n v="4.3650000000000002"/>
    <n v="21.825000000000003"/>
    <x v="2"/>
    <x v="0"/>
    <x v="1"/>
  </r>
  <r>
    <s v="AOX-44467-109"/>
    <x v="658"/>
    <s v="72524-06410-KD"/>
    <s v="A-D-2.5"/>
    <n v="1"/>
    <x v="616"/>
    <s v="hjodrellelt@samsung.com"/>
    <x v="0"/>
    <s v="Ara"/>
    <s v="D"/>
    <x v="3"/>
    <n v="22.884999999999998"/>
    <n v="22.884999999999998"/>
    <x v="3"/>
    <x v="1"/>
    <x v="0"/>
  </r>
  <r>
    <s v="FAA-43335-268"/>
    <x v="659"/>
    <s v="21125-22134-PX"/>
    <s v="A-L-1"/>
    <n v="1"/>
    <x v="617"/>
    <s v="jredholes2@tmall.com"/>
    <x v="0"/>
    <s v="Ara"/>
    <s v="L"/>
    <x v="2"/>
    <n v="12.95"/>
    <n v="12.95"/>
    <x v="3"/>
    <x v="2"/>
    <x v="1"/>
  </r>
  <r>
    <s v="WJR-51493-682"/>
    <x v="660"/>
    <s v="87858-83734-RK"/>
    <s v="L-D-2.5"/>
    <n v="5"/>
    <x v="618"/>
    <s v="smosebyie@stanford.edu"/>
    <x v="0"/>
    <s v="Lib"/>
    <s v="D"/>
    <x v="3"/>
    <n v="29.784999999999997"/>
    <n v="148.92499999999998"/>
    <x v="2"/>
    <x v="1"/>
    <x v="0"/>
  </r>
  <r>
    <s v="YET-17732-678"/>
    <x v="661"/>
    <s v="57235-92842-DK"/>
    <s v="R-D-0.2"/>
    <n v="1"/>
    <x v="619"/>
    <s v=""/>
    <x v="0"/>
    <s v="Rob"/>
    <s v="D"/>
    <x v="1"/>
    <n v="2.6849999999999996"/>
    <n v="2.6849999999999996"/>
    <x v="0"/>
    <x v="1"/>
    <x v="0"/>
  </r>
  <r>
    <s v="JLJ-81802-619"/>
    <x v="662"/>
    <s v="16880-78077-FB"/>
    <s v="A-L-1"/>
    <n v="6"/>
    <x v="263"/>
    <s v="tfarraac@behance.net"/>
    <x v="0"/>
    <s v="Ara"/>
    <s v="L"/>
    <x v="2"/>
    <n v="12.95"/>
    <n v="77.699999999999989"/>
    <x v="3"/>
    <x v="2"/>
    <x v="0"/>
  </r>
  <r>
    <s v="CNY-06284-066"/>
    <x v="663"/>
    <s v="63985-64148-MG"/>
    <s v="E-D-0.2"/>
    <n v="5"/>
    <x v="620"/>
    <s v="dbonhome8z@shinystat.com"/>
    <x v="0"/>
    <s v="Exc"/>
    <s v="D"/>
    <x v="1"/>
    <n v="3.645"/>
    <n v="18.225000000000001"/>
    <x v="1"/>
    <x v="1"/>
    <x v="1"/>
  </r>
  <r>
    <s v="MEK-39769-035"/>
    <x v="664"/>
    <s v="15380-76513-PS"/>
    <s v="R-D-2.5"/>
    <n v="3"/>
    <x v="621"/>
    <s v="pyea4d@aol.com"/>
    <x v="2"/>
    <s v="Rob"/>
    <s v="D"/>
    <x v="3"/>
    <n v="20.584999999999997"/>
    <n v="61.754999999999995"/>
    <x v="0"/>
    <x v="1"/>
    <x v="0"/>
  </r>
  <r>
    <s v="EHE-94714-312"/>
    <x v="665"/>
    <s v="27132-68907-RC"/>
    <s v="E-L-0.2"/>
    <n v="5"/>
    <x v="104"/>
    <s v="abrashda@plala.or.jp"/>
    <x v="0"/>
    <s v="Exc"/>
    <s v="L"/>
    <x v="1"/>
    <n v="4.4550000000000001"/>
    <n v="22.274999999999999"/>
    <x v="1"/>
    <x v="2"/>
    <x v="1"/>
  </r>
  <r>
    <s v="HTH-52867-812"/>
    <x v="666"/>
    <s v="29851-36402-UX"/>
    <s v="A-M-2.5"/>
    <n v="4"/>
    <x v="622"/>
    <s v="aburgetti5@moonfruit.com"/>
    <x v="0"/>
    <s v="Ara"/>
    <s v="M"/>
    <x v="3"/>
    <n v="25.874999999999996"/>
    <n v="103.49999999999999"/>
    <x v="3"/>
    <x v="0"/>
    <x v="0"/>
  </r>
  <r>
    <s v="EYE-70374-835"/>
    <x v="667"/>
    <s v="89115-11966-VF"/>
    <s v="R-L-0.2"/>
    <n v="5"/>
    <x v="623"/>
    <s v="bmathon6c@barnesandnoble.com"/>
    <x v="0"/>
    <s v="Rob"/>
    <s v="L"/>
    <x v="1"/>
    <n v="3.5849999999999995"/>
    <n v="17.924999999999997"/>
    <x v="0"/>
    <x v="2"/>
    <x v="0"/>
  </r>
  <r>
    <s v="JEH-37276-048"/>
    <x v="668"/>
    <s v="80896-38819-DW"/>
    <s v="A-L-0.5"/>
    <n v="3"/>
    <x v="624"/>
    <s v="jrudeforthai@wunderground.com"/>
    <x v="2"/>
    <s v="Ara"/>
    <s v="L"/>
    <x v="0"/>
    <n v="7.77"/>
    <n v="23.31"/>
    <x v="3"/>
    <x v="2"/>
    <x v="1"/>
  </r>
  <r>
    <s v="OFN-49424-848"/>
    <x v="669"/>
    <s v="73346-85564-JB"/>
    <s v="R-L-2.5"/>
    <n v="2"/>
    <x v="625"/>
    <s v="isprakesf3@spiegel.de"/>
    <x v="0"/>
    <s v="Rob"/>
    <s v="L"/>
    <x v="3"/>
    <n v="27.484999999999996"/>
    <n v="54.969999999999992"/>
    <x v="0"/>
    <x v="2"/>
    <x v="0"/>
  </r>
  <r>
    <s v="SGS-87525-238"/>
    <x v="670"/>
    <s v="91465-84526-IJ"/>
    <s v="E-D-1"/>
    <n v="5"/>
    <x v="626"/>
    <s v="rdonetg6@oakley.com"/>
    <x v="0"/>
    <s v="Exc"/>
    <s v="D"/>
    <x v="2"/>
    <n v="12.15"/>
    <n v="60.75"/>
    <x v="1"/>
    <x v="1"/>
    <x v="0"/>
  </r>
  <r>
    <s v="PKJ-99134-523"/>
    <x v="671"/>
    <s v="77284-34297-YY"/>
    <s v="R-L-0.5"/>
    <n v="5"/>
    <x v="627"/>
    <s v="kheadsca@jalbum.net"/>
    <x v="0"/>
    <s v="Rob"/>
    <s v="L"/>
    <x v="0"/>
    <n v="7.169999999999999"/>
    <n v="35.849999999999994"/>
    <x v="0"/>
    <x v="2"/>
    <x v="0"/>
  </r>
  <r>
    <s v="NBT-35757-542"/>
    <x v="672"/>
    <s v="73647-66148-VM"/>
    <s v="E-L-0.2"/>
    <n v="3"/>
    <x v="628"/>
    <s v="bmundenf8@elpais.com"/>
    <x v="0"/>
    <s v="Exc"/>
    <s v="L"/>
    <x v="1"/>
    <n v="4.4550000000000001"/>
    <n v="13.365"/>
    <x v="1"/>
    <x v="2"/>
    <x v="1"/>
  </r>
  <r>
    <s v="XIR-88982-743"/>
    <x v="673"/>
    <s v="00852-54571-WP"/>
    <s v="E-M-0.2"/>
    <n v="2"/>
    <x v="629"/>
    <s v="ddrewittnf@mapquest.com"/>
    <x v="0"/>
    <s v="Exc"/>
    <s v="M"/>
    <x v="1"/>
    <n v="4.125"/>
    <n v="8.25"/>
    <x v="1"/>
    <x v="0"/>
    <x v="1"/>
  </r>
  <r>
    <s v="KAC-83089-793"/>
    <x v="674"/>
    <s v="23806-46781-OU"/>
    <s v="E-M-1"/>
    <n v="2"/>
    <x v="630"/>
    <s v=""/>
    <x v="2"/>
    <s v="Exc"/>
    <s v="M"/>
    <x v="2"/>
    <n v="13.75"/>
    <n v="27.5"/>
    <x v="1"/>
    <x v="0"/>
    <x v="0"/>
  </r>
  <r>
    <s v="KAC-83089-793"/>
    <x v="675"/>
    <s v="23806-46781-OU"/>
    <s v="R-L-2.5"/>
    <n v="2"/>
    <x v="630"/>
    <s v=""/>
    <x v="2"/>
    <s v="Rob"/>
    <s v="L"/>
    <x v="3"/>
    <n v="27.484999999999996"/>
    <n v="54.969999999999992"/>
    <x v="0"/>
    <x v="2"/>
    <x v="0"/>
  </r>
  <r>
    <s v="DGL-29648-995"/>
    <x v="676"/>
    <s v="59367-30821-ZQ"/>
    <s v="L-M-0.2"/>
    <n v="2"/>
    <x v="631"/>
    <s v=""/>
    <x v="0"/>
    <s v="Lib"/>
    <s v="M"/>
    <x v="1"/>
    <n v="4.3650000000000002"/>
    <n v="8.73"/>
    <x v="2"/>
    <x v="0"/>
    <x v="1"/>
  </r>
  <r>
    <s v="SCT-60553-454"/>
    <x v="677"/>
    <s v="39123-12846-YJ"/>
    <s v="L-L-0.2"/>
    <n v="5"/>
    <x v="632"/>
    <s v="ggatheralx@123-reg.co.uk"/>
    <x v="0"/>
    <s v="Lib"/>
    <s v="L"/>
    <x v="1"/>
    <n v="4.7549999999999999"/>
    <n v="23.774999999999999"/>
    <x v="2"/>
    <x v="2"/>
    <x v="0"/>
  </r>
  <r>
    <s v="OPY-30711-853"/>
    <x v="678"/>
    <s v="81861-66046-SU"/>
    <s v="A-D-0.2"/>
    <n v="1"/>
    <x v="633"/>
    <s v=""/>
    <x v="2"/>
    <s v="Ara"/>
    <s v="D"/>
    <x v="1"/>
    <n v="2.9849999999999999"/>
    <n v="2.9849999999999999"/>
    <x v="3"/>
    <x v="1"/>
    <x v="0"/>
  </r>
  <r>
    <s v="RPW-36123-215"/>
    <x v="679"/>
    <s v="80640-45811-LB"/>
    <s v="E-L-0.5"/>
    <n v="2"/>
    <x v="634"/>
    <s v="jrangall22@newsvine.com"/>
    <x v="0"/>
    <s v="Exc"/>
    <s v="L"/>
    <x v="0"/>
    <n v="8.91"/>
    <n v="17.82"/>
    <x v="1"/>
    <x v="2"/>
    <x v="1"/>
  </r>
  <r>
    <s v="FND-99527-640"/>
    <x v="680"/>
    <s v="89574-96203-EP"/>
    <s v="E-L-0.5"/>
    <n v="2"/>
    <x v="635"/>
    <s v="relnaughlj@comsenz.com"/>
    <x v="0"/>
    <s v="Exc"/>
    <s v="L"/>
    <x v="0"/>
    <n v="8.91"/>
    <n v="17.82"/>
    <x v="1"/>
    <x v="2"/>
    <x v="1"/>
  </r>
  <r>
    <s v="QRA-73277-814"/>
    <x v="681"/>
    <s v="80310-92912-JA"/>
    <s v="A-L-0.5"/>
    <n v="4"/>
    <x v="636"/>
    <s v="iblazewicz54@thetimes.co.uk"/>
    <x v="0"/>
    <s v="Ara"/>
    <s v="L"/>
    <x v="0"/>
    <n v="7.77"/>
    <n v="31.08"/>
    <x v="3"/>
    <x v="2"/>
    <x v="0"/>
  </r>
  <r>
    <s v="KHZ-26264-253"/>
    <x v="682"/>
    <s v="24972-55878-KX"/>
    <s v="L-L-0.2"/>
    <n v="6"/>
    <x v="546"/>
    <s v="fconstancekz@ifeng.com"/>
    <x v="0"/>
    <s v="Lib"/>
    <s v="L"/>
    <x v="1"/>
    <n v="4.7549999999999999"/>
    <n v="28.53"/>
    <x v="2"/>
    <x v="2"/>
    <x v="0"/>
  </r>
  <r>
    <s v="KUX-19632-830"/>
    <x v="683"/>
    <s v="55409-07759-YG"/>
    <s v="E-D-0.2"/>
    <n v="6"/>
    <x v="637"/>
    <s v="cbernardotr9@wix.com"/>
    <x v="0"/>
    <s v="Exc"/>
    <s v="D"/>
    <x v="1"/>
    <n v="3.645"/>
    <n v="21.87"/>
    <x v="1"/>
    <x v="1"/>
    <x v="1"/>
  </r>
  <r>
    <s v="VRM-93594-914"/>
    <x v="684"/>
    <s v="66806-41795-MX"/>
    <s v="E-D-0.5"/>
    <n v="5"/>
    <x v="638"/>
    <s v="elaird5e@bing.com"/>
    <x v="0"/>
    <s v="Exc"/>
    <s v="D"/>
    <x v="0"/>
    <n v="7.29"/>
    <n v="36.450000000000003"/>
    <x v="1"/>
    <x v="1"/>
    <x v="0"/>
  </r>
  <r>
    <s v="JBW-95055-851"/>
    <x v="685"/>
    <s v="47355-97488-XS"/>
    <s v="A-M-1"/>
    <n v="5"/>
    <x v="639"/>
    <s v="agoldieiw@goo.gl"/>
    <x v="0"/>
    <s v="Ara"/>
    <s v="M"/>
    <x v="2"/>
    <n v="11.25"/>
    <n v="56.25"/>
    <x v="3"/>
    <x v="0"/>
    <x v="0"/>
  </r>
  <r>
    <s v="WLL-59044-117"/>
    <x v="686"/>
    <s v="28476-04082-GR"/>
    <s v="R-D-1"/>
    <n v="6"/>
    <x v="640"/>
    <s v="kboorn23@ezinearticles.com"/>
    <x v="2"/>
    <s v="Rob"/>
    <s v="D"/>
    <x v="2"/>
    <n v="8.9499999999999993"/>
    <n v="53.699999999999996"/>
    <x v="0"/>
    <x v="1"/>
    <x v="1"/>
  </r>
  <r>
    <s v="ADP-04506-084"/>
    <x v="687"/>
    <s v="61809-87758-LJ"/>
    <s v="E-M-2.5"/>
    <n v="6"/>
    <x v="641"/>
    <s v=""/>
    <x v="0"/>
    <s v="Exc"/>
    <s v="M"/>
    <x v="3"/>
    <n v="31.624999999999996"/>
    <n v="189.74999999999997"/>
    <x v="1"/>
    <x v="0"/>
    <x v="1"/>
  </r>
  <r>
    <s v="QUU-91729-492"/>
    <x v="688"/>
    <s v="90312-11148-LA"/>
    <s v="A-D-0.2"/>
    <n v="4"/>
    <x v="642"/>
    <s v="lkeenleyside3s@topsy.com"/>
    <x v="0"/>
    <s v="Ara"/>
    <s v="D"/>
    <x v="1"/>
    <n v="2.9849999999999999"/>
    <n v="11.94"/>
    <x v="3"/>
    <x v="1"/>
    <x v="0"/>
  </r>
  <r>
    <s v="DXY-76225-633"/>
    <x v="689"/>
    <s v="88574-37083-WX"/>
    <s v="A-M-0.5"/>
    <n v="1"/>
    <x v="643"/>
    <s v="mcobbledickpd@ucsd.edu"/>
    <x v="0"/>
    <s v="Ara"/>
    <s v="M"/>
    <x v="0"/>
    <n v="6.75"/>
    <n v="6.75"/>
    <x v="3"/>
    <x v="0"/>
    <x v="0"/>
  </r>
  <r>
    <s v="BYP-16005-016"/>
    <x v="690"/>
    <s v="01474-63436-TP"/>
    <s v="R-M-2.5"/>
    <n v="5"/>
    <x v="644"/>
    <s v="rcuttspy@techcrunch.com"/>
    <x v="0"/>
    <s v="Rob"/>
    <s v="M"/>
    <x v="3"/>
    <n v="22.884999999999998"/>
    <n v="114.42499999999998"/>
    <x v="0"/>
    <x v="0"/>
    <x v="0"/>
  </r>
  <r>
    <s v="JZV-43874-185"/>
    <x v="691"/>
    <s v="18551-80943-YQ"/>
    <s v="A-M-1"/>
    <n v="5"/>
    <x v="645"/>
    <s v=""/>
    <x v="0"/>
    <s v="Ara"/>
    <s v="M"/>
    <x v="2"/>
    <n v="11.25"/>
    <n v="56.25"/>
    <x v="3"/>
    <x v="0"/>
    <x v="1"/>
  </r>
  <r>
    <s v="PBT-36926-102"/>
    <x v="692"/>
    <s v="19485-98072-PS"/>
    <s v="L-M-1"/>
    <n v="4"/>
    <x v="276"/>
    <s v="dflintiffg1@e-recht24.de"/>
    <x v="1"/>
    <s v="Lib"/>
    <s v="M"/>
    <x v="2"/>
    <n v="14.55"/>
    <n v="58.2"/>
    <x v="2"/>
    <x v="0"/>
    <x v="0"/>
  </r>
  <r>
    <s v="NTJ-88319-746"/>
    <x v="693"/>
    <s v="90882-88130-KQ"/>
    <s v="L-L-0.5"/>
    <n v="3"/>
    <x v="646"/>
    <s v="ztramelod@netlog.com"/>
    <x v="0"/>
    <s v="Lib"/>
    <s v="L"/>
    <x v="0"/>
    <n v="9.51"/>
    <n v="28.53"/>
    <x v="2"/>
    <x v="2"/>
    <x v="0"/>
  </r>
  <r>
    <s v="FDO-25756-141"/>
    <x v="694"/>
    <s v="57360-46846-NS"/>
    <s v="A-L-2.5"/>
    <n v="3"/>
    <x v="647"/>
    <s v=""/>
    <x v="2"/>
    <s v="Ara"/>
    <s v="L"/>
    <x v="3"/>
    <n v="29.784999999999997"/>
    <n v="89.35499999999999"/>
    <x v="3"/>
    <x v="2"/>
    <x v="1"/>
  </r>
  <r>
    <s v="GJC-66474-557"/>
    <x v="695"/>
    <s v="64965-78386-MY"/>
    <s v="A-D-1"/>
    <n v="1"/>
    <x v="648"/>
    <s v="njennyrq@bigcartel.com"/>
    <x v="0"/>
    <s v="Ara"/>
    <s v="D"/>
    <x v="2"/>
    <n v="9.9499999999999993"/>
    <n v="9.9499999999999993"/>
    <x v="3"/>
    <x v="1"/>
    <x v="0"/>
  </r>
  <r>
    <s v="CVP-18956-553"/>
    <x v="696"/>
    <s v="86561-91660-RB"/>
    <s v="L-D-1"/>
    <n v="3"/>
    <x v="649"/>
    <s v=""/>
    <x v="0"/>
    <s v="Lib"/>
    <s v="D"/>
    <x v="2"/>
    <n v="12.95"/>
    <n v="38.849999999999994"/>
    <x v="2"/>
    <x v="1"/>
    <x v="0"/>
  </r>
  <r>
    <s v="GOI-41472-677"/>
    <x v="697"/>
    <s v="16545-76328-JY"/>
    <s v="E-D-2.5"/>
    <n v="4"/>
    <x v="650"/>
    <s v="dtingly8f@goo.ne.jp"/>
    <x v="0"/>
    <s v="Exc"/>
    <s v="D"/>
    <x v="3"/>
    <n v="27.945"/>
    <n v="111.78"/>
    <x v="1"/>
    <x v="1"/>
    <x v="1"/>
  </r>
  <r>
    <s v="MIF-17920-768"/>
    <x v="698"/>
    <s v="68946-40750-LK"/>
    <s v="R-L-0.2"/>
    <n v="6"/>
    <x v="651"/>
    <s v="mhanseddh@instagram.com"/>
    <x v="2"/>
    <s v="Rob"/>
    <s v="L"/>
    <x v="1"/>
    <n v="3.5849999999999995"/>
    <n v="21.509999999999998"/>
    <x v="0"/>
    <x v="2"/>
    <x v="1"/>
  </r>
  <r>
    <s v="XZD-44484-632"/>
    <x v="699"/>
    <s v="80541-38332-BP"/>
    <s v="E-M-1"/>
    <n v="2"/>
    <x v="652"/>
    <s v="hrainforthn2@blog.com"/>
    <x v="0"/>
    <s v="Exc"/>
    <s v="M"/>
    <x v="2"/>
    <n v="13.75"/>
    <n v="27.5"/>
    <x v="1"/>
    <x v="0"/>
    <x v="0"/>
  </r>
  <r>
    <s v="XZD-44484-632"/>
    <x v="700"/>
    <s v="80541-38332-BP"/>
    <s v="A-D-0.2"/>
    <n v="2"/>
    <x v="652"/>
    <s v="hrainforthn2@blog.com"/>
    <x v="0"/>
    <s v="Ara"/>
    <s v="D"/>
    <x v="1"/>
    <n v="2.9849999999999999"/>
    <n v="5.97"/>
    <x v="3"/>
    <x v="1"/>
    <x v="0"/>
  </r>
  <r>
    <s v="EFC-39577-424"/>
    <x v="701"/>
    <s v="16046-34805-ZF"/>
    <s v="E-M-1"/>
    <n v="5"/>
    <x v="653"/>
    <s v="arizonba@xing.com"/>
    <x v="0"/>
    <s v="Exc"/>
    <s v="M"/>
    <x v="2"/>
    <n v="13.75"/>
    <n v="68.75"/>
    <x v="1"/>
    <x v="0"/>
    <x v="1"/>
  </r>
  <r>
    <s v="USN-68115-161"/>
    <x v="702"/>
    <s v="08120-16183-AW"/>
    <s v="E-M-0.2"/>
    <n v="6"/>
    <x v="654"/>
    <s v="rjacquemardcc@acquirethisname.com"/>
    <x v="2"/>
    <s v="Exc"/>
    <s v="M"/>
    <x v="1"/>
    <n v="4.125"/>
    <n v="24.75"/>
    <x v="1"/>
    <x v="0"/>
    <x v="0"/>
  </r>
  <r>
    <s v="ULA-24644-321"/>
    <x v="703"/>
    <s v="67010-92988-CT"/>
    <s v="R-D-2.5"/>
    <n v="4"/>
    <x v="655"/>
    <s v="rcawleycm@yellowbook.com"/>
    <x v="2"/>
    <s v="Rob"/>
    <s v="D"/>
    <x v="3"/>
    <n v="20.584999999999997"/>
    <n v="82.339999999999989"/>
    <x v="0"/>
    <x v="1"/>
    <x v="1"/>
  </r>
  <r>
    <s v="NVN-66443-451"/>
    <x v="704"/>
    <s v="98921-82417-GN"/>
    <s v="R-D-1"/>
    <n v="2"/>
    <x v="656"/>
    <s v="adarthbt@t.co"/>
    <x v="0"/>
    <s v="Rob"/>
    <s v="D"/>
    <x v="2"/>
    <n v="8.9499999999999993"/>
    <n v="17.899999999999999"/>
    <x v="0"/>
    <x v="1"/>
    <x v="0"/>
  </r>
  <r>
    <s v="SVD-75407-177"/>
    <x v="705"/>
    <s v="16106-36039-QS"/>
    <s v="E-L-0.5"/>
    <n v="3"/>
    <x v="657"/>
    <s v="ydombrellbs@dedecms.com"/>
    <x v="0"/>
    <s v="Exc"/>
    <s v="L"/>
    <x v="0"/>
    <n v="8.91"/>
    <n v="26.73"/>
    <x v="1"/>
    <x v="2"/>
    <x v="1"/>
  </r>
  <r>
    <s v="TCX-76953-071"/>
    <x v="706"/>
    <s v="94091-86957-HX"/>
    <s v="E-D-0.2"/>
    <n v="5"/>
    <x v="241"/>
    <s v="jdymokeje@prnewswire.com"/>
    <x v="2"/>
    <s v="Exc"/>
    <s v="D"/>
    <x v="1"/>
    <n v="3.645"/>
    <n v="18.225000000000001"/>
    <x v="1"/>
    <x v="1"/>
    <x v="0"/>
  </r>
  <r>
    <s v="HGJ-82768-173"/>
    <x v="707"/>
    <s v="62741-01322-HU"/>
    <s v="A-M-1"/>
    <n v="4"/>
    <x v="658"/>
    <s v="tomoylan9c@liveinternet.ru"/>
    <x v="1"/>
    <s v="Ara"/>
    <s v="M"/>
    <x v="2"/>
    <n v="11.25"/>
    <n v="45"/>
    <x v="3"/>
    <x v="0"/>
    <x v="0"/>
  </r>
  <r>
    <s v="CPX-46916-770"/>
    <x v="708"/>
    <s v="12729-50170-JE"/>
    <s v="R-L-1"/>
    <n v="6"/>
    <x v="659"/>
    <s v="zcarlson7k@bigcartel.com"/>
    <x v="2"/>
    <s v="Rob"/>
    <s v="L"/>
    <x v="2"/>
    <n v="11.95"/>
    <n v="71.699999999999989"/>
    <x v="0"/>
    <x v="2"/>
    <x v="1"/>
  </r>
  <r>
    <s v="SYX-48878-182"/>
    <x v="709"/>
    <s v="47725-34771-FJ"/>
    <s v="R-D-1"/>
    <n v="5"/>
    <x v="660"/>
    <s v=""/>
    <x v="0"/>
    <s v="Rob"/>
    <s v="D"/>
    <x v="2"/>
    <n v="8.9499999999999993"/>
    <n v="44.75"/>
    <x v="0"/>
    <x v="1"/>
    <x v="0"/>
  </r>
  <r>
    <s v="BPZ-51283-916"/>
    <x v="710"/>
    <s v="87688-42420-TO"/>
    <s v="A-M-2.5"/>
    <n v="2"/>
    <x v="661"/>
    <s v=""/>
    <x v="0"/>
    <s v="Ara"/>
    <s v="M"/>
    <x v="3"/>
    <n v="25.874999999999996"/>
    <n v="51.749999999999993"/>
    <x v="3"/>
    <x v="0"/>
    <x v="0"/>
  </r>
  <r>
    <s v="EUO-69145-988"/>
    <x v="711"/>
    <s v="60370-41934-IF"/>
    <s v="E-D-0.2"/>
    <n v="3"/>
    <x v="662"/>
    <s v="hpallisterds@ning.com"/>
    <x v="0"/>
    <s v="Exc"/>
    <s v="D"/>
    <x v="1"/>
    <n v="3.645"/>
    <n v="10.935"/>
    <x v="1"/>
    <x v="1"/>
    <x v="0"/>
  </r>
  <r>
    <s v="OIL-26493-755"/>
    <x v="712"/>
    <s v="19017-95853-EK"/>
    <s v="A-M-0.5"/>
    <n v="1"/>
    <x v="663"/>
    <s v="twoofinden3k@businesswire.com"/>
    <x v="0"/>
    <s v="Ara"/>
    <s v="M"/>
    <x v="0"/>
    <n v="6.75"/>
    <n v="6.75"/>
    <x v="3"/>
    <x v="0"/>
    <x v="0"/>
  </r>
  <r>
    <s v="IGM-84664-265"/>
    <x v="713"/>
    <s v="80179-44620-WN"/>
    <s v="R-L-0.5"/>
    <n v="3"/>
    <x v="664"/>
    <s v="cblowfelde73@ustream.tv"/>
    <x v="0"/>
    <s v="Rob"/>
    <s v="L"/>
    <x v="0"/>
    <n v="7.169999999999999"/>
    <n v="21.509999999999998"/>
    <x v="0"/>
    <x v="2"/>
    <x v="0"/>
  </r>
  <r>
    <s v="OIB-13664-879"/>
    <x v="714"/>
    <s v="04713-57765-KR"/>
    <s v="A-M-1"/>
    <n v="2"/>
    <x v="665"/>
    <s v="jdrengqg@uiuc.edu"/>
    <x v="2"/>
    <s v="Ara"/>
    <s v="M"/>
    <x v="2"/>
    <n v="11.25"/>
    <n v="22.5"/>
    <x v="3"/>
    <x v="0"/>
    <x v="1"/>
  </r>
  <r>
    <s v="QTC-71005-730"/>
    <x v="715"/>
    <s v="14298-02150-KH"/>
    <s v="A-L-0.2"/>
    <n v="4"/>
    <x v="666"/>
    <s v=""/>
    <x v="0"/>
    <s v="Ara"/>
    <s v="L"/>
    <x v="1"/>
    <n v="3.8849999999999998"/>
    <n v="15.54"/>
    <x v="3"/>
    <x v="2"/>
    <x v="0"/>
  </r>
  <r>
    <s v="EIP-19142-462"/>
    <x v="716"/>
    <s v="60973-72562-DQ"/>
    <s v="E-L-1"/>
    <n v="6"/>
    <x v="667"/>
    <s v="aiddisonaw@usa.gov"/>
    <x v="0"/>
    <s v="Exc"/>
    <s v="L"/>
    <x v="2"/>
    <n v="14.85"/>
    <n v="89.1"/>
    <x v="1"/>
    <x v="2"/>
    <x v="0"/>
  </r>
  <r>
    <s v="EIP-19142-462"/>
    <x v="717"/>
    <s v="60973-72562-DQ"/>
    <s v="A-L-0.2"/>
    <n v="1"/>
    <x v="667"/>
    <s v="aiddisonaw@usa.gov"/>
    <x v="0"/>
    <s v="Ara"/>
    <s v="L"/>
    <x v="1"/>
    <n v="3.8849999999999998"/>
    <n v="3.8849999999999998"/>
    <x v="3"/>
    <x v="2"/>
    <x v="0"/>
  </r>
  <r>
    <s v="ORX-57454-917"/>
    <x v="718"/>
    <s v="76209-39601-ZR"/>
    <s v="E-D-2.5"/>
    <n v="3"/>
    <x v="668"/>
    <s v="gcheekeqc@sitemeter.com"/>
    <x v="1"/>
    <s v="Exc"/>
    <s v="D"/>
    <x v="3"/>
    <n v="27.945"/>
    <n v="83.835000000000008"/>
    <x v="1"/>
    <x v="1"/>
    <x v="1"/>
  </r>
  <r>
    <s v="JSU-23781-256"/>
    <x v="719"/>
    <s v="76499-89100-JQ"/>
    <s v="L-D-0.2"/>
    <n v="1"/>
    <x v="669"/>
    <s v="marmisteadeg@blogtalkradio.com"/>
    <x v="0"/>
    <s v="Lib"/>
    <s v="D"/>
    <x v="1"/>
    <n v="3.8849999999999998"/>
    <n v="3.8849999999999998"/>
    <x v="2"/>
    <x v="1"/>
    <x v="0"/>
  </r>
  <r>
    <s v="JSU-23781-256"/>
    <x v="720"/>
    <s v="76499-89100-JQ"/>
    <s v="R-M-1"/>
    <n v="4"/>
    <x v="669"/>
    <s v="marmisteadeg@blogtalkradio.com"/>
    <x v="0"/>
    <s v="Rob"/>
    <s v="M"/>
    <x v="2"/>
    <n v="9.9499999999999993"/>
    <n v="39.799999999999997"/>
    <x v="0"/>
    <x v="0"/>
    <x v="0"/>
  </r>
  <r>
    <s v="KLD-88731-484"/>
    <x v="721"/>
    <s v="17775-77072-PP"/>
    <s v="A-M-1"/>
    <n v="5"/>
    <x v="670"/>
    <s v="clinskillkh@sphinn.com"/>
    <x v="0"/>
    <s v="Ara"/>
    <s v="M"/>
    <x v="2"/>
    <n v="11.25"/>
    <n v="56.25"/>
    <x v="3"/>
    <x v="0"/>
    <x v="0"/>
  </r>
  <r>
    <s v="NFI-37188-246"/>
    <x v="722"/>
    <s v="89490-75361-AF"/>
    <s v="A-D-2.5"/>
    <n v="4"/>
    <x v="671"/>
    <s v="wjallinpa@pcworld.com"/>
    <x v="0"/>
    <s v="Ara"/>
    <s v="D"/>
    <x v="3"/>
    <n v="22.884999999999998"/>
    <n v="91.539999999999992"/>
    <x v="3"/>
    <x v="1"/>
    <x v="0"/>
  </r>
  <r>
    <s v="FLR-82914-153"/>
    <x v="723"/>
    <s v="86100-33488-WP"/>
    <s v="A-M-2.5"/>
    <n v="6"/>
    <x v="672"/>
    <s v=""/>
    <x v="0"/>
    <s v="Ara"/>
    <s v="M"/>
    <x v="3"/>
    <n v="25.874999999999996"/>
    <n v="155.24999999999997"/>
    <x v="3"/>
    <x v="0"/>
    <x v="0"/>
  </r>
  <r>
    <s v="BWZ-46364-547"/>
    <x v="724"/>
    <s v="64918-67725-MN"/>
    <s v="R-L-1"/>
    <n v="3"/>
    <x v="673"/>
    <s v="ybasillht@theguardian.com"/>
    <x v="0"/>
    <s v="Rob"/>
    <s v="L"/>
    <x v="2"/>
    <n v="11.95"/>
    <n v="35.849999999999994"/>
    <x v="0"/>
    <x v="2"/>
    <x v="1"/>
  </r>
  <r>
    <s v="UPX-54529-618"/>
    <x v="725"/>
    <s v="40535-56770-UM"/>
    <s v="L-D-1"/>
    <n v="3"/>
    <x v="674"/>
    <s v="tmenaryp7@phoca.cz"/>
    <x v="0"/>
    <s v="Lib"/>
    <s v="D"/>
    <x v="2"/>
    <n v="12.95"/>
    <n v="38.849999999999994"/>
    <x v="2"/>
    <x v="1"/>
    <x v="0"/>
  </r>
  <r>
    <s v="GRB-68838-629"/>
    <x v="726"/>
    <s v="15064-65241-HB"/>
    <s v="R-L-2.5"/>
    <n v="4"/>
    <x v="675"/>
    <s v="grattqd@phpbb.com"/>
    <x v="2"/>
    <s v="Rob"/>
    <s v="L"/>
    <x v="3"/>
    <n v="27.484999999999996"/>
    <n v="109.93999999999998"/>
    <x v="0"/>
    <x v="2"/>
    <x v="0"/>
  </r>
  <r>
    <s v="DAH-46595-917"/>
    <x v="727"/>
    <s v="27878-42224-QF"/>
    <s v="A-D-1"/>
    <n v="6"/>
    <x v="676"/>
    <s v="nrudlandij@blogs.com"/>
    <x v="2"/>
    <s v="Ara"/>
    <s v="D"/>
    <x v="2"/>
    <n v="9.9499999999999993"/>
    <n v="59.699999999999996"/>
    <x v="3"/>
    <x v="1"/>
    <x v="0"/>
  </r>
  <r>
    <s v="PJV-20427-019"/>
    <x v="728"/>
    <s v="13404-39127-WQ"/>
    <s v="A-L-2.5"/>
    <n v="3"/>
    <x v="677"/>
    <s v="cmaccourtpo@amazon.com"/>
    <x v="0"/>
    <s v="Ara"/>
    <s v="L"/>
    <x v="3"/>
    <n v="29.784999999999997"/>
    <n v="89.35499999999999"/>
    <x v="3"/>
    <x v="2"/>
    <x v="0"/>
  </r>
  <r>
    <s v="TKY-71558-096"/>
    <x v="729"/>
    <s v="24010-66714-HW"/>
    <s v="A-M-1"/>
    <n v="1"/>
    <x v="678"/>
    <s v="cblofeldo@amazon.co.uk"/>
    <x v="0"/>
    <s v="Ara"/>
    <s v="M"/>
    <x v="2"/>
    <n v="11.25"/>
    <n v="11.25"/>
    <x v="3"/>
    <x v="0"/>
    <x v="0"/>
  </r>
  <r>
    <s v="DHT-93810-053"/>
    <x v="730"/>
    <s v="17005-82030-EA"/>
    <s v="E-L-1"/>
    <n v="5"/>
    <x v="679"/>
    <s v="sweldsar@wired.com"/>
    <x v="0"/>
    <s v="Exc"/>
    <s v="L"/>
    <x v="2"/>
    <n v="14.85"/>
    <n v="74.25"/>
    <x v="1"/>
    <x v="2"/>
    <x v="1"/>
  </r>
  <r>
    <s v="KJJ-12573-591"/>
    <x v="731"/>
    <s v="12997-41076-FQ"/>
    <s v="A-L-2.5"/>
    <n v="1"/>
    <x v="680"/>
    <s v=""/>
    <x v="0"/>
    <s v="Ara"/>
    <s v="L"/>
    <x v="3"/>
    <n v="29.784999999999997"/>
    <n v="29.784999999999997"/>
    <x v="3"/>
    <x v="2"/>
    <x v="1"/>
  </r>
  <r>
    <s v="NSQ-72210-345"/>
    <x v="732"/>
    <s v="90940-63327-DJ"/>
    <s v="A-M-0.2"/>
    <n v="6"/>
    <x v="681"/>
    <s v="akelstonfq@sakura.ne.jp"/>
    <x v="0"/>
    <s v="Ara"/>
    <s v="M"/>
    <x v="1"/>
    <n v="3.375"/>
    <n v="20.25"/>
    <x v="3"/>
    <x v="0"/>
    <x v="1"/>
  </r>
  <r>
    <s v="ZKI-78561-066"/>
    <x v="733"/>
    <s v="60121-12432-VU"/>
    <s v="A-D-0.2"/>
    <n v="3"/>
    <x v="682"/>
    <s v="mvannj@wikipedia.org"/>
    <x v="0"/>
    <s v="Ara"/>
    <s v="D"/>
    <x v="1"/>
    <n v="2.9849999999999999"/>
    <n v="8.9550000000000001"/>
    <x v="3"/>
    <x v="1"/>
    <x v="1"/>
  </r>
  <r>
    <s v="WQK-10857-119"/>
    <x v="734"/>
    <s v="96849-52854-CR"/>
    <s v="E-D-0.5"/>
    <n v="1"/>
    <x v="683"/>
    <s v="fantcliffeo6@amazon.co.jp"/>
    <x v="2"/>
    <s v="Exc"/>
    <s v="D"/>
    <x v="0"/>
    <n v="7.29"/>
    <n v="7.29"/>
    <x v="1"/>
    <x v="1"/>
    <x v="1"/>
  </r>
  <r>
    <s v="EAI-25194-209"/>
    <x v="735"/>
    <s v="44601-51441-BH"/>
    <s v="A-L-2.5"/>
    <n v="5"/>
    <x v="684"/>
    <s v="dsopperp4@eventbrite.com"/>
    <x v="0"/>
    <s v="Ara"/>
    <s v="L"/>
    <x v="3"/>
    <n v="29.784999999999997"/>
    <n v="148.92499999999998"/>
    <x v="3"/>
    <x v="2"/>
    <x v="0"/>
  </r>
  <r>
    <s v="WOQ-36015-429"/>
    <x v="736"/>
    <s v="51427-89175-QJ"/>
    <s v="L-M-0.2"/>
    <n v="5"/>
    <x v="685"/>
    <s v=""/>
    <x v="0"/>
    <s v="Lib"/>
    <s v="M"/>
    <x v="1"/>
    <n v="4.3650000000000002"/>
    <n v="21.825000000000003"/>
    <x v="2"/>
    <x v="0"/>
    <x v="0"/>
  </r>
  <r>
    <s v="WOQ-36015-429"/>
    <x v="737"/>
    <s v="51427-89175-QJ"/>
    <s v="A-D-0.5"/>
    <n v="6"/>
    <x v="685"/>
    <s v=""/>
    <x v="0"/>
    <s v="Ara"/>
    <s v="D"/>
    <x v="0"/>
    <n v="5.97"/>
    <n v="35.82"/>
    <x v="3"/>
    <x v="1"/>
    <x v="0"/>
  </r>
  <r>
    <s v="WOQ-36015-429"/>
    <x v="738"/>
    <s v="51427-89175-QJ"/>
    <s v="L-M-0.5"/>
    <n v="6"/>
    <x v="685"/>
    <s v=""/>
    <x v="0"/>
    <s v="Lib"/>
    <s v="M"/>
    <x v="0"/>
    <n v="8.73"/>
    <n v="52.38"/>
    <x v="2"/>
    <x v="0"/>
    <x v="0"/>
  </r>
  <r>
    <s v="YXO-79631-417"/>
    <x v="739"/>
    <s v="31587-92570-HL"/>
    <s v="L-D-0.5"/>
    <n v="1"/>
    <x v="686"/>
    <s v="cgwinnetta5@behance.net"/>
    <x v="0"/>
    <s v="Lib"/>
    <s v="D"/>
    <x v="0"/>
    <n v="7.77"/>
    <n v="7.77"/>
    <x v="2"/>
    <x v="1"/>
    <x v="0"/>
  </r>
  <r>
    <s v="WFV-88138-247"/>
    <x v="740"/>
    <s v="63411-51758-QC"/>
    <s v="R-L-1"/>
    <n v="3"/>
    <x v="687"/>
    <s v="vpawseyq6@tiny.cc"/>
    <x v="0"/>
    <s v="Rob"/>
    <s v="L"/>
    <x v="2"/>
    <n v="11.95"/>
    <n v="35.849999999999994"/>
    <x v="0"/>
    <x v="2"/>
    <x v="0"/>
  </r>
  <r>
    <s v="GMF-18638-786"/>
    <x v="741"/>
    <s v="60004-62976-NI"/>
    <s v="L-D-0.5"/>
    <n v="6"/>
    <x v="688"/>
    <s v="gkislingburyaz@samsung.com"/>
    <x v="0"/>
    <s v="Lib"/>
    <s v="D"/>
    <x v="0"/>
    <n v="7.77"/>
    <n v="46.62"/>
    <x v="2"/>
    <x v="1"/>
    <x v="1"/>
  </r>
  <r>
    <s v="RSR-96390-187"/>
    <x v="742"/>
    <s v="67052-76184-CB"/>
    <s v="E-M-1"/>
    <n v="6"/>
    <x v="689"/>
    <s v=""/>
    <x v="0"/>
    <s v="Exc"/>
    <s v="M"/>
    <x v="2"/>
    <n v="13.75"/>
    <n v="82.5"/>
    <x v="1"/>
    <x v="0"/>
    <x v="0"/>
  </r>
  <r>
    <s v="ZMU-63715-204"/>
    <x v="743"/>
    <s v="29060-75856-UI"/>
    <s v="E-D-1"/>
    <n v="6"/>
    <x v="690"/>
    <s v="irenhardh6@i2i.jp"/>
    <x v="0"/>
    <s v="Exc"/>
    <s v="D"/>
    <x v="2"/>
    <n v="12.15"/>
    <n v="72.900000000000006"/>
    <x v="1"/>
    <x v="1"/>
    <x v="1"/>
  </r>
  <r>
    <s v="PJH-42618-877"/>
    <x v="744"/>
    <s v="93676-95250-XJ"/>
    <s v="A-D-2.5"/>
    <n v="5"/>
    <x v="691"/>
    <s v="cdolohuntyor@dailymail.co.uk"/>
    <x v="0"/>
    <s v="Ara"/>
    <s v="D"/>
    <x v="3"/>
    <n v="22.884999999999998"/>
    <n v="114.42499999999998"/>
    <x v="3"/>
    <x v="1"/>
    <x v="1"/>
  </r>
  <r>
    <s v="PUX-47906-110"/>
    <x v="745"/>
    <s v="02002-98725-CH"/>
    <s v="L-M-1"/>
    <n v="4"/>
    <x v="692"/>
    <s v="asnowding60@comsenz.com"/>
    <x v="0"/>
    <s v="Lib"/>
    <s v="M"/>
    <x v="2"/>
    <n v="14.55"/>
    <n v="58.2"/>
    <x v="2"/>
    <x v="0"/>
    <x v="1"/>
  </r>
  <r>
    <s v="TEH-08414-216"/>
    <x v="746"/>
    <s v="35099-13971-JI"/>
    <s v="E-M-2.5"/>
    <n v="2"/>
    <x v="693"/>
    <s v="geilhersenk3@networksolutions.com"/>
    <x v="0"/>
    <s v="Exc"/>
    <s v="M"/>
    <x v="3"/>
    <n v="31.624999999999996"/>
    <n v="63.249999999999993"/>
    <x v="1"/>
    <x v="0"/>
    <x v="0"/>
  </r>
  <r>
    <s v="TKL-20738-660"/>
    <x v="747"/>
    <s v="47939-53158-LS"/>
    <s v="E-M-0.2"/>
    <n v="1"/>
    <x v="694"/>
    <s v="cswitsur3b@chronoengine.com"/>
    <x v="0"/>
    <s v="Exc"/>
    <s v="M"/>
    <x v="1"/>
    <n v="4.125"/>
    <n v="4.125"/>
    <x v="1"/>
    <x v="0"/>
    <x v="0"/>
  </r>
  <r>
    <s v="TKL-20738-660"/>
    <x v="748"/>
    <s v="47939-53158-LS"/>
    <s v="A-L-0.2"/>
    <n v="1"/>
    <x v="694"/>
    <s v="cswitsur3b@chronoengine.com"/>
    <x v="0"/>
    <s v="Ara"/>
    <s v="L"/>
    <x v="1"/>
    <n v="3.8849999999999998"/>
    <n v="3.8849999999999998"/>
    <x v="3"/>
    <x v="2"/>
    <x v="0"/>
  </r>
  <r>
    <s v="TKL-20738-660"/>
    <x v="749"/>
    <s v="47939-53158-LS"/>
    <s v="E-M-1"/>
    <n v="5"/>
    <x v="694"/>
    <s v="cswitsur3b@chronoengine.com"/>
    <x v="0"/>
    <s v="Exc"/>
    <s v="M"/>
    <x v="2"/>
    <n v="13.75"/>
    <n v="68.75"/>
    <x v="1"/>
    <x v="0"/>
    <x v="0"/>
  </r>
  <r>
    <s v="YPT-95383-088"/>
    <x v="750"/>
    <s v="43439-94003-DW"/>
    <s v="E-D-2.5"/>
    <n v="2"/>
    <x v="346"/>
    <s v=""/>
    <x v="0"/>
    <s v="Exc"/>
    <s v="D"/>
    <x v="3"/>
    <n v="27.945"/>
    <n v="55.89"/>
    <x v="1"/>
    <x v="1"/>
    <x v="0"/>
  </r>
  <r>
    <s v="ULR-52653-960"/>
    <x v="751"/>
    <s v="04152-34436-IE"/>
    <s v="L-L-2.5"/>
    <n v="2"/>
    <x v="695"/>
    <s v=""/>
    <x v="0"/>
    <s v="Lib"/>
    <s v="L"/>
    <x v="3"/>
    <n v="36.454999999999998"/>
    <n v="72.91"/>
    <x v="2"/>
    <x v="2"/>
    <x v="0"/>
  </r>
  <r>
    <s v="NKW-24945-846"/>
    <x v="752"/>
    <s v="75977-30364-AY"/>
    <s v="A-D-2.5"/>
    <n v="5"/>
    <x v="696"/>
    <s v="jpray4a@youtube.com"/>
    <x v="0"/>
    <s v="Ara"/>
    <s v="D"/>
    <x v="3"/>
    <n v="22.884999999999998"/>
    <n v="114.42499999999998"/>
    <x v="3"/>
    <x v="1"/>
    <x v="0"/>
  </r>
  <r>
    <s v="RCK-04069-371"/>
    <x v="753"/>
    <s v="94573-61802-PH"/>
    <s v="E-L-2.5"/>
    <n v="2"/>
    <x v="697"/>
    <s v="searley4q@youku.com"/>
    <x v="1"/>
    <s v="Exc"/>
    <s v="L"/>
    <x v="3"/>
    <n v="34.154999999999994"/>
    <n v="68.309999999999988"/>
    <x v="1"/>
    <x v="2"/>
    <x v="0"/>
  </r>
  <r>
    <s v="VUC-72395-865"/>
    <x v="754"/>
    <s v="13321-57602-GK"/>
    <s v="A-D-0.5"/>
    <n v="6"/>
    <x v="698"/>
    <s v="agladhillng@stanford.edu"/>
    <x v="0"/>
    <s v="Ara"/>
    <s v="D"/>
    <x v="0"/>
    <n v="5.97"/>
    <n v="35.82"/>
    <x v="3"/>
    <x v="1"/>
    <x v="1"/>
  </r>
  <r>
    <s v="ISJ-48676-420"/>
    <x v="755"/>
    <s v="93046-67561-AY"/>
    <s v="L-L-0.5"/>
    <n v="6"/>
    <x v="699"/>
    <s v="kcakedg@huffingtonpost.com"/>
    <x v="0"/>
    <s v="Lib"/>
    <s v="L"/>
    <x v="0"/>
    <n v="9.51"/>
    <n v="57.06"/>
    <x v="2"/>
    <x v="2"/>
    <x v="0"/>
  </r>
  <r>
    <s v="SFB-93752-440"/>
    <x v="756"/>
    <s v="48203-23480-UB"/>
    <s v="R-M-0.2"/>
    <n v="3"/>
    <x v="700"/>
    <s v="nleakek1@cmu.edu"/>
    <x v="0"/>
    <s v="Rob"/>
    <s v="M"/>
    <x v="1"/>
    <n v="2.9849999999999999"/>
    <n v="8.9550000000000001"/>
    <x v="0"/>
    <x v="0"/>
    <x v="1"/>
  </r>
  <r>
    <s v="XIY-43041-882"/>
    <x v="757"/>
    <s v="07250-63194-JO"/>
    <s v="A-M-1"/>
    <n v="1"/>
    <x v="701"/>
    <s v="scritchlow34@un.org"/>
    <x v="0"/>
    <s v="Ara"/>
    <s v="M"/>
    <x v="2"/>
    <n v="11.25"/>
    <n v="11.25"/>
    <x v="3"/>
    <x v="0"/>
    <x v="0"/>
  </r>
  <r>
    <s v="LTO-95975-728"/>
    <x v="758"/>
    <s v="46560-73885-PJ"/>
    <s v="R-L-0.5"/>
    <n v="4"/>
    <x v="702"/>
    <s v="rmclae72@dailymotion.com"/>
    <x v="1"/>
    <s v="Rob"/>
    <s v="L"/>
    <x v="0"/>
    <n v="7.169999999999999"/>
    <n v="28.679999999999996"/>
    <x v="0"/>
    <x v="2"/>
    <x v="0"/>
  </r>
  <r>
    <s v="DEC-11160-362"/>
    <x v="759"/>
    <s v="48582-05061-RY"/>
    <s v="R-D-0.2"/>
    <n v="4"/>
    <x v="703"/>
    <s v="agallyoney@engadget.com"/>
    <x v="0"/>
    <s v="Rob"/>
    <s v="D"/>
    <x v="1"/>
    <n v="2.6849999999999996"/>
    <n v="10.739999999999998"/>
    <x v="0"/>
    <x v="1"/>
    <x v="1"/>
  </r>
  <r>
    <s v="NAR-00747-074"/>
    <x v="760"/>
    <s v="23243-92649-RY"/>
    <s v="L-D-1"/>
    <n v="4"/>
    <x v="704"/>
    <s v="sjennaroyi8@purevolume.com"/>
    <x v="0"/>
    <s v="Lib"/>
    <s v="D"/>
    <x v="2"/>
    <n v="12.95"/>
    <n v="51.8"/>
    <x v="2"/>
    <x v="1"/>
    <x v="0"/>
  </r>
  <r>
    <s v="GFI-83300-059"/>
    <x v="761"/>
    <s v="40414-26467-VE"/>
    <s v="A-M-0.2"/>
    <n v="6"/>
    <x v="705"/>
    <s v="acampsallid@zimbio.com"/>
    <x v="0"/>
    <s v="Ara"/>
    <s v="M"/>
    <x v="1"/>
    <n v="3.375"/>
    <n v="20.25"/>
    <x v="3"/>
    <x v="0"/>
    <x v="1"/>
  </r>
  <r>
    <s v="BOR-02906-411"/>
    <x v="762"/>
    <s v="08743-09057-OO"/>
    <s v="L-D-2.5"/>
    <n v="6"/>
    <x v="706"/>
    <s v="tfelip5m@typepad.com"/>
    <x v="0"/>
    <s v="Lib"/>
    <s v="D"/>
    <x v="3"/>
    <n v="29.784999999999997"/>
    <n v="178.70999999999998"/>
    <x v="2"/>
    <x v="1"/>
    <x v="1"/>
  </r>
  <r>
    <s v="VSN-94485-621"/>
    <x v="763"/>
    <s v="88116-12604-TE"/>
    <s v="A-D-0.2"/>
    <n v="4"/>
    <x v="707"/>
    <s v="fhabberghamn8@discovery.com"/>
    <x v="0"/>
    <s v="Ara"/>
    <s v="D"/>
    <x v="1"/>
    <n v="2.9849999999999999"/>
    <n v="11.94"/>
    <x v="3"/>
    <x v="1"/>
    <x v="0"/>
  </r>
  <r>
    <s v="LQG-41416-375"/>
    <x v="764"/>
    <s v="45190-08727-NV"/>
    <s v="L-D-1"/>
    <n v="3"/>
    <x v="708"/>
    <s v="daizikovitz2u@answers.com"/>
    <x v="2"/>
    <s v="Lib"/>
    <s v="D"/>
    <x v="2"/>
    <n v="12.95"/>
    <n v="38.849999999999994"/>
    <x v="2"/>
    <x v="1"/>
    <x v="1"/>
  </r>
  <r>
    <s v="WCT-07869-499"/>
    <x v="765"/>
    <s v="32031-49093-KE"/>
    <s v="R-D-0.5"/>
    <n v="5"/>
    <x v="709"/>
    <s v="bdomangeez@yahoo.co.jp"/>
    <x v="0"/>
    <s v="Rob"/>
    <s v="D"/>
    <x v="0"/>
    <n v="5.3699999999999992"/>
    <n v="26.849999999999994"/>
    <x v="0"/>
    <x v="1"/>
    <x v="0"/>
  </r>
  <r>
    <s v="BZE-96093-118"/>
    <x v="766"/>
    <s v="43452-18035-DH"/>
    <s v="L-M-0.2"/>
    <n v="2"/>
    <x v="710"/>
    <s v="afilipczaklh@ning.com"/>
    <x v="2"/>
    <s v="Lib"/>
    <s v="M"/>
    <x v="1"/>
    <n v="4.3650000000000002"/>
    <n v="8.73"/>
    <x v="2"/>
    <x v="0"/>
    <x v="0"/>
  </r>
  <r>
    <s v="TCC-89722-031"/>
    <x v="767"/>
    <s v="41611-34336-WT"/>
    <s v="L-D-0.5"/>
    <n v="1"/>
    <x v="711"/>
    <s v="plauritzengo@photobucket.com"/>
    <x v="0"/>
    <s v="Lib"/>
    <s v="D"/>
    <x v="0"/>
    <n v="7.77"/>
    <n v="7.77"/>
    <x v="2"/>
    <x v="1"/>
    <x v="0"/>
  </r>
  <r>
    <s v="OLH-95722-362"/>
    <x v="768"/>
    <s v="48553-69225-VX"/>
    <s v="L-D-0.5"/>
    <n v="3"/>
    <x v="712"/>
    <s v="dgrittonq0@nydailynews.com"/>
    <x v="0"/>
    <s v="Lib"/>
    <s v="D"/>
    <x v="0"/>
    <n v="7.77"/>
    <n v="23.31"/>
    <x v="2"/>
    <x v="1"/>
    <x v="1"/>
  </r>
  <r>
    <s v="OLH-95722-362"/>
    <x v="769"/>
    <s v="48553-69225-VX"/>
    <s v="R-M-2.5"/>
    <n v="4"/>
    <x v="712"/>
    <s v="dgrittonq0@nydailynews.com"/>
    <x v="0"/>
    <s v="Rob"/>
    <s v="M"/>
    <x v="3"/>
    <n v="22.884999999999998"/>
    <n v="91.539999999999992"/>
    <x v="0"/>
    <x v="0"/>
    <x v="1"/>
  </r>
  <r>
    <s v="HKN-31467-517"/>
    <x v="770"/>
    <s v="84045-66771-SL"/>
    <s v="L-M-1"/>
    <n v="6"/>
    <x v="307"/>
    <s v="ckeaver1@ucoz.com"/>
    <x v="0"/>
    <s v="Lib"/>
    <s v="M"/>
    <x v="2"/>
    <n v="14.55"/>
    <n v="87.300000000000011"/>
    <x v="2"/>
    <x v="0"/>
    <x v="0"/>
  </r>
  <r>
    <s v="JKA-27899-806"/>
    <x v="771"/>
    <s v="97005-25609-CQ"/>
    <s v="R-L-1"/>
    <n v="5"/>
    <x v="713"/>
    <s v="gheindrickin@usda.gov"/>
    <x v="0"/>
    <s v="Rob"/>
    <s v="L"/>
    <x v="2"/>
    <n v="11.95"/>
    <n v="59.75"/>
    <x v="0"/>
    <x v="2"/>
    <x v="0"/>
  </r>
  <r>
    <s v="BPT-83989-157"/>
    <x v="772"/>
    <s v="84269-49816-ML"/>
    <s v="A-M-2.5"/>
    <n v="2"/>
    <x v="714"/>
    <s v="pcutchie6e@globo.com"/>
    <x v="0"/>
    <s v="Ara"/>
    <s v="M"/>
    <x v="3"/>
    <n v="25.874999999999996"/>
    <n v="51.749999999999993"/>
    <x v="3"/>
    <x v="0"/>
    <x v="0"/>
  </r>
  <r>
    <s v="XAH-93337-609"/>
    <x v="773"/>
    <s v="66976-43829-YG"/>
    <s v="A-D-1"/>
    <n v="5"/>
    <x v="715"/>
    <s v="dduke82@vkontakte.ru"/>
    <x v="0"/>
    <s v="Ara"/>
    <s v="D"/>
    <x v="2"/>
    <n v="9.9499999999999993"/>
    <n v="49.75"/>
    <x v="3"/>
    <x v="1"/>
    <x v="0"/>
  </r>
  <r>
    <s v="JDS-33440-914"/>
    <x v="774"/>
    <s v="58511-10548-ZU"/>
    <s v="R-M-1"/>
    <n v="3"/>
    <x v="716"/>
    <s v="anesfield8p@people.com.cn"/>
    <x v="1"/>
    <s v="Rob"/>
    <s v="M"/>
    <x v="2"/>
    <n v="9.9499999999999993"/>
    <n v="29.849999999999998"/>
    <x v="0"/>
    <x v="0"/>
    <x v="1"/>
  </r>
  <r>
    <s v="CKS-47815-571"/>
    <x v="775"/>
    <s v="45666-86771-EH"/>
    <s v="L-L-0.5"/>
    <n v="3"/>
    <x v="717"/>
    <s v="achillhz@epa.gov"/>
    <x v="1"/>
    <s v="Lib"/>
    <s v="L"/>
    <x v="0"/>
    <n v="9.51"/>
    <n v="28.53"/>
    <x v="2"/>
    <x v="2"/>
    <x v="1"/>
  </r>
  <r>
    <s v="DZI-35365-596"/>
    <x v="776"/>
    <s v="54798-14109-HC"/>
    <s v="E-M-0.2"/>
    <n v="2"/>
    <x v="384"/>
    <s v="oskermen3@hatena.ne.jp"/>
    <x v="0"/>
    <s v="Exc"/>
    <s v="M"/>
    <x v="1"/>
    <n v="4.125"/>
    <n v="8.25"/>
    <x v="1"/>
    <x v="0"/>
    <x v="1"/>
  </r>
  <r>
    <s v="TNX-09857-717"/>
    <x v="777"/>
    <s v="48675-07824-HJ"/>
    <s v="L-M-1"/>
    <n v="6"/>
    <x v="718"/>
    <s v=""/>
    <x v="0"/>
    <s v="Lib"/>
    <s v="M"/>
    <x v="2"/>
    <n v="14.55"/>
    <n v="87.300000000000011"/>
    <x v="2"/>
    <x v="0"/>
    <x v="1"/>
  </r>
  <r>
    <s v="HFT-77191-168"/>
    <x v="778"/>
    <s v="48419-02347-XP"/>
    <s v="R-D-0.2"/>
    <n v="2"/>
    <x v="719"/>
    <s v="mkippenby@dion.ne.jp"/>
    <x v="0"/>
    <s v="Rob"/>
    <s v="D"/>
    <x v="1"/>
    <n v="2.6849999999999996"/>
    <n v="5.3699999999999992"/>
    <x v="0"/>
    <x v="1"/>
    <x v="1"/>
  </r>
  <r>
    <s v="YOK-93322-608"/>
    <x v="779"/>
    <s v="69411-48470-ID"/>
    <s v="E-L-1"/>
    <n v="6"/>
    <x v="720"/>
    <s v="gcornierjv@techcrunch.com"/>
    <x v="0"/>
    <s v="Exc"/>
    <s v="L"/>
    <x v="2"/>
    <n v="14.85"/>
    <n v="89.1"/>
    <x v="1"/>
    <x v="2"/>
    <x v="0"/>
  </r>
  <r>
    <s v="ETD-58130-674"/>
    <x v="780"/>
    <s v="05325-97750-WP"/>
    <s v="E-M-0.5"/>
    <n v="2"/>
    <x v="301"/>
    <s v="cverissimogh@theglobeandmail.com"/>
    <x v="1"/>
    <s v="Exc"/>
    <s v="M"/>
    <x v="0"/>
    <n v="8.25"/>
    <n v="16.5"/>
    <x v="1"/>
    <x v="0"/>
    <x v="1"/>
  </r>
  <r>
    <s v="HHF-36647-854"/>
    <x v="781"/>
    <s v="39011-18412-GR"/>
    <s v="A-D-2.5"/>
    <n v="6"/>
    <x v="721"/>
    <s v="aroubertn0@tmall.com"/>
    <x v="0"/>
    <s v="Ara"/>
    <s v="D"/>
    <x v="3"/>
    <n v="22.884999999999998"/>
    <n v="137.31"/>
    <x v="3"/>
    <x v="1"/>
    <x v="1"/>
  </r>
  <r>
    <s v="XQJ-86887-506"/>
    <x v="782"/>
    <s v="66458-91190-YC"/>
    <s v="E-L-1"/>
    <n v="4"/>
    <x v="59"/>
    <s v="murione5@alexa.com"/>
    <x v="2"/>
    <s v="Exc"/>
    <s v="L"/>
    <x v="2"/>
    <n v="14.85"/>
    <n v="59.4"/>
    <x v="1"/>
    <x v="2"/>
    <x v="1"/>
  </r>
  <r>
    <s v="RUK-78200-416"/>
    <x v="783"/>
    <s v="36192-07175-XC"/>
    <s v="L-D-0.2"/>
    <n v="2"/>
    <x v="722"/>
    <s v="mattwoolpl@nba.com"/>
    <x v="0"/>
    <s v="Lib"/>
    <s v="D"/>
    <x v="1"/>
    <n v="3.8849999999999998"/>
    <n v="7.77"/>
    <x v="2"/>
    <x v="1"/>
    <x v="0"/>
  </r>
  <r>
    <s v="JOM-80930-071"/>
    <x v="784"/>
    <s v="54904-18397-UD"/>
    <s v="L-D-1"/>
    <n v="6"/>
    <x v="723"/>
    <s v="rlepere3j@shop-pro.jp"/>
    <x v="2"/>
    <s v="Lib"/>
    <s v="D"/>
    <x v="2"/>
    <n v="12.95"/>
    <n v="77.699999999999989"/>
    <x v="2"/>
    <x v="1"/>
    <x v="0"/>
  </r>
  <r>
    <s v="JQK-64922-985"/>
    <x v="785"/>
    <s v="23779-10274-KN"/>
    <s v="R-M-2.5"/>
    <n v="3"/>
    <x v="724"/>
    <s v="bleffek48@ning.com"/>
    <x v="0"/>
    <s v="Rob"/>
    <s v="M"/>
    <x v="3"/>
    <n v="22.884999999999998"/>
    <n v="68.655000000000001"/>
    <x v="0"/>
    <x v="0"/>
    <x v="1"/>
  </r>
  <r>
    <s v="UZL-46108-213"/>
    <x v="786"/>
    <s v="75961-20170-RD"/>
    <s v="L-L-1"/>
    <n v="2"/>
    <x v="725"/>
    <s v="gwhiteheadls@hp.com"/>
    <x v="0"/>
    <s v="Lib"/>
    <s v="L"/>
    <x v="2"/>
    <n v="15.85"/>
    <n v="31.7"/>
    <x v="2"/>
    <x v="2"/>
    <x v="0"/>
  </r>
  <r>
    <s v="BXH-62195-013"/>
    <x v="787"/>
    <s v="94526-79230-GZ"/>
    <s v="A-M-1"/>
    <n v="4"/>
    <x v="726"/>
    <s v="mbogeypb@thetimes.co.uk"/>
    <x v="0"/>
    <s v="Ara"/>
    <s v="M"/>
    <x v="2"/>
    <n v="11.25"/>
    <n v="45"/>
    <x v="3"/>
    <x v="0"/>
    <x v="1"/>
  </r>
  <r>
    <s v="SBI-60013-494"/>
    <x v="788"/>
    <s v="55232-81621-BX"/>
    <s v="E-M-0.2"/>
    <n v="2"/>
    <x v="727"/>
    <s v="twalas53@google.ca"/>
    <x v="0"/>
    <s v="Exc"/>
    <s v="M"/>
    <x v="1"/>
    <n v="4.125"/>
    <n v="8.25"/>
    <x v="1"/>
    <x v="0"/>
    <x v="0"/>
  </r>
  <r>
    <s v="VFZ-91673-181"/>
    <x v="789"/>
    <s v="10225-91535-AI"/>
    <s v="A-L-1"/>
    <n v="6"/>
    <x v="728"/>
    <s v="lrushmer65@europa.eu"/>
    <x v="0"/>
    <s v="Ara"/>
    <s v="L"/>
    <x v="2"/>
    <n v="12.95"/>
    <n v="77.699999999999989"/>
    <x v="3"/>
    <x v="2"/>
    <x v="1"/>
  </r>
  <r>
    <s v="MSJ-11909-468"/>
    <x v="790"/>
    <s v="07878-45872-CC"/>
    <s v="E-D-2.5"/>
    <n v="5"/>
    <x v="729"/>
    <s v="ccromwell76@desdev.cn"/>
    <x v="0"/>
    <s v="Exc"/>
    <s v="D"/>
    <x v="3"/>
    <n v="27.945"/>
    <n v="139.72499999999999"/>
    <x v="1"/>
    <x v="1"/>
    <x v="0"/>
  </r>
  <r>
    <s v="CBT-55781-720"/>
    <x v="791"/>
    <s v="97855-54761-IS"/>
    <s v="E-D-0.5"/>
    <n v="3"/>
    <x v="730"/>
    <s v="dtift4i@netvibes.com"/>
    <x v="0"/>
    <s v="Exc"/>
    <s v="D"/>
    <x v="0"/>
    <n v="7.29"/>
    <n v="21.87"/>
    <x v="1"/>
    <x v="1"/>
    <x v="1"/>
  </r>
  <r>
    <s v="RIU-02231-623"/>
    <x v="792"/>
    <s v="25544-84179-QC"/>
    <s v="R-L-0.5"/>
    <n v="5"/>
    <x v="731"/>
    <s v="smorrallnq@answers.com"/>
    <x v="0"/>
    <s v="Rob"/>
    <s v="L"/>
    <x v="0"/>
    <n v="7.169999999999999"/>
    <n v="35.849999999999994"/>
    <x v="0"/>
    <x v="2"/>
    <x v="1"/>
  </r>
  <r>
    <s v="ENN-79947-323"/>
    <x v="793"/>
    <s v="67847-82662-TE"/>
    <s v="L-M-0.5"/>
    <n v="2"/>
    <x v="732"/>
    <s v="mschollom@taobao.com"/>
    <x v="0"/>
    <s v="Lib"/>
    <s v="M"/>
    <x v="0"/>
    <n v="8.73"/>
    <n v="17.46"/>
    <x v="2"/>
    <x v="0"/>
    <x v="0"/>
  </r>
  <r>
    <s v="ANM-16388-634"/>
    <x v="794"/>
    <s v="77343-52608-FF"/>
    <s v="L-L-0.2"/>
    <n v="2"/>
    <x v="733"/>
    <s v="nsaleway1v@dedecms.com"/>
    <x v="0"/>
    <s v="Lib"/>
    <s v="L"/>
    <x v="1"/>
    <n v="4.7549999999999999"/>
    <n v="9.51"/>
    <x v="2"/>
    <x v="2"/>
    <x v="0"/>
  </r>
  <r>
    <s v="AVH-56062-335"/>
    <x v="795"/>
    <s v="18082-74419-QH"/>
    <s v="E-M-0.5"/>
    <n v="5"/>
    <x v="734"/>
    <s v="mdoidgenb@etsy.com"/>
    <x v="0"/>
    <s v="Exc"/>
    <s v="M"/>
    <x v="0"/>
    <n v="8.25"/>
    <n v="41.25"/>
    <x v="1"/>
    <x v="0"/>
    <x v="0"/>
  </r>
  <r>
    <s v="QDO-57268-842"/>
    <x v="796"/>
    <s v="57808-90533-UE"/>
    <s v="E-M-2.5"/>
    <n v="5"/>
    <x v="735"/>
    <s v=""/>
    <x v="0"/>
    <s v="Exc"/>
    <s v="M"/>
    <x v="3"/>
    <n v="31.624999999999996"/>
    <n v="158.12499999999997"/>
    <x v="1"/>
    <x v="0"/>
    <x v="0"/>
  </r>
  <r>
    <s v="GGD-38107-641"/>
    <x v="797"/>
    <s v="99562-88650-YF"/>
    <s v="L-M-1"/>
    <n v="4"/>
    <x v="736"/>
    <s v="lkernan71@wsj.com"/>
    <x v="0"/>
    <s v="Lib"/>
    <s v="M"/>
    <x v="2"/>
    <n v="14.55"/>
    <n v="58.2"/>
    <x v="2"/>
    <x v="0"/>
    <x v="0"/>
  </r>
  <r>
    <s v="YUL-42750-776"/>
    <x v="798"/>
    <s v="24845-36117-TI"/>
    <s v="L-M-0.2"/>
    <n v="2"/>
    <x v="737"/>
    <s v="craisbeckfg@webnode.com"/>
    <x v="0"/>
    <s v="Lib"/>
    <s v="M"/>
    <x v="1"/>
    <n v="4.3650000000000002"/>
    <n v="8.73"/>
    <x v="2"/>
    <x v="0"/>
    <x v="1"/>
  </r>
  <r>
    <s v="UOG-94188-104"/>
    <x v="799"/>
    <s v="92753-50029-SD"/>
    <s v="A-M-0.5"/>
    <n v="5"/>
    <x v="738"/>
    <s v="kscholardgk@sbwire.com"/>
    <x v="0"/>
    <s v="Ara"/>
    <s v="M"/>
    <x v="0"/>
    <n v="6.75"/>
    <n v="33.75"/>
    <x v="3"/>
    <x v="0"/>
    <x v="0"/>
  </r>
  <r>
    <s v="VKQ-39009-292"/>
    <x v="800"/>
    <s v="57808-90533-UE"/>
    <s v="L-M-1"/>
    <n v="5"/>
    <x v="735"/>
    <s v=""/>
    <x v="0"/>
    <s v="Lib"/>
    <s v="M"/>
    <x v="2"/>
    <n v="14.55"/>
    <n v="72.75"/>
    <x v="2"/>
    <x v="0"/>
    <x v="0"/>
  </r>
  <r>
    <s v="OFX-99147-470"/>
    <x v="801"/>
    <s v="49860-68865-AB"/>
    <s v="R-M-1"/>
    <n v="6"/>
    <x v="739"/>
    <s v=""/>
    <x v="0"/>
    <s v="Rob"/>
    <s v="M"/>
    <x v="2"/>
    <n v="9.9499999999999993"/>
    <n v="59.699999999999996"/>
    <x v="0"/>
    <x v="0"/>
    <x v="1"/>
  </r>
  <r>
    <s v="GUU-40666-525"/>
    <x v="802"/>
    <s v="68555-89840-GZ"/>
    <s v="A-L-0.2"/>
    <n v="3"/>
    <x v="11"/>
    <s v="msesonck@census.gov"/>
    <x v="0"/>
    <s v="Ara"/>
    <s v="L"/>
    <x v="1"/>
    <n v="3.8849999999999998"/>
    <n v="11.654999999999999"/>
    <x v="3"/>
    <x v="2"/>
    <x v="0"/>
  </r>
  <r>
    <s v="WHQ-25197-475"/>
    <x v="803"/>
    <s v="27536-28463-NJ"/>
    <s v="L-L-0.2"/>
    <n v="4"/>
    <x v="740"/>
    <s v="cmottramfs@harvard.edu"/>
    <x v="0"/>
    <s v="Lib"/>
    <s v="L"/>
    <x v="1"/>
    <n v="4.7549999999999999"/>
    <n v="19.02"/>
    <x v="2"/>
    <x v="2"/>
    <x v="1"/>
  </r>
  <r>
    <s v="MVI-04946-827"/>
    <x v="804"/>
    <s v="62483-50867-OM"/>
    <s v="E-L-1"/>
    <n v="1"/>
    <x v="741"/>
    <s v=""/>
    <x v="1"/>
    <s v="Exc"/>
    <s v="L"/>
    <x v="2"/>
    <n v="14.85"/>
    <n v="14.85"/>
    <x v="1"/>
    <x v="2"/>
    <x v="0"/>
  </r>
  <r>
    <s v="RUX-37995-892"/>
    <x v="805"/>
    <s v="37762-09530-MP"/>
    <s v="L-D-2.5"/>
    <n v="4"/>
    <x v="742"/>
    <s v="bgaishno@altervista.org"/>
    <x v="0"/>
    <s v="Lib"/>
    <s v="D"/>
    <x v="3"/>
    <n v="29.784999999999997"/>
    <n v="119.13999999999999"/>
    <x v="2"/>
    <x v="1"/>
    <x v="1"/>
  </r>
  <r>
    <s v="QDU-45390-361"/>
    <x v="806"/>
    <s v="03677-09134-BC"/>
    <s v="E-M-0.5"/>
    <n v="1"/>
    <x v="743"/>
    <s v="crowthornc3@msn.com"/>
    <x v="0"/>
    <s v="Exc"/>
    <s v="M"/>
    <x v="0"/>
    <n v="8.25"/>
    <n v="8.25"/>
    <x v="1"/>
    <x v="0"/>
    <x v="0"/>
  </r>
  <r>
    <s v="ZDK-84567-102"/>
    <x v="807"/>
    <s v="58690-31815-VY"/>
    <s v="A-D-0.5"/>
    <n v="3"/>
    <x v="744"/>
    <s v="ihussey84@mapy.cz"/>
    <x v="0"/>
    <s v="Ara"/>
    <s v="D"/>
    <x v="0"/>
    <n v="5.97"/>
    <n v="17.91"/>
    <x v="3"/>
    <x v="1"/>
    <x v="0"/>
  </r>
  <r>
    <s v="QEY-71761-460"/>
    <x v="808"/>
    <s v="35442-75769-PL"/>
    <s v="R-M-1"/>
    <n v="2"/>
    <x v="745"/>
    <s v=""/>
    <x v="2"/>
    <s v="Rob"/>
    <s v="M"/>
    <x v="2"/>
    <n v="9.9499999999999993"/>
    <n v="19.899999999999999"/>
    <x v="0"/>
    <x v="0"/>
    <x v="1"/>
  </r>
  <r>
    <s v="DSN-15872-519"/>
    <x v="809"/>
    <s v="53809-98498-SN"/>
    <s v="L-L-2.5"/>
    <n v="4"/>
    <x v="746"/>
    <s v="bkindleygl@wikimedia.org"/>
    <x v="0"/>
    <s v="Lib"/>
    <s v="L"/>
    <x v="3"/>
    <n v="36.454999999999998"/>
    <n v="145.82"/>
    <x v="2"/>
    <x v="2"/>
    <x v="1"/>
  </r>
  <r>
    <s v="MVB-22135-665"/>
    <x v="810"/>
    <s v="55621-06130-SA"/>
    <s v="A-D-1"/>
    <n v="1"/>
    <x v="747"/>
    <s v="drallinhy@howstuffworks.com"/>
    <x v="0"/>
    <s v="Ara"/>
    <s v="D"/>
    <x v="2"/>
    <n v="9.9499999999999993"/>
    <n v="9.9499999999999993"/>
    <x v="3"/>
    <x v="1"/>
    <x v="1"/>
  </r>
  <r>
    <s v="UJV-32333-364"/>
    <x v="811"/>
    <s v="86110-83695-YS"/>
    <s v="L-L-0.5"/>
    <n v="1"/>
    <x v="748"/>
    <s v=""/>
    <x v="0"/>
    <s v="Lib"/>
    <s v="L"/>
    <x v="0"/>
    <n v="9.51"/>
    <n v="9.51"/>
    <x v="2"/>
    <x v="2"/>
    <x v="0"/>
  </r>
  <r>
    <s v="KGZ-56395-231"/>
    <x v="812"/>
    <s v="22221-71106-JD"/>
    <s v="A-D-0.5"/>
    <n v="1"/>
    <x v="749"/>
    <s v="rlequeuxcz@newyorker.com"/>
    <x v="0"/>
    <s v="Ara"/>
    <s v="D"/>
    <x v="0"/>
    <n v="5.97"/>
    <n v="5.97"/>
    <x v="3"/>
    <x v="1"/>
    <x v="0"/>
  </r>
  <r>
    <s v="HUB-47311-849"/>
    <x v="813"/>
    <s v="04521-04300-OK"/>
    <s v="L-M-0.5"/>
    <n v="3"/>
    <x v="750"/>
    <s v="sgilroy1n@eepurl.com"/>
    <x v="0"/>
    <s v="Lib"/>
    <s v="M"/>
    <x v="0"/>
    <n v="8.73"/>
    <n v="26.19"/>
    <x v="2"/>
    <x v="0"/>
    <x v="1"/>
  </r>
  <r>
    <s v="IRX-59256-644"/>
    <x v="814"/>
    <s v="96446-62142-EN"/>
    <s v="A-D-0.2"/>
    <n v="3"/>
    <x v="751"/>
    <s v="ckingwellr3@squarespace.com"/>
    <x v="2"/>
    <s v="Ara"/>
    <s v="D"/>
    <x v="1"/>
    <n v="2.9849999999999999"/>
    <n v="8.9550000000000001"/>
    <x v="3"/>
    <x v="1"/>
    <x v="1"/>
  </r>
  <r>
    <s v="ASG-27179-958"/>
    <x v="815"/>
    <s v="12607-75113-UV"/>
    <s v="A-M-0.5"/>
    <n v="3"/>
    <x v="752"/>
    <s v="jdeehanlk@about.me"/>
    <x v="0"/>
    <s v="Ara"/>
    <s v="M"/>
    <x v="0"/>
    <n v="6.75"/>
    <n v="20.25"/>
    <x v="3"/>
    <x v="0"/>
    <x v="0"/>
  </r>
  <r>
    <s v="NLI-63891-565"/>
    <x v="816"/>
    <s v="41899-00283-VK"/>
    <s v="E-M-0.2"/>
    <n v="5"/>
    <x v="753"/>
    <s v="ichartersmz@abc.net.au"/>
    <x v="0"/>
    <s v="Exc"/>
    <s v="M"/>
    <x v="1"/>
    <n v="4.125"/>
    <n v="20.625"/>
    <x v="1"/>
    <x v="0"/>
    <x v="0"/>
  </r>
  <r>
    <s v="MUY-15309-209"/>
    <x v="817"/>
    <s v="97152-03355-IW"/>
    <s v="L-D-1"/>
    <n v="3"/>
    <x v="754"/>
    <s v="gbentjens6u@netlog.com"/>
    <x v="1"/>
    <s v="Lib"/>
    <s v="D"/>
    <x v="2"/>
    <n v="12.95"/>
    <n v="38.849999999999994"/>
    <x v="2"/>
    <x v="1"/>
    <x v="0"/>
  </r>
  <r>
    <s v="NZN-71683-705"/>
    <x v="818"/>
    <s v="04921-85445-SL"/>
    <s v="A-L-2.5"/>
    <n v="6"/>
    <x v="755"/>
    <s v="hlarvoriq@last.fm"/>
    <x v="0"/>
    <s v="Ara"/>
    <s v="L"/>
    <x v="3"/>
    <n v="29.784999999999997"/>
    <n v="178.70999999999998"/>
    <x v="3"/>
    <x v="2"/>
    <x v="1"/>
  </r>
  <r>
    <s v="KHG-33953-115"/>
    <x v="819"/>
    <s v="78226-97287-JI"/>
    <s v="L-D-0.5"/>
    <n v="3"/>
    <x v="756"/>
    <s v="kferrettimf@huffingtonpost.com"/>
    <x v="2"/>
    <s v="Lib"/>
    <s v="D"/>
    <x v="0"/>
    <n v="7.77"/>
    <n v="23.31"/>
    <x v="2"/>
    <x v="1"/>
    <x v="0"/>
  </r>
  <r>
    <s v="VMT-10030-889"/>
    <x v="820"/>
    <s v="87602-55754-VN"/>
    <s v="A-L-1"/>
    <n v="6"/>
    <x v="757"/>
    <s v="tgottelier2h@vistaprint.com"/>
    <x v="0"/>
    <s v="Ara"/>
    <s v="L"/>
    <x v="2"/>
    <n v="12.95"/>
    <n v="77.699999999999989"/>
    <x v="3"/>
    <x v="2"/>
    <x v="0"/>
  </r>
  <r>
    <s v="VEA-31961-977"/>
    <x v="821"/>
    <s v="51432-27169-KN"/>
    <s v="E-D-0.5"/>
    <n v="3"/>
    <x v="758"/>
    <s v="bflaherty4s@moonfruit.com"/>
    <x v="2"/>
    <s v="Exc"/>
    <s v="D"/>
    <x v="0"/>
    <n v="7.29"/>
    <n v="21.87"/>
    <x v="1"/>
    <x v="1"/>
    <x v="0"/>
  </r>
  <r>
    <s v="LJN-34281-921"/>
    <x v="822"/>
    <s v="52143-35672-JF"/>
    <s v="R-L-2.5"/>
    <n v="5"/>
    <x v="283"/>
    <s v="tmathonneti0@google.co.jp"/>
    <x v="0"/>
    <s v="Rob"/>
    <s v="L"/>
    <x v="3"/>
    <n v="27.484999999999996"/>
    <n v="137.42499999999998"/>
    <x v="0"/>
    <x v="2"/>
    <x v="0"/>
  </r>
  <r>
    <s v="WKB-21680-566"/>
    <x v="823"/>
    <s v="96612-41722-VJ"/>
    <s v="A-M-0.5"/>
    <n v="3"/>
    <x v="759"/>
    <s v=""/>
    <x v="2"/>
    <s v="Ara"/>
    <s v="M"/>
    <x v="0"/>
    <n v="6.75"/>
    <n v="20.25"/>
    <x v="3"/>
    <x v="0"/>
    <x v="0"/>
  </r>
  <r>
    <s v="HYR-03455-684"/>
    <x v="824"/>
    <s v="29808-89098-XD"/>
    <s v="E-D-1"/>
    <n v="6"/>
    <x v="760"/>
    <s v="isjostromig@pbs.org"/>
    <x v="0"/>
    <s v="Exc"/>
    <s v="D"/>
    <x v="2"/>
    <n v="12.15"/>
    <n v="72.900000000000006"/>
    <x v="1"/>
    <x v="1"/>
    <x v="0"/>
  </r>
  <r>
    <s v="HYR-03455-684"/>
    <x v="825"/>
    <s v="29808-89098-XD"/>
    <s v="L-D-0.2"/>
    <n v="2"/>
    <x v="760"/>
    <s v="isjostromig@pbs.org"/>
    <x v="0"/>
    <s v="Lib"/>
    <s v="D"/>
    <x v="1"/>
    <n v="3.8849999999999998"/>
    <n v="7.77"/>
    <x v="2"/>
    <x v="1"/>
    <x v="0"/>
  </r>
  <r>
    <s v="SRJ-79353-838"/>
    <x v="826"/>
    <s v="77869-81373-AY"/>
    <s v="A-L-1"/>
    <n v="6"/>
    <x v="761"/>
    <s v=""/>
    <x v="0"/>
    <s v="Ara"/>
    <s v="L"/>
    <x v="2"/>
    <n v="12.95"/>
    <n v="77.699999999999989"/>
    <x v="3"/>
    <x v="2"/>
    <x v="0"/>
  </r>
  <r>
    <s v="DFS-49954-707"/>
    <x v="827"/>
    <s v="39019-13649-CL"/>
    <s v="E-D-0.2"/>
    <n v="5"/>
    <x v="762"/>
    <s v="gskingle44@clickbank.net"/>
    <x v="0"/>
    <s v="Exc"/>
    <s v="D"/>
    <x v="1"/>
    <n v="3.645"/>
    <n v="18.225000000000001"/>
    <x v="1"/>
    <x v="1"/>
    <x v="1"/>
  </r>
  <r>
    <s v="OWH-11126-533"/>
    <x v="828"/>
    <s v="25331-13794-SB"/>
    <s v="L-M-2.5"/>
    <n v="2"/>
    <x v="763"/>
    <s v="ftourryil@google.de"/>
    <x v="0"/>
    <s v="Lib"/>
    <s v="M"/>
    <x v="3"/>
    <n v="33.464999999999996"/>
    <n v="66.929999999999993"/>
    <x v="2"/>
    <x v="0"/>
    <x v="0"/>
  </r>
  <r>
    <s v="GEJ-39834-935"/>
    <x v="829"/>
    <s v="49412-86877-VY"/>
    <s v="L-M-0.2"/>
    <n v="6"/>
    <x v="764"/>
    <s v="pwitheringtonea@networkadvertising.org"/>
    <x v="0"/>
    <s v="Lib"/>
    <s v="M"/>
    <x v="1"/>
    <n v="4.3650000000000002"/>
    <n v="26.19"/>
    <x v="2"/>
    <x v="0"/>
    <x v="1"/>
  </r>
  <r>
    <s v="PKJ-30083-501"/>
    <x v="830"/>
    <s v="76948-43532-JS"/>
    <s v="E-D-0.5"/>
    <n v="2"/>
    <x v="765"/>
    <s v="jhaldenkp@comcast.net"/>
    <x v="2"/>
    <s v="Exc"/>
    <s v="D"/>
    <x v="0"/>
    <n v="7.29"/>
    <n v="14.58"/>
    <x v="1"/>
    <x v="1"/>
    <x v="0"/>
  </r>
  <r>
    <s v="XKK-06692-189"/>
    <x v="831"/>
    <s v="86579-92122-OC"/>
    <s v="R-D-1"/>
    <n v="3"/>
    <x v="86"/>
    <s v=""/>
    <x v="0"/>
    <s v="Rob"/>
    <s v="D"/>
    <x v="2"/>
    <n v="8.9499999999999993"/>
    <n v="26.849999999999998"/>
    <x v="0"/>
    <x v="1"/>
    <x v="1"/>
  </r>
  <r>
    <s v="QAW-05889-019"/>
    <x v="832"/>
    <s v="68810-07329-EU"/>
    <s v="L-M-0.5"/>
    <n v="5"/>
    <x v="766"/>
    <s v="vbaumadierap@google.cn"/>
    <x v="0"/>
    <s v="Lib"/>
    <s v="M"/>
    <x v="0"/>
    <n v="8.73"/>
    <n v="43.650000000000006"/>
    <x v="2"/>
    <x v="0"/>
    <x v="1"/>
  </r>
  <r>
    <s v="LHX-81117-166"/>
    <x v="833"/>
    <s v="01282-28364-RZ"/>
    <s v="R-L-1"/>
    <n v="4"/>
    <x v="767"/>
    <s v="kogeneayrd@utexas.edu"/>
    <x v="0"/>
    <s v="Rob"/>
    <s v="L"/>
    <x v="2"/>
    <n v="11.95"/>
    <n v="47.8"/>
    <x v="0"/>
    <x v="2"/>
    <x v="0"/>
  </r>
  <r>
    <s v="CVE-15042-481"/>
    <x v="834"/>
    <s v="24972-55878-KX"/>
    <s v="R-L-1"/>
    <n v="2"/>
    <x v="546"/>
    <s v="fconstancekz@ifeng.com"/>
    <x v="0"/>
    <s v="Rob"/>
    <s v="L"/>
    <x v="2"/>
    <n v="11.95"/>
    <n v="23.9"/>
    <x v="0"/>
    <x v="2"/>
    <x v="0"/>
  </r>
  <r>
    <s v="JJX-83339-346"/>
    <x v="835"/>
    <s v="32928-18158-OW"/>
    <s v="R-L-0.2"/>
    <n v="1"/>
    <x v="768"/>
    <s v=""/>
    <x v="0"/>
    <s v="Rob"/>
    <s v="L"/>
    <x v="1"/>
    <n v="3.5849999999999995"/>
    <n v="3.5849999999999995"/>
    <x v="0"/>
    <x v="2"/>
    <x v="1"/>
  </r>
  <r>
    <s v="ELB-07929-407"/>
    <x v="836"/>
    <s v="54004-04664-AA"/>
    <s v="A-M-2.5"/>
    <n v="2"/>
    <x v="769"/>
    <s v="tbennison8u@google.cn"/>
    <x v="0"/>
    <s v="Ara"/>
    <s v="M"/>
    <x v="3"/>
    <n v="25.874999999999996"/>
    <n v="51.749999999999993"/>
    <x v="3"/>
    <x v="0"/>
    <x v="1"/>
  </r>
  <r>
    <s v="XEY-48929-474"/>
    <x v="837"/>
    <s v="21889-94615-WT"/>
    <s v="L-M-2.5"/>
    <n v="6"/>
    <x v="770"/>
    <s v="lrignoldc1@miibeian.gov.cn"/>
    <x v="0"/>
    <s v="Lib"/>
    <s v="M"/>
    <x v="3"/>
    <n v="33.464999999999996"/>
    <n v="200.78999999999996"/>
    <x v="2"/>
    <x v="0"/>
    <x v="1"/>
  </r>
  <r>
    <s v="LWJ-06793-303"/>
    <x v="838"/>
    <s v="95424-67020-AP"/>
    <s v="R-M-2.5"/>
    <n v="2"/>
    <x v="771"/>
    <s v="koculleneu@ca.gov"/>
    <x v="2"/>
    <s v="Rob"/>
    <s v="M"/>
    <x v="3"/>
    <n v="22.884999999999998"/>
    <n v="45.769999999999996"/>
    <x v="0"/>
    <x v="0"/>
    <x v="1"/>
  </r>
  <r>
    <s v="SNL-83703-516"/>
    <x v="839"/>
    <s v="57976-33535-WK"/>
    <s v="L-M-2.5"/>
    <n v="3"/>
    <x v="772"/>
    <s v="gclemonkd@networksolutions.com"/>
    <x v="0"/>
    <s v="Lib"/>
    <s v="M"/>
    <x v="3"/>
    <n v="33.464999999999996"/>
    <n v="100.39499999999998"/>
    <x v="2"/>
    <x v="0"/>
    <x v="1"/>
  </r>
  <r>
    <s v="SWP-88281-918"/>
    <x v="840"/>
    <s v="77657-61366-FY"/>
    <s v="L-L-2.5"/>
    <n v="4"/>
    <x v="773"/>
    <s v=""/>
    <x v="0"/>
    <s v="Lib"/>
    <s v="L"/>
    <x v="3"/>
    <n v="36.454999999999998"/>
    <n v="145.82"/>
    <x v="2"/>
    <x v="2"/>
    <x v="0"/>
  </r>
  <r>
    <s v="QTG-93823-843"/>
    <x v="841"/>
    <s v="46859-14212-FI"/>
    <s v="A-M-0.5"/>
    <n v="1"/>
    <x v="774"/>
    <s v="csorrellph@amazon.com"/>
    <x v="1"/>
    <s v="Ara"/>
    <s v="M"/>
    <x v="0"/>
    <n v="6.75"/>
    <n v="6.75"/>
    <x v="3"/>
    <x v="0"/>
    <x v="0"/>
  </r>
  <r>
    <s v="QTG-93823-843"/>
    <x v="842"/>
    <s v="46859-14212-FI"/>
    <s v="E-D-0.5"/>
    <n v="3"/>
    <x v="774"/>
    <s v="csorrellph@amazon.com"/>
    <x v="1"/>
    <s v="Exc"/>
    <s v="D"/>
    <x v="0"/>
    <n v="7.29"/>
    <n v="21.87"/>
    <x v="1"/>
    <x v="1"/>
    <x v="0"/>
  </r>
  <r>
    <s v="HGE-19842-613"/>
    <x v="843"/>
    <s v="49401-45041-ZU"/>
    <s v="R-L-0.5"/>
    <n v="4"/>
    <x v="775"/>
    <s v="jedinboronc@reverbnation.com"/>
    <x v="0"/>
    <s v="Rob"/>
    <s v="L"/>
    <x v="0"/>
    <n v="7.169999999999999"/>
    <n v="28.679999999999996"/>
    <x v="0"/>
    <x v="2"/>
    <x v="1"/>
  </r>
  <r>
    <s v="YAU-98893-150"/>
    <x v="844"/>
    <s v="77043-48851-HG"/>
    <s v="L-M-1"/>
    <n v="3"/>
    <x v="776"/>
    <s v="ldanes9n@umn.edu"/>
    <x v="0"/>
    <s v="Lib"/>
    <s v="M"/>
    <x v="2"/>
    <n v="14.55"/>
    <n v="43.650000000000006"/>
    <x v="2"/>
    <x v="0"/>
    <x v="0"/>
  </r>
  <r>
    <s v="ANK-59436-446"/>
    <x v="845"/>
    <s v="17488-65879-XL"/>
    <s v="E-L-0.5"/>
    <n v="4"/>
    <x v="777"/>
    <s v="edambrogiohn@techcrunch.com"/>
    <x v="0"/>
    <s v="Exc"/>
    <s v="L"/>
    <x v="0"/>
    <n v="8.91"/>
    <n v="35.64"/>
    <x v="1"/>
    <x v="2"/>
    <x v="1"/>
  </r>
  <r>
    <s v="SCN-51395-066"/>
    <x v="846"/>
    <s v="72164-90254-EJ"/>
    <s v="L-L-0.5"/>
    <n v="4"/>
    <x v="778"/>
    <s v="npirronecl@weibo.com"/>
    <x v="0"/>
    <s v="Lib"/>
    <s v="L"/>
    <x v="0"/>
    <n v="9.51"/>
    <n v="38.04"/>
    <x v="2"/>
    <x v="2"/>
    <x v="0"/>
  </r>
  <r>
    <s v="IPP-31994-879"/>
    <x v="847"/>
    <s v="65223-29612-CB"/>
    <s v="E-D-0.5"/>
    <n v="3"/>
    <x v="779"/>
    <s v="slobe6@nifty.com"/>
    <x v="0"/>
    <s v="Exc"/>
    <s v="D"/>
    <x v="0"/>
    <n v="7.29"/>
    <n v="21.87"/>
    <x v="1"/>
    <x v="1"/>
    <x v="1"/>
  </r>
  <r>
    <s v="PJS-30996-485"/>
    <x v="848"/>
    <s v="86579-92122-OC"/>
    <s v="A-L-0.2"/>
    <n v="1"/>
    <x v="86"/>
    <s v=""/>
    <x v="0"/>
    <s v="Ara"/>
    <s v="L"/>
    <x v="1"/>
    <n v="3.8849999999999998"/>
    <n v="3.8849999999999998"/>
    <x v="3"/>
    <x v="2"/>
    <x v="1"/>
  </r>
  <r>
    <s v="PDB-98743-282"/>
    <x v="849"/>
    <s v="51940-02669-OR"/>
    <s v="L-L-1"/>
    <n v="3"/>
    <x v="780"/>
    <s v=""/>
    <x v="2"/>
    <s v="Lib"/>
    <s v="L"/>
    <x v="2"/>
    <n v="15.85"/>
    <n v="47.55"/>
    <x v="2"/>
    <x v="2"/>
    <x v="0"/>
  </r>
  <r>
    <s v="FLM-82229-989"/>
    <x v="850"/>
    <s v="73017-69644-MS"/>
    <s v="L-L-0.2"/>
    <n v="2"/>
    <x v="781"/>
    <s v=""/>
    <x v="2"/>
    <s v="Lib"/>
    <s v="L"/>
    <x v="1"/>
    <n v="4.7549999999999999"/>
    <n v="9.51"/>
    <x v="2"/>
    <x v="2"/>
    <x v="0"/>
  </r>
  <r>
    <s v="ZGM-83108-823"/>
    <x v="851"/>
    <s v="84132-22322-QT"/>
    <s v="E-L-1"/>
    <n v="1"/>
    <x v="782"/>
    <s v="pbrydell8m@bloglovin.com"/>
    <x v="2"/>
    <s v="Exc"/>
    <s v="L"/>
    <x v="2"/>
    <n v="14.85"/>
    <n v="14.85"/>
    <x v="1"/>
    <x v="2"/>
    <x v="0"/>
  </r>
  <r>
    <s v="LTP-31133-134"/>
    <x v="852"/>
    <s v="66527-94478-PB"/>
    <s v="A-L-0.5"/>
    <n v="3"/>
    <x v="783"/>
    <s v=""/>
    <x v="0"/>
    <s v="Ara"/>
    <s v="L"/>
    <x v="0"/>
    <n v="7.77"/>
    <n v="23.31"/>
    <x v="3"/>
    <x v="2"/>
    <x v="0"/>
  </r>
  <r>
    <s v="OAM-76916-748"/>
    <x v="853"/>
    <s v="63025-62939-AN"/>
    <s v="E-D-1"/>
    <n v="3"/>
    <x v="784"/>
    <s v=""/>
    <x v="0"/>
    <s v="Exc"/>
    <s v="D"/>
    <x v="2"/>
    <n v="12.15"/>
    <n v="36.450000000000003"/>
    <x v="1"/>
    <x v="1"/>
    <x v="1"/>
  </r>
  <r>
    <s v="ZMC-00336-619"/>
    <x v="854"/>
    <s v="19849-12926-QF"/>
    <s v="A-M-0.5"/>
    <n v="4"/>
    <x v="785"/>
    <s v="lledgleyp6@de.vu"/>
    <x v="0"/>
    <s v="Ara"/>
    <s v="M"/>
    <x v="0"/>
    <n v="6.75"/>
    <n v="27"/>
    <x v="3"/>
    <x v="0"/>
    <x v="1"/>
  </r>
  <r>
    <s v="BGB-67996-089"/>
    <x v="855"/>
    <s v="06279-72603-JE"/>
    <s v="R-D-1"/>
    <n v="5"/>
    <x v="786"/>
    <s v="rsharerer@flavors.me"/>
    <x v="0"/>
    <s v="Rob"/>
    <s v="D"/>
    <x v="2"/>
    <n v="8.9499999999999993"/>
    <n v="44.75"/>
    <x v="0"/>
    <x v="1"/>
    <x v="0"/>
  </r>
  <r>
    <s v="KJB-98240-098"/>
    <x v="856"/>
    <s v="77746-08153-PM"/>
    <s v="L-L-1"/>
    <n v="5"/>
    <x v="787"/>
    <s v="cmiguelqo@exblog.jp"/>
    <x v="0"/>
    <s v="Lib"/>
    <s v="L"/>
    <x v="2"/>
    <n v="15.85"/>
    <n v="79.25"/>
    <x v="2"/>
    <x v="2"/>
    <x v="1"/>
  </r>
  <r>
    <s v="XHI-30227-581"/>
    <x v="857"/>
    <s v="54619-08558-ZU"/>
    <s v="L-D-2.5"/>
    <n v="6"/>
    <x v="788"/>
    <s v="pkingsbury19@comcast.net"/>
    <x v="0"/>
    <s v="Lib"/>
    <s v="D"/>
    <x v="3"/>
    <n v="29.784999999999997"/>
    <n v="178.70999999999998"/>
    <x v="2"/>
    <x v="1"/>
    <x v="0"/>
  </r>
  <r>
    <s v="YES-51109-625"/>
    <x v="858"/>
    <s v="91895-55605-LS"/>
    <s v="E-L-0.5"/>
    <n v="4"/>
    <x v="789"/>
    <s v="eaizikowitzfv@virginia.edu"/>
    <x v="1"/>
    <s v="Exc"/>
    <s v="L"/>
    <x v="0"/>
    <n v="8.91"/>
    <n v="35.64"/>
    <x v="1"/>
    <x v="2"/>
    <x v="0"/>
  </r>
  <r>
    <s v="LAW-80062-016"/>
    <x v="859"/>
    <s v="34546-70516-LR"/>
    <s v="E-M-0.5"/>
    <n v="6"/>
    <x v="790"/>
    <s v=""/>
    <x v="2"/>
    <s v="Exc"/>
    <s v="M"/>
    <x v="0"/>
    <n v="8.25"/>
    <n v="49.5"/>
    <x v="1"/>
    <x v="0"/>
    <x v="0"/>
  </r>
  <r>
    <s v="GUG-45603-775"/>
    <x v="860"/>
    <s v="40959-32642-DN"/>
    <s v="L-L-0.2"/>
    <n v="5"/>
    <x v="791"/>
    <s v="rstrathernqn@devhub.com"/>
    <x v="0"/>
    <s v="Lib"/>
    <s v="L"/>
    <x v="1"/>
    <n v="4.7549999999999999"/>
    <n v="23.774999999999999"/>
    <x v="2"/>
    <x v="2"/>
    <x v="1"/>
  </r>
  <r>
    <s v="XUE-87260-201"/>
    <x v="861"/>
    <s v="89646-21249-OH"/>
    <s v="R-M-0.2"/>
    <n v="6"/>
    <x v="792"/>
    <s v="sraglesjr@blogtalkradio.com"/>
    <x v="0"/>
    <s v="Rob"/>
    <s v="M"/>
    <x v="1"/>
    <n v="2.9849999999999999"/>
    <n v="17.91"/>
    <x v="0"/>
    <x v="0"/>
    <x v="0"/>
  </r>
  <r>
    <s v="LAA-41879-001"/>
    <x v="862"/>
    <s v="11408-81032-UR"/>
    <s v="L-L-2.5"/>
    <n v="1"/>
    <x v="793"/>
    <s v="tsutty6i@google.es"/>
    <x v="0"/>
    <s v="Lib"/>
    <s v="L"/>
    <x v="3"/>
    <n v="36.454999999999998"/>
    <n v="36.454999999999998"/>
    <x v="2"/>
    <x v="2"/>
    <x v="0"/>
  </r>
  <r>
    <s v="FEO-11834-332"/>
    <x v="863"/>
    <s v="95399-57205-HI"/>
    <s v="A-D-0.2"/>
    <n v="4"/>
    <x v="794"/>
    <s v="ikleinertn@timesonline.co.uk"/>
    <x v="0"/>
    <s v="Ara"/>
    <s v="D"/>
    <x v="1"/>
    <n v="2.9849999999999999"/>
    <n v="11.94"/>
    <x v="3"/>
    <x v="1"/>
    <x v="1"/>
  </r>
  <r>
    <s v="HTR-21838-286"/>
    <x v="864"/>
    <s v="24669-76297-SF"/>
    <s v="A-L-1"/>
    <n v="2"/>
    <x v="795"/>
    <s v="hzeald5@google.de"/>
    <x v="0"/>
    <s v="Ara"/>
    <s v="L"/>
    <x v="2"/>
    <n v="12.95"/>
    <n v="25.9"/>
    <x v="3"/>
    <x v="2"/>
    <x v="0"/>
  </r>
  <r>
    <s v="JNA-21450-177"/>
    <x v="865"/>
    <s v="54798-14109-HC"/>
    <s v="A-D-1"/>
    <n v="3"/>
    <x v="384"/>
    <s v="oskermen3@hatena.ne.jp"/>
    <x v="0"/>
    <s v="Ara"/>
    <s v="D"/>
    <x v="2"/>
    <n v="9.9499999999999993"/>
    <n v="29.849999999999998"/>
    <x v="3"/>
    <x v="1"/>
    <x v="1"/>
  </r>
  <r>
    <s v="NHI-23264-055"/>
    <x v="866"/>
    <s v="44799-09711-XW"/>
    <s v="A-D-0.5"/>
    <n v="4"/>
    <x v="796"/>
    <s v=""/>
    <x v="0"/>
    <s v="Ara"/>
    <s v="D"/>
    <x v="0"/>
    <n v="5.97"/>
    <n v="23.88"/>
    <x v="3"/>
    <x v="1"/>
    <x v="1"/>
  </r>
  <r>
    <s v="WMP-68847-770"/>
    <x v="867"/>
    <s v="37490-01572-JW"/>
    <s v="L-L-0.2"/>
    <n v="1"/>
    <x v="797"/>
    <s v="vle5n@disqus.com"/>
    <x v="0"/>
    <s v="Lib"/>
    <s v="L"/>
    <x v="1"/>
    <n v="4.7549999999999999"/>
    <n v="4.7549999999999999"/>
    <x v="2"/>
    <x v="2"/>
    <x v="0"/>
  </r>
  <r>
    <s v="UHW-74617-126"/>
    <x v="868"/>
    <s v="90816-65619-LM"/>
    <s v="E-D-2.5"/>
    <n v="2"/>
    <x v="798"/>
    <s v=""/>
    <x v="0"/>
    <s v="Exc"/>
    <s v="D"/>
    <x v="3"/>
    <n v="27.945"/>
    <n v="55.89"/>
    <x v="1"/>
    <x v="1"/>
    <x v="0"/>
  </r>
  <r>
    <s v="SLD-63003-334"/>
    <x v="869"/>
    <s v="55515-37571-RS"/>
    <s v="L-M-0.2"/>
    <n v="6"/>
    <x v="799"/>
    <s v="wstearleye1@census.gov"/>
    <x v="0"/>
    <s v="Lib"/>
    <s v="M"/>
    <x v="1"/>
    <n v="4.3650000000000002"/>
    <n v="26.19"/>
    <x v="2"/>
    <x v="0"/>
    <x v="0"/>
  </r>
  <r>
    <s v="LXK-00634-611"/>
    <x v="870"/>
    <s v="94091-86957-HX"/>
    <s v="R-L-1"/>
    <n v="3"/>
    <x v="241"/>
    <s v="jdymokeje@prnewswire.com"/>
    <x v="2"/>
    <s v="Rob"/>
    <s v="L"/>
    <x v="2"/>
    <n v="11.95"/>
    <n v="35.849999999999994"/>
    <x v="0"/>
    <x v="2"/>
    <x v="0"/>
  </r>
  <r>
    <s v="WAI-89905-069"/>
    <x v="871"/>
    <s v="47011-57815-HJ"/>
    <s v="A-L-0.5"/>
    <n v="3"/>
    <x v="800"/>
    <s v="smcshealy@photobucket.com"/>
    <x v="0"/>
    <s v="Ara"/>
    <s v="L"/>
    <x v="0"/>
    <n v="7.77"/>
    <n v="23.31"/>
    <x v="3"/>
    <x v="2"/>
    <x v="0"/>
  </r>
  <r>
    <s v="EMA-63190-618"/>
    <x v="872"/>
    <s v="90993-98984-JK"/>
    <s v="E-M-0.2"/>
    <n v="1"/>
    <x v="801"/>
    <s v="ulethbrigdo@hc360.com"/>
    <x v="0"/>
    <s v="Exc"/>
    <s v="M"/>
    <x v="1"/>
    <n v="4.125"/>
    <n v="4.125"/>
    <x v="1"/>
    <x v="0"/>
    <x v="1"/>
  </r>
  <r>
    <s v="TBU-65158-068"/>
    <x v="873"/>
    <s v="60357-65386-RD"/>
    <s v="E-D-1"/>
    <n v="2"/>
    <x v="802"/>
    <s v=""/>
    <x v="0"/>
    <s v="Exc"/>
    <s v="D"/>
    <x v="2"/>
    <n v="12.15"/>
    <n v="24.3"/>
    <x v="1"/>
    <x v="1"/>
    <x v="0"/>
  </r>
  <r>
    <s v="UCZ-59708-525"/>
    <x v="874"/>
    <s v="05501-86351-NX"/>
    <s v="L-D-2.5"/>
    <n v="3"/>
    <x v="803"/>
    <s v=""/>
    <x v="0"/>
    <s v="Lib"/>
    <s v="D"/>
    <x v="3"/>
    <n v="29.784999999999997"/>
    <n v="89.35499999999999"/>
    <x v="2"/>
    <x v="1"/>
    <x v="1"/>
  </r>
  <r>
    <s v="WRP-39846-614"/>
    <x v="875"/>
    <s v="47493-68564-YM"/>
    <s v="A-L-2.5"/>
    <n v="5"/>
    <x v="804"/>
    <s v=""/>
    <x v="2"/>
    <s v="Ara"/>
    <s v="L"/>
    <x v="3"/>
    <n v="29.784999999999997"/>
    <n v="148.92499999999998"/>
    <x v="3"/>
    <x v="2"/>
    <x v="1"/>
  </r>
  <r>
    <s v="TIR-71396-998"/>
    <x v="876"/>
    <s v="14204-14186-LA"/>
    <s v="R-D-2.5"/>
    <n v="4"/>
    <x v="805"/>
    <s v="acockrem1t@engadget.com"/>
    <x v="0"/>
    <s v="Rob"/>
    <s v="D"/>
    <x v="3"/>
    <n v="20.584999999999997"/>
    <n v="82.339999999999989"/>
    <x v="0"/>
    <x v="1"/>
    <x v="1"/>
  </r>
  <r>
    <s v="MZL-81126-390"/>
    <x v="877"/>
    <s v="48464-99723-HK"/>
    <s v="A-L-0.2"/>
    <n v="6"/>
    <x v="806"/>
    <s v="jethelstonnl@creativecommons.org"/>
    <x v="0"/>
    <s v="Ara"/>
    <s v="L"/>
    <x v="1"/>
    <n v="3.8849999999999998"/>
    <n v="23.31"/>
    <x v="3"/>
    <x v="2"/>
    <x v="1"/>
  </r>
  <r>
    <s v="MZL-81126-390"/>
    <x v="878"/>
    <s v="48464-99723-HK"/>
    <s v="A-M-0.2"/>
    <n v="2"/>
    <x v="806"/>
    <s v="jethelstonnl@creativecommons.org"/>
    <x v="0"/>
    <s v="Ara"/>
    <s v="M"/>
    <x v="1"/>
    <n v="3.375"/>
    <n v="6.75"/>
    <x v="3"/>
    <x v="0"/>
    <x v="1"/>
  </r>
  <r>
    <s v="XKO-54097-932"/>
    <x v="879"/>
    <s v="32743-78448-KT"/>
    <s v="E-M-0.5"/>
    <n v="3"/>
    <x v="807"/>
    <s v="jmillettik@addtoany.com"/>
    <x v="0"/>
    <s v="Exc"/>
    <s v="M"/>
    <x v="0"/>
    <n v="8.25"/>
    <n v="24.75"/>
    <x v="1"/>
    <x v="0"/>
    <x v="1"/>
  </r>
  <r>
    <s v="WWH-92259-198"/>
    <x v="880"/>
    <s v="35256-12529-FT"/>
    <s v="L-D-1"/>
    <n v="4"/>
    <x v="808"/>
    <s v="wromao9w@chronoengine.com"/>
    <x v="0"/>
    <s v="Lib"/>
    <s v="D"/>
    <x v="2"/>
    <n v="12.95"/>
    <n v="51.8"/>
    <x v="2"/>
    <x v="1"/>
    <x v="1"/>
  </r>
  <r>
    <s v="RUJ-30649-712"/>
    <x v="881"/>
    <s v="93224-71517-WV"/>
    <s v="L-L-0.2"/>
    <n v="2"/>
    <x v="809"/>
    <s v="orylandc4@deviantart.com"/>
    <x v="0"/>
    <s v="Lib"/>
    <s v="L"/>
    <x v="1"/>
    <n v="4.7549999999999999"/>
    <n v="9.51"/>
    <x v="2"/>
    <x v="2"/>
    <x v="1"/>
  </r>
  <r>
    <s v="WRT-40778-247"/>
    <x v="882"/>
    <s v="54810-81899-HL"/>
    <s v="R-L-1"/>
    <n v="4"/>
    <x v="810"/>
    <s v="cgiacomazzo27@jigsy.com"/>
    <x v="0"/>
    <s v="Rob"/>
    <s v="L"/>
    <x v="2"/>
    <n v="11.95"/>
    <n v="47.8"/>
    <x v="0"/>
    <x v="2"/>
    <x v="0"/>
  </r>
  <r>
    <s v="WDV-73864-037"/>
    <x v="883"/>
    <s v="66044-25298-TA"/>
    <s v="L-M-0.5"/>
    <n v="5"/>
    <x v="811"/>
    <s v="lpratt57@netvibes.com"/>
    <x v="0"/>
    <s v="Lib"/>
    <s v="M"/>
    <x v="0"/>
    <n v="8.73"/>
    <n v="43.650000000000006"/>
    <x v="2"/>
    <x v="0"/>
    <x v="1"/>
  </r>
  <r>
    <s v="CFZ-53492-600"/>
    <x v="884"/>
    <s v="64896-18468-BT"/>
    <s v="L-M-0.2"/>
    <n v="1"/>
    <x v="812"/>
    <s v="sscurrerk9@flavors.me"/>
    <x v="1"/>
    <s v="Lib"/>
    <s v="M"/>
    <x v="1"/>
    <n v="4.3650000000000002"/>
    <n v="4.3650000000000002"/>
    <x v="2"/>
    <x v="0"/>
    <x v="0"/>
  </r>
  <r>
    <s v="MEK-85120-243"/>
    <x v="885"/>
    <s v="06623-54610-HC"/>
    <s v="R-L-0.2"/>
    <n v="3"/>
    <x v="813"/>
    <s v=""/>
    <x v="0"/>
    <s v="Rob"/>
    <s v="L"/>
    <x v="1"/>
    <n v="3.5849999999999995"/>
    <n v="10.754999999999999"/>
    <x v="0"/>
    <x v="2"/>
    <x v="0"/>
  </r>
  <r>
    <s v="VEM-79839-466"/>
    <x v="886"/>
    <s v="32743-78448-KT"/>
    <s v="R-L-2.5"/>
    <n v="5"/>
    <x v="807"/>
    <s v="jmillettik@addtoany.com"/>
    <x v="0"/>
    <s v="Rob"/>
    <s v="L"/>
    <x v="3"/>
    <n v="27.484999999999996"/>
    <n v="137.42499999999998"/>
    <x v="0"/>
    <x v="2"/>
    <x v="1"/>
  </r>
  <r>
    <s v="PVI-72795-960"/>
    <x v="887"/>
    <s v="68239-74809-TF"/>
    <s v="E-L-2.5"/>
    <n v="3"/>
    <x v="814"/>
    <s v=""/>
    <x v="2"/>
    <s v="Exc"/>
    <s v="L"/>
    <x v="3"/>
    <n v="34.154999999999994"/>
    <n v="102.46499999999997"/>
    <x v="1"/>
    <x v="2"/>
    <x v="0"/>
  </r>
  <r>
    <s v="OVO-01283-090"/>
    <x v="888"/>
    <s v="15958-25089-OS"/>
    <s v="L-L-2.5"/>
    <n v="2"/>
    <x v="815"/>
    <s v="jdruittj1@feedburner.com"/>
    <x v="0"/>
    <s v="Lib"/>
    <s v="L"/>
    <x v="3"/>
    <n v="36.454999999999998"/>
    <n v="72.91"/>
    <x v="2"/>
    <x v="2"/>
    <x v="1"/>
  </r>
  <r>
    <s v="MJZ-93232-402"/>
    <x v="889"/>
    <s v="17816-67941-ZS"/>
    <s v="E-D-0.2"/>
    <n v="1"/>
    <x v="816"/>
    <s v="lellinghamgv@sciencedaily.com"/>
    <x v="0"/>
    <s v="Exc"/>
    <s v="D"/>
    <x v="1"/>
    <n v="3.645"/>
    <n v="3.645"/>
    <x v="1"/>
    <x v="1"/>
    <x v="1"/>
  </r>
  <r>
    <s v="UHP-24614-199"/>
    <x v="890"/>
    <s v="67953-79896-AC"/>
    <s v="A-M-1"/>
    <n v="4"/>
    <x v="817"/>
    <s v="alewrype@whitehouse.gov"/>
    <x v="0"/>
    <s v="Ara"/>
    <s v="M"/>
    <x v="2"/>
    <n v="11.25"/>
    <n v="45"/>
    <x v="3"/>
    <x v="0"/>
    <x v="0"/>
  </r>
  <r>
    <s v="PUH-55647-976"/>
    <x v="891"/>
    <s v="06624-54037-BQ"/>
    <s v="R-M-0.2"/>
    <n v="2"/>
    <x v="818"/>
    <s v="wleopoldqw@blogspot.com"/>
    <x v="0"/>
    <s v="Rob"/>
    <s v="M"/>
    <x v="1"/>
    <n v="2.9849999999999999"/>
    <n v="5.97"/>
    <x v="0"/>
    <x v="0"/>
    <x v="0"/>
  </r>
  <r>
    <s v="TKN-58485-031"/>
    <x v="892"/>
    <s v="38890-22576-UI"/>
    <s v="R-D-1"/>
    <n v="2"/>
    <x v="819"/>
    <s v="fdauney4p@sphinn.com"/>
    <x v="2"/>
    <s v="Rob"/>
    <s v="D"/>
    <x v="2"/>
    <n v="8.9499999999999993"/>
    <n v="17.899999999999999"/>
    <x v="0"/>
    <x v="1"/>
    <x v="0"/>
  </r>
  <r>
    <s v="LIN-88046-551"/>
    <x v="893"/>
    <s v="10725-45724-CO"/>
    <s v="R-L-0.5"/>
    <n v="4"/>
    <x v="820"/>
    <s v="kcragellkk@google.com"/>
    <x v="2"/>
    <s v="Rob"/>
    <s v="L"/>
    <x v="0"/>
    <n v="7.169999999999999"/>
    <n v="28.679999999999996"/>
    <x v="0"/>
    <x v="2"/>
    <x v="0"/>
  </r>
  <r>
    <s v="KRZ-13868-122"/>
    <x v="894"/>
    <s v="86779-84838-EJ"/>
    <s v="E-L-1"/>
    <n v="3"/>
    <x v="821"/>
    <s v=""/>
    <x v="0"/>
    <s v="Exc"/>
    <s v="L"/>
    <x v="2"/>
    <n v="14.85"/>
    <n v="44.55"/>
    <x v="1"/>
    <x v="2"/>
    <x v="0"/>
  </r>
  <r>
    <s v="GTS-22482-014"/>
    <x v="895"/>
    <s v="36769-16558-SX"/>
    <s v="L-M-2.5"/>
    <n v="4"/>
    <x v="822"/>
    <s v=""/>
    <x v="0"/>
    <s v="Lib"/>
    <s v="M"/>
    <x v="3"/>
    <n v="33.464999999999996"/>
    <n v="133.85999999999999"/>
    <x v="2"/>
    <x v="0"/>
    <x v="1"/>
  </r>
  <r>
    <s v="NQZ-82067-394"/>
    <x v="896"/>
    <s v="72320-29738-EB"/>
    <s v="R-L-2.5"/>
    <n v="1"/>
    <x v="823"/>
    <s v="avairowiv@studiopress.com"/>
    <x v="1"/>
    <s v="Rob"/>
    <s v="L"/>
    <x v="3"/>
    <n v="27.484999999999996"/>
    <n v="27.484999999999996"/>
    <x v="0"/>
    <x v="2"/>
    <x v="0"/>
  </r>
  <r>
    <s v="YQU-65147-580"/>
    <x v="897"/>
    <s v="80247-70000-HT"/>
    <s v="R-D-2.5"/>
    <n v="1"/>
    <x v="824"/>
    <s v="egalgey5x@wufoo.com"/>
    <x v="0"/>
    <s v="Rob"/>
    <s v="D"/>
    <x v="3"/>
    <n v="20.584999999999997"/>
    <n v="20.584999999999997"/>
    <x v="0"/>
    <x v="1"/>
    <x v="0"/>
  </r>
  <r>
    <s v="IZU-90429-382"/>
    <x v="898"/>
    <s v="33011-52383-BA"/>
    <s v="A-L-1"/>
    <n v="3"/>
    <x v="825"/>
    <s v="ade8c@1und1.de"/>
    <x v="0"/>
    <s v="Ara"/>
    <s v="L"/>
    <x v="2"/>
    <n v="12.95"/>
    <n v="38.849999999999994"/>
    <x v="3"/>
    <x v="2"/>
    <x v="1"/>
  </r>
  <r>
    <s v="RJV-08261-583"/>
    <x v="899"/>
    <s v="48497-29281-FE"/>
    <s v="A-D-0.2"/>
    <n v="5"/>
    <x v="826"/>
    <s v="pbessal@qq.com"/>
    <x v="0"/>
    <s v="Ara"/>
    <s v="D"/>
    <x v="1"/>
    <n v="2.9849999999999999"/>
    <n v="14.924999999999999"/>
    <x v="3"/>
    <x v="1"/>
    <x v="1"/>
  </r>
  <r>
    <s v="UOM-71431-481"/>
    <x v="900"/>
    <s v="65732-22589-OW"/>
    <s v="R-D-2.5"/>
    <n v="1"/>
    <x v="123"/>
    <s v="kmarrisonoq@dropbox.com"/>
    <x v="0"/>
    <s v="Rob"/>
    <s v="D"/>
    <x v="3"/>
    <n v="20.584999999999997"/>
    <n v="20.584999999999997"/>
    <x v="0"/>
    <x v="1"/>
    <x v="1"/>
  </r>
  <r>
    <s v="IKK-62234-199"/>
    <x v="901"/>
    <s v="91190-84826-IQ"/>
    <s v="L-L-0.5"/>
    <n v="6"/>
    <x v="827"/>
    <s v="rschankelborgot@ameblo.jp"/>
    <x v="0"/>
    <s v="Lib"/>
    <s v="L"/>
    <x v="0"/>
    <n v="9.51"/>
    <n v="57.06"/>
    <x v="2"/>
    <x v="2"/>
    <x v="1"/>
  </r>
  <r>
    <s v="SOK-43535-680"/>
    <x v="902"/>
    <s v="58443-95866-YO"/>
    <s v="E-M-0.5"/>
    <n v="3"/>
    <x v="828"/>
    <s v="scountjq@nba.com"/>
    <x v="0"/>
    <s v="Exc"/>
    <s v="M"/>
    <x v="0"/>
    <n v="8.25"/>
    <n v="24.75"/>
    <x v="1"/>
    <x v="0"/>
    <x v="0"/>
  </r>
  <r>
    <s v="GNZ-46006-527"/>
    <x v="903"/>
    <s v="95875-73336-RG"/>
    <s v="L-D-0.2"/>
    <n v="3"/>
    <x v="829"/>
    <s v="ptrobee@wunderground.com"/>
    <x v="0"/>
    <s v="Lib"/>
    <s v="D"/>
    <x v="1"/>
    <n v="3.8849999999999998"/>
    <n v="11.654999999999999"/>
    <x v="2"/>
    <x v="1"/>
    <x v="1"/>
  </r>
  <r>
    <s v="MGQ-98961-173"/>
    <x v="904"/>
    <s v="83895-90735-XH"/>
    <s v="L-L-0.5"/>
    <n v="4"/>
    <x v="830"/>
    <s v="bdrage39@youku.com"/>
    <x v="0"/>
    <s v="Lib"/>
    <s v="L"/>
    <x v="0"/>
    <n v="9.51"/>
    <n v="38.04"/>
    <x v="2"/>
    <x v="2"/>
    <x v="0"/>
  </r>
  <r>
    <s v="RTL-16205-161"/>
    <x v="905"/>
    <s v="90440-62727-HI"/>
    <s v="A-M-0.5"/>
    <n v="1"/>
    <x v="831"/>
    <s v="ahutchinsond2@imgur.com"/>
    <x v="0"/>
    <s v="Ara"/>
    <s v="M"/>
    <x v="0"/>
    <n v="6.75"/>
    <n v="6.75"/>
    <x v="3"/>
    <x v="0"/>
    <x v="1"/>
  </r>
  <r>
    <s v="SFB-97929-779"/>
    <x v="906"/>
    <s v="85425-33494-HQ"/>
    <s v="E-D-0.5"/>
    <n v="4"/>
    <x v="832"/>
    <s v="chalfhide5s@google.ru"/>
    <x v="2"/>
    <s v="Exc"/>
    <s v="D"/>
    <x v="0"/>
    <n v="7.29"/>
    <n v="29.16"/>
    <x v="1"/>
    <x v="1"/>
    <x v="1"/>
  </r>
  <r>
    <s v="KZR-33023-209"/>
    <x v="907"/>
    <s v="21177-40725-CF"/>
    <s v="E-L-1"/>
    <n v="3"/>
    <x v="833"/>
    <s v=""/>
    <x v="0"/>
    <s v="Exc"/>
    <s v="L"/>
    <x v="2"/>
    <n v="14.85"/>
    <n v="44.55"/>
    <x v="1"/>
    <x v="2"/>
    <x v="0"/>
  </r>
  <r>
    <s v="WKL-27981-758"/>
    <x v="908"/>
    <s v="73699-93557-FZ"/>
    <s v="A-M-2.5"/>
    <n v="2"/>
    <x v="834"/>
    <s v="fmiellbc@spiegel.de"/>
    <x v="0"/>
    <s v="Ara"/>
    <s v="M"/>
    <x v="3"/>
    <n v="25.874999999999996"/>
    <n v="51.749999999999993"/>
    <x v="3"/>
    <x v="0"/>
    <x v="1"/>
  </r>
  <r>
    <s v="KHK-13105-388"/>
    <x v="909"/>
    <s v="46242-54946-ZW"/>
    <s v="A-M-1"/>
    <n v="6"/>
    <x v="835"/>
    <s v=""/>
    <x v="0"/>
    <s v="Ara"/>
    <s v="M"/>
    <x v="2"/>
    <n v="11.25"/>
    <n v="67.5"/>
    <x v="3"/>
    <x v="0"/>
    <x v="1"/>
  </r>
  <r>
    <s v="FQK-28730-361"/>
    <x v="910"/>
    <s v="22725-79522-GP"/>
    <s v="R-M-1"/>
    <n v="6"/>
    <x v="836"/>
    <s v="dfrieseq@cargocollective.com"/>
    <x v="0"/>
    <s v="Rob"/>
    <s v="M"/>
    <x v="2"/>
    <n v="9.9499999999999993"/>
    <n v="59.699999999999996"/>
    <x v="0"/>
    <x v="0"/>
    <x v="0"/>
  </r>
  <r>
    <s v="YIT-15877-117"/>
    <x v="911"/>
    <s v="24155-79322-EQ"/>
    <s v="R-D-1"/>
    <n v="1"/>
    <x v="837"/>
    <s v="mrocksqq@exblog.jp"/>
    <x v="2"/>
    <s v="Rob"/>
    <s v="D"/>
    <x v="2"/>
    <n v="8.9499999999999993"/>
    <n v="8.9499999999999993"/>
    <x v="0"/>
    <x v="1"/>
    <x v="1"/>
  </r>
  <r>
    <s v="RXF-37618-213"/>
    <x v="912"/>
    <s v="32948-34398-HC"/>
    <s v="R-L-0.5"/>
    <n v="1"/>
    <x v="838"/>
    <s v="bumpleby1u@soundcloud.com"/>
    <x v="0"/>
    <s v="Rob"/>
    <s v="L"/>
    <x v="0"/>
    <n v="7.169999999999999"/>
    <n v="7.169999999999999"/>
    <x v="0"/>
    <x v="2"/>
    <x v="1"/>
  </r>
  <r>
    <s v="ICC-73030-502"/>
    <x v="913"/>
    <s v="59480-02795-IU"/>
    <s v="A-L-1"/>
    <n v="3"/>
    <x v="839"/>
    <s v="raynoldfj@ustream.tv"/>
    <x v="0"/>
    <s v="Ara"/>
    <s v="L"/>
    <x v="2"/>
    <n v="12.95"/>
    <n v="38.849999999999994"/>
    <x v="3"/>
    <x v="2"/>
    <x v="1"/>
  </r>
  <r>
    <s v="KRW-91640-596"/>
    <x v="914"/>
    <s v="70879-00984-FJ"/>
    <s v="R-L-0.5"/>
    <n v="3"/>
    <x v="840"/>
    <s v="ttilzeyeb@hostgator.com"/>
    <x v="0"/>
    <s v="Rob"/>
    <s v="L"/>
    <x v="0"/>
    <n v="7.169999999999999"/>
    <n v="21.509999999999998"/>
    <x v="0"/>
    <x v="2"/>
    <x v="0"/>
  </r>
  <r>
    <s v="CZG-86544-655"/>
    <x v="915"/>
    <s v="69443-77665-QW"/>
    <s v="A-L-0.5"/>
    <n v="2"/>
    <x v="841"/>
    <s v="hcrowneq5@wufoo.com"/>
    <x v="2"/>
    <s v="Ara"/>
    <s v="L"/>
    <x v="0"/>
    <n v="7.77"/>
    <n v="15.54"/>
    <x v="3"/>
    <x v="2"/>
    <x v="1"/>
  </r>
  <r>
    <s v="UHK-63283-868"/>
    <x v="916"/>
    <s v="16809-16936-WF"/>
    <s v="A-M-0.5"/>
    <n v="1"/>
    <x v="174"/>
    <s v="mmacconnechieo9@reuters.com"/>
    <x v="0"/>
    <s v="Ara"/>
    <s v="M"/>
    <x v="0"/>
    <n v="6.75"/>
    <n v="6.75"/>
    <x v="3"/>
    <x v="0"/>
    <x v="1"/>
  </r>
  <r>
    <s v="FOJ-02234-063"/>
    <x v="917"/>
    <s v="59081-87231-VP"/>
    <s v="E-D-2.5"/>
    <n v="1"/>
    <x v="842"/>
    <s v="docalleran75@ucla.edu"/>
    <x v="0"/>
    <s v="Exc"/>
    <s v="D"/>
    <x v="3"/>
    <n v="27.945"/>
    <n v="27.945"/>
    <x v="1"/>
    <x v="1"/>
    <x v="1"/>
  </r>
  <r>
    <s v="JBQ-93412-846"/>
    <x v="918"/>
    <s v="69037-66822-DW"/>
    <s v="E-L-2.5"/>
    <n v="4"/>
    <x v="843"/>
    <s v=""/>
    <x v="2"/>
    <s v="Exc"/>
    <s v="L"/>
    <x v="3"/>
    <n v="34.154999999999994"/>
    <n v="136.61999999999998"/>
    <x v="1"/>
    <x v="2"/>
    <x v="1"/>
  </r>
  <r>
    <s v="DGC-21813-731"/>
    <x v="919"/>
    <s v="43606-83072-OA"/>
    <s v="L-D-0.2"/>
    <n v="2"/>
    <x v="844"/>
    <s v=""/>
    <x v="0"/>
    <s v="Lib"/>
    <s v="D"/>
    <x v="1"/>
    <n v="3.8849999999999998"/>
    <n v="7.77"/>
    <x v="2"/>
    <x v="1"/>
    <x v="0"/>
  </r>
  <r>
    <s v="PKN-19556-918"/>
    <x v="920"/>
    <s v="00445-42781-KX"/>
    <s v="E-L-0.2"/>
    <n v="6"/>
    <x v="845"/>
    <s v="fbrighamhg@blog.com"/>
    <x v="2"/>
    <s v="Exc"/>
    <s v="L"/>
    <x v="1"/>
    <n v="4.4550000000000001"/>
    <n v="26.73"/>
    <x v="1"/>
    <x v="2"/>
    <x v="1"/>
  </r>
  <r>
    <s v="PKN-19556-918"/>
    <x v="921"/>
    <s v="00445-42781-KX"/>
    <s v="L-D-0.5"/>
    <n v="4"/>
    <x v="845"/>
    <s v="fbrighamhg@blog.com"/>
    <x v="2"/>
    <s v="Lib"/>
    <s v="D"/>
    <x v="0"/>
    <n v="7.77"/>
    <n v="31.08"/>
    <x v="2"/>
    <x v="1"/>
    <x v="1"/>
  </r>
  <r>
    <s v="PKN-19556-918"/>
    <x v="922"/>
    <s v="00445-42781-KX"/>
    <s v="A-D-0.2"/>
    <n v="1"/>
    <x v="845"/>
    <s v="fbrighamhg@blog.com"/>
    <x v="2"/>
    <s v="Ara"/>
    <s v="D"/>
    <x v="1"/>
    <n v="2.9849999999999999"/>
    <n v="2.9849999999999999"/>
    <x v="3"/>
    <x v="1"/>
    <x v="1"/>
  </r>
  <r>
    <s v="PKN-19556-918"/>
    <x v="923"/>
    <s v="00445-42781-KX"/>
    <s v="R-D-2.5"/>
    <n v="5"/>
    <x v="845"/>
    <s v="fbrighamhg@blog.com"/>
    <x v="2"/>
    <s v="Rob"/>
    <s v="D"/>
    <x v="3"/>
    <n v="20.584999999999997"/>
    <n v="102.92499999999998"/>
    <x v="0"/>
    <x v="1"/>
    <x v="1"/>
  </r>
  <r>
    <s v="MDC-03318-645"/>
    <x v="924"/>
    <s v="43974-44760-QI"/>
    <s v="A-L-0.2"/>
    <n v="2"/>
    <x v="846"/>
    <s v="wmaddox7l@timesonline.co.uk"/>
    <x v="0"/>
    <s v="Ara"/>
    <s v="L"/>
    <x v="1"/>
    <n v="3.8849999999999998"/>
    <n v="7.77"/>
    <x v="3"/>
    <x v="2"/>
    <x v="0"/>
  </r>
  <r>
    <s v="GND-08192-056"/>
    <x v="925"/>
    <s v="17088-16989-PL"/>
    <s v="L-D-0.5"/>
    <n v="2"/>
    <x v="847"/>
    <s v="wrocheh7@xinhuanet.com"/>
    <x v="0"/>
    <s v="Lib"/>
    <s v="D"/>
    <x v="0"/>
    <n v="7.77"/>
    <n v="15.54"/>
    <x v="2"/>
    <x v="1"/>
    <x v="1"/>
  </r>
  <r>
    <s v="VGM-24161-361"/>
    <x v="926"/>
    <s v="71034-49694-CS"/>
    <s v="E-M-2.5"/>
    <n v="2"/>
    <x v="848"/>
    <s v="bacarsonhf@cnn.com"/>
    <x v="0"/>
    <s v="Exc"/>
    <s v="M"/>
    <x v="3"/>
    <n v="31.624999999999996"/>
    <n v="63.249999999999993"/>
    <x v="1"/>
    <x v="0"/>
    <x v="1"/>
  </r>
  <r>
    <s v="VZH-86274-142"/>
    <x v="927"/>
    <s v="53120-45532-KL"/>
    <s v="R-L-1"/>
    <n v="5"/>
    <x v="849"/>
    <s v=""/>
    <x v="2"/>
    <s v="Rob"/>
    <s v="L"/>
    <x v="2"/>
    <n v="11.95"/>
    <n v="59.75"/>
    <x v="0"/>
    <x v="2"/>
    <x v="1"/>
  </r>
  <r>
    <s v="AEZ-13242-456"/>
    <x v="928"/>
    <s v="62494-09113-RP"/>
    <s v="R-M-0.5"/>
    <n v="5"/>
    <x v="189"/>
    <s v=""/>
    <x v="0"/>
    <s v="Rob"/>
    <s v="M"/>
    <x v="0"/>
    <n v="5.97"/>
    <n v="29.849999999999998"/>
    <x v="0"/>
    <x v="0"/>
    <x v="0"/>
  </r>
  <r>
    <s v="SDB-77492-188"/>
    <x v="929"/>
    <s v="64815-54078-HH"/>
    <s v="E-L-1"/>
    <n v="5"/>
    <x v="850"/>
    <s v="fbabbera2@stanford.edu"/>
    <x v="0"/>
    <s v="Exc"/>
    <s v="L"/>
    <x v="2"/>
    <n v="14.85"/>
    <n v="74.25"/>
    <x v="1"/>
    <x v="2"/>
    <x v="1"/>
  </r>
  <r>
    <s v="MBT-23379-866"/>
    <x v="930"/>
    <s v="82990-92703-IX"/>
    <s v="L-L-1"/>
    <n v="5"/>
    <x v="851"/>
    <s v="nhelkine9@example.com"/>
    <x v="0"/>
    <s v="Lib"/>
    <s v="L"/>
    <x v="2"/>
    <n v="15.85"/>
    <n v="79.25"/>
    <x v="2"/>
    <x v="2"/>
    <x v="0"/>
  </r>
  <r>
    <s v="GPU-65651-504"/>
    <x v="931"/>
    <s v="83947-45528-ET"/>
    <s v="E-M-2.5"/>
    <n v="2"/>
    <x v="852"/>
    <s v="lflaoniera8@wordpress.org"/>
    <x v="0"/>
    <s v="Exc"/>
    <s v="M"/>
    <x v="3"/>
    <n v="31.624999999999996"/>
    <n v="63.249999999999993"/>
    <x v="1"/>
    <x v="0"/>
    <x v="0"/>
  </r>
  <r>
    <s v="HXA-72415-025"/>
    <x v="932"/>
    <s v="93417-12322-YB"/>
    <s v="A-D-2.5"/>
    <n v="2"/>
    <x v="853"/>
    <s v="dgadsdenib@google.com.hk"/>
    <x v="2"/>
    <s v="Ara"/>
    <s v="D"/>
    <x v="3"/>
    <n v="22.884999999999998"/>
    <n v="45.769999999999996"/>
    <x v="3"/>
    <x v="1"/>
    <x v="1"/>
  </r>
  <r>
    <s v="ZJE-89333-489"/>
    <x v="933"/>
    <s v="08694-57330-XR"/>
    <s v="L-D-2.5"/>
    <n v="1"/>
    <x v="854"/>
    <s v="vkundt3w@bigcartel.com"/>
    <x v="2"/>
    <s v="Lib"/>
    <s v="D"/>
    <x v="3"/>
    <n v="29.784999999999997"/>
    <n v="29.784999999999997"/>
    <x v="2"/>
    <x v="1"/>
    <x v="1"/>
  </r>
  <r>
    <s v="YZA-25234-630"/>
    <x v="934"/>
    <s v="89757-51438-HX"/>
    <s v="E-D-0.2"/>
    <n v="2"/>
    <x v="855"/>
    <s v="mglawsopfb@reverbnation.com"/>
    <x v="0"/>
    <s v="Exc"/>
    <s v="D"/>
    <x v="1"/>
    <n v="3.645"/>
    <n v="7.29"/>
    <x v="1"/>
    <x v="1"/>
    <x v="0"/>
  </r>
  <r>
    <s v="TZU-64255-831"/>
    <x v="935"/>
    <s v="34666-76738-SQ"/>
    <s v="R-D-2.5"/>
    <n v="2"/>
    <x v="856"/>
    <s v=""/>
    <x v="0"/>
    <s v="Rob"/>
    <s v="D"/>
    <x v="3"/>
    <n v="20.584999999999997"/>
    <n v="41.169999999999995"/>
    <x v="0"/>
    <x v="1"/>
    <x v="0"/>
  </r>
  <r>
    <s v="GMM-72397-378"/>
    <x v="936"/>
    <s v="45899-92796-EI"/>
    <s v="R-L-0.2"/>
    <n v="4"/>
    <x v="857"/>
    <s v="kpatise7z@jigsy.com"/>
    <x v="0"/>
    <s v="Rob"/>
    <s v="L"/>
    <x v="1"/>
    <n v="3.5849999999999995"/>
    <n v="14.339999999999998"/>
    <x v="0"/>
    <x v="2"/>
    <x v="0"/>
  </r>
  <r>
    <s v="FBD-56220-430"/>
    <x v="937"/>
    <s v="59205-20324-NB"/>
    <s v="R-L-0.2"/>
    <n v="6"/>
    <x v="858"/>
    <s v="mharbyfy@163.com"/>
    <x v="0"/>
    <s v="Rob"/>
    <s v="L"/>
    <x v="1"/>
    <n v="3.5849999999999995"/>
    <n v="21.509999999999998"/>
    <x v="0"/>
    <x v="2"/>
    <x v="1"/>
  </r>
  <r>
    <s v="PKR-88575-066"/>
    <x v="938"/>
    <s v="28728-47861-TZ"/>
    <s v="E-L-0.2"/>
    <n v="1"/>
    <x v="859"/>
    <s v="akitchingham58@com.com"/>
    <x v="0"/>
    <s v="Exc"/>
    <s v="L"/>
    <x v="1"/>
    <n v="4.4550000000000001"/>
    <n v="4.4550000000000001"/>
    <x v="1"/>
    <x v="2"/>
    <x v="1"/>
  </r>
  <r>
    <s v="SNZ-65340-705"/>
    <x v="939"/>
    <s v="21134-81676-FR"/>
    <s v="L-L-0.2"/>
    <n v="1"/>
    <x v="860"/>
    <s v=""/>
    <x v="2"/>
    <s v="Lib"/>
    <s v="L"/>
    <x v="1"/>
    <n v="4.7549999999999999"/>
    <n v="4.7549999999999999"/>
    <x v="2"/>
    <x v="2"/>
    <x v="1"/>
  </r>
  <r>
    <s v="VSS-56247-688"/>
    <x v="940"/>
    <s v="08360-19442-GB"/>
    <s v="L-M-2.5"/>
    <n v="4"/>
    <x v="861"/>
    <s v="eyurkov6s@hud.gov"/>
    <x v="0"/>
    <s v="Lib"/>
    <s v="M"/>
    <x v="3"/>
    <n v="33.464999999999996"/>
    <n v="133.85999999999999"/>
    <x v="2"/>
    <x v="0"/>
    <x v="0"/>
  </r>
  <r>
    <s v="SHT-04865-419"/>
    <x v="941"/>
    <s v="69215-90789-DL"/>
    <s v="R-L-0.2"/>
    <n v="4"/>
    <x v="862"/>
    <s v=""/>
    <x v="0"/>
    <s v="Rob"/>
    <s v="L"/>
    <x v="1"/>
    <n v="3.5849999999999995"/>
    <n v="14.339999999999998"/>
    <x v="0"/>
    <x v="2"/>
    <x v="1"/>
  </r>
  <r>
    <s v="YLY-35287-172"/>
    <x v="942"/>
    <s v="69410-04668-MA"/>
    <s v="A-D-0.5"/>
    <n v="5"/>
    <x v="863"/>
    <s v="scaponkx@craigslist.org"/>
    <x v="0"/>
    <s v="Ara"/>
    <s v="D"/>
    <x v="0"/>
    <n v="5.97"/>
    <n v="29.849999999999998"/>
    <x v="3"/>
    <x v="1"/>
    <x v="0"/>
  </r>
  <r>
    <s v="ESR-54041-053"/>
    <x v="943"/>
    <s v="59771-90302-OF"/>
    <s v="A-L-0.5"/>
    <n v="6"/>
    <x v="864"/>
    <s v="cgibbonsonab@accuweather.com"/>
    <x v="0"/>
    <s v="Ara"/>
    <s v="L"/>
    <x v="0"/>
    <n v="7.77"/>
    <n v="46.62"/>
    <x v="3"/>
    <x v="2"/>
    <x v="1"/>
  </r>
  <r>
    <s v="ZCR-15721-658"/>
    <x v="944"/>
    <s v="28327-84469-ND"/>
    <s v="A-M-1"/>
    <n v="4"/>
    <x v="865"/>
    <s v="rwillowaycq@admin.ch"/>
    <x v="0"/>
    <s v="Ara"/>
    <s v="M"/>
    <x v="2"/>
    <n v="11.25"/>
    <n v="45"/>
    <x v="3"/>
    <x v="0"/>
    <x v="0"/>
  </r>
  <r>
    <s v="UJG-34731-295"/>
    <x v="945"/>
    <s v="15764-22559-ZT"/>
    <s v="A-M-2.5"/>
    <n v="1"/>
    <x v="866"/>
    <s v=""/>
    <x v="0"/>
    <s v="Ara"/>
    <s v="M"/>
    <x v="3"/>
    <n v="25.874999999999996"/>
    <n v="25.874999999999996"/>
    <x v="3"/>
    <x v="0"/>
    <x v="0"/>
  </r>
  <r>
    <s v="ERC-54560-934"/>
    <x v="946"/>
    <s v="11932-85629-CU"/>
    <s v="R-D-2.5"/>
    <n v="6"/>
    <x v="867"/>
    <s v="hreuvenpk@whitehouse.gov"/>
    <x v="0"/>
    <s v="Rob"/>
    <s v="D"/>
    <x v="3"/>
    <n v="20.584999999999997"/>
    <n v="123.50999999999999"/>
    <x v="0"/>
    <x v="1"/>
    <x v="0"/>
  </r>
  <r>
    <s v="DLV-65840-759"/>
    <x v="947"/>
    <s v="77192-72145-RG"/>
    <s v="L-M-1"/>
    <n v="2"/>
    <x v="868"/>
    <s v="mbirkinnz@java.com"/>
    <x v="0"/>
    <s v="Lib"/>
    <s v="M"/>
    <x v="2"/>
    <n v="14.55"/>
    <n v="29.1"/>
    <x v="2"/>
    <x v="0"/>
    <x v="1"/>
  </r>
  <r>
    <s v="XNU-83276-288"/>
    <x v="948"/>
    <s v="98185-92775-KT"/>
    <s v="R-M-0.5"/>
    <n v="1"/>
    <x v="869"/>
    <s v=""/>
    <x v="0"/>
    <s v="Rob"/>
    <s v="M"/>
    <x v="0"/>
    <n v="5.97"/>
    <n v="5.97"/>
    <x v="0"/>
    <x v="0"/>
    <x v="0"/>
  </r>
  <r>
    <s v="AAQ-13644-699"/>
    <x v="949"/>
    <s v="46296-42617-OQ"/>
    <s v="R-D-1"/>
    <n v="4"/>
    <x v="870"/>
    <s v="fsulmanl0@washington.edu"/>
    <x v="0"/>
    <s v="Rob"/>
    <s v="D"/>
    <x v="2"/>
    <n v="8.9499999999999993"/>
    <n v="35.799999999999997"/>
    <x v="0"/>
    <x v="1"/>
    <x v="1"/>
  </r>
  <r>
    <s v="CWT-27056-328"/>
    <x v="950"/>
    <s v="18570-80998-ZS"/>
    <s v="E-D-0.2"/>
    <n v="6"/>
    <x v="871"/>
    <s v=""/>
    <x v="0"/>
    <s v="Exc"/>
    <s v="D"/>
    <x v="1"/>
    <n v="3.645"/>
    <n v="21.87"/>
    <x v="1"/>
    <x v="1"/>
    <x v="1"/>
  </r>
  <r>
    <s v="YDS-02797-307"/>
    <x v="951"/>
    <s v="06058-48844-PI"/>
    <s v="E-M-2.5"/>
    <n v="4"/>
    <x v="872"/>
    <s v="wspeechlyem@amazon.com"/>
    <x v="0"/>
    <s v="Exc"/>
    <s v="M"/>
    <x v="3"/>
    <n v="31.624999999999996"/>
    <n v="126.49999999999999"/>
    <x v="1"/>
    <x v="0"/>
    <x v="1"/>
  </r>
  <r>
    <s v="XDU-05471-219"/>
    <x v="952"/>
    <s v="60308-06944-GS"/>
    <s v="R-L-0.5"/>
    <n v="1"/>
    <x v="873"/>
    <s v="pdurbancg@symantec.com"/>
    <x v="2"/>
    <s v="Rob"/>
    <s v="L"/>
    <x v="0"/>
    <n v="7.169999999999999"/>
    <n v="7.169999999999999"/>
    <x v="0"/>
    <x v="2"/>
    <x v="0"/>
  </r>
  <r>
    <s v="DUV-12075-132"/>
    <x v="953"/>
    <s v="62494-09113-RP"/>
    <s v="E-D-0.2"/>
    <n v="5"/>
    <x v="189"/>
    <s v=""/>
    <x v="0"/>
    <s v="Exc"/>
    <s v="D"/>
    <x v="1"/>
    <n v="3.645"/>
    <n v="18.225000000000001"/>
    <x v="1"/>
    <x v="1"/>
    <x v="0"/>
  </r>
  <r>
    <s v="DUV-12075-132"/>
    <x v="954"/>
    <s v="62494-09113-RP"/>
    <s v="L-D-0.5"/>
    <n v="2"/>
    <x v="189"/>
    <s v=""/>
    <x v="0"/>
    <s v="Lib"/>
    <s v="D"/>
    <x v="0"/>
    <n v="7.77"/>
    <n v="15.54"/>
    <x v="2"/>
    <x v="1"/>
    <x v="0"/>
  </r>
  <r>
    <s v="FYQ-78248-319"/>
    <x v="955"/>
    <s v="25473-43727-BY"/>
    <s v="R-M-2.5"/>
    <n v="5"/>
    <x v="874"/>
    <s v="loscroftf@ebay.co.uk"/>
    <x v="0"/>
    <s v="Rob"/>
    <s v="M"/>
    <x v="3"/>
    <n v="22.884999999999998"/>
    <n v="114.42499999999998"/>
    <x v="0"/>
    <x v="0"/>
    <x v="0"/>
  </r>
  <r>
    <s v="RFG-28227-288"/>
    <x v="956"/>
    <s v="68605-21835-UF"/>
    <s v="A-L-0.5"/>
    <n v="6"/>
    <x v="875"/>
    <s v="awaterhouseq7@istockphoto.com"/>
    <x v="0"/>
    <s v="Ara"/>
    <s v="L"/>
    <x v="0"/>
    <n v="7.77"/>
    <n v="46.62"/>
    <x v="3"/>
    <x v="2"/>
    <x v="0"/>
  </r>
  <r>
    <s v="BAF-42286-205"/>
    <x v="957"/>
    <s v="43074-00987-PB"/>
    <s v="R-M-2.5"/>
    <n v="4"/>
    <x v="876"/>
    <s v="ocolbeck4t@sina.com.cn"/>
    <x v="0"/>
    <s v="Rob"/>
    <s v="M"/>
    <x v="3"/>
    <n v="22.884999999999998"/>
    <n v="91.539999999999992"/>
    <x v="0"/>
    <x v="0"/>
    <x v="0"/>
  </r>
  <r>
    <s v="BLV-60087-454"/>
    <x v="958"/>
    <s v="84493-71314-WX"/>
    <s v="E-L-0.2"/>
    <n v="3"/>
    <x v="877"/>
    <s v="tzanettig2@gravatar.com"/>
    <x v="2"/>
    <s v="Exc"/>
    <s v="L"/>
    <x v="1"/>
    <n v="4.4550000000000001"/>
    <n v="13.365"/>
    <x v="1"/>
    <x v="2"/>
    <x v="0"/>
  </r>
  <r>
    <s v="BLV-60087-454"/>
    <x v="959"/>
    <s v="84493-71314-WX"/>
    <s v="A-M-0.5"/>
    <n v="5"/>
    <x v="877"/>
    <s v="tzanettig2@gravatar.com"/>
    <x v="2"/>
    <s v="Ara"/>
    <s v="M"/>
    <x v="0"/>
    <n v="6.75"/>
    <n v="33.75"/>
    <x v="3"/>
    <x v="0"/>
    <x v="0"/>
  </r>
  <r>
    <s v="HEL-86709-449"/>
    <x v="960"/>
    <s v="86579-92122-OC"/>
    <s v="E-D-2.5"/>
    <n v="1"/>
    <x v="86"/>
    <s v=""/>
    <x v="0"/>
    <s v="Exc"/>
    <s v="D"/>
    <x v="3"/>
    <n v="27.945"/>
    <n v="27.945"/>
    <x v="1"/>
    <x v="1"/>
    <x v="1"/>
  </r>
  <r>
    <s v="AOT-70449-651"/>
    <x v="961"/>
    <s v="53414-73391-CR"/>
    <s v="R-D-2.5"/>
    <n v="5"/>
    <x v="878"/>
    <s v=""/>
    <x v="0"/>
    <s v="Rob"/>
    <s v="D"/>
    <x v="3"/>
    <n v="20.584999999999997"/>
    <n v="102.92499999999998"/>
    <x v="0"/>
    <x v="1"/>
    <x v="1"/>
  </r>
  <r>
    <s v="QJB-90477-635"/>
    <x v="962"/>
    <s v="89714-19856-WX"/>
    <s v="L-L-2.5"/>
    <n v="4"/>
    <x v="879"/>
    <s v="dbeauchamp3f@usda.gov"/>
    <x v="0"/>
    <s v="Lib"/>
    <s v="L"/>
    <x v="3"/>
    <n v="36.454999999999998"/>
    <n v="145.82"/>
    <x v="2"/>
    <x v="2"/>
    <x v="0"/>
  </r>
  <r>
    <s v="ZSO-58292-191"/>
    <x v="963"/>
    <s v="66794-66795-VW"/>
    <s v="R-D-0.5"/>
    <n v="4"/>
    <x v="880"/>
    <s v=""/>
    <x v="0"/>
    <s v="Rob"/>
    <s v="D"/>
    <x v="0"/>
    <n v="5.3699999999999992"/>
    <n v="21.479999999999997"/>
    <x v="0"/>
    <x v="1"/>
    <x v="0"/>
  </r>
  <r>
    <s v="SCL-94540-788"/>
    <x v="964"/>
    <s v="16123-07017-TY"/>
    <s v="E-L-2.5"/>
    <n v="6"/>
    <x v="881"/>
    <s v="tcrowthe7n@europa.eu"/>
    <x v="0"/>
    <s v="Exc"/>
    <s v="L"/>
    <x v="3"/>
    <n v="34.154999999999994"/>
    <n v="204.92999999999995"/>
    <x v="1"/>
    <x v="2"/>
    <x v="0"/>
  </r>
  <r>
    <s v="DCI-96254-548"/>
    <x v="965"/>
    <s v="94091-86957-HX"/>
    <s v="A-D-0.2"/>
    <n v="6"/>
    <x v="241"/>
    <s v="jdymokeje@prnewswire.com"/>
    <x v="2"/>
    <s v="Ara"/>
    <s v="D"/>
    <x v="1"/>
    <n v="2.9849999999999999"/>
    <n v="17.91"/>
    <x v="3"/>
    <x v="1"/>
    <x v="0"/>
  </r>
  <r>
    <s v="BRB-40903-533"/>
    <x v="966"/>
    <s v="09020-56774-GU"/>
    <s v="E-L-0.2"/>
    <n v="3"/>
    <x v="882"/>
    <s v="mredgrave32@cargocollective.com"/>
    <x v="0"/>
    <s v="Exc"/>
    <s v="L"/>
    <x v="1"/>
    <n v="4.4550000000000001"/>
    <n v="13.365"/>
    <x v="1"/>
    <x v="2"/>
    <x v="1"/>
  </r>
  <r>
    <s v="MIS-54381-047"/>
    <x v="967"/>
    <s v="39276-95489-XV"/>
    <s v="A-D-0.5"/>
    <n v="5"/>
    <x v="883"/>
    <s v="nsictornesjh@buzzfeed.com"/>
    <x v="2"/>
    <s v="Ara"/>
    <s v="D"/>
    <x v="0"/>
    <n v="5.97"/>
    <n v="29.849999999999998"/>
    <x v="3"/>
    <x v="1"/>
    <x v="1"/>
  </r>
  <r>
    <s v="MKE-75518-399"/>
    <x v="968"/>
    <s v="62588-82624-II"/>
    <s v="A-M-1"/>
    <n v="3"/>
    <x v="884"/>
    <s v="cfluin8k@flickr.com"/>
    <x v="1"/>
    <s v="Ara"/>
    <s v="M"/>
    <x v="2"/>
    <n v="11.25"/>
    <n v="33.75"/>
    <x v="3"/>
    <x v="0"/>
    <x v="0"/>
  </r>
  <r>
    <s v="JSN-73975-443"/>
    <x v="969"/>
    <s v="93047-98331-DD"/>
    <s v="L-M-0.5"/>
    <n v="1"/>
    <x v="885"/>
    <s v="adanzeybn@github.com"/>
    <x v="0"/>
    <s v="Lib"/>
    <s v="M"/>
    <x v="0"/>
    <n v="8.73"/>
    <n v="8.73"/>
    <x v="2"/>
    <x v="0"/>
    <x v="1"/>
  </r>
  <r>
    <s v="FVH-29271-315"/>
    <x v="970"/>
    <s v="74415-50873-FC"/>
    <s v="A-D-0.5"/>
    <n v="3"/>
    <x v="886"/>
    <s v=""/>
    <x v="2"/>
    <s v="Ara"/>
    <s v="D"/>
    <x v="0"/>
    <n v="5.97"/>
    <n v="17.91"/>
    <x v="3"/>
    <x v="1"/>
    <x v="1"/>
  </r>
  <r>
    <s v="JPB-45297-000"/>
    <x v="971"/>
    <s v="83105-86631-IU"/>
    <s v="R-L-0.2"/>
    <n v="4"/>
    <x v="887"/>
    <s v="ddaveridge9p@arstechnica.com"/>
    <x v="0"/>
    <s v="Rob"/>
    <s v="L"/>
    <x v="1"/>
    <n v="3.5849999999999995"/>
    <n v="14.339999999999998"/>
    <x v="0"/>
    <x v="2"/>
    <x v="0"/>
  </r>
  <r>
    <s v="SZW-48378-399"/>
    <x v="972"/>
    <s v="34136-36674-OM"/>
    <s v="R-M-1"/>
    <n v="5"/>
    <x v="888"/>
    <s v="rscholarc@nyu.edu"/>
    <x v="0"/>
    <s v="Rob"/>
    <s v="M"/>
    <x v="2"/>
    <n v="9.9499999999999993"/>
    <n v="49.75"/>
    <x v="0"/>
    <x v="0"/>
    <x v="0"/>
  </r>
  <r>
    <s v="JKC-64636-831"/>
    <x v="973"/>
    <s v="52098-80103-FD"/>
    <s v="A-M-2.5"/>
    <n v="2"/>
    <x v="889"/>
    <s v=""/>
    <x v="0"/>
    <s v="Ara"/>
    <s v="M"/>
    <x v="3"/>
    <n v="25.874999999999996"/>
    <n v="51.749999999999993"/>
    <x v="3"/>
    <x v="0"/>
    <x v="1"/>
  </r>
  <r>
    <s v="XWC-20610-167"/>
    <x v="974"/>
    <s v="08350-81623-TF"/>
    <s v="E-D-0.2"/>
    <n v="2"/>
    <x v="890"/>
    <s v="lyeoland15@pbs.org"/>
    <x v="0"/>
    <s v="Exc"/>
    <s v="D"/>
    <x v="1"/>
    <n v="3.645"/>
    <n v="7.29"/>
    <x v="1"/>
    <x v="1"/>
    <x v="1"/>
  </r>
  <r>
    <s v="VZO-97265-841"/>
    <x v="975"/>
    <s v="87049-37901-FU"/>
    <s v="R-M-0.2"/>
    <n v="4"/>
    <x v="891"/>
    <s v="brevel2v@fastcompany.com"/>
    <x v="0"/>
    <s v="Rob"/>
    <s v="M"/>
    <x v="1"/>
    <n v="2.9849999999999999"/>
    <n v="11.94"/>
    <x v="0"/>
    <x v="0"/>
    <x v="0"/>
  </r>
  <r>
    <s v="FLI-11493-954"/>
    <x v="976"/>
    <s v="80454-42225-FT"/>
    <s v="A-L-0.5"/>
    <n v="4"/>
    <x v="892"/>
    <s v="jkennicottm5@yahoo.co.jp"/>
    <x v="0"/>
    <s v="Ara"/>
    <s v="L"/>
    <x v="0"/>
    <n v="7.77"/>
    <n v="31.08"/>
    <x v="3"/>
    <x v="2"/>
    <x v="0"/>
  </r>
  <r>
    <s v="LTD-96842-834"/>
    <x v="977"/>
    <s v="00246-15080-LE"/>
    <s v="L-D-2.5"/>
    <n v="6"/>
    <x v="893"/>
    <s v=""/>
    <x v="0"/>
    <s v="Lib"/>
    <s v="D"/>
    <x v="3"/>
    <n v="29.784999999999997"/>
    <n v="178.70999999999998"/>
    <x v="2"/>
    <x v="1"/>
    <x v="0"/>
  </r>
  <r>
    <s v="FBZ-64200-586"/>
    <x v="978"/>
    <s v="51738-61457-RS"/>
    <s v="E-M-2.5"/>
    <n v="2"/>
    <x v="894"/>
    <s v="mmatiasekps@ucoz.ru"/>
    <x v="0"/>
    <s v="Exc"/>
    <s v="M"/>
    <x v="3"/>
    <n v="31.624999999999996"/>
    <n v="63.249999999999993"/>
    <x v="1"/>
    <x v="0"/>
    <x v="1"/>
  </r>
  <r>
    <s v="UKS-93055-397"/>
    <x v="979"/>
    <s v="13082-41034-PD"/>
    <s v="A-D-2.5"/>
    <n v="5"/>
    <x v="895"/>
    <s v="ravrashinna@tamu.edu"/>
    <x v="0"/>
    <s v="Ara"/>
    <s v="D"/>
    <x v="3"/>
    <n v="22.884999999999998"/>
    <n v="114.42499999999998"/>
    <x v="3"/>
    <x v="1"/>
    <x v="0"/>
  </r>
  <r>
    <s v="WBA-85905-175"/>
    <x v="980"/>
    <s v="41252-45992-VS"/>
    <s v="L-M-0.2"/>
    <n v="1"/>
    <x v="896"/>
    <s v="ttewelsonnd@cdbaby.com"/>
    <x v="0"/>
    <s v="Lib"/>
    <s v="M"/>
    <x v="1"/>
    <n v="4.3650000000000002"/>
    <n v="4.3650000000000002"/>
    <x v="2"/>
    <x v="0"/>
    <x v="0"/>
  </r>
  <r>
    <s v="IBW-87442-480"/>
    <x v="981"/>
    <s v="79814-23626-JR"/>
    <s v="A-L-2.5"/>
    <n v="1"/>
    <x v="897"/>
    <s v="tle91@epa.gov"/>
    <x v="0"/>
    <s v="Ara"/>
    <s v="L"/>
    <x v="3"/>
    <n v="29.784999999999997"/>
    <n v="29.784999999999997"/>
    <x v="3"/>
    <x v="2"/>
    <x v="1"/>
  </r>
  <r>
    <s v="LOU-41819-242"/>
    <x v="982"/>
    <s v="88060-50676-MV"/>
    <s v="R-M-1"/>
    <n v="2"/>
    <x v="898"/>
    <s v=""/>
    <x v="0"/>
    <s v="Rob"/>
    <s v="M"/>
    <x v="2"/>
    <n v="9.9499999999999993"/>
    <n v="19.899999999999999"/>
    <x v="0"/>
    <x v="0"/>
    <x v="1"/>
  </r>
  <r>
    <s v="RGM-01187-513"/>
    <x v="983"/>
    <s v="28121-11641-UA"/>
    <s v="E-D-0.2"/>
    <n v="6"/>
    <x v="899"/>
    <s v="bpollinskf@shinystat.com"/>
    <x v="0"/>
    <s v="Exc"/>
    <s v="D"/>
    <x v="1"/>
    <n v="3.645"/>
    <n v="21.87"/>
    <x v="1"/>
    <x v="1"/>
    <x v="0"/>
  </r>
  <r>
    <s v="ZGK-97262-313"/>
    <x v="984"/>
    <s v="02536-18494-AQ"/>
    <s v="E-M-2.5"/>
    <n v="3"/>
    <x v="900"/>
    <s v=""/>
    <x v="0"/>
    <s v="Exc"/>
    <s v="M"/>
    <x v="3"/>
    <n v="31.624999999999996"/>
    <n v="94.874999999999986"/>
    <x v="1"/>
    <x v="0"/>
    <x v="1"/>
  </r>
  <r>
    <s v="EEG-74197-843"/>
    <x v="985"/>
    <s v="25729-68859-UA"/>
    <s v="E-L-1"/>
    <n v="4"/>
    <x v="901"/>
    <s v="rrelton1l@stanford.edu"/>
    <x v="0"/>
    <s v="Exc"/>
    <s v="L"/>
    <x v="2"/>
    <n v="14.85"/>
    <n v="59.4"/>
    <x v="1"/>
    <x v="2"/>
    <x v="0"/>
  </r>
  <r>
    <s v="FWE-98471-488"/>
    <x v="986"/>
    <s v="27930-59250-JT"/>
    <s v="L-L-1"/>
    <n v="5"/>
    <x v="165"/>
    <s v=""/>
    <x v="0"/>
    <s v="Lib"/>
    <s v="L"/>
    <x v="2"/>
    <n v="15.85"/>
    <n v="79.25"/>
    <x v="2"/>
    <x v="2"/>
    <x v="0"/>
  </r>
  <r>
    <s v="NNB-20459-430"/>
    <x v="987"/>
    <s v="79825-17822-UH"/>
    <s v="L-M-0.2"/>
    <n v="2"/>
    <x v="902"/>
    <s v="ddibleyd7@feedburner.com"/>
    <x v="0"/>
    <s v="Lib"/>
    <s v="M"/>
    <x v="1"/>
    <n v="4.3650000000000002"/>
    <n v="8.73"/>
    <x v="2"/>
    <x v="0"/>
    <x v="0"/>
  </r>
  <r>
    <s v="UGK-07613-982"/>
    <x v="988"/>
    <s v="57808-90533-UE"/>
    <s v="A-M-0.5"/>
    <n v="3"/>
    <x v="735"/>
    <s v=""/>
    <x v="0"/>
    <s v="Ara"/>
    <s v="M"/>
    <x v="0"/>
    <n v="6.75"/>
    <n v="20.25"/>
    <x v="3"/>
    <x v="0"/>
    <x v="0"/>
  </r>
  <r>
    <s v="TYP-85767-944"/>
    <x v="989"/>
    <s v="51497-50894-WU"/>
    <s v="R-M-2.5"/>
    <n v="2"/>
    <x v="903"/>
    <s v="knottramlw@odnoklassniki.ru"/>
    <x v="2"/>
    <s v="Rob"/>
    <s v="M"/>
    <x v="3"/>
    <n v="22.884999999999998"/>
    <n v="45.769999999999996"/>
    <x v="0"/>
    <x v="0"/>
    <x v="1"/>
  </r>
  <r>
    <s v="CHE-78995-767"/>
    <x v="990"/>
    <s v="00888-74814-UZ"/>
    <s v="A-D-0.5"/>
    <n v="3"/>
    <x v="904"/>
    <s v="tnewburys@usda.gov"/>
    <x v="2"/>
    <s v="Ara"/>
    <s v="D"/>
    <x v="0"/>
    <n v="5.97"/>
    <n v="17.91"/>
    <x v="3"/>
    <x v="1"/>
    <x v="0"/>
  </r>
  <r>
    <s v="HCA-87224-420"/>
    <x v="991"/>
    <s v="62682-27930-PD"/>
    <s v="E-M-0.5"/>
    <n v="5"/>
    <x v="905"/>
    <s v="tfero4n@comsenz.com"/>
    <x v="0"/>
    <s v="Exc"/>
    <s v="M"/>
    <x v="0"/>
    <n v="8.25"/>
    <n v="41.25"/>
    <x v="1"/>
    <x v="0"/>
    <x v="1"/>
  </r>
  <r>
    <s v="BLQ-03709-265"/>
    <x v="992"/>
    <s v="72463-75685-MV"/>
    <s v="R-L-0.2"/>
    <n v="3"/>
    <x v="906"/>
    <s v="ccrosier63@xrea.com"/>
    <x v="0"/>
    <s v="Rob"/>
    <s v="L"/>
    <x v="1"/>
    <n v="3.5849999999999995"/>
    <n v="10.754999999999999"/>
    <x v="0"/>
    <x v="2"/>
    <x v="0"/>
  </r>
  <r>
    <s v="BLQ-03709-265"/>
    <x v="993"/>
    <s v="72463-75685-MV"/>
    <s v="R-M-0.2"/>
    <n v="5"/>
    <x v="906"/>
    <s v="ccrosier63@xrea.com"/>
    <x v="0"/>
    <s v="Rob"/>
    <s v="M"/>
    <x v="1"/>
    <n v="2.9849999999999999"/>
    <n v="14.924999999999999"/>
    <x v="0"/>
    <x v="0"/>
    <x v="0"/>
  </r>
  <r>
    <s v="IOM-51636-823"/>
    <x v="994"/>
    <s v="04609-95151-XH"/>
    <s v="A-D-1"/>
    <n v="3"/>
    <x v="907"/>
    <s v=""/>
    <x v="0"/>
    <s v="Ara"/>
    <s v="D"/>
    <x v="2"/>
    <n v="9.9499999999999993"/>
    <n v="29.849999999999998"/>
    <x v="3"/>
    <x v="1"/>
    <x v="0"/>
  </r>
  <r>
    <s v="XUR-14132-391"/>
    <x v="995"/>
    <s v="96836-09258-RI"/>
    <s v="R-D-0.5"/>
    <n v="4"/>
    <x v="908"/>
    <s v="lgoodger95@guardian.co.uk"/>
    <x v="0"/>
    <s v="Rob"/>
    <s v="D"/>
    <x v="0"/>
    <n v="5.3699999999999992"/>
    <n v="21.479999999999997"/>
    <x v="0"/>
    <x v="1"/>
    <x v="1"/>
  </r>
  <r>
    <s v="SNZ-44595-152"/>
    <x v="996"/>
    <s v="06136-65250-PG"/>
    <s v="R-L-1"/>
    <n v="2"/>
    <x v="909"/>
    <s v="kkemeryra@t.co"/>
    <x v="0"/>
    <s v="Rob"/>
    <s v="L"/>
    <x v="2"/>
    <n v="11.95"/>
    <n v="23.9"/>
    <x v="0"/>
    <x v="2"/>
    <x v="1"/>
  </r>
  <r>
    <s v="PQA-54820-810"/>
    <x v="997"/>
    <s v="91460-04823-BX"/>
    <s v="A-L-1"/>
    <n v="3"/>
    <x v="910"/>
    <s v="ipikett1d@xinhuanet.com"/>
    <x v="0"/>
    <s v="Ara"/>
    <s v="L"/>
    <x v="2"/>
    <n v="12.95"/>
    <n v="38.849999999999994"/>
    <x v="3"/>
    <x v="2"/>
    <x v="0"/>
  </r>
  <r>
    <s v="XKB-41924-202"/>
    <x v="998"/>
    <s v="45089-52817-WN"/>
    <s v="L-D-0.5"/>
    <n v="2"/>
    <x v="911"/>
    <s v="ibouldon1e@gizmodo.com"/>
    <x v="0"/>
    <s v="Lib"/>
    <s v="D"/>
    <x v="0"/>
    <n v="7.77"/>
    <n v="15.54"/>
    <x v="2"/>
    <x v="1"/>
    <x v="0"/>
  </r>
  <r>
    <s v="HHO-79903-185"/>
    <x v="999"/>
    <s v="53893-01719-CL"/>
    <s v="A-L-2.5"/>
    <n v="1"/>
    <x v="912"/>
    <s v="bfattorinio3@quantcast.com"/>
    <x v="2"/>
    <s v="Ara"/>
    <s v="L"/>
    <x v="3"/>
    <n v="29.784999999999997"/>
    <n v="29.784999999999997"/>
    <x v="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38BCCA-56D7-47B7-9816-0102D03E9AE7}" name="total_sales" cacheId="10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4">
  <location ref="A3:E40" firstHeaderRow="1" firstDataRow="2" firstDataCol="1"/>
  <pivotFields count="18">
    <pivotField showAll="0" defaultSubtotal="0"/>
    <pivotField numFmtId="167" showAll="0" defaultSubtotal="0">
      <items count="128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m="1" x="1170"/>
        <item m="1" x="1128"/>
        <item m="1" x="1061"/>
        <item m="1" x="1004"/>
        <item m="1" x="1090"/>
        <item m="1" x="1079"/>
        <item m="1" x="1007"/>
        <item m="1" x="1171"/>
        <item m="1" x="1172"/>
        <item m="1" x="1030"/>
        <item m="1" x="1173"/>
        <item m="1" x="1174"/>
        <item m="1" x="1091"/>
        <item m="1" x="1175"/>
        <item m="1" x="1018"/>
        <item m="1" x="1087"/>
        <item m="1" x="1176"/>
        <item m="1" x="1177"/>
        <item m="1" x="1047"/>
        <item m="1" x="1023"/>
        <item m="1" x="1178"/>
        <item m="1" x="1063"/>
        <item m="1" x="1179"/>
        <item m="1" x="1180"/>
        <item m="1" x="1181"/>
        <item m="1" x="1077"/>
        <item m="1" x="1094"/>
        <item m="1" x="1182"/>
        <item m="1" x="1166"/>
        <item m="1" x="1153"/>
        <item m="1" x="1113"/>
        <item m="1" x="1183"/>
        <item m="1" x="1184"/>
        <item m="1" x="1185"/>
        <item m="1" x="1186"/>
        <item m="1" x="1084"/>
        <item m="1" x="1187"/>
        <item m="1" x="1092"/>
        <item m="1" x="1011"/>
        <item m="1" x="1125"/>
        <item m="1" x="1188"/>
        <item m="1" x="1189"/>
        <item m="1" x="1072"/>
        <item m="1" x="1048"/>
        <item m="1" x="1139"/>
        <item m="1" x="1108"/>
        <item m="1" x="1019"/>
        <item m="1" x="1190"/>
        <item m="1" x="1168"/>
        <item m="1" x="1055"/>
        <item m="1" x="1191"/>
        <item m="1" x="1129"/>
        <item m="1" x="1143"/>
        <item m="1" x="1192"/>
        <item m="1" x="1039"/>
        <item m="1" x="1193"/>
        <item m="1" x="1051"/>
        <item m="1" x="1097"/>
        <item m="1" x="1194"/>
        <item m="1" x="1057"/>
        <item m="1" x="1075"/>
        <item m="1" x="1006"/>
        <item m="1" x="1071"/>
        <item m="1" x="1195"/>
        <item m="1" x="1196"/>
        <item m="1" x="1105"/>
        <item m="1" x="1154"/>
        <item m="1" x="1197"/>
        <item m="1" x="1198"/>
        <item m="1" x="1045"/>
        <item m="1" x="1008"/>
        <item m="1" x="1164"/>
        <item m="1" x="1199"/>
        <item m="1" x="1028"/>
        <item m="1" x="1200"/>
        <item m="1" x="1167"/>
        <item m="1" x="1010"/>
        <item m="1" x="1201"/>
        <item m="1" x="1098"/>
        <item m="1" x="1202"/>
        <item m="1" x="1102"/>
        <item m="1" x="1203"/>
        <item m="1" x="1062"/>
        <item m="1" x="1204"/>
        <item m="1" x="1053"/>
        <item m="1" x="1205"/>
        <item m="1" x="1206"/>
        <item m="1" x="1207"/>
        <item m="1" x="1096"/>
        <item m="1" x="1208"/>
        <item m="1" x="1140"/>
        <item m="1" x="1209"/>
        <item m="1" x="1130"/>
        <item m="1" x="1210"/>
        <item m="1" x="1003"/>
        <item m="1" x="1052"/>
        <item m="1" x="1044"/>
        <item m="1" x="1211"/>
        <item m="1" x="1111"/>
        <item m="1" x="1212"/>
        <item m="1" x="1213"/>
        <item m="1" x="1214"/>
        <item m="1" x="1215"/>
        <item m="1" x="1216"/>
        <item m="1" x="1144"/>
        <item m="1" x="1217"/>
        <item m="1" x="1088"/>
        <item m="1" x="1095"/>
        <item m="1" x="1218"/>
        <item m="1" x="1141"/>
        <item m="1" x="1219"/>
        <item m="1" x="1037"/>
        <item m="1" x="1135"/>
        <item m="1" x="1220"/>
        <item m="1" x="1221"/>
        <item m="1" x="1124"/>
        <item m="1" x="1222"/>
        <item m="1" x="1100"/>
        <item m="1" x="1137"/>
        <item m="1" x="1152"/>
        <item m="1" x="1126"/>
        <item m="1" x="1041"/>
        <item m="1" x="1223"/>
        <item m="1" x="1224"/>
        <item m="1" x="1015"/>
        <item m="1" x="1106"/>
        <item m="1" x="1225"/>
        <item m="1" x="1226"/>
        <item m="1" x="1069"/>
        <item m="1" x="1227"/>
        <item m="1" x="1228"/>
        <item m="1" x="1076"/>
        <item m="1" x="1229"/>
        <item m="1" x="1157"/>
        <item m="1" x="1230"/>
        <item m="1" x="1026"/>
        <item m="1" x="1050"/>
        <item m="1" x="1231"/>
        <item m="1" x="1232"/>
        <item m="1" x="1233"/>
        <item m="1" x="1082"/>
        <item m="1" x="1074"/>
        <item m="1" x="1109"/>
        <item m="1" x="1234"/>
        <item m="1" x="1235"/>
        <item m="1" x="1162"/>
        <item m="1" x="1089"/>
        <item m="1" x="1236"/>
        <item m="1" x="1237"/>
        <item m="1" x="1238"/>
        <item m="1" x="1239"/>
        <item m="1" x="1240"/>
        <item m="1" x="1241"/>
        <item m="1" x="1118"/>
        <item m="1" x="1242"/>
        <item m="1" x="1243"/>
        <item m="1" x="1244"/>
        <item m="1" x="1012"/>
        <item m="1" x="1245"/>
        <item m="1" x="1031"/>
        <item m="1" x="1246"/>
        <item m="1" x="1093"/>
        <item m="1" x="1247"/>
        <item m="1" x="1064"/>
        <item m="1" x="1070"/>
        <item m="1" x="1248"/>
        <item m="1" x="1107"/>
        <item m="1" x="1123"/>
        <item m="1" x="1016"/>
        <item m="1" x="1065"/>
        <item m="1" x="1033"/>
        <item m="1" x="1249"/>
        <item m="1" x="1250"/>
        <item m="1" x="1038"/>
        <item m="1" x="1251"/>
        <item m="1" x="1017"/>
        <item m="1" x="1025"/>
        <item m="1" x="1073"/>
        <item m="1" x="1136"/>
        <item m="1" x="1067"/>
        <item m="1" x="1252"/>
        <item m="1" x="1253"/>
        <item m="1" x="1254"/>
        <item m="1" x="1255"/>
        <item m="1" x="1158"/>
        <item m="1" x="1256"/>
        <item m="1" x="1257"/>
        <item m="1" x="1258"/>
        <item m="1" x="1112"/>
        <item m="1" x="1150"/>
        <item m="1" x="1259"/>
        <item m="1" x="1260"/>
        <item m="1" x="1043"/>
        <item m="1" x="1261"/>
        <item m="1" x="1262"/>
        <item m="1" x="1263"/>
        <item m="1" x="1046"/>
        <item m="1" x="1049"/>
        <item m="1" x="1264"/>
        <item m="1" x="1066"/>
        <item m="1" x="1115"/>
        <item m="1" x="1265"/>
        <item m="1" x="1266"/>
        <item m="1" x="1267"/>
        <item m="1" x="1268"/>
        <item m="1" x="1269"/>
        <item m="1" x="1134"/>
        <item m="1" x="1133"/>
        <item m="1" x="1035"/>
        <item m="1" x="1114"/>
        <item m="1" x="1270"/>
        <item m="1" x="1080"/>
        <item m="1" x="1271"/>
        <item m="1" x="1001"/>
        <item m="1" x="1081"/>
        <item m="1" x="1036"/>
        <item m="1" x="1103"/>
        <item m="1" x="1272"/>
        <item m="1" x="1119"/>
        <item m="1" x="1122"/>
        <item m="1" x="1273"/>
        <item m="1" x="1274"/>
        <item m="1" x="1275"/>
        <item m="1" x="1276"/>
        <item m="1" x="1148"/>
        <item m="1" x="1151"/>
        <item m="1" x="1161"/>
        <item m="1" x="1022"/>
        <item m="1" x="1277"/>
        <item m="1" x="1278"/>
        <item m="1" x="1085"/>
        <item m="1" x="1060"/>
        <item m="1" x="1279"/>
        <item m="1" x="1280"/>
        <item m="1" x="1042"/>
        <item m="1" x="1021"/>
        <item m="1" x="1131"/>
        <item m="1" x="1132"/>
        <item m="1" x="1116"/>
        <item m="1" x="1281"/>
        <item m="1" x="1032"/>
        <item m="1" x="1282"/>
        <item m="1" x="1283"/>
        <item m="1" x="1284"/>
        <item m="1" x="1027"/>
        <item m="1" x="1142"/>
        <item x="0"/>
        <item x="1"/>
        <item x="4"/>
        <item x="7"/>
        <item x="8"/>
        <item x="9"/>
        <item x="16"/>
        <item x="17"/>
        <item x="18"/>
        <item x="20"/>
        <item x="24"/>
        <item x="33"/>
        <item x="34"/>
        <item x="35"/>
        <item x="38"/>
        <item x="39"/>
        <item x="40"/>
        <item x="41"/>
        <item x="42"/>
        <item x="43"/>
        <item x="45"/>
        <item x="48"/>
        <item x="49"/>
        <item x="50"/>
        <item x="51"/>
        <item x="53"/>
        <item x="54"/>
        <item x="57"/>
        <item x="59"/>
        <item x="60"/>
        <item x="61"/>
        <item x="65"/>
        <item x="67"/>
        <item x="68"/>
        <item x="69"/>
        <item x="71"/>
        <item x="72"/>
        <item x="73"/>
        <item x="74"/>
        <item x="77"/>
        <item x="78"/>
        <item x="79"/>
        <item x="87"/>
        <item x="89"/>
        <item x="93"/>
        <item x="95"/>
        <item x="96"/>
        <item x="99"/>
        <item x="100"/>
        <item x="102"/>
        <item x="104"/>
        <item x="105"/>
        <item x="106"/>
        <item x="110"/>
        <item x="112"/>
        <item x="113"/>
        <item x="115"/>
        <item x="117"/>
        <item x="118"/>
        <item x="119"/>
        <item x="120"/>
        <item x="124"/>
        <item x="125"/>
        <item x="127"/>
        <item x="130"/>
        <item x="132"/>
        <item x="133"/>
        <item x="135"/>
        <item x="136"/>
        <item x="139"/>
        <item x="140"/>
        <item x="141"/>
        <item x="152"/>
        <item x="153"/>
        <item x="157"/>
        <item x="158"/>
        <item x="161"/>
        <item x="162"/>
        <item x="163"/>
        <item x="165"/>
        <item x="166"/>
        <item x="168"/>
        <item x="171"/>
        <item x="172"/>
        <item x="173"/>
        <item x="174"/>
        <item x="175"/>
        <item x="176"/>
        <item x="177"/>
        <item x="179"/>
        <item x="180"/>
        <item x="181"/>
        <item x="182"/>
        <item x="185"/>
        <item x="187"/>
        <item x="188"/>
        <item x="193"/>
        <item x="194"/>
        <item x="197"/>
        <item x="199"/>
        <item x="200"/>
        <item x="202"/>
        <item x="204"/>
        <item x="205"/>
        <item x="209"/>
        <item x="210"/>
        <item x="213"/>
        <item x="216"/>
        <item x="217"/>
        <item x="221"/>
        <item x="222"/>
        <item x="223"/>
        <item x="225"/>
        <item x="226"/>
        <item x="227"/>
        <item x="230"/>
        <item x="236"/>
        <item x="240"/>
        <item x="241"/>
        <item x="243"/>
        <item x="245"/>
        <item m="1" x="1169"/>
        <item m="1" x="1086"/>
        <item m="1" x="1040"/>
        <item m="1" x="1013"/>
        <item m="1" x="1117"/>
        <item m="1" x="1054"/>
        <item m="1" x="1078"/>
        <item m="1" x="1155"/>
        <item m="1" x="1104"/>
        <item m="1" x="1127"/>
        <item m="1" x="1034"/>
        <item m="1" x="1163"/>
        <item m="1" x="1024"/>
        <item m="1" x="1120"/>
        <item m="1" x="1160"/>
        <item m="1" x="1138"/>
        <item m="1" x="1149"/>
        <item m="1" x="1068"/>
        <item m="1" x="1101"/>
        <item m="1" x="1020"/>
        <item m="1" x="1156"/>
        <item m="1" x="1147"/>
        <item m="1" x="1000"/>
        <item m="1" x="1029"/>
        <item m="1" x="1145"/>
        <item m="1" x="1059"/>
        <item m="1" x="1005"/>
        <item m="1" x="1056"/>
        <item m="1" x="1058"/>
        <item m="1" x="1146"/>
        <item m="1" x="1110"/>
        <item m="1" x="1099"/>
        <item m="1" x="1002"/>
        <item m="1" x="1121"/>
        <item m="1" x="1009"/>
        <item m="1" x="1165"/>
        <item m="1" x="1014"/>
        <item m="1" x="1159"/>
        <item m="1" x="1083"/>
        <item x="2"/>
        <item x="3"/>
        <item x="5"/>
        <item x="6"/>
        <item x="10"/>
        <item x="11"/>
        <item x="12"/>
        <item x="13"/>
        <item x="14"/>
        <item x="15"/>
        <item x="19"/>
        <item x="21"/>
        <item x="22"/>
        <item x="23"/>
        <item x="25"/>
        <item x="26"/>
        <item x="27"/>
        <item x="28"/>
        <item x="29"/>
        <item x="30"/>
        <item x="31"/>
        <item x="32"/>
        <item x="36"/>
        <item x="37"/>
        <item x="44"/>
        <item x="46"/>
        <item x="47"/>
        <item x="52"/>
        <item x="55"/>
        <item x="56"/>
        <item x="58"/>
        <item x="62"/>
        <item x="63"/>
        <item x="64"/>
        <item x="66"/>
        <item x="70"/>
        <item x="75"/>
        <item x="76"/>
        <item x="80"/>
        <item x="81"/>
        <item x="82"/>
        <item x="83"/>
        <item x="84"/>
        <item x="85"/>
        <item x="86"/>
        <item x="88"/>
        <item x="90"/>
        <item x="91"/>
        <item x="92"/>
        <item x="94"/>
        <item x="97"/>
        <item x="98"/>
        <item x="101"/>
        <item x="103"/>
        <item x="107"/>
        <item x="108"/>
        <item x="109"/>
        <item x="111"/>
        <item x="114"/>
        <item x="116"/>
        <item x="121"/>
        <item x="122"/>
        <item x="123"/>
        <item x="126"/>
        <item x="128"/>
        <item x="129"/>
        <item x="131"/>
        <item x="134"/>
        <item x="137"/>
        <item x="138"/>
        <item x="142"/>
        <item x="143"/>
        <item x="144"/>
        <item x="145"/>
        <item x="146"/>
        <item x="147"/>
        <item x="148"/>
        <item x="149"/>
        <item x="150"/>
        <item x="151"/>
        <item x="154"/>
        <item x="155"/>
        <item x="156"/>
        <item x="159"/>
        <item x="160"/>
        <item x="164"/>
        <item x="167"/>
        <item x="169"/>
        <item x="170"/>
        <item x="178"/>
        <item x="183"/>
        <item x="184"/>
        <item x="186"/>
        <item x="189"/>
        <item x="190"/>
        <item x="191"/>
        <item x="192"/>
        <item x="195"/>
        <item x="196"/>
        <item x="198"/>
        <item x="201"/>
        <item x="203"/>
        <item x="206"/>
        <item x="207"/>
        <item x="208"/>
        <item x="211"/>
        <item x="212"/>
        <item x="214"/>
        <item x="215"/>
        <item x="218"/>
        <item x="219"/>
        <item x="220"/>
        <item x="224"/>
        <item x="228"/>
        <item x="229"/>
        <item x="231"/>
        <item x="232"/>
        <item x="233"/>
        <item x="234"/>
        <item x="235"/>
        <item x="237"/>
        <item x="238"/>
        <item x="239"/>
        <item x="242"/>
        <item x="24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1"/>
        <item x="0"/>
        <item x="2"/>
        <item x="3"/>
      </items>
    </pivotField>
    <pivotField numFmtId="165" showAll="0" defaultSubtotal="0"/>
    <pivotField dataField="1" numFmtId="165" showAll="0" defaultSubtotal="0"/>
    <pivotField axis="axisCol" showAll="0" defaultSubtotal="0">
      <items count="4">
        <item x="3"/>
        <item x="1"/>
        <item x="2"/>
        <item x="0"/>
      </items>
    </pivotField>
    <pivotField showAll="0" defaultSubtotal="0">
      <items count="3">
        <item x="1"/>
        <item x="2"/>
        <item x="0"/>
      </items>
    </pivotField>
    <pivotField subtotalTop="0" showAll="0" defaultSubtotal="0">
      <items count="2">
        <item x="0"/>
        <item x="1"/>
      </items>
    </pivotField>
    <pivotField axis="axisRow" showAll="0" defaultSubtotal="0">
      <items count="14">
        <item x="0"/>
        <item x="1"/>
        <item x="2"/>
        <item x="3"/>
        <item x="4"/>
        <item x="5"/>
        <item x="6"/>
        <item x="7"/>
        <item x="8"/>
        <item x="9"/>
        <item x="10"/>
        <item x="11"/>
        <item x="12"/>
        <item x="13"/>
      </items>
    </pivotField>
    <pivotField axis="axisRow" showAll="0" defaultSubtotal="0">
      <items count="5">
        <item x="1"/>
        <item x="2"/>
        <item x="3"/>
        <item x="0"/>
        <item x="4"/>
      </items>
    </pivotField>
  </pivotFields>
  <rowFields count="2">
    <field x="17"/>
    <field x="16"/>
  </rowFields>
  <rowItems count="36">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rowItems>
  <colFields count="1">
    <field x="13"/>
  </colFields>
  <colItems count="4">
    <i>
      <x/>
    </i>
    <i>
      <x v="1"/>
    </i>
    <i>
      <x v="2"/>
    </i>
    <i>
      <x v="3"/>
    </i>
  </colItems>
  <dataFields count="1">
    <dataField name="Sum of Sales" fld="12" baseField="0" baseItem="0" numFmtId="4"/>
  </dataFields>
  <formats count="15">
    <format dxfId="1403">
      <pivotArea field="13" type="button" dataOnly="0" labelOnly="1" outline="0" axis="axisCol" fieldPosition="0"/>
    </format>
    <format dxfId="1402">
      <pivotArea type="topRight" dataOnly="0" labelOnly="1" outline="0" fieldPosition="0"/>
    </format>
    <format dxfId="1401">
      <pivotArea dataOnly="0" labelOnly="1" fieldPosition="0">
        <references count="1">
          <reference field="13" count="0"/>
        </references>
      </pivotArea>
    </format>
    <format dxfId="1400">
      <pivotArea type="all" dataOnly="0" outline="0" fieldPosition="0"/>
    </format>
    <format dxfId="1399">
      <pivotArea outline="0" collapsedLevelsAreSubtotals="1" fieldPosition="0"/>
    </format>
    <format dxfId="1398">
      <pivotArea type="origin" dataOnly="0" labelOnly="1" outline="0" fieldPosition="0"/>
    </format>
    <format dxfId="1397">
      <pivotArea field="13" type="button" dataOnly="0" labelOnly="1" outline="0" axis="axisCol" fieldPosition="0"/>
    </format>
    <format dxfId="1396">
      <pivotArea type="topRight" dataOnly="0" labelOnly="1" outline="0" fieldPosition="0"/>
    </format>
    <format dxfId="1395">
      <pivotArea field="17" type="button" dataOnly="0" labelOnly="1" outline="0" axis="axisRow" fieldPosition="0"/>
    </format>
    <format dxfId="1394">
      <pivotArea dataOnly="0" labelOnly="1" fieldPosition="0">
        <references count="1">
          <reference field="17" count="3">
            <x v="0"/>
            <x v="1"/>
            <x v="2"/>
          </reference>
        </references>
      </pivotArea>
    </format>
    <format dxfId="1393">
      <pivotArea dataOnly="0" labelOnly="1" grandRow="1" outline="0" fieldPosition="0"/>
    </format>
    <format dxfId="1392">
      <pivotArea dataOnly="0" labelOnly="1" fieldPosition="0">
        <references count="2">
          <reference field="16" count="4">
            <x v="9"/>
            <x v="10"/>
            <x v="11"/>
            <x v="12"/>
          </reference>
          <reference field="17" count="1" selected="0">
            <x v="0"/>
          </reference>
        </references>
      </pivotArea>
    </format>
    <format dxfId="1391">
      <pivotArea dataOnly="0" labelOnly="1" fieldPosition="0">
        <references count="2">
          <reference field="16" count="12">
            <x v="1"/>
            <x v="2"/>
            <x v="3"/>
            <x v="4"/>
            <x v="5"/>
            <x v="6"/>
            <x v="7"/>
            <x v="8"/>
            <x v="9"/>
            <x v="10"/>
            <x v="11"/>
            <x v="12"/>
          </reference>
          <reference field="17" count="1" selected="0">
            <x v="1"/>
          </reference>
        </references>
      </pivotArea>
    </format>
    <format dxfId="1390">
      <pivotArea dataOnly="0" labelOnly="1" fieldPosition="0">
        <references count="2">
          <reference field="16" count="12">
            <x v="1"/>
            <x v="2"/>
            <x v="3"/>
            <x v="4"/>
            <x v="5"/>
            <x v="6"/>
            <x v="7"/>
            <x v="8"/>
            <x v="9"/>
            <x v="10"/>
            <x v="11"/>
            <x v="12"/>
          </reference>
          <reference field="17" count="1" selected="0">
            <x v="2"/>
          </reference>
        </references>
      </pivotArea>
    </format>
    <format dxfId="1389">
      <pivotArea dataOnly="0" labelOnly="1" fieldPosition="0">
        <references count="1">
          <reference field="13" count="0"/>
        </references>
      </pivotArea>
    </format>
  </formats>
  <chartFormats count="10">
    <chartFormat chart="31" format="0" series="1">
      <pivotArea type="data" outline="0" fieldPosition="0">
        <references count="2">
          <reference field="4294967294" count="1" selected="0">
            <x v="0"/>
          </reference>
          <reference field="13" count="1" selected="0">
            <x v="0"/>
          </reference>
        </references>
      </pivotArea>
    </chartFormat>
    <chartFormat chart="31" format="1" series="1">
      <pivotArea type="data" outline="0" fieldPosition="0">
        <references count="2">
          <reference field="4294967294" count="1" selected="0">
            <x v="0"/>
          </reference>
          <reference field="13" count="1" selected="0">
            <x v="1"/>
          </reference>
        </references>
      </pivotArea>
    </chartFormat>
    <chartFormat chart="31" format="2" series="1">
      <pivotArea type="data" outline="0" fieldPosition="0">
        <references count="2">
          <reference field="4294967294" count="1" selected="0">
            <x v="0"/>
          </reference>
          <reference field="13" count="1" selected="0">
            <x v="2"/>
          </reference>
        </references>
      </pivotArea>
    </chartFormat>
    <chartFormat chart="31" format="3" series="1">
      <pivotArea type="data" outline="0" fieldPosition="0">
        <references count="2">
          <reference field="4294967294" count="1" selected="0">
            <x v="0"/>
          </reference>
          <reference field="13" count="1" selected="0">
            <x v="3"/>
          </reference>
        </references>
      </pivotArea>
    </chartFormat>
    <chartFormat chart="31" format="4" series="1">
      <pivotArea type="data" outline="0" fieldPosition="0">
        <references count="1">
          <reference field="4294967294" count="1" selected="0">
            <x v="0"/>
          </reference>
        </references>
      </pivotArea>
    </chartFormat>
    <chartFormat chart="52" format="9" series="1">
      <pivotArea type="data" outline="0" fieldPosition="0">
        <references count="2">
          <reference field="4294967294" count="1" selected="0">
            <x v="0"/>
          </reference>
          <reference field="13" count="1" selected="0">
            <x v="0"/>
          </reference>
        </references>
      </pivotArea>
    </chartFormat>
    <chartFormat chart="52" format="10" series="1">
      <pivotArea type="data" outline="0" fieldPosition="0">
        <references count="2">
          <reference field="4294967294" count="1" selected="0">
            <x v="0"/>
          </reference>
          <reference field="13" count="1" selected="0">
            <x v="1"/>
          </reference>
        </references>
      </pivotArea>
    </chartFormat>
    <chartFormat chart="52" format="11" series="1">
      <pivotArea type="data" outline="0" fieldPosition="0">
        <references count="2">
          <reference field="4294967294" count="1" selected="0">
            <x v="0"/>
          </reference>
          <reference field="13" count="1" selected="0">
            <x v="2"/>
          </reference>
        </references>
      </pivotArea>
    </chartFormat>
    <chartFormat chart="52" format="12" series="1">
      <pivotArea type="data" outline="0" fieldPosition="0">
        <references count="2">
          <reference field="4294967294" count="1" selected="0">
            <x v="0"/>
          </reference>
          <reference field="13" count="1" selected="0">
            <x v="3"/>
          </reference>
        </references>
      </pivotArea>
    </chartFormat>
    <chartFormat chart="5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9EF7DD-E0D9-410A-BDF1-E30B195E1B0B}" name="total_sales" cacheId="10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2">
  <location ref="A3:B6" firstHeaderRow="1" firstDataRow="1" firstDataCol="1"/>
  <pivotFields count="18">
    <pivotField showAll="0" defaultSubtotal="0"/>
    <pivotField numFmtId="167" showAll="0" defaultSubtotal="0">
      <items count="128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m="1" x="1170"/>
        <item m="1" x="1128"/>
        <item m="1" x="1061"/>
        <item m="1" x="1004"/>
        <item m="1" x="1090"/>
        <item m="1" x="1079"/>
        <item m="1" x="1007"/>
        <item m="1" x="1171"/>
        <item m="1" x="1172"/>
        <item m="1" x="1030"/>
        <item m="1" x="1173"/>
        <item m="1" x="1174"/>
        <item m="1" x="1091"/>
        <item m="1" x="1175"/>
        <item m="1" x="1018"/>
        <item m="1" x="1087"/>
        <item m="1" x="1176"/>
        <item m="1" x="1177"/>
        <item m="1" x="1047"/>
        <item m="1" x="1023"/>
        <item m="1" x="1178"/>
        <item m="1" x="1063"/>
        <item m="1" x="1179"/>
        <item m="1" x="1180"/>
        <item m="1" x="1181"/>
        <item m="1" x="1077"/>
        <item m="1" x="1094"/>
        <item m="1" x="1182"/>
        <item m="1" x="1166"/>
        <item m="1" x="1153"/>
        <item m="1" x="1113"/>
        <item m="1" x="1183"/>
        <item m="1" x="1184"/>
        <item m="1" x="1185"/>
        <item m="1" x="1186"/>
        <item m="1" x="1084"/>
        <item m="1" x="1187"/>
        <item m="1" x="1092"/>
        <item m="1" x="1011"/>
        <item m="1" x="1125"/>
        <item m="1" x="1188"/>
        <item m="1" x="1189"/>
        <item m="1" x="1072"/>
        <item m="1" x="1048"/>
        <item m="1" x="1139"/>
        <item m="1" x="1108"/>
        <item m="1" x="1019"/>
        <item m="1" x="1190"/>
        <item m="1" x="1168"/>
        <item m="1" x="1055"/>
        <item m="1" x="1191"/>
        <item m="1" x="1129"/>
        <item m="1" x="1143"/>
        <item m="1" x="1192"/>
        <item m="1" x="1039"/>
        <item m="1" x="1193"/>
        <item m="1" x="1051"/>
        <item m="1" x="1097"/>
        <item m="1" x="1194"/>
        <item m="1" x="1057"/>
        <item m="1" x="1075"/>
        <item m="1" x="1006"/>
        <item m="1" x="1071"/>
        <item m="1" x="1195"/>
        <item m="1" x="1196"/>
        <item m="1" x="1105"/>
        <item m="1" x="1154"/>
        <item m="1" x="1197"/>
        <item m="1" x="1198"/>
        <item m="1" x="1045"/>
        <item m="1" x="1008"/>
        <item m="1" x="1164"/>
        <item m="1" x="1199"/>
        <item m="1" x="1028"/>
        <item m="1" x="1200"/>
        <item m="1" x="1167"/>
        <item m="1" x="1010"/>
        <item m="1" x="1201"/>
        <item m="1" x="1098"/>
        <item m="1" x="1202"/>
        <item m="1" x="1102"/>
        <item m="1" x="1203"/>
        <item m="1" x="1062"/>
        <item m="1" x="1204"/>
        <item m="1" x="1053"/>
        <item m="1" x="1205"/>
        <item m="1" x="1206"/>
        <item m="1" x="1207"/>
        <item m="1" x="1096"/>
        <item m="1" x="1208"/>
        <item m="1" x="1140"/>
        <item m="1" x="1209"/>
        <item m="1" x="1130"/>
        <item m="1" x="1210"/>
        <item m="1" x="1003"/>
        <item m="1" x="1052"/>
        <item m="1" x="1044"/>
        <item m="1" x="1211"/>
        <item m="1" x="1111"/>
        <item m="1" x="1212"/>
        <item m="1" x="1213"/>
        <item m="1" x="1214"/>
        <item m="1" x="1215"/>
        <item m="1" x="1216"/>
        <item m="1" x="1144"/>
        <item m="1" x="1217"/>
        <item m="1" x="1088"/>
        <item m="1" x="1095"/>
        <item m="1" x="1218"/>
        <item m="1" x="1141"/>
        <item m="1" x="1219"/>
        <item m="1" x="1037"/>
        <item m="1" x="1135"/>
        <item m="1" x="1220"/>
        <item m="1" x="1221"/>
        <item m="1" x="1124"/>
        <item m="1" x="1222"/>
        <item m="1" x="1100"/>
        <item m="1" x="1137"/>
        <item m="1" x="1152"/>
        <item m="1" x="1126"/>
        <item m="1" x="1041"/>
        <item m="1" x="1223"/>
        <item m="1" x="1224"/>
        <item m="1" x="1015"/>
        <item m="1" x="1106"/>
        <item m="1" x="1225"/>
        <item m="1" x="1226"/>
        <item m="1" x="1069"/>
        <item m="1" x="1227"/>
        <item m="1" x="1228"/>
        <item m="1" x="1076"/>
        <item m="1" x="1229"/>
        <item m="1" x="1157"/>
        <item m="1" x="1230"/>
        <item m="1" x="1026"/>
        <item m="1" x="1050"/>
        <item m="1" x="1231"/>
        <item m="1" x="1232"/>
        <item m="1" x="1233"/>
        <item m="1" x="1082"/>
        <item m="1" x="1074"/>
        <item m="1" x="1109"/>
        <item m="1" x="1234"/>
        <item m="1" x="1235"/>
        <item m="1" x="1162"/>
        <item m="1" x="1089"/>
        <item m="1" x="1236"/>
        <item m="1" x="1237"/>
        <item m="1" x="1238"/>
        <item m="1" x="1239"/>
        <item m="1" x="1240"/>
        <item m="1" x="1241"/>
        <item m="1" x="1118"/>
        <item m="1" x="1242"/>
        <item m="1" x="1243"/>
        <item m="1" x="1244"/>
        <item m="1" x="1012"/>
        <item m="1" x="1245"/>
        <item m="1" x="1031"/>
        <item m="1" x="1246"/>
        <item m="1" x="1093"/>
        <item m="1" x="1247"/>
        <item m="1" x="1064"/>
        <item m="1" x="1070"/>
        <item m="1" x="1248"/>
        <item m="1" x="1107"/>
        <item m="1" x="1123"/>
        <item m="1" x="1016"/>
        <item m="1" x="1065"/>
        <item m="1" x="1033"/>
        <item m="1" x="1249"/>
        <item m="1" x="1250"/>
        <item m="1" x="1038"/>
        <item m="1" x="1251"/>
        <item m="1" x="1017"/>
        <item m="1" x="1025"/>
        <item m="1" x="1073"/>
        <item m="1" x="1136"/>
        <item m="1" x="1067"/>
        <item m="1" x="1252"/>
        <item m="1" x="1253"/>
        <item m="1" x="1254"/>
        <item m="1" x="1255"/>
        <item m="1" x="1158"/>
        <item m="1" x="1256"/>
        <item m="1" x="1257"/>
        <item m="1" x="1258"/>
        <item m="1" x="1112"/>
        <item m="1" x="1150"/>
        <item m="1" x="1259"/>
        <item m="1" x="1260"/>
        <item m="1" x="1043"/>
        <item m="1" x="1261"/>
        <item m="1" x="1262"/>
        <item m="1" x="1263"/>
        <item m="1" x="1046"/>
        <item m="1" x="1049"/>
        <item m="1" x="1264"/>
        <item m="1" x="1066"/>
        <item m="1" x="1115"/>
        <item m="1" x="1265"/>
        <item m="1" x="1266"/>
        <item m="1" x="1267"/>
        <item m="1" x="1268"/>
        <item m="1" x="1269"/>
        <item m="1" x="1134"/>
        <item m="1" x="1133"/>
        <item m="1" x="1035"/>
        <item m="1" x="1114"/>
        <item m="1" x="1270"/>
        <item m="1" x="1080"/>
        <item m="1" x="1271"/>
        <item m="1" x="1001"/>
        <item m="1" x="1081"/>
        <item m="1" x="1036"/>
        <item m="1" x="1103"/>
        <item m="1" x="1272"/>
        <item m="1" x="1119"/>
        <item m="1" x="1122"/>
        <item m="1" x="1273"/>
        <item m="1" x="1274"/>
        <item m="1" x="1275"/>
        <item m="1" x="1276"/>
        <item m="1" x="1148"/>
        <item m="1" x="1151"/>
        <item m="1" x="1161"/>
        <item m="1" x="1022"/>
        <item m="1" x="1277"/>
        <item m="1" x="1278"/>
        <item m="1" x="1085"/>
        <item m="1" x="1060"/>
        <item m="1" x="1279"/>
        <item m="1" x="1280"/>
        <item m="1" x="1042"/>
        <item m="1" x="1021"/>
        <item m="1" x="1131"/>
        <item m="1" x="1132"/>
        <item m="1" x="1116"/>
        <item m="1" x="1281"/>
        <item m="1" x="1032"/>
        <item m="1" x="1282"/>
        <item m="1" x="1283"/>
        <item m="1" x="1284"/>
        <item m="1" x="1027"/>
        <item m="1" x="1142"/>
        <item x="0"/>
        <item x="1"/>
        <item x="4"/>
        <item x="7"/>
        <item x="8"/>
        <item x="9"/>
        <item x="16"/>
        <item x="17"/>
        <item x="18"/>
        <item x="20"/>
        <item x="24"/>
        <item x="33"/>
        <item x="34"/>
        <item x="35"/>
        <item x="38"/>
        <item x="39"/>
        <item x="40"/>
        <item x="41"/>
        <item x="42"/>
        <item x="43"/>
        <item x="45"/>
        <item x="48"/>
        <item x="49"/>
        <item x="50"/>
        <item x="51"/>
        <item x="53"/>
        <item x="54"/>
        <item x="57"/>
        <item x="59"/>
        <item x="60"/>
        <item x="61"/>
        <item x="65"/>
        <item x="67"/>
        <item x="68"/>
        <item x="69"/>
        <item x="71"/>
        <item x="72"/>
        <item x="73"/>
        <item x="74"/>
        <item x="77"/>
        <item x="78"/>
        <item x="79"/>
        <item x="87"/>
        <item x="89"/>
        <item x="93"/>
        <item x="95"/>
        <item x="96"/>
        <item x="99"/>
        <item x="100"/>
        <item x="102"/>
        <item x="104"/>
        <item x="105"/>
        <item x="106"/>
        <item x="110"/>
        <item x="112"/>
        <item x="113"/>
        <item x="115"/>
        <item x="117"/>
        <item x="118"/>
        <item x="119"/>
        <item x="120"/>
        <item x="124"/>
        <item x="125"/>
        <item x="127"/>
        <item x="130"/>
        <item x="132"/>
        <item x="133"/>
        <item x="135"/>
        <item x="136"/>
        <item x="139"/>
        <item x="140"/>
        <item x="141"/>
        <item x="152"/>
        <item x="153"/>
        <item x="157"/>
        <item x="158"/>
        <item x="161"/>
        <item x="162"/>
        <item x="163"/>
        <item x="165"/>
        <item x="166"/>
        <item x="168"/>
        <item x="171"/>
        <item x="172"/>
        <item x="173"/>
        <item x="174"/>
        <item x="175"/>
        <item x="176"/>
        <item x="177"/>
        <item x="179"/>
        <item x="180"/>
        <item x="181"/>
        <item x="182"/>
        <item x="185"/>
        <item x="187"/>
        <item x="188"/>
        <item x="193"/>
        <item x="194"/>
        <item x="197"/>
        <item x="199"/>
        <item x="200"/>
        <item x="202"/>
        <item x="204"/>
        <item x="205"/>
        <item x="209"/>
        <item x="210"/>
        <item x="213"/>
        <item x="216"/>
        <item x="217"/>
        <item x="221"/>
        <item x="222"/>
        <item x="223"/>
        <item x="225"/>
        <item x="226"/>
        <item x="227"/>
        <item x="230"/>
        <item x="236"/>
        <item x="240"/>
        <item x="241"/>
        <item x="243"/>
        <item x="245"/>
        <item m="1" x="1169"/>
        <item m="1" x="1086"/>
        <item m="1" x="1040"/>
        <item m="1" x="1013"/>
        <item m="1" x="1117"/>
        <item m="1" x="1054"/>
        <item m="1" x="1078"/>
        <item m="1" x="1155"/>
        <item m="1" x="1104"/>
        <item m="1" x="1127"/>
        <item m="1" x="1034"/>
        <item m="1" x="1163"/>
        <item m="1" x="1024"/>
        <item m="1" x="1120"/>
        <item m="1" x="1160"/>
        <item m="1" x="1138"/>
        <item m="1" x="1149"/>
        <item m="1" x="1068"/>
        <item m="1" x="1101"/>
        <item m="1" x="1020"/>
        <item m="1" x="1156"/>
        <item m="1" x="1147"/>
        <item m="1" x="1000"/>
        <item m="1" x="1029"/>
        <item m="1" x="1145"/>
        <item m="1" x="1059"/>
        <item m="1" x="1005"/>
        <item m="1" x="1056"/>
        <item m="1" x="1058"/>
        <item m="1" x="1146"/>
        <item m="1" x="1110"/>
        <item m="1" x="1099"/>
        <item m="1" x="1002"/>
        <item m="1" x="1121"/>
        <item m="1" x="1009"/>
        <item m="1" x="1165"/>
        <item m="1" x="1014"/>
        <item m="1" x="1159"/>
        <item m="1" x="1083"/>
        <item x="2"/>
        <item x="3"/>
        <item x="5"/>
        <item x="6"/>
        <item x="10"/>
        <item x="11"/>
        <item x="12"/>
        <item x="13"/>
        <item x="14"/>
        <item x="15"/>
        <item x="19"/>
        <item x="21"/>
        <item x="22"/>
        <item x="23"/>
        <item x="25"/>
        <item x="26"/>
        <item x="27"/>
        <item x="28"/>
        <item x="29"/>
        <item x="30"/>
        <item x="31"/>
        <item x="32"/>
        <item x="36"/>
        <item x="37"/>
        <item x="44"/>
        <item x="46"/>
        <item x="47"/>
        <item x="52"/>
        <item x="55"/>
        <item x="56"/>
        <item x="58"/>
        <item x="62"/>
        <item x="63"/>
        <item x="64"/>
        <item x="66"/>
        <item x="70"/>
        <item x="75"/>
        <item x="76"/>
        <item x="80"/>
        <item x="81"/>
        <item x="82"/>
        <item x="83"/>
        <item x="84"/>
        <item x="85"/>
        <item x="86"/>
        <item x="88"/>
        <item x="90"/>
        <item x="91"/>
        <item x="92"/>
        <item x="94"/>
        <item x="97"/>
        <item x="98"/>
        <item x="101"/>
        <item x="103"/>
        <item x="107"/>
        <item x="108"/>
        <item x="109"/>
        <item x="111"/>
        <item x="114"/>
        <item x="116"/>
        <item x="121"/>
        <item x="122"/>
        <item x="123"/>
        <item x="126"/>
        <item x="128"/>
        <item x="129"/>
        <item x="131"/>
        <item x="134"/>
        <item x="137"/>
        <item x="138"/>
        <item x="142"/>
        <item x="143"/>
        <item x="144"/>
        <item x="145"/>
        <item x="146"/>
        <item x="147"/>
        <item x="148"/>
        <item x="149"/>
        <item x="150"/>
        <item x="151"/>
        <item x="154"/>
        <item x="155"/>
        <item x="156"/>
        <item x="159"/>
        <item x="160"/>
        <item x="164"/>
        <item x="167"/>
        <item x="169"/>
        <item x="170"/>
        <item x="178"/>
        <item x="183"/>
        <item x="184"/>
        <item x="186"/>
        <item x="189"/>
        <item x="190"/>
        <item x="191"/>
        <item x="192"/>
        <item x="195"/>
        <item x="196"/>
        <item x="198"/>
        <item x="201"/>
        <item x="203"/>
        <item x="206"/>
        <item x="207"/>
        <item x="208"/>
        <item x="211"/>
        <item x="212"/>
        <item x="214"/>
        <item x="215"/>
        <item x="218"/>
        <item x="219"/>
        <item x="220"/>
        <item x="224"/>
        <item x="228"/>
        <item x="229"/>
        <item x="231"/>
        <item x="232"/>
        <item x="233"/>
        <item x="234"/>
        <item x="235"/>
        <item x="237"/>
        <item x="238"/>
        <item x="239"/>
        <item x="242"/>
        <item x="244"/>
      </items>
    </pivotField>
    <pivotField showAll="0" defaultSubtotal="0"/>
    <pivotField showAll="0" defaultSubtotal="0"/>
    <pivotField showAll="0" defaultSubtotal="0"/>
    <pivotField showAll="0" defaultSubtotal="0"/>
    <pivotField showAll="0" defaultSubtotal="0"/>
    <pivotField axis="axisRow" showAll="0" defaultSubtotal="0">
      <items count="3">
        <item x="2"/>
        <item x="1"/>
        <item x="0"/>
      </items>
    </pivotField>
    <pivotField showAll="0" defaultSubtotal="0"/>
    <pivotField showAll="0" defaultSubtotal="0"/>
    <pivotField numFmtId="166" showAll="0" defaultSubtotal="0">
      <items count="4">
        <item x="1"/>
        <item x="0"/>
        <item x="2"/>
        <item x="3"/>
      </items>
    </pivotField>
    <pivotField numFmtId="165" showAll="0" defaultSubtotal="0"/>
    <pivotField dataField="1" numFmtId="165" showAll="0" defaultSubtotal="0"/>
    <pivotField showAll="0" defaultSubtotal="0">
      <items count="4">
        <item x="3"/>
        <item x="1"/>
        <item x="2"/>
        <item x="0"/>
      </items>
    </pivotField>
    <pivotField showAll="0" defaultSubtotal="0">
      <items count="3">
        <item x="1"/>
        <item x="2"/>
        <item x="0"/>
      </items>
    </pivotField>
    <pivotField subtotalTop="0" showAll="0" defaultSubtotal="0">
      <items count="2">
        <item x="0"/>
        <item x="1"/>
      </items>
    </pivotField>
    <pivotField showAll="0" defaultSubtotal="0">
      <items count="14">
        <item x="0"/>
        <item x="1"/>
        <item x="2"/>
        <item x="3"/>
        <item x="4"/>
        <item x="5"/>
        <item x="6"/>
        <item x="7"/>
        <item x="8"/>
        <item x="9"/>
        <item x="10"/>
        <item x="11"/>
        <item x="12"/>
        <item x="13"/>
      </items>
    </pivotField>
    <pivotField showAll="0" defaultSubtotal="0">
      <items count="5">
        <item x="1"/>
        <item x="2"/>
        <item x="3"/>
        <item x="0"/>
        <item x="4"/>
      </items>
    </pivotField>
  </pivotFields>
  <rowFields count="1">
    <field x="7"/>
  </rowFields>
  <rowItems count="3">
    <i>
      <x/>
    </i>
    <i>
      <x v="1"/>
    </i>
    <i>
      <x v="2"/>
    </i>
  </rowItems>
  <colItems count="1">
    <i/>
  </colItems>
  <dataFields count="1">
    <dataField name="Sum of Sales" fld="12" baseField="0" baseItem="0" numFmtId="4"/>
  </dataFields>
  <formats count="9">
    <format dxfId="1365">
      <pivotArea field="13" type="button" dataOnly="0" labelOnly="1" outline="0"/>
    </format>
    <format dxfId="1366">
      <pivotArea type="topRight" dataOnly="0" labelOnly="1" outline="0" fieldPosition="0"/>
    </format>
    <format dxfId="1367">
      <pivotArea type="all" dataOnly="0" outline="0" fieldPosition="0"/>
    </format>
    <format dxfId="1368">
      <pivotArea outline="0" collapsedLevelsAreSubtotals="1" fieldPosition="0"/>
    </format>
    <format dxfId="1369">
      <pivotArea type="origin" dataOnly="0" labelOnly="1" outline="0" fieldPosition="0"/>
    </format>
    <format dxfId="1370">
      <pivotArea field="13" type="button" dataOnly="0" labelOnly="1" outline="0"/>
    </format>
    <format dxfId="1371">
      <pivotArea type="topRight" dataOnly="0" labelOnly="1" outline="0" fieldPosition="0"/>
    </format>
    <format dxfId="1372">
      <pivotArea field="17" type="button" dataOnly="0" labelOnly="1" outline="0"/>
    </format>
    <format dxfId="1373">
      <pivotArea dataOnly="0" labelOnly="1" grandRow="1" outline="0" fieldPosition="0"/>
    </format>
  </formats>
  <chartFormats count="9">
    <chartFormat chart="31" format="4"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3" format="1">
      <pivotArea type="data" outline="0" fieldPosition="0">
        <references count="2">
          <reference field="4294967294" count="1" selected="0">
            <x v="0"/>
          </reference>
          <reference field="7" count="1" selected="0">
            <x v="2"/>
          </reference>
        </references>
      </pivotArea>
    </chartFormat>
    <chartFormat chart="53" format="2">
      <pivotArea type="data" outline="0" fieldPosition="0">
        <references count="2">
          <reference field="4294967294" count="1" selected="0">
            <x v="0"/>
          </reference>
          <reference field="7" count="1" selected="0">
            <x v="0"/>
          </reference>
        </references>
      </pivotArea>
    </chartFormat>
    <chartFormat chart="53" format="3">
      <pivotArea type="data" outline="0" fieldPosition="0">
        <references count="2">
          <reference field="4294967294" count="1" selected="0">
            <x v="0"/>
          </reference>
          <reference field="7" count="1" selected="0">
            <x v="1"/>
          </reference>
        </references>
      </pivotArea>
    </chartFormat>
    <chartFormat chart="60" format="8" series="1">
      <pivotArea type="data" outline="0" fieldPosition="0">
        <references count="1">
          <reference field="4294967294" count="1" selected="0">
            <x v="0"/>
          </reference>
        </references>
      </pivotArea>
    </chartFormat>
    <chartFormat chart="60" format="9">
      <pivotArea type="data" outline="0" fieldPosition="0">
        <references count="2">
          <reference field="4294967294" count="1" selected="0">
            <x v="0"/>
          </reference>
          <reference field="7" count="1" selected="0">
            <x v="0"/>
          </reference>
        </references>
      </pivotArea>
    </chartFormat>
    <chartFormat chart="60" format="10">
      <pivotArea type="data" outline="0" fieldPosition="0">
        <references count="2">
          <reference field="4294967294" count="1" selected="0">
            <x v="0"/>
          </reference>
          <reference field="7" count="1" selected="0">
            <x v="1"/>
          </reference>
        </references>
      </pivotArea>
    </chartFormat>
    <chartFormat chart="6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2FC18A-9C96-4E00-BC45-4E8CA6C954E1}" name="total_sales" cacheId="10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4">
  <location ref="A3:B8" firstHeaderRow="1" firstDataRow="1" firstDataCol="1"/>
  <pivotFields count="18">
    <pivotField showAll="0" defaultSubtotal="0"/>
    <pivotField numFmtId="167" showAll="0" defaultSubtotal="0">
      <items count="128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m="1" x="1170"/>
        <item m="1" x="1128"/>
        <item m="1" x="1061"/>
        <item m="1" x="1004"/>
        <item m="1" x="1090"/>
        <item m="1" x="1079"/>
        <item m="1" x="1007"/>
        <item m="1" x="1171"/>
        <item m="1" x="1172"/>
        <item m="1" x="1030"/>
        <item m="1" x="1173"/>
        <item m="1" x="1174"/>
        <item m="1" x="1091"/>
        <item m="1" x="1175"/>
        <item m="1" x="1018"/>
        <item m="1" x="1087"/>
        <item m="1" x="1176"/>
        <item m="1" x="1177"/>
        <item m="1" x="1047"/>
        <item m="1" x="1023"/>
        <item m="1" x="1178"/>
        <item m="1" x="1063"/>
        <item m="1" x="1179"/>
        <item m="1" x="1180"/>
        <item m="1" x="1181"/>
        <item m="1" x="1077"/>
        <item m="1" x="1094"/>
        <item m="1" x="1182"/>
        <item m="1" x="1166"/>
        <item m="1" x="1153"/>
        <item m="1" x="1113"/>
        <item m="1" x="1183"/>
        <item m="1" x="1184"/>
        <item m="1" x="1185"/>
        <item m="1" x="1186"/>
        <item m="1" x="1084"/>
        <item m="1" x="1187"/>
        <item m="1" x="1092"/>
        <item m="1" x="1011"/>
        <item m="1" x="1125"/>
        <item m="1" x="1188"/>
        <item m="1" x="1189"/>
        <item m="1" x="1072"/>
        <item m="1" x="1048"/>
        <item m="1" x="1139"/>
        <item m="1" x="1108"/>
        <item m="1" x="1019"/>
        <item m="1" x="1190"/>
        <item m="1" x="1168"/>
        <item m="1" x="1055"/>
        <item m="1" x="1191"/>
        <item m="1" x="1129"/>
        <item m="1" x="1143"/>
        <item m="1" x="1192"/>
        <item m="1" x="1039"/>
        <item m="1" x="1193"/>
        <item m="1" x="1051"/>
        <item m="1" x="1097"/>
        <item m="1" x="1194"/>
        <item m="1" x="1057"/>
        <item m="1" x="1075"/>
        <item m="1" x="1006"/>
        <item m="1" x="1071"/>
        <item m="1" x="1195"/>
        <item m="1" x="1196"/>
        <item m="1" x="1105"/>
        <item m="1" x="1154"/>
        <item m="1" x="1197"/>
        <item m="1" x="1198"/>
        <item m="1" x="1045"/>
        <item m="1" x="1008"/>
        <item m="1" x="1164"/>
        <item m="1" x="1199"/>
        <item m="1" x="1028"/>
        <item m="1" x="1200"/>
        <item m="1" x="1167"/>
        <item m="1" x="1010"/>
        <item m="1" x="1201"/>
        <item m="1" x="1098"/>
        <item m="1" x="1202"/>
        <item m="1" x="1102"/>
        <item m="1" x="1203"/>
        <item m="1" x="1062"/>
        <item m="1" x="1204"/>
        <item m="1" x="1053"/>
        <item m="1" x="1205"/>
        <item m="1" x="1206"/>
        <item m="1" x="1207"/>
        <item m="1" x="1096"/>
        <item m="1" x="1208"/>
        <item m="1" x="1140"/>
        <item m="1" x="1209"/>
        <item m="1" x="1130"/>
        <item m="1" x="1210"/>
        <item m="1" x="1003"/>
        <item m="1" x="1052"/>
        <item m="1" x="1044"/>
        <item m="1" x="1211"/>
        <item m="1" x="1111"/>
        <item m="1" x="1212"/>
        <item m="1" x="1213"/>
        <item m="1" x="1214"/>
        <item m="1" x="1215"/>
        <item m="1" x="1216"/>
        <item m="1" x="1144"/>
        <item m="1" x="1217"/>
        <item m="1" x="1088"/>
        <item m="1" x="1095"/>
        <item m="1" x="1218"/>
        <item m="1" x="1141"/>
        <item m="1" x="1219"/>
        <item m="1" x="1037"/>
        <item m="1" x="1135"/>
        <item m="1" x="1220"/>
        <item m="1" x="1221"/>
        <item m="1" x="1124"/>
        <item m="1" x="1222"/>
        <item m="1" x="1100"/>
        <item m="1" x="1137"/>
        <item m="1" x="1152"/>
        <item m="1" x="1126"/>
        <item m="1" x="1041"/>
        <item m="1" x="1223"/>
        <item m="1" x="1224"/>
        <item m="1" x="1015"/>
        <item m="1" x="1106"/>
        <item m="1" x="1225"/>
        <item m="1" x="1226"/>
        <item m="1" x="1069"/>
        <item m="1" x="1227"/>
        <item m="1" x="1228"/>
        <item m="1" x="1076"/>
        <item m="1" x="1229"/>
        <item m="1" x="1157"/>
        <item m="1" x="1230"/>
        <item m="1" x="1026"/>
        <item m="1" x="1050"/>
        <item m="1" x="1231"/>
        <item m="1" x="1232"/>
        <item m="1" x="1233"/>
        <item m="1" x="1082"/>
        <item m="1" x="1074"/>
        <item m="1" x="1109"/>
        <item m="1" x="1234"/>
        <item m="1" x="1235"/>
        <item m="1" x="1162"/>
        <item m="1" x="1089"/>
        <item m="1" x="1236"/>
        <item m="1" x="1237"/>
        <item m="1" x="1238"/>
        <item m="1" x="1239"/>
        <item m="1" x="1240"/>
        <item m="1" x="1241"/>
        <item m="1" x="1118"/>
        <item m="1" x="1242"/>
        <item m="1" x="1243"/>
        <item m="1" x="1244"/>
        <item m="1" x="1012"/>
        <item m="1" x="1245"/>
        <item m="1" x="1031"/>
        <item m="1" x="1246"/>
        <item m="1" x="1093"/>
        <item m="1" x="1247"/>
        <item m="1" x="1064"/>
        <item m="1" x="1070"/>
        <item m="1" x="1248"/>
        <item m="1" x="1107"/>
        <item m="1" x="1123"/>
        <item m="1" x="1016"/>
        <item m="1" x="1065"/>
        <item m="1" x="1033"/>
        <item m="1" x="1249"/>
        <item m="1" x="1250"/>
        <item m="1" x="1038"/>
        <item m="1" x="1251"/>
        <item m="1" x="1017"/>
        <item m="1" x="1025"/>
        <item m="1" x="1073"/>
        <item m="1" x="1136"/>
        <item m="1" x="1067"/>
        <item m="1" x="1252"/>
        <item m="1" x="1253"/>
        <item m="1" x="1254"/>
        <item m="1" x="1255"/>
        <item m="1" x="1158"/>
        <item m="1" x="1256"/>
        <item m="1" x="1257"/>
        <item m="1" x="1258"/>
        <item m="1" x="1112"/>
        <item m="1" x="1150"/>
        <item m="1" x="1259"/>
        <item m="1" x="1260"/>
        <item m="1" x="1043"/>
        <item m="1" x="1261"/>
        <item m="1" x="1262"/>
        <item m="1" x="1263"/>
        <item m="1" x="1046"/>
        <item m="1" x="1049"/>
        <item m="1" x="1264"/>
        <item m="1" x="1066"/>
        <item m="1" x="1115"/>
        <item m="1" x="1265"/>
        <item m="1" x="1266"/>
        <item m="1" x="1267"/>
        <item m="1" x="1268"/>
        <item m="1" x="1269"/>
        <item m="1" x="1134"/>
        <item m="1" x="1133"/>
        <item m="1" x="1035"/>
        <item m="1" x="1114"/>
        <item m="1" x="1270"/>
        <item m="1" x="1080"/>
        <item m="1" x="1271"/>
        <item m="1" x="1001"/>
        <item m="1" x="1081"/>
        <item m="1" x="1036"/>
        <item m="1" x="1103"/>
        <item m="1" x="1272"/>
        <item m="1" x="1119"/>
        <item m="1" x="1122"/>
        <item m="1" x="1273"/>
        <item m="1" x="1274"/>
        <item m="1" x="1275"/>
        <item m="1" x="1276"/>
        <item m="1" x="1148"/>
        <item m="1" x="1151"/>
        <item m="1" x="1161"/>
        <item m="1" x="1022"/>
        <item m="1" x="1277"/>
        <item m="1" x="1278"/>
        <item m="1" x="1085"/>
        <item m="1" x="1060"/>
        <item m="1" x="1279"/>
        <item m="1" x="1280"/>
        <item m="1" x="1042"/>
        <item m="1" x="1021"/>
        <item m="1" x="1131"/>
        <item m="1" x="1132"/>
        <item m="1" x="1116"/>
        <item m="1" x="1281"/>
        <item m="1" x="1032"/>
        <item m="1" x="1282"/>
        <item m="1" x="1283"/>
        <item m="1" x="1284"/>
        <item m="1" x="1027"/>
        <item m="1" x="1142"/>
        <item x="0"/>
        <item x="1"/>
        <item x="4"/>
        <item x="7"/>
        <item x="8"/>
        <item x="9"/>
        <item x="16"/>
        <item x="17"/>
        <item x="18"/>
        <item x="20"/>
        <item x="24"/>
        <item x="33"/>
        <item x="34"/>
        <item x="35"/>
        <item x="38"/>
        <item x="39"/>
        <item x="40"/>
        <item x="41"/>
        <item x="42"/>
        <item x="43"/>
        <item x="45"/>
        <item x="48"/>
        <item x="49"/>
        <item x="50"/>
        <item x="51"/>
        <item x="53"/>
        <item x="54"/>
        <item x="57"/>
        <item x="59"/>
        <item x="60"/>
        <item x="61"/>
        <item x="65"/>
        <item x="67"/>
        <item x="68"/>
        <item x="69"/>
        <item x="71"/>
        <item x="72"/>
        <item x="73"/>
        <item x="74"/>
        <item x="77"/>
        <item x="78"/>
        <item x="79"/>
        <item x="87"/>
        <item x="89"/>
        <item x="93"/>
        <item x="95"/>
        <item x="96"/>
        <item x="99"/>
        <item x="100"/>
        <item x="102"/>
        <item x="104"/>
        <item x="105"/>
        <item x="106"/>
        <item x="110"/>
        <item x="112"/>
        <item x="113"/>
        <item x="115"/>
        <item x="117"/>
        <item x="118"/>
        <item x="119"/>
        <item x="120"/>
        <item x="124"/>
        <item x="125"/>
        <item x="127"/>
        <item x="130"/>
        <item x="132"/>
        <item x="133"/>
        <item x="135"/>
        <item x="136"/>
        <item x="139"/>
        <item x="140"/>
        <item x="141"/>
        <item x="152"/>
        <item x="153"/>
        <item x="157"/>
        <item x="158"/>
        <item x="161"/>
        <item x="162"/>
        <item x="163"/>
        <item x="165"/>
        <item x="166"/>
        <item x="168"/>
        <item x="171"/>
        <item x="172"/>
        <item x="173"/>
        <item x="174"/>
        <item x="175"/>
        <item x="176"/>
        <item x="177"/>
        <item x="179"/>
        <item x="180"/>
        <item x="181"/>
        <item x="182"/>
        <item x="185"/>
        <item x="187"/>
        <item x="188"/>
        <item x="193"/>
        <item x="194"/>
        <item x="197"/>
        <item x="199"/>
        <item x="200"/>
        <item x="202"/>
        <item x="204"/>
        <item x="205"/>
        <item x="209"/>
        <item x="210"/>
        <item x="213"/>
        <item x="216"/>
        <item x="217"/>
        <item x="221"/>
        <item x="222"/>
        <item x="223"/>
        <item x="225"/>
        <item x="226"/>
        <item x="227"/>
        <item x="230"/>
        <item x="236"/>
        <item x="240"/>
        <item x="241"/>
        <item x="243"/>
        <item x="245"/>
        <item m="1" x="1169"/>
        <item m="1" x="1086"/>
        <item m="1" x="1040"/>
        <item m="1" x="1013"/>
        <item m="1" x="1117"/>
        <item m="1" x="1054"/>
        <item m="1" x="1078"/>
        <item m="1" x="1155"/>
        <item m="1" x="1104"/>
        <item m="1" x="1127"/>
        <item m="1" x="1034"/>
        <item m="1" x="1163"/>
        <item m="1" x="1024"/>
        <item m="1" x="1120"/>
        <item m="1" x="1160"/>
        <item m="1" x="1138"/>
        <item m="1" x="1149"/>
        <item m="1" x="1068"/>
        <item m="1" x="1101"/>
        <item m="1" x="1020"/>
        <item m="1" x="1156"/>
        <item m="1" x="1147"/>
        <item m="1" x="1000"/>
        <item m="1" x="1029"/>
        <item m="1" x="1145"/>
        <item m="1" x="1059"/>
        <item m="1" x="1005"/>
        <item m="1" x="1056"/>
        <item m="1" x="1058"/>
        <item m="1" x="1146"/>
        <item m="1" x="1110"/>
        <item m="1" x="1099"/>
        <item m="1" x="1002"/>
        <item m="1" x="1121"/>
        <item m="1" x="1009"/>
        <item m="1" x="1165"/>
        <item m="1" x="1014"/>
        <item m="1" x="1159"/>
        <item m="1" x="1083"/>
        <item x="2"/>
        <item x="3"/>
        <item x="5"/>
        <item x="6"/>
        <item x="10"/>
        <item x="11"/>
        <item x="12"/>
        <item x="13"/>
        <item x="14"/>
        <item x="15"/>
        <item x="19"/>
        <item x="21"/>
        <item x="22"/>
        <item x="23"/>
        <item x="25"/>
        <item x="26"/>
        <item x="27"/>
        <item x="28"/>
        <item x="29"/>
        <item x="30"/>
        <item x="31"/>
        <item x="32"/>
        <item x="36"/>
        <item x="37"/>
        <item x="44"/>
        <item x="46"/>
        <item x="47"/>
        <item x="52"/>
        <item x="55"/>
        <item x="56"/>
        <item x="58"/>
        <item x="62"/>
        <item x="63"/>
        <item x="64"/>
        <item x="66"/>
        <item x="70"/>
        <item x="75"/>
        <item x="76"/>
        <item x="80"/>
        <item x="81"/>
        <item x="82"/>
        <item x="83"/>
        <item x="84"/>
        <item x="85"/>
        <item x="86"/>
        <item x="88"/>
        <item x="90"/>
        <item x="91"/>
        <item x="92"/>
        <item x="94"/>
        <item x="97"/>
        <item x="98"/>
        <item x="101"/>
        <item x="103"/>
        <item x="107"/>
        <item x="108"/>
        <item x="109"/>
        <item x="111"/>
        <item x="114"/>
        <item x="116"/>
        <item x="121"/>
        <item x="122"/>
        <item x="123"/>
        <item x="126"/>
        <item x="128"/>
        <item x="129"/>
        <item x="131"/>
        <item x="134"/>
        <item x="137"/>
        <item x="138"/>
        <item x="142"/>
        <item x="143"/>
        <item x="144"/>
        <item x="145"/>
        <item x="146"/>
        <item x="147"/>
        <item x="148"/>
        <item x="149"/>
        <item x="150"/>
        <item x="151"/>
        <item x="154"/>
        <item x="155"/>
        <item x="156"/>
        <item x="159"/>
        <item x="160"/>
        <item x="164"/>
        <item x="167"/>
        <item x="169"/>
        <item x="170"/>
        <item x="178"/>
        <item x="183"/>
        <item x="184"/>
        <item x="186"/>
        <item x="189"/>
        <item x="190"/>
        <item x="191"/>
        <item x="192"/>
        <item x="195"/>
        <item x="196"/>
        <item x="198"/>
        <item x="201"/>
        <item x="203"/>
        <item x="206"/>
        <item x="207"/>
        <item x="208"/>
        <item x="211"/>
        <item x="212"/>
        <item x="214"/>
        <item x="215"/>
        <item x="218"/>
        <item x="219"/>
        <item x="220"/>
        <item x="224"/>
        <item x="228"/>
        <item x="229"/>
        <item x="231"/>
        <item x="232"/>
        <item x="233"/>
        <item x="234"/>
        <item x="235"/>
        <item x="237"/>
        <item x="238"/>
        <item x="239"/>
        <item x="242"/>
        <item x="244"/>
      </items>
    </pivotField>
    <pivotField showAll="0" defaultSubtotal="0"/>
    <pivotField showAll="0" defaultSubtotal="0"/>
    <pivotField showAll="0" defaultSubtotal="0"/>
    <pivotField axis="axisRow" showAll="0" measureFilter="1" sortType="ascending" defaultSubtotal="0">
      <items count="913">
        <item x="17"/>
        <item x="281"/>
        <item x="100"/>
        <item x="521"/>
        <item x="304"/>
        <item x="296"/>
        <item x="698"/>
        <item x="482"/>
        <item x="451"/>
        <item x="178"/>
        <item x="721"/>
        <item x="295"/>
        <item x="685"/>
        <item x="575"/>
        <item x="823"/>
        <item x="371"/>
        <item x="716"/>
        <item x="104"/>
        <item x="398"/>
        <item x="831"/>
        <item x="586"/>
        <item x="255"/>
        <item x="376"/>
        <item x="692"/>
        <item x="155"/>
        <item x="615"/>
        <item x="590"/>
        <item x="73"/>
        <item x="165"/>
        <item x="622"/>
        <item x="161"/>
        <item x="613"/>
        <item x="656"/>
        <item x="710"/>
        <item x="249"/>
        <item x="170"/>
        <item x="254"/>
        <item x="76"/>
        <item x="703"/>
        <item x="114"/>
        <item x="285"/>
        <item x="457"/>
        <item x="8"/>
        <item x="48"/>
        <item x="184"/>
        <item x="805"/>
        <item x="10"/>
        <item x="639"/>
        <item x="506"/>
        <item x="885"/>
        <item x="265"/>
        <item x="352"/>
        <item x="705"/>
        <item x="566"/>
        <item x="204"/>
        <item x="667"/>
        <item x="600"/>
        <item x="817"/>
        <item x="849"/>
        <item x="97"/>
        <item x="550"/>
        <item x="120"/>
        <item x="717"/>
        <item x="825"/>
        <item x="484"/>
        <item x="303"/>
        <item x="149"/>
        <item x="859"/>
        <item x="452"/>
        <item x="681"/>
        <item x="653"/>
        <item x="875"/>
        <item x="468"/>
        <item x="231"/>
        <item x="444"/>
        <item x="469"/>
        <item x="899"/>
        <item x="545"/>
        <item x="431"/>
        <item x="129"/>
        <item x="179"/>
        <item x="610"/>
        <item x="758"/>
        <item x="80"/>
        <item x="606"/>
        <item x="218"/>
        <item x="742"/>
        <item x="16"/>
        <item x="33"/>
        <item x="327"/>
        <item x="912"/>
        <item x="568"/>
        <item x="623"/>
        <item x="838"/>
        <item x="577"/>
        <item x="287"/>
        <item x="216"/>
        <item x="302"/>
        <item x="43"/>
        <item x="442"/>
        <item x="583"/>
        <item x="649"/>
        <item x="557"/>
        <item x="628"/>
        <item x="294"/>
        <item x="724"/>
        <item x="118"/>
        <item x="804"/>
        <item x="798"/>
        <item x="709"/>
        <item x="574"/>
        <item x="515"/>
        <item x="746"/>
        <item x="203"/>
        <item x="567"/>
        <item x="426"/>
        <item x="813"/>
        <item x="217"/>
        <item x="487"/>
        <item x="437"/>
        <item x="377"/>
        <item x="338"/>
        <item x="891"/>
        <item x="124"/>
        <item x="136"/>
        <item x="86"/>
        <item x="429"/>
        <item x="109"/>
        <item x="455"/>
        <item x="830"/>
        <item x="171"/>
        <item x="229"/>
        <item x="193"/>
        <item x="848"/>
        <item x="360"/>
        <item x="300"/>
        <item x="286"/>
        <item x="222"/>
        <item x="272"/>
        <item x="670"/>
        <item x="137"/>
        <item x="543"/>
        <item x="485"/>
        <item x="392"/>
        <item x="15"/>
        <item x="686"/>
        <item x="554"/>
        <item x="745"/>
        <item x="525"/>
        <item x="866"/>
        <item x="99"/>
        <item x="23"/>
        <item x="691"/>
        <item x="47"/>
        <item x="677"/>
        <item x="787"/>
        <item x="520"/>
        <item x="743"/>
        <item x="844"/>
        <item x="609"/>
        <item x="835"/>
        <item x="492"/>
        <item x="906"/>
        <item x="307"/>
        <item x="369"/>
        <item x="869"/>
        <item x="126"/>
        <item x="69"/>
        <item x="637"/>
        <item x="774"/>
        <item x="585"/>
        <item x="406"/>
        <item x="630"/>
        <item x="519"/>
        <item x="678"/>
        <item x="164"/>
        <item x="878"/>
        <item x="737"/>
        <item x="479"/>
        <item x="740"/>
        <item x="331"/>
        <item x="237"/>
        <item x="38"/>
        <item x="751"/>
        <item x="284"/>
        <item x="262"/>
        <item x="810"/>
        <item x="664"/>
        <item x="729"/>
        <item x="354"/>
        <item x="301"/>
        <item x="93"/>
        <item x="474"/>
        <item x="614"/>
        <item x="361"/>
        <item x="832"/>
        <item x="214"/>
        <item x="694"/>
        <item x="359"/>
        <item x="351"/>
        <item x="18"/>
        <item x="886"/>
        <item x="209"/>
        <item x="210"/>
        <item x="531"/>
        <item x="62"/>
        <item x="864"/>
        <item x="884"/>
        <item x="364"/>
        <item x="768"/>
        <item x="393"/>
        <item x="441"/>
        <item x="159"/>
        <item x="400"/>
        <item x="313"/>
        <item x="472"/>
        <item x="305"/>
        <item x="439"/>
        <item x="138"/>
        <item x="741"/>
        <item x="66"/>
        <item x="608"/>
        <item x="329"/>
        <item x="650"/>
        <item x="414"/>
        <item x="902"/>
        <item x="580"/>
        <item x="629"/>
        <item x="407"/>
        <item x="322"/>
        <item x="887"/>
        <item x="239"/>
        <item x="445"/>
        <item x="345"/>
        <item x="424"/>
        <item x="842"/>
        <item x="594"/>
        <item x="735"/>
        <item x="773"/>
        <item x="555"/>
        <item x="110"/>
        <item x="712"/>
        <item x="279"/>
        <item x="907"/>
        <item x="483"/>
        <item x="362"/>
        <item x="230"/>
        <item x="134"/>
        <item x="647"/>
        <item x="605"/>
        <item x="879"/>
        <item x="853"/>
        <item x="6"/>
        <item x="440"/>
        <item x="715"/>
        <item x="276"/>
        <item x="315"/>
        <item x="130"/>
        <item x="620"/>
        <item x="207"/>
        <item x="347"/>
        <item x="836"/>
        <item x="22"/>
        <item x="353"/>
        <item x="898"/>
        <item x="684"/>
        <item x="94"/>
        <item x="323"/>
        <item x="343"/>
        <item x="747"/>
        <item x="730"/>
        <item x="508"/>
        <item x="446"/>
        <item x="708"/>
        <item x="777"/>
        <item x="535"/>
        <item x="168"/>
        <item x="889"/>
        <item x="387"/>
        <item x="861"/>
        <item x="365"/>
        <item x="789"/>
        <item x="248"/>
        <item x="565"/>
        <item x="183"/>
        <item x="814"/>
        <item x="601"/>
        <item x="49"/>
        <item x="589"/>
        <item x="228"/>
        <item x="98"/>
        <item x="824"/>
        <item x="154"/>
        <item x="434"/>
        <item x="638"/>
        <item x="158"/>
        <item x="534"/>
        <item x="672"/>
        <item x="456"/>
        <item x="512"/>
        <item x="533"/>
        <item x="402"/>
        <item x="578"/>
        <item x="26"/>
        <item x="261"/>
        <item x="127"/>
        <item x="366"/>
        <item x="900"/>
        <item x="607"/>
        <item x="243"/>
        <item x="399"/>
        <item x="336"/>
        <item x="845"/>
        <item x="306"/>
        <item x="834"/>
        <item x="447"/>
        <item x="850"/>
        <item x="819"/>
        <item x="403"/>
        <item x="763"/>
        <item x="870"/>
        <item x="540"/>
        <item x="202"/>
        <item x="683"/>
        <item x="169"/>
        <item x="464"/>
        <item x="35"/>
        <item x="346"/>
        <item x="546"/>
        <item x="893"/>
        <item x="391"/>
        <item x="707"/>
        <item x="423"/>
        <item x="514"/>
        <item x="645"/>
        <item x="473"/>
        <item x="505"/>
        <item x="140"/>
        <item x="27"/>
        <item x="470"/>
        <item x="20"/>
        <item x="713"/>
        <item x="632"/>
        <item x="552"/>
        <item x="234"/>
        <item x="693"/>
        <item x="215"/>
        <item x="397"/>
        <item x="597"/>
        <item x="754"/>
        <item x="425"/>
        <item x="102"/>
        <item x="762"/>
        <item x="410"/>
        <item x="720"/>
        <item x="666"/>
        <item x="1"/>
        <item x="772"/>
        <item x="668"/>
        <item x="475"/>
        <item x="187"/>
        <item x="784"/>
        <item x="438"/>
        <item x="725"/>
        <item x="141"/>
        <item x="459"/>
        <item x="368"/>
        <item x="198"/>
        <item x="173"/>
        <item x="144"/>
        <item x="688"/>
        <item x="350"/>
        <item x="115"/>
        <item x="325"/>
        <item x="199"/>
        <item x="481"/>
        <item x="245"/>
        <item x="0"/>
        <item x="675"/>
        <item x="867"/>
        <item x="372"/>
        <item x="116"/>
        <item x="319"/>
        <item x="386"/>
        <item x="490"/>
        <item x="662"/>
        <item x="573"/>
        <item x="167"/>
        <item x="718"/>
        <item x="616"/>
        <item x="641"/>
        <item x="192"/>
        <item x="556"/>
        <item x="432"/>
        <item x="499"/>
        <item x="268"/>
        <item x="652"/>
        <item x="133"/>
        <item x="795"/>
        <item x="841"/>
        <item x="28"/>
        <item x="755"/>
        <item x="67"/>
        <item x="802"/>
        <item x="619"/>
        <item x="378"/>
        <item x="463"/>
        <item x="291"/>
        <item x="103"/>
        <item x="182"/>
        <item x="739"/>
        <item x="753"/>
        <item x="625"/>
        <item x="238"/>
        <item x="537"/>
        <item x="418"/>
        <item x="151"/>
        <item x="52"/>
        <item x="911"/>
        <item x="690"/>
        <item x="794"/>
        <item x="760"/>
        <item x="611"/>
        <item x="32"/>
        <item x="636"/>
        <item x="553"/>
        <item x="388"/>
        <item x="744"/>
        <item x="330"/>
        <item x="910"/>
        <item x="448"/>
        <item x="591"/>
        <item x="396"/>
        <item x="383"/>
        <item x="584"/>
        <item x="39"/>
        <item x="617"/>
        <item x="569"/>
        <item x="56"/>
        <item x="807"/>
        <item x="775"/>
        <item x="290"/>
        <item x="624"/>
        <item x="142"/>
        <item x="465"/>
        <item x="24"/>
        <item x="340"/>
        <item x="257"/>
        <item x="152"/>
        <item x="892"/>
        <item x="132"/>
        <item x="806"/>
        <item x="246"/>
        <item x="634"/>
        <item x="90"/>
        <item x="595"/>
        <item x="815"/>
        <item x="60"/>
        <item x="349"/>
        <item x="582"/>
        <item x="324"/>
        <item x="665"/>
        <item x="241"/>
        <item x="289"/>
        <item x="696"/>
        <item x="274"/>
        <item x="172"/>
        <item x="153"/>
        <item x="862"/>
        <item x="765"/>
        <item x="458"/>
        <item x="871"/>
        <item x="92"/>
        <item x="420"/>
        <item x="752"/>
        <item x="843"/>
        <item x="374"/>
        <item x="119"/>
        <item x="903"/>
        <item x="561"/>
        <item x="61"/>
        <item x="820"/>
        <item x="564"/>
        <item x="247"/>
        <item x="486"/>
        <item x="498"/>
        <item x="96"/>
        <item x="328"/>
        <item x="186"/>
        <item x="524"/>
        <item x="699"/>
        <item x="271"/>
        <item x="421"/>
        <item x="280"/>
        <item x="511"/>
        <item x="857"/>
        <item x="244"/>
        <item x="81"/>
        <item x="356"/>
        <item x="738"/>
        <item x="87"/>
        <item x="909"/>
        <item x="821"/>
        <item x="640"/>
        <item x="123"/>
        <item x="219"/>
        <item x="212"/>
        <item x="419"/>
        <item x="549"/>
        <item x="627"/>
        <item x="756"/>
        <item x="767"/>
        <item x="771"/>
        <item x="4"/>
        <item x="560"/>
        <item x="661"/>
        <item x="509"/>
        <item x="208"/>
        <item x="84"/>
        <item x="822"/>
        <item x="236"/>
        <item x="816"/>
        <item x="785"/>
        <item x="811"/>
        <item x="309"/>
        <item x="852"/>
        <item x="736"/>
        <item x="314"/>
        <item x="770"/>
        <item x="489"/>
        <item x="581"/>
        <item x="728"/>
        <item x="408"/>
        <item x="466"/>
        <item x="375"/>
        <item x="493"/>
        <item x="507"/>
        <item x="776"/>
        <item x="326"/>
        <item x="332"/>
        <item x="333"/>
        <item x="320"/>
        <item x="504"/>
        <item x="551"/>
        <item x="908"/>
        <item x="77"/>
        <item x="874"/>
        <item x="190"/>
        <item x="139"/>
        <item x="890"/>
        <item x="529"/>
        <item x="790"/>
        <item x="312"/>
        <item x="642"/>
        <item x="339"/>
        <item x="191"/>
        <item x="108"/>
        <item x="13"/>
        <item x="373"/>
        <item x="88"/>
        <item x="382"/>
        <item x="538"/>
        <item x="72"/>
        <item x="379"/>
        <item x="180"/>
        <item x="251"/>
        <item x="669"/>
        <item x="278"/>
        <item x="858"/>
        <item x="547"/>
        <item x="443"/>
        <item x="260"/>
        <item x="796"/>
        <item x="855"/>
        <item x="357"/>
        <item x="523"/>
        <item x="64"/>
        <item x="79"/>
        <item x="761"/>
        <item x="42"/>
        <item x="189"/>
        <item x="612"/>
        <item x="882"/>
        <item x="59"/>
        <item x="395"/>
        <item x="143"/>
        <item x="856"/>
        <item x="205"/>
        <item x="417"/>
        <item x="89"/>
        <item x="732"/>
        <item x="46"/>
        <item x="9"/>
        <item x="558"/>
        <item x="894"/>
        <item x="695"/>
        <item x="176"/>
        <item x="868"/>
        <item x="256"/>
        <item x="235"/>
        <item x="689"/>
        <item x="496"/>
        <item x="719"/>
        <item x="860"/>
        <item x="275"/>
        <item x="748"/>
        <item x="63"/>
        <item x="643"/>
        <item x="460"/>
        <item x="833"/>
        <item x="559"/>
        <item x="518"/>
        <item x="726"/>
        <item x="195"/>
        <item x="562"/>
        <item x="57"/>
        <item x="58"/>
        <item x="734"/>
        <item x="722"/>
        <item x="174"/>
        <item x="34"/>
        <item x="598"/>
        <item x="50"/>
        <item x="145"/>
        <item x="682"/>
        <item x="11"/>
        <item x="837"/>
        <item x="651"/>
        <item x="30"/>
        <item x="197"/>
        <item x="206"/>
        <item x="288"/>
        <item x="563"/>
        <item x="759"/>
        <item x="454"/>
        <item x="778"/>
        <item x="334"/>
        <item x="593"/>
        <item x="188"/>
        <item x="117"/>
        <item x="733"/>
        <item x="227"/>
        <item x="851"/>
        <item x="883"/>
        <item x="147"/>
        <item x="588"/>
        <item x="602"/>
        <item x="596"/>
        <item x="510"/>
        <item x="500"/>
        <item x="146"/>
        <item x="266"/>
        <item x="224"/>
        <item x="476"/>
        <item x="269"/>
        <item x="292"/>
        <item x="401"/>
        <item x="405"/>
        <item x="404"/>
        <item x="54"/>
        <item x="648"/>
        <item x="700"/>
        <item x="676"/>
        <item x="277"/>
        <item x="150"/>
        <item x="14"/>
        <item x="220"/>
        <item x="21"/>
        <item x="156"/>
        <item x="232"/>
        <item x="384"/>
        <item x="297"/>
        <item x="317"/>
        <item x="876"/>
        <item x="532"/>
        <item x="494"/>
        <item x="213"/>
        <item x="579"/>
        <item x="809"/>
        <item x="390"/>
        <item x="68"/>
        <item x="603"/>
        <item x="107"/>
        <item x="36"/>
        <item x="782"/>
        <item x="85"/>
        <item x="37"/>
        <item x="829"/>
        <item x="112"/>
        <item x="680"/>
        <item x="175"/>
        <item x="621"/>
        <item x="74"/>
        <item x="298"/>
        <item x="200"/>
        <item x="31"/>
        <item x="788"/>
        <item x="711"/>
        <item x="157"/>
        <item x="311"/>
        <item x="570"/>
        <item x="764"/>
        <item x="714"/>
        <item x="826"/>
        <item x="873"/>
        <item x="344"/>
        <item x="148"/>
        <item x="478"/>
        <item x="430"/>
        <item x="316"/>
        <item x="497"/>
        <item x="135"/>
        <item x="723"/>
        <item x="502"/>
        <item x="786"/>
        <item x="409"/>
        <item x="385"/>
        <item x="827"/>
        <item x="654"/>
        <item x="412"/>
        <item x="880"/>
        <item x="644"/>
        <item x="839"/>
        <item x="604"/>
        <item x="166"/>
        <item x="449"/>
        <item x="522"/>
        <item x="299"/>
        <item x="337"/>
        <item x="587"/>
        <item x="655"/>
        <item x="503"/>
        <item x="635"/>
        <item x="293"/>
        <item x="194"/>
        <item x="791"/>
        <item x="749"/>
        <item x="539"/>
        <item x="576"/>
        <item x="542"/>
        <item x="25"/>
        <item x="461"/>
        <item x="225"/>
        <item x="162"/>
        <item x="865"/>
        <item x="895"/>
        <item x="196"/>
        <item x="888"/>
        <item x="702"/>
        <item x="308"/>
        <item x="267"/>
        <item x="901"/>
        <item x="571"/>
        <item x="367"/>
        <item x="436"/>
        <item x="626"/>
        <item x="91"/>
        <item x="633"/>
        <item x="318"/>
        <item x="335"/>
        <item x="65"/>
        <item x="467"/>
        <item x="75"/>
        <item x="53"/>
        <item x="783"/>
        <item x="273"/>
        <item x="380"/>
        <item x="163"/>
        <item x="111"/>
        <item x="128"/>
        <item x="29"/>
        <item x="792"/>
        <item x="812"/>
        <item x="40"/>
        <item x="697"/>
        <item x="121"/>
        <item x="370"/>
        <item x="177"/>
        <item x="71"/>
        <item x="701"/>
        <item x="358"/>
        <item x="779"/>
        <item x="428"/>
        <item x="113"/>
        <item x="223"/>
        <item x="221"/>
        <item x="201"/>
        <item x="548"/>
        <item x="618"/>
        <item x="679"/>
        <item x="488"/>
        <item x="310"/>
        <item x="51"/>
        <item x="536"/>
        <item x="122"/>
        <item x="800"/>
        <item x="592"/>
        <item x="78"/>
        <item x="631"/>
        <item x="82"/>
        <item x="495"/>
        <item x="863"/>
        <item x="106"/>
        <item x="780"/>
        <item x="731"/>
        <item x="416"/>
        <item x="480"/>
        <item x="526"/>
        <item x="3"/>
        <item x="660"/>
        <item x="250"/>
        <item x="83"/>
        <item x="750"/>
        <item x="12"/>
        <item x="528"/>
        <item x="7"/>
        <item x="828"/>
        <item x="101"/>
        <item x="2"/>
        <item x="704"/>
        <item x="706"/>
        <item x="905"/>
        <item x="427"/>
        <item x="462"/>
        <item x="341"/>
        <item x="674"/>
        <item x="881"/>
        <item x="19"/>
        <item x="181"/>
        <item x="342"/>
        <item x="658"/>
        <item x="263"/>
        <item x="541"/>
        <item x="226"/>
        <item x="389"/>
        <item x="450"/>
        <item x="769"/>
        <item x="258"/>
        <item x="530"/>
        <item x="321"/>
        <item x="904"/>
        <item x="240"/>
        <item x="840"/>
        <item x="663"/>
        <item x="781"/>
        <item x="793"/>
        <item x="95"/>
        <item x="757"/>
        <item x="727"/>
        <item x="422"/>
        <item x="897"/>
        <item x="896"/>
        <item x="283"/>
        <item x="877"/>
        <item x="348"/>
        <item x="363"/>
        <item x="801"/>
        <item x="411"/>
        <item x="394"/>
        <item x="854"/>
        <item x="797"/>
        <item x="45"/>
        <item x="105"/>
        <item x="413"/>
        <item x="282"/>
        <item x="687"/>
        <item x="471"/>
        <item x="433"/>
        <item x="253"/>
        <item x="477"/>
        <item x="270"/>
        <item x="766"/>
        <item x="185"/>
        <item x="160"/>
        <item x="131"/>
        <item x="233"/>
        <item x="799"/>
        <item x="41"/>
        <item x="415"/>
        <item x="381"/>
        <item x="846"/>
        <item x="259"/>
        <item x="435"/>
        <item x="872"/>
        <item x="44"/>
        <item x="516"/>
        <item x="818"/>
        <item x="803"/>
        <item x="501"/>
        <item x="125"/>
        <item x="808"/>
        <item x="513"/>
        <item x="5"/>
        <item x="671"/>
        <item x="544"/>
        <item x="847"/>
        <item x="572"/>
        <item x="242"/>
        <item x="55"/>
        <item x="355"/>
        <item x="453"/>
        <item x="673"/>
        <item x="657"/>
        <item x="70"/>
        <item x="491"/>
        <item x="211"/>
        <item x="659"/>
        <item x="252"/>
        <item x="646"/>
        <item x="599"/>
        <item x="527"/>
        <item x="264"/>
        <item x="517"/>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showAll="0" defaultSubtotal="0"/>
    <pivotField showAll="0" defaultSubtotal="0"/>
    <pivotField numFmtId="166" showAll="0" defaultSubtotal="0">
      <items count="4">
        <item x="1"/>
        <item x="0"/>
        <item x="2"/>
        <item x="3"/>
      </items>
    </pivotField>
    <pivotField numFmtId="165" showAll="0" defaultSubtotal="0"/>
    <pivotField dataField="1" numFmtId="165" showAll="0" defaultSubtotal="0"/>
    <pivotField showAll="0" defaultSubtotal="0">
      <items count="4">
        <item x="3"/>
        <item x="1"/>
        <item x="2"/>
        <item x="0"/>
      </items>
    </pivotField>
    <pivotField showAll="0" defaultSubtotal="0">
      <items count="3">
        <item x="1"/>
        <item x="2"/>
        <item x="0"/>
      </items>
    </pivotField>
    <pivotField subtotalTop="0" showAll="0" defaultSubtotal="0">
      <items count="2">
        <item x="0"/>
        <item x="1"/>
      </items>
    </pivotField>
    <pivotField showAll="0" defaultSubtotal="0">
      <items count="14">
        <item x="0"/>
        <item x="1"/>
        <item x="2"/>
        <item x="3"/>
        <item x="4"/>
        <item x="5"/>
        <item x="6"/>
        <item x="7"/>
        <item x="8"/>
        <item x="9"/>
        <item x="10"/>
        <item x="11"/>
        <item x="12"/>
        <item x="13"/>
      </items>
    </pivotField>
    <pivotField showAll="0" defaultSubtotal="0">
      <items count="5">
        <item x="1"/>
        <item x="2"/>
        <item x="3"/>
        <item x="0"/>
        <item x="4"/>
      </items>
    </pivotField>
  </pivotFields>
  <rowFields count="1">
    <field x="5"/>
  </rowFields>
  <rowItems count="5">
    <i>
      <x v="255"/>
    </i>
    <i>
      <x v="646"/>
    </i>
    <i>
      <x v="831"/>
    </i>
    <i>
      <x v="125"/>
    </i>
    <i>
      <x v="28"/>
    </i>
  </rowItems>
  <colItems count="1">
    <i/>
  </colItems>
  <dataFields count="1">
    <dataField name="Sum of Sales" fld="12" baseField="0" baseItem="0" numFmtId="4"/>
  </dataFields>
  <formats count="9">
    <format dxfId="1355">
      <pivotArea field="13" type="button" dataOnly="0" labelOnly="1" outline="0"/>
    </format>
    <format dxfId="1356">
      <pivotArea type="topRight" dataOnly="0" labelOnly="1" outline="0" fieldPosition="0"/>
    </format>
    <format dxfId="1357">
      <pivotArea type="all" dataOnly="0" outline="0" fieldPosition="0"/>
    </format>
    <format dxfId="1358">
      <pivotArea outline="0" collapsedLevelsAreSubtotals="1" fieldPosition="0"/>
    </format>
    <format dxfId="1359">
      <pivotArea type="origin" dataOnly="0" labelOnly="1" outline="0" fieldPosition="0"/>
    </format>
    <format dxfId="1360">
      <pivotArea field="13" type="button" dataOnly="0" labelOnly="1" outline="0"/>
    </format>
    <format dxfId="1361">
      <pivotArea type="topRight" dataOnly="0" labelOnly="1" outline="0" fieldPosition="0"/>
    </format>
    <format dxfId="1362">
      <pivotArea field="17" type="button" dataOnly="0" labelOnly="1" outline="0"/>
    </format>
    <format dxfId="1363">
      <pivotArea dataOnly="0" labelOnly="1" grandRow="1" outline="0" fieldPosition="0"/>
    </format>
  </formats>
  <chartFormats count="5">
    <chartFormat chart="31" format="4"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5" format="4" series="1">
      <pivotArea type="data" outline="0" fieldPosition="0">
        <references count="1">
          <reference field="4294967294" count="1" selected="0">
            <x v="0"/>
          </reference>
        </references>
      </pivotArea>
    </chartFormat>
    <chartFormat chart="55" format="8">
      <pivotArea type="data" outline="0" fieldPosition="0">
        <references count="1">
          <reference field="4294967294" count="1" selected="0">
            <x v="0"/>
          </reference>
        </references>
      </pivotArea>
    </chartFormat>
    <chartFormat chart="6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C8FE68-53F7-4410-A4B3-6408ADB062B0}" sourceName="Size">
  <pivotTables>
    <pivotTable tabId="20" name="total_sales"/>
    <pivotTable tabId="21" name="total_sales"/>
    <pivotTable tabId="23" name="total_sales"/>
  </pivotTables>
  <data>
    <tabular pivotCacheId="218356928">
      <items count="4">
        <i x="1" s="1" nd="1"/>
        <i x="0" s="1" nd="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9F88D6A-312A-4D9B-AA11-9432FA881A8A}" sourceName="Roast Type Name">
  <pivotTables>
    <pivotTable tabId="20" name="total_sales"/>
    <pivotTable tabId="21" name="total_sales"/>
    <pivotTable tabId="23" name="total_sales"/>
  </pivotTables>
  <data>
    <tabular pivotCacheId="21835692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5B5C20-E161-41ED-AABF-6EA4DACF1607}" sourceName="Loyalty Card">
  <pivotTables>
    <pivotTable tabId="20" name="total_sales"/>
    <pivotTable tabId="21" name="total_sales"/>
    <pivotTable tabId="23" name="total_sales"/>
  </pivotTables>
  <data>
    <tabular pivotCacheId="218356928">
      <items count="2">
        <i x="0" s="1"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69878B74-AD8C-464F-A8E4-B6D92383774E}" sourceName="Coffee Type Name">
  <pivotTables>
    <pivotTable tabId="20" name="total_sales"/>
    <pivotTable tabId="21" name="total_sales"/>
    <pivotTable tabId="23" name="total_sales"/>
  </pivotTables>
  <data>
    <tabular pivotCacheId="218356928">
      <items count="4">
        <i x="3" s="1" nd="1"/>
        <i x="1" s="1" nd="1"/>
        <i x="2"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10E1792-FABB-4980-B621-A14DC2EE27BF}" cache="Slicer_Size" caption="Size" columnCount="2" style="Slicer Style 1" rowHeight="241300"/>
  <slicer name="Roast Type Name" xr10:uid="{DE575E6B-AD28-435B-A98A-661DC2A099FA}" cache="Slicer_Roast_Type_Name" caption="Roast Type Name" columnCount="3" style="Slicer Style 1" rowHeight="241300"/>
  <slicer name="Loyalty Card" xr10:uid="{651529F9-79A7-42C6-9009-1BC1D598956F}" cache="Slicer_Loyalty_Card" caption="Loyalty Card" columnCount="2" style="Slicer Style 1" rowHeight="241300"/>
  <slicer name="Coffee Type Name" xr10:uid="{EAC44B02-9393-459D-9910-E32E43A894BF}" cache="Slicer_Coffee_Type_Name" caption="Coffee Type Name" columnCount="2"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964CAFA-B60B-44B7-927E-26007F9ADE9E}" cache="Slicer_Size" caption="Size" columnCount="2" style="Slicer Style 1" rowHeight="241300"/>
  <slicer name="Roast Type Name 1" xr10:uid="{EAF7B060-0B3C-47B5-8196-836BAA597DDC}" cache="Slicer_Roast_Type_Name" caption="Roast Type Name" columnCount="3" style="Slicer Style 1" rowHeight="241300"/>
  <slicer name="Loyalty Card 1" xr10:uid="{0185E1E8-8A39-4ECE-AD01-14A7E14A27CB}" cache="Slicer_Loyalty_Card" caption="Loyalty Card" columnCount="2" style="Slicer Style 1" rowHeight="241300"/>
  <slicer name="Coffee Type Name 1" xr10:uid="{2DD3968F-871A-4FEC-B91A-E9132A239322}" cache="Slicer_Coffee_Type_Name" caption="Coffee Type Nam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2A2729-CCF4-4F69-80A0-80D882F47476}" name="Table1" displayName="Table1" ref="A1:P775" totalsRowShown="0">
  <autoFilter ref="A1:P775" xr:uid="{C52A2729-CCF4-4F69-80A0-80D882F47476}"/>
  <tableColumns count="16">
    <tableColumn id="1" xr3:uid="{4CCDBF61-ACE6-4D78-A163-4D984587E12C}" name="Order ID"/>
    <tableColumn id="2" xr3:uid="{F6D82826-F82D-4286-AF69-D5277C285673}" name="Order Date" dataDxfId="1364"/>
    <tableColumn id="3" xr3:uid="{3602CF32-C62A-4243-8DB3-256698584B53}" name="Customer ID"/>
    <tableColumn id="4" xr3:uid="{24860173-A066-4EB6-AB0E-B0E6E0B6193A}" name="Product ID"/>
    <tableColumn id="5" xr3:uid="{8358F01E-A97E-4669-B4F4-2D6FF936E2D6}" name="Quantity"/>
    <tableColumn id="6" xr3:uid="{AF316A51-688D-49CE-BC98-44BE1EFE28C4}" name="Customer Name"/>
    <tableColumn id="7" xr3:uid="{60FC37F3-D847-4C4C-B27C-F88FD2499888}" name="Email"/>
    <tableColumn id="8" xr3:uid="{7BDA7985-9211-4C66-96B7-4AE568AB6E0A}" name="Country"/>
    <tableColumn id="9" xr3:uid="{0BF0AFBA-E2FE-4978-9157-F907035AA337}" name="Coffee Type"/>
    <tableColumn id="10" xr3:uid="{04B6C596-3152-4AB4-A739-CD7BC5D8B5B6}" name="Roast Type"/>
    <tableColumn id="11" xr3:uid="{80A8C3EC-DB63-4AE1-9F62-39E6C699D05E}" name="Size"/>
    <tableColumn id="12" xr3:uid="{50EF825F-475A-4011-BF90-F297F191ED89}" name="Unit Price"/>
    <tableColumn id="13" xr3:uid="{BD7FD1F2-295B-4D90-86C2-11471E57D856}" name="Sales"/>
    <tableColumn id="14" xr3:uid="{06E23230-F799-4A87-812A-2BBFC8D2C823}" name="Coffee Type Name"/>
    <tableColumn id="15" xr3:uid="{9814C5F7-AFA9-40D4-A4F1-A9B449C858BB}" name="Roast Type Name"/>
    <tableColumn id="16" xr3:uid="{2394DF4F-DB71-4B15-86B2-61544CC4F400}"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A47054-0634-4A70-B4AE-06B96BD31B7E}" name="Table2" displayName="Table2" ref="A1:P1001" totalsRowShown="0" headerRowDxfId="1388">
  <autoFilter ref="A1:P1001" xr:uid="{6BA47054-0634-4A70-B4AE-06B96BD31B7E}"/>
  <sortState xmlns:xlrd2="http://schemas.microsoft.com/office/spreadsheetml/2017/richdata2" ref="A2:P1001">
    <sortCondition ref="B1:B1001"/>
  </sortState>
  <tableColumns count="16">
    <tableColumn id="1" xr3:uid="{28C8AE9D-25DD-470A-B81C-4CA844A6A536}" name="Order ID" dataDxfId="1386"/>
    <tableColumn id="2" xr3:uid="{42A8F555-29DF-4C7F-9938-6BF180691548}" name="Order Date" dataDxfId="1385"/>
    <tableColumn id="3" xr3:uid="{A505D212-A6D7-4DE3-AB74-95985A1E799F}" name="Customer ID" dataDxfId="1384"/>
    <tableColumn id="4" xr3:uid="{35C46E25-1BAA-4A75-A8E5-AB3579B41D6D}" name="Product ID"/>
    <tableColumn id="5" xr3:uid="{A97A9338-84DB-49F9-A08D-45CF4E78BC94}" name="Quantity" dataDxfId="1383"/>
    <tableColumn id="6" xr3:uid="{F5F94589-E9CB-4312-BC2E-B7ACEF544F0A}" name="Customer Name" dataDxfId="1382">
      <calculatedColumnFormula>_xlfn.XLOOKUP(C2,[1]customers!$A$1:$A$1001,[1]customers!$B$1:$B$1001,,0)</calculatedColumnFormula>
    </tableColumn>
    <tableColumn id="7" xr3:uid="{911769AA-1F7A-47F9-9853-BDAF267C8E08}" name="Email" dataDxfId="1381">
      <calculatedColumnFormula>IF(_xlfn.XLOOKUP(C2,[1]customers!$A$1:$A$1001,[1]customers!$C$1:$C$1001,,0)=0,"",_xlfn.XLOOKUP(C2,[1]customers!$A$1:$A$1001,[1]customers!$C$1:$C$1001,,0))</calculatedColumnFormula>
    </tableColumn>
    <tableColumn id="8" xr3:uid="{7188BD23-F8CD-498E-8716-DF85143E79C2}" name="Country" dataDxfId="1380">
      <calculatedColumnFormula>_xlfn.XLOOKUP(C2,[1]customers!A$1:A$1001,[1]customers!$G$1:$G$1001,,0)</calculatedColumnFormula>
    </tableColumn>
    <tableColumn id="9" xr3:uid="{3414A82B-D5A6-45F6-872C-DFFFB92E6981}" name="Coffee Type">
      <calculatedColumnFormula>INDEX([1]products!$A$1:$G$49,MATCH([1]orders!$D2,[1]products!$A$1:$A$49,0),MATCH([1]orders!I$1,[1]products!$A$1:$G$1,0))</calculatedColumnFormula>
    </tableColumn>
    <tableColumn id="10" xr3:uid="{A23A040C-4115-486F-A346-4B512F7D2FD7}" name="Roast Type">
      <calculatedColumnFormula>INDEX([1]products!$A$1:$G$49,MATCH([1]orders!$D2,[1]products!$A$1:$A$49,0),MATCH([1]orders!J$1,[1]products!$A$1:$G$1,0))</calculatedColumnFormula>
    </tableColumn>
    <tableColumn id="11" xr3:uid="{2FE94E9B-3DF2-48FD-826B-8ACF0A6BF5BA}" name="Size" dataDxfId="1379">
      <calculatedColumnFormula>INDEX([1]products!$A$1:$G$49,MATCH([1]orders!$D2,[1]products!$A$1:$A$49,0),MATCH([1]orders!K$1,[1]products!$A$1:$G$1,0))</calculatedColumnFormula>
    </tableColumn>
    <tableColumn id="12" xr3:uid="{C8F1D5A7-6404-4609-9CC1-EE0D827AF395}" name="Unit Price" dataDxfId="1378">
      <calculatedColumnFormula>INDEX([1]products!$A$1:$G$49,MATCH([1]orders!$D2,[1]products!$A$1:$A$49,0),MATCH([1]orders!L$1,[1]products!$A$1:$G$1,0))</calculatedColumnFormula>
    </tableColumn>
    <tableColumn id="13" xr3:uid="{074C9E59-8C44-4D85-988B-DE8189392C9C}" name="Sales" dataDxfId="1377">
      <calculatedColumnFormula>L2*E2</calculatedColumnFormula>
    </tableColumn>
    <tableColumn id="14" xr3:uid="{770C145E-393D-47ED-AE6B-A3FD25D1775B}" name="Coffee Type Name">
      <calculatedColumnFormula>IF(I2="Rob","Robusta",IF(I2="Exc","Excelsa",IF(I2="Ara","Arabica",IF(I2="Lib","Liberica",""))))</calculatedColumnFormula>
    </tableColumn>
    <tableColumn id="15" xr3:uid="{F97D3BC9-0DB0-4591-B932-8E210295C013}" name="Roast Type Name">
      <calculatedColumnFormula>IF(J2="M","Medium",IF(J2="L","Light",IF(J2="D","Dark","")))</calculatedColumnFormula>
    </tableColumn>
    <tableColumn id="16" xr3:uid="{B5B5D76F-A0CF-4558-99B3-DDB07B26F6AD}" name="Loyalty Card" dataDxfId="1387">
      <calculatedColumnFormula>_xlfn.XLOOKUP(C2,[1]customers!$A$1:$A$1001,[1]customers!$I$1:$I$1001,,0)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0EAFC6D-C4BD-489E-96A3-060EAC06FB1B}" sourceName="Order Date">
  <pivotTables>
    <pivotTable tabId="20" name="total_sales"/>
    <pivotTable tabId="21" name="total_sales"/>
    <pivotTable tabId="23" name="total_sales"/>
  </pivotTables>
  <state minimalRefreshVersion="6" lastRefreshVersion="6" pivotCacheId="2183569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45669F6-9BB5-41E6-B1A3-57903A75C943}"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B511FB6-2ADE-45AF-9C2A-8A0CE8C8773B}" cache="NativeTimeline_Order_Date" caption="Order Date" level="2" selectionLevel="1" scrollPosition="2021-05-13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4197D-8D3A-43B6-A283-C673F229D6BF}">
  <dimension ref="A3:E40"/>
  <sheetViews>
    <sheetView zoomScale="90" zoomScaleNormal="90" workbookViewId="0">
      <selection activeCell="K41" sqref="K41"/>
    </sheetView>
  </sheetViews>
  <sheetFormatPr defaultRowHeight="15" x14ac:dyDescent="0.25"/>
  <cols>
    <col min="1" max="1" width="13.28515625" bestFit="1" customWidth="1"/>
    <col min="2" max="2" width="18.7109375" bestFit="1" customWidth="1"/>
    <col min="3" max="3" width="7.42578125" bestFit="1" customWidth="1"/>
    <col min="4" max="4" width="7.85546875" bestFit="1" customWidth="1"/>
    <col min="5" max="5" width="8.140625" bestFit="1" customWidth="1"/>
    <col min="6" max="6" width="8.28515625" bestFit="1" customWidth="1"/>
    <col min="7" max="7" width="11.28515625" bestFit="1" customWidth="1"/>
  </cols>
  <sheetData>
    <row r="3" spans="1:5" x14ac:dyDescent="0.25">
      <c r="A3" s="6" t="s">
        <v>6215</v>
      </c>
      <c r="B3" s="7" t="s">
        <v>6214</v>
      </c>
      <c r="C3" s="8"/>
      <c r="D3" s="8"/>
      <c r="E3" s="8"/>
    </row>
    <row r="4" spans="1:5" x14ac:dyDescent="0.25">
      <c r="A4" s="6" t="s">
        <v>6198</v>
      </c>
      <c r="B4" s="8" t="s">
        <v>6216</v>
      </c>
      <c r="C4" s="8" t="s">
        <v>6217</v>
      </c>
      <c r="D4" s="8" t="s">
        <v>6218</v>
      </c>
      <c r="E4" s="8" t="s">
        <v>6219</v>
      </c>
    </row>
    <row r="5" spans="1:5" x14ac:dyDescent="0.25">
      <c r="A5" s="9" t="s">
        <v>6199</v>
      </c>
      <c r="B5" s="5"/>
      <c r="C5" s="5"/>
      <c r="D5" s="5"/>
      <c r="E5" s="5"/>
    </row>
    <row r="6" spans="1:5" x14ac:dyDescent="0.25">
      <c r="A6" s="10" t="s">
        <v>6205</v>
      </c>
      <c r="B6" s="5">
        <v>186.85499999999999</v>
      </c>
      <c r="C6" s="5">
        <v>394.18</v>
      </c>
      <c r="D6" s="5">
        <v>494.59499999999991</v>
      </c>
      <c r="E6" s="5">
        <v>155.22</v>
      </c>
    </row>
    <row r="7" spans="1:5" x14ac:dyDescent="0.25">
      <c r="A7" s="10" t="s">
        <v>6206</v>
      </c>
      <c r="B7" s="5">
        <v>329.59</v>
      </c>
      <c r="C7" s="5">
        <v>314.97000000000003</v>
      </c>
      <c r="D7" s="5">
        <v>421.26499999999999</v>
      </c>
      <c r="E7" s="5">
        <v>229.01999999999998</v>
      </c>
    </row>
    <row r="8" spans="1:5" x14ac:dyDescent="0.25">
      <c r="A8" s="10" t="s">
        <v>6207</v>
      </c>
      <c r="B8" s="5">
        <v>446.66999999999996</v>
      </c>
      <c r="C8" s="5">
        <v>434.2299999999999</v>
      </c>
      <c r="D8" s="5">
        <v>522.68499999999995</v>
      </c>
      <c r="E8" s="5">
        <v>140.61499999999998</v>
      </c>
    </row>
    <row r="9" spans="1:5" x14ac:dyDescent="0.25">
      <c r="A9" s="10" t="s">
        <v>6208</v>
      </c>
      <c r="B9" s="5">
        <v>61.434999999999995</v>
      </c>
      <c r="C9" s="5">
        <v>546.82999999999981</v>
      </c>
      <c r="D9" s="5">
        <v>393.36</v>
      </c>
      <c r="E9" s="5">
        <v>322.935</v>
      </c>
    </row>
    <row r="10" spans="1:5" x14ac:dyDescent="0.25">
      <c r="A10" s="10" t="s">
        <v>6209</v>
      </c>
      <c r="B10" s="5">
        <v>470.70499999999993</v>
      </c>
      <c r="C10" s="5">
        <v>802.41999999999985</v>
      </c>
      <c r="D10" s="5">
        <v>219.05</v>
      </c>
      <c r="E10" s="5">
        <v>373.44499999999994</v>
      </c>
    </row>
    <row r="11" spans="1:5" x14ac:dyDescent="0.25">
      <c r="A11" s="10" t="s">
        <v>6210</v>
      </c>
      <c r="B11" s="5">
        <v>550.93499999999995</v>
      </c>
      <c r="C11" s="5">
        <v>209.55</v>
      </c>
      <c r="D11" s="5">
        <v>313.875</v>
      </c>
      <c r="E11" s="5">
        <v>369.38499999999999</v>
      </c>
    </row>
    <row r="12" spans="1:5" x14ac:dyDescent="0.25">
      <c r="A12" s="10" t="s">
        <v>6211</v>
      </c>
      <c r="B12" s="5">
        <v>217.60999999999999</v>
      </c>
      <c r="C12" s="5">
        <v>149.82499999999999</v>
      </c>
      <c r="D12" s="5">
        <v>298.51499999999999</v>
      </c>
      <c r="E12" s="5">
        <v>497.48499999999996</v>
      </c>
    </row>
    <row r="13" spans="1:5" x14ac:dyDescent="0.25">
      <c r="A13" s="10" t="s">
        <v>6212</v>
      </c>
      <c r="B13" s="5">
        <v>478.21</v>
      </c>
      <c r="C13" s="5">
        <v>307.86999999999995</v>
      </c>
      <c r="D13" s="5">
        <v>605.29999999999995</v>
      </c>
      <c r="E13" s="5">
        <v>123.88499999999999</v>
      </c>
    </row>
    <row r="14" spans="1:5" x14ac:dyDescent="0.25">
      <c r="A14" s="10" t="s">
        <v>6200</v>
      </c>
      <c r="B14" s="5">
        <v>204.86999999999998</v>
      </c>
      <c r="C14" s="5">
        <v>376.45499999999993</v>
      </c>
      <c r="D14" s="5">
        <v>331.72999999999996</v>
      </c>
      <c r="E14" s="5">
        <v>336.065</v>
      </c>
    </row>
    <row r="15" spans="1:5" x14ac:dyDescent="0.25">
      <c r="A15" s="10" t="s">
        <v>6201</v>
      </c>
      <c r="B15" s="5">
        <v>640.08999999999992</v>
      </c>
      <c r="C15" s="5">
        <v>212.58</v>
      </c>
      <c r="D15" s="5">
        <v>198.93</v>
      </c>
      <c r="E15" s="5">
        <v>293.60499999999996</v>
      </c>
    </row>
    <row r="16" spans="1:5" x14ac:dyDescent="0.25">
      <c r="A16" s="10" t="s">
        <v>6202</v>
      </c>
      <c r="B16" s="5">
        <v>222.32999999999998</v>
      </c>
      <c r="C16" s="5">
        <v>411.24499999999995</v>
      </c>
      <c r="D16" s="5">
        <v>328.75499999999988</v>
      </c>
      <c r="E16" s="5">
        <v>400.09</v>
      </c>
    </row>
    <row r="17" spans="1:5" x14ac:dyDescent="0.25">
      <c r="A17" s="10" t="s">
        <v>6203</v>
      </c>
      <c r="B17" s="5">
        <v>212.46499999999997</v>
      </c>
      <c r="C17" s="5">
        <v>808.8</v>
      </c>
      <c r="D17" s="5">
        <v>230.94000000000003</v>
      </c>
      <c r="E17" s="5">
        <v>257.95</v>
      </c>
    </row>
    <row r="18" spans="1:5" x14ac:dyDescent="0.25">
      <c r="A18" s="9" t="s">
        <v>6204</v>
      </c>
      <c r="B18" s="5"/>
      <c r="C18" s="5"/>
      <c r="D18" s="5"/>
      <c r="E18" s="5"/>
    </row>
    <row r="19" spans="1:5" x14ac:dyDescent="0.25">
      <c r="A19" s="10" t="s">
        <v>6205</v>
      </c>
      <c r="B19" s="5">
        <v>712.8499999999998</v>
      </c>
      <c r="C19" s="5">
        <v>556.72499999999991</v>
      </c>
      <c r="D19" s="5">
        <v>450.43999999999994</v>
      </c>
      <c r="E19" s="5">
        <v>182.04999999999998</v>
      </c>
    </row>
    <row r="20" spans="1:5" x14ac:dyDescent="0.25">
      <c r="A20" s="10" t="s">
        <v>6206</v>
      </c>
      <c r="B20" s="5">
        <v>412.71</v>
      </c>
      <c r="C20" s="5">
        <v>231.44</v>
      </c>
      <c r="D20" s="5">
        <v>154.16499999999999</v>
      </c>
      <c r="E20" s="5">
        <v>426.52499999999992</v>
      </c>
    </row>
    <row r="21" spans="1:5" x14ac:dyDescent="0.25">
      <c r="A21" s="10" t="s">
        <v>6207</v>
      </c>
      <c r="B21" s="5">
        <v>275.80499999999995</v>
      </c>
      <c r="C21" s="5">
        <v>237.19</v>
      </c>
      <c r="D21" s="5">
        <v>136.68</v>
      </c>
      <c r="E21" s="5">
        <v>430.40000000000003</v>
      </c>
    </row>
    <row r="22" spans="1:5" x14ac:dyDescent="0.25">
      <c r="A22" s="10" t="s">
        <v>6208</v>
      </c>
      <c r="B22" s="5">
        <v>352.375</v>
      </c>
      <c r="C22" s="5">
        <v>523.24</v>
      </c>
      <c r="D22" s="5">
        <v>563.42499999999984</v>
      </c>
      <c r="E22" s="5">
        <v>174.46999999999997</v>
      </c>
    </row>
    <row r="23" spans="1:5" x14ac:dyDescent="0.25">
      <c r="A23" s="10" t="s">
        <v>6209</v>
      </c>
      <c r="B23" s="5">
        <v>481.64</v>
      </c>
      <c r="C23" s="5">
        <v>383.91500000000008</v>
      </c>
      <c r="D23" s="5">
        <v>318.75</v>
      </c>
      <c r="E23" s="5">
        <v>163.27999999999997</v>
      </c>
    </row>
    <row r="24" spans="1:5" x14ac:dyDescent="0.25">
      <c r="A24" s="10" t="s">
        <v>6210</v>
      </c>
      <c r="B24" s="5">
        <v>227.995</v>
      </c>
      <c r="C24" s="5">
        <v>383.03</v>
      </c>
      <c r="D24" s="5">
        <v>279.52000000000004</v>
      </c>
      <c r="E24" s="5">
        <v>178.10499999999999</v>
      </c>
    </row>
    <row r="25" spans="1:5" x14ac:dyDescent="0.25">
      <c r="A25" s="10" t="s">
        <v>6211</v>
      </c>
      <c r="B25" s="5">
        <v>431.84999999999997</v>
      </c>
      <c r="C25" s="5">
        <v>374.04</v>
      </c>
      <c r="D25" s="5">
        <v>251.82999999999998</v>
      </c>
      <c r="E25" s="5">
        <v>118.16999999999999</v>
      </c>
    </row>
    <row r="26" spans="1:5" x14ac:dyDescent="0.25">
      <c r="A26" s="10" t="s">
        <v>6212</v>
      </c>
      <c r="B26" s="5">
        <v>418.65499999999992</v>
      </c>
      <c r="C26" s="5">
        <v>378.33499999999992</v>
      </c>
      <c r="D26" s="5">
        <v>405.05500000000001</v>
      </c>
      <c r="E26" s="5">
        <v>239.43499999999997</v>
      </c>
    </row>
    <row r="27" spans="1:5" x14ac:dyDescent="0.25">
      <c r="A27" s="10" t="s">
        <v>6200</v>
      </c>
      <c r="B27" s="5">
        <v>246.24</v>
      </c>
      <c r="C27" s="5">
        <v>280.51</v>
      </c>
      <c r="D27" s="5">
        <v>622.16</v>
      </c>
      <c r="E27" s="5">
        <v>303.09999999999997</v>
      </c>
    </row>
    <row r="28" spans="1:5" x14ac:dyDescent="0.25">
      <c r="A28" s="10" t="s">
        <v>6201</v>
      </c>
      <c r="B28" s="5">
        <v>487.45</v>
      </c>
      <c r="C28" s="5">
        <v>230.91500000000002</v>
      </c>
      <c r="D28" s="5">
        <v>409.51499999999999</v>
      </c>
      <c r="E28" s="5">
        <v>140.26499999999999</v>
      </c>
    </row>
    <row r="29" spans="1:5" x14ac:dyDescent="0.25">
      <c r="A29" s="10" t="s">
        <v>6202</v>
      </c>
      <c r="B29" s="5">
        <v>264.56</v>
      </c>
      <c r="C29" s="5">
        <v>505.3549999999999</v>
      </c>
      <c r="D29" s="5">
        <v>186.61499999999998</v>
      </c>
      <c r="E29" s="5">
        <v>335.42499999999995</v>
      </c>
    </row>
    <row r="30" spans="1:5" x14ac:dyDescent="0.25">
      <c r="A30" s="10" t="s">
        <v>6203</v>
      </c>
      <c r="B30" s="5">
        <v>614.74</v>
      </c>
      <c r="C30" s="5">
        <v>349.82500000000005</v>
      </c>
      <c r="D30" s="5">
        <v>42.734999999999992</v>
      </c>
      <c r="E30" s="5">
        <v>423.78999999999991</v>
      </c>
    </row>
    <row r="31" spans="1:5" x14ac:dyDescent="0.25">
      <c r="A31" s="9" t="s">
        <v>6213</v>
      </c>
      <c r="B31" s="5"/>
      <c r="C31" s="5"/>
      <c r="D31" s="5"/>
      <c r="E31" s="5"/>
    </row>
    <row r="32" spans="1:5" x14ac:dyDescent="0.25">
      <c r="A32" s="10" t="s">
        <v>6205</v>
      </c>
      <c r="B32" s="5">
        <v>523.54</v>
      </c>
      <c r="C32" s="5">
        <v>497.26499999999999</v>
      </c>
      <c r="D32" s="5">
        <v>368.56500000000005</v>
      </c>
      <c r="E32" s="5">
        <v>84.22499999999998</v>
      </c>
    </row>
    <row r="33" spans="1:5" x14ac:dyDescent="0.25">
      <c r="A33" s="10" t="s">
        <v>6206</v>
      </c>
      <c r="B33" s="5">
        <v>316</v>
      </c>
      <c r="C33" s="5">
        <v>181.5</v>
      </c>
      <c r="D33" s="5">
        <v>577.66999999999996</v>
      </c>
      <c r="E33" s="5">
        <v>282.01499999999999</v>
      </c>
    </row>
    <row r="34" spans="1:5" x14ac:dyDescent="0.25">
      <c r="A34" s="10" t="s">
        <v>6207</v>
      </c>
      <c r="B34" s="5">
        <v>364.84999999999997</v>
      </c>
      <c r="C34" s="5">
        <v>404.69499999999999</v>
      </c>
      <c r="D34" s="5">
        <v>548.4899999999999</v>
      </c>
      <c r="E34" s="5">
        <v>115.44999999999999</v>
      </c>
    </row>
    <row r="35" spans="1:5" x14ac:dyDescent="0.25">
      <c r="A35" s="10" t="s">
        <v>6208</v>
      </c>
      <c r="B35" s="5">
        <v>238.03499999999997</v>
      </c>
      <c r="C35" s="5">
        <v>206.95499999999998</v>
      </c>
      <c r="D35" s="5">
        <v>720.78499999999974</v>
      </c>
      <c r="E35" s="5">
        <v>314.01</v>
      </c>
    </row>
    <row r="36" spans="1:5" x14ac:dyDescent="0.25">
      <c r="A36" s="10" t="s">
        <v>6209</v>
      </c>
      <c r="B36" s="5">
        <v>344.17500000000001</v>
      </c>
      <c r="C36" s="5">
        <v>245.505</v>
      </c>
      <c r="D36" s="5">
        <v>499.7999999999999</v>
      </c>
      <c r="E36" s="5">
        <v>180.84999999999997</v>
      </c>
    </row>
    <row r="37" spans="1:5" x14ac:dyDescent="0.25">
      <c r="A37" s="10" t="s">
        <v>6210</v>
      </c>
      <c r="B37" s="5">
        <v>224.77499999999998</v>
      </c>
      <c r="C37" s="5">
        <v>249.11999999999995</v>
      </c>
      <c r="D37" s="5">
        <v>371.04999999999995</v>
      </c>
      <c r="E37" s="5">
        <v>376.88499999999993</v>
      </c>
    </row>
    <row r="38" spans="1:5" x14ac:dyDescent="0.25">
      <c r="A38" s="10" t="s">
        <v>6211</v>
      </c>
      <c r="B38" s="5">
        <v>117.66499999999999</v>
      </c>
      <c r="C38" s="5">
        <v>403.78999999999996</v>
      </c>
      <c r="D38" s="5">
        <v>302.03999999999996</v>
      </c>
      <c r="E38" s="5">
        <v>321.51499999999993</v>
      </c>
    </row>
    <row r="39" spans="1:5" x14ac:dyDescent="0.25">
      <c r="A39" s="10" t="s">
        <v>6212</v>
      </c>
      <c r="B39" s="5">
        <v>327.13500000000005</v>
      </c>
      <c r="C39" s="5">
        <v>426.19999999999993</v>
      </c>
      <c r="D39" s="5">
        <v>199.18999999999997</v>
      </c>
      <c r="E39" s="5">
        <v>566.91</v>
      </c>
    </row>
    <row r="40" spans="1:5" x14ac:dyDescent="0.25">
      <c r="A40" s="10" t="s">
        <v>6200</v>
      </c>
      <c r="B40" s="5">
        <v>363.68499999999995</v>
      </c>
      <c r="C40" s="5">
        <v>287.93499999999995</v>
      </c>
      <c r="D40" s="5">
        <v>286.59500000000003</v>
      </c>
      <c r="E40" s="5">
        <v>148.66999999999999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1C306-6BFC-4E42-ADE4-2B8990659A49}">
  <dimension ref="A3:B6"/>
  <sheetViews>
    <sheetView zoomScale="90" zoomScaleNormal="90" workbookViewId="0">
      <selection activeCell="U20" sqref="U20"/>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8.140625" bestFit="1" customWidth="1"/>
    <col min="6" max="6" width="8.28515625" bestFit="1" customWidth="1"/>
    <col min="7" max="7" width="11.28515625" bestFit="1" customWidth="1"/>
  </cols>
  <sheetData>
    <row r="3" spans="1:2" x14ac:dyDescent="0.25">
      <c r="A3" s="6" t="s">
        <v>6198</v>
      </c>
      <c r="B3" s="8" t="s">
        <v>6215</v>
      </c>
    </row>
    <row r="4" spans="1:2" x14ac:dyDescent="0.25">
      <c r="A4" s="9" t="s">
        <v>318</v>
      </c>
      <c r="B4" s="5">
        <v>6696.8650000000016</v>
      </c>
    </row>
    <row r="5" spans="1:2" x14ac:dyDescent="0.25">
      <c r="A5" s="9" t="s">
        <v>28</v>
      </c>
      <c r="B5" s="5">
        <v>2798.5049999999992</v>
      </c>
    </row>
    <row r="6" spans="1:2" x14ac:dyDescent="0.25">
      <c r="A6" s="9" t="s">
        <v>19</v>
      </c>
      <c r="B6" s="5">
        <v>35638.885000000017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D178E-44EC-4317-A86A-09CD2512E6B6}">
  <dimension ref="A3:B8"/>
  <sheetViews>
    <sheetView topLeftCell="A2" zoomScale="90" zoomScaleNormal="90" workbookViewId="0">
      <selection activeCell="Q15" sqref="Q15"/>
    </sheetView>
  </sheetViews>
  <sheetFormatPr defaultRowHeight="15" x14ac:dyDescent="0.25"/>
  <cols>
    <col min="1" max="1" width="16.7109375" bestFit="1" customWidth="1"/>
    <col min="2" max="2" width="12.140625" bestFit="1" customWidth="1"/>
    <col min="3" max="3" width="7.42578125" bestFit="1" customWidth="1"/>
    <col min="4" max="4" width="7.85546875" bestFit="1" customWidth="1"/>
    <col min="5" max="5" width="8.140625" bestFit="1" customWidth="1"/>
    <col min="6" max="6" width="8.28515625" bestFit="1" customWidth="1"/>
    <col min="7" max="7" width="11.28515625" bestFit="1" customWidth="1"/>
  </cols>
  <sheetData>
    <row r="3" spans="1:2" x14ac:dyDescent="0.25">
      <c r="A3" s="6" t="s">
        <v>6198</v>
      </c>
      <c r="B3" s="8" t="s">
        <v>6215</v>
      </c>
    </row>
    <row r="4" spans="1:2" x14ac:dyDescent="0.25">
      <c r="A4" s="9" t="s">
        <v>3753</v>
      </c>
      <c r="B4" s="5">
        <v>278.01</v>
      </c>
    </row>
    <row r="5" spans="1:2" x14ac:dyDescent="0.25">
      <c r="A5" s="9" t="s">
        <v>1598</v>
      </c>
      <c r="B5" s="5">
        <v>281.67499999999995</v>
      </c>
    </row>
    <row r="6" spans="1:2" x14ac:dyDescent="0.25">
      <c r="A6" s="9" t="s">
        <v>2587</v>
      </c>
      <c r="B6" s="5">
        <v>289.10999999999996</v>
      </c>
    </row>
    <row r="7" spans="1:2" x14ac:dyDescent="0.25">
      <c r="A7" s="9" t="s">
        <v>5765</v>
      </c>
      <c r="B7" s="5">
        <v>307.04499999999996</v>
      </c>
    </row>
    <row r="8" spans="1:2" x14ac:dyDescent="0.25">
      <c r="A8" s="9" t="s">
        <v>5114</v>
      </c>
      <c r="B8" s="5">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F6DB4-6FC2-4307-8935-E604259207D5}">
  <dimension ref="A1:P775"/>
  <sheetViews>
    <sheetView workbookViewId="0">
      <selection activeCell="G16" sqref="G16"/>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4257812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535</v>
      </c>
      <c r="B2" s="12">
        <v>43467</v>
      </c>
      <c r="C2" t="s">
        <v>536</v>
      </c>
      <c r="D2" t="s">
        <v>6146</v>
      </c>
      <c r="E2">
        <v>3</v>
      </c>
      <c r="F2" t="s">
        <v>537</v>
      </c>
      <c r="G2" t="s">
        <v>538</v>
      </c>
      <c r="H2" t="s">
        <v>19</v>
      </c>
      <c r="I2" t="s">
        <v>6192</v>
      </c>
      <c r="J2" t="s">
        <v>6188</v>
      </c>
      <c r="K2">
        <v>0.5</v>
      </c>
      <c r="L2">
        <v>5.97</v>
      </c>
      <c r="M2">
        <v>17.91</v>
      </c>
      <c r="N2" t="s">
        <v>6219</v>
      </c>
      <c r="O2" t="s">
        <v>6220</v>
      </c>
      <c r="P2" t="s">
        <v>6191</v>
      </c>
    </row>
    <row r="3" spans="1:16" x14ac:dyDescent="0.25">
      <c r="A3" t="s">
        <v>772</v>
      </c>
      <c r="B3" s="12">
        <v>44465</v>
      </c>
      <c r="C3" t="s">
        <v>773</v>
      </c>
      <c r="D3" t="s">
        <v>6169</v>
      </c>
      <c r="E3">
        <v>2</v>
      </c>
      <c r="F3" t="s">
        <v>774</v>
      </c>
      <c r="G3" t="s">
        <v>775</v>
      </c>
      <c r="H3" t="s">
        <v>19</v>
      </c>
      <c r="I3" t="s">
        <v>6195</v>
      </c>
      <c r="J3" t="s">
        <v>6187</v>
      </c>
      <c r="K3">
        <v>0.5</v>
      </c>
      <c r="L3">
        <v>7.77</v>
      </c>
      <c r="M3">
        <v>15.54</v>
      </c>
      <c r="N3" t="s">
        <v>6218</v>
      </c>
      <c r="O3" t="s">
        <v>6221</v>
      </c>
      <c r="P3" t="s">
        <v>6191</v>
      </c>
    </row>
    <row r="4" spans="1:16" x14ac:dyDescent="0.25">
      <c r="A4" t="s">
        <v>766</v>
      </c>
      <c r="B4" s="12">
        <v>44464</v>
      </c>
      <c r="C4" t="s">
        <v>767</v>
      </c>
      <c r="D4" t="s">
        <v>6140</v>
      </c>
      <c r="E4">
        <v>3</v>
      </c>
      <c r="F4" t="s">
        <v>768</v>
      </c>
      <c r="G4" t="s">
        <v>769</v>
      </c>
      <c r="H4" t="s">
        <v>19</v>
      </c>
      <c r="I4" t="s">
        <v>6193</v>
      </c>
      <c r="J4" t="s">
        <v>6186</v>
      </c>
      <c r="K4">
        <v>1</v>
      </c>
      <c r="L4">
        <v>12.95</v>
      </c>
      <c r="M4">
        <v>38.849999999999994</v>
      </c>
      <c r="N4" t="s">
        <v>6216</v>
      </c>
      <c r="O4" t="s">
        <v>6222</v>
      </c>
      <c r="P4" t="s">
        <v>6191</v>
      </c>
    </row>
    <row r="5" spans="1:16" x14ac:dyDescent="0.25">
      <c r="A5" t="s">
        <v>6041</v>
      </c>
      <c r="B5" s="12">
        <v>44463</v>
      </c>
      <c r="C5" t="s">
        <v>6042</v>
      </c>
      <c r="D5" t="s">
        <v>6179</v>
      </c>
      <c r="E5">
        <v>2</v>
      </c>
      <c r="F5" t="s">
        <v>6043</v>
      </c>
      <c r="G5" t="s">
        <v>6044</v>
      </c>
      <c r="H5" t="s">
        <v>19</v>
      </c>
      <c r="I5" t="s">
        <v>6192</v>
      </c>
      <c r="J5" t="s">
        <v>6186</v>
      </c>
      <c r="K5">
        <v>1</v>
      </c>
      <c r="L5">
        <v>11.95</v>
      </c>
      <c r="M5">
        <v>23.9</v>
      </c>
      <c r="N5" t="s">
        <v>6219</v>
      </c>
      <c r="O5" t="s">
        <v>6222</v>
      </c>
      <c r="P5" t="s">
        <v>6190</v>
      </c>
    </row>
    <row r="6" spans="1:16" x14ac:dyDescent="0.25">
      <c r="A6" t="s">
        <v>2346</v>
      </c>
      <c r="B6" s="12">
        <v>44462</v>
      </c>
      <c r="C6" t="s">
        <v>2347</v>
      </c>
      <c r="D6" t="s">
        <v>6172</v>
      </c>
      <c r="E6">
        <v>4</v>
      </c>
      <c r="F6" t="s">
        <v>2348</v>
      </c>
      <c r="G6" t="s">
        <v>2349</v>
      </c>
      <c r="H6" t="s">
        <v>19</v>
      </c>
      <c r="I6" t="s">
        <v>6192</v>
      </c>
      <c r="J6" t="s">
        <v>6187</v>
      </c>
      <c r="K6">
        <v>0.5</v>
      </c>
      <c r="L6">
        <v>5.3699999999999992</v>
      </c>
      <c r="M6">
        <v>21.479999999999997</v>
      </c>
      <c r="N6" t="s">
        <v>6219</v>
      </c>
      <c r="O6" t="s">
        <v>6221</v>
      </c>
      <c r="P6" t="s">
        <v>6190</v>
      </c>
    </row>
    <row r="7" spans="1:16" x14ac:dyDescent="0.25">
      <c r="A7" t="s">
        <v>4847</v>
      </c>
      <c r="B7" s="12">
        <v>43472</v>
      </c>
      <c r="C7" t="s">
        <v>4848</v>
      </c>
      <c r="D7" t="s">
        <v>6173</v>
      </c>
      <c r="E7">
        <v>3</v>
      </c>
      <c r="F7" t="s">
        <v>4849</v>
      </c>
      <c r="G7" t="s">
        <v>4850</v>
      </c>
      <c r="H7" t="s">
        <v>19</v>
      </c>
      <c r="I7" t="s">
        <v>6192</v>
      </c>
      <c r="J7" t="s">
        <v>6186</v>
      </c>
      <c r="K7">
        <v>0.5</v>
      </c>
      <c r="L7">
        <v>7.169999999999999</v>
      </c>
      <c r="M7">
        <v>21.509999999999998</v>
      </c>
      <c r="N7" t="s">
        <v>6219</v>
      </c>
      <c r="O7" t="s">
        <v>6222</v>
      </c>
      <c r="P7" t="s">
        <v>6191</v>
      </c>
    </row>
    <row r="8" spans="1:16" x14ac:dyDescent="0.25">
      <c r="A8" t="s">
        <v>5283</v>
      </c>
      <c r="B8" s="12">
        <v>43473</v>
      </c>
      <c r="C8" t="s">
        <v>5284</v>
      </c>
      <c r="D8" t="s">
        <v>6176</v>
      </c>
      <c r="E8">
        <v>6</v>
      </c>
      <c r="F8" t="s">
        <v>5285</v>
      </c>
      <c r="G8" t="s">
        <v>6223</v>
      </c>
      <c r="H8" t="s">
        <v>19</v>
      </c>
      <c r="I8" t="s">
        <v>6194</v>
      </c>
      <c r="J8" t="s">
        <v>6186</v>
      </c>
      <c r="K8">
        <v>0.5</v>
      </c>
      <c r="L8">
        <v>8.91</v>
      </c>
      <c r="M8">
        <v>53.46</v>
      </c>
      <c r="N8" t="s">
        <v>6217</v>
      </c>
      <c r="O8" t="s">
        <v>6222</v>
      </c>
      <c r="P8" t="s">
        <v>6191</v>
      </c>
    </row>
    <row r="9" spans="1:16" x14ac:dyDescent="0.25">
      <c r="A9" t="s">
        <v>3866</v>
      </c>
      <c r="B9" s="12">
        <v>43474</v>
      </c>
      <c r="C9" t="s">
        <v>3867</v>
      </c>
      <c r="D9" t="s">
        <v>6174</v>
      </c>
      <c r="E9">
        <v>4</v>
      </c>
      <c r="F9" t="s">
        <v>3868</v>
      </c>
      <c r="G9" t="s">
        <v>3869</v>
      </c>
      <c r="H9" t="s">
        <v>19</v>
      </c>
      <c r="I9" t="s">
        <v>6192</v>
      </c>
      <c r="J9" t="s">
        <v>6188</v>
      </c>
      <c r="K9">
        <v>0.2</v>
      </c>
      <c r="L9">
        <v>2.9849999999999999</v>
      </c>
      <c r="M9">
        <v>11.94</v>
      </c>
      <c r="N9" t="s">
        <v>6219</v>
      </c>
      <c r="O9" t="s">
        <v>6220</v>
      </c>
      <c r="P9" t="s">
        <v>6190</v>
      </c>
    </row>
    <row r="10" spans="1:16" x14ac:dyDescent="0.25">
      <c r="A10" t="s">
        <v>4371</v>
      </c>
      <c r="B10" s="12">
        <v>43475</v>
      </c>
      <c r="C10" t="s">
        <v>4372</v>
      </c>
      <c r="D10" t="s">
        <v>6139</v>
      </c>
      <c r="E10">
        <v>2</v>
      </c>
      <c r="F10" t="s">
        <v>4373</v>
      </c>
      <c r="G10" t="s">
        <v>4374</v>
      </c>
      <c r="H10" t="s">
        <v>19</v>
      </c>
      <c r="I10" t="s">
        <v>6194</v>
      </c>
      <c r="J10" t="s">
        <v>6188</v>
      </c>
      <c r="K10">
        <v>0.5</v>
      </c>
      <c r="L10">
        <v>8.25</v>
      </c>
      <c r="M10">
        <v>16.5</v>
      </c>
      <c r="N10" t="s">
        <v>6217</v>
      </c>
      <c r="O10" t="s">
        <v>6220</v>
      </c>
      <c r="P10" t="s">
        <v>6191</v>
      </c>
    </row>
    <row r="11" spans="1:16" x14ac:dyDescent="0.25">
      <c r="A11" t="s">
        <v>5731</v>
      </c>
      <c r="B11" s="12">
        <v>43476</v>
      </c>
      <c r="C11" t="s">
        <v>5732</v>
      </c>
      <c r="D11" t="s">
        <v>6185</v>
      </c>
      <c r="E11">
        <v>4</v>
      </c>
      <c r="F11" t="s">
        <v>5733</v>
      </c>
      <c r="G11" t="s">
        <v>5734</v>
      </c>
      <c r="H11" t="s">
        <v>19</v>
      </c>
      <c r="I11" t="s">
        <v>6194</v>
      </c>
      <c r="J11" t="s">
        <v>6187</v>
      </c>
      <c r="K11">
        <v>2.5</v>
      </c>
      <c r="L11">
        <v>27.945</v>
      </c>
      <c r="M11">
        <v>111.78</v>
      </c>
      <c r="N11" t="s">
        <v>6217</v>
      </c>
      <c r="O11" t="s">
        <v>6221</v>
      </c>
      <c r="P11" t="s">
        <v>6191</v>
      </c>
    </row>
    <row r="12" spans="1:16" x14ac:dyDescent="0.25">
      <c r="A12" t="s">
        <v>3481</v>
      </c>
      <c r="B12" s="12">
        <v>43477</v>
      </c>
      <c r="C12" t="s">
        <v>3482</v>
      </c>
      <c r="D12" t="s">
        <v>6138</v>
      </c>
      <c r="E12">
        <v>6</v>
      </c>
      <c r="F12" t="s">
        <v>3483</v>
      </c>
      <c r="G12" t="s">
        <v>3484</v>
      </c>
      <c r="H12" t="s">
        <v>19</v>
      </c>
      <c r="I12" t="s">
        <v>6192</v>
      </c>
      <c r="J12" t="s">
        <v>6188</v>
      </c>
      <c r="K12">
        <v>1</v>
      </c>
      <c r="L12">
        <v>9.9499999999999993</v>
      </c>
      <c r="M12">
        <v>59.699999999999996</v>
      </c>
      <c r="N12" t="s">
        <v>6219</v>
      </c>
      <c r="O12" t="s">
        <v>6220</v>
      </c>
      <c r="P12" t="s">
        <v>6191</v>
      </c>
    </row>
    <row r="13" spans="1:16" x14ac:dyDescent="0.25">
      <c r="A13" t="s">
        <v>4614</v>
      </c>
      <c r="B13" s="12">
        <v>43478</v>
      </c>
      <c r="C13" t="s">
        <v>4615</v>
      </c>
      <c r="D13" t="s">
        <v>6164</v>
      </c>
      <c r="E13">
        <v>1</v>
      </c>
      <c r="F13" t="s">
        <v>4616</v>
      </c>
      <c r="G13" t="s">
        <v>4617</v>
      </c>
      <c r="H13" t="s">
        <v>19</v>
      </c>
      <c r="I13" t="s">
        <v>6195</v>
      </c>
      <c r="J13" t="s">
        <v>6186</v>
      </c>
      <c r="K13">
        <v>2.5</v>
      </c>
      <c r="L13">
        <v>36.454999999999998</v>
      </c>
      <c r="M13">
        <v>36.454999999999998</v>
      </c>
      <c r="N13" t="s">
        <v>6218</v>
      </c>
      <c r="O13" t="s">
        <v>6222</v>
      </c>
      <c r="P13" t="s">
        <v>6191</v>
      </c>
    </row>
    <row r="14" spans="1:16" x14ac:dyDescent="0.25">
      <c r="A14" t="s">
        <v>4185</v>
      </c>
      <c r="B14" s="12">
        <v>43479</v>
      </c>
      <c r="C14" t="s">
        <v>4186</v>
      </c>
      <c r="D14" t="s">
        <v>6168</v>
      </c>
      <c r="E14">
        <v>3</v>
      </c>
      <c r="F14" t="s">
        <v>4187</v>
      </c>
      <c r="G14" t="s">
        <v>4188</v>
      </c>
      <c r="H14" t="s">
        <v>19</v>
      </c>
      <c r="I14" t="s">
        <v>6193</v>
      </c>
      <c r="J14" t="s">
        <v>6187</v>
      </c>
      <c r="K14">
        <v>2.5</v>
      </c>
      <c r="L14">
        <v>22.884999999999998</v>
      </c>
      <c r="M14">
        <v>68.655000000000001</v>
      </c>
      <c r="N14" t="s">
        <v>6216</v>
      </c>
      <c r="O14" t="s">
        <v>6221</v>
      </c>
      <c r="P14" t="s">
        <v>6191</v>
      </c>
    </row>
    <row r="15" spans="1:16" x14ac:dyDescent="0.25">
      <c r="A15" t="s">
        <v>1532</v>
      </c>
      <c r="B15" s="12">
        <v>43480</v>
      </c>
      <c r="C15" t="s">
        <v>1533</v>
      </c>
      <c r="D15" t="s">
        <v>6144</v>
      </c>
      <c r="E15">
        <v>5</v>
      </c>
      <c r="F15" t="s">
        <v>1534</v>
      </c>
      <c r="G15" t="s">
        <v>1535</v>
      </c>
      <c r="H15" t="s">
        <v>19</v>
      </c>
      <c r="I15" t="s">
        <v>6194</v>
      </c>
      <c r="J15" t="s">
        <v>6187</v>
      </c>
      <c r="K15">
        <v>0.5</v>
      </c>
      <c r="L15">
        <v>7.29</v>
      </c>
      <c r="M15">
        <v>36.450000000000003</v>
      </c>
      <c r="N15" t="s">
        <v>6217</v>
      </c>
      <c r="O15" t="s">
        <v>6221</v>
      </c>
      <c r="P15" t="s">
        <v>6190</v>
      </c>
    </row>
    <row r="16" spans="1:16" x14ac:dyDescent="0.25">
      <c r="A16" t="s">
        <v>2956</v>
      </c>
      <c r="B16" s="12">
        <v>43481</v>
      </c>
      <c r="C16" t="s">
        <v>3042</v>
      </c>
      <c r="D16" t="s">
        <v>6169</v>
      </c>
      <c r="E16">
        <v>2</v>
      </c>
      <c r="F16" t="s">
        <v>3043</v>
      </c>
      <c r="G16" t="s">
        <v>3044</v>
      </c>
      <c r="H16" t="s">
        <v>19</v>
      </c>
      <c r="I16" t="s">
        <v>6195</v>
      </c>
      <c r="J16" t="s">
        <v>6187</v>
      </c>
      <c r="K16">
        <v>0.5</v>
      </c>
      <c r="L16">
        <v>7.77</v>
      </c>
      <c r="M16">
        <v>15.54</v>
      </c>
      <c r="N16" t="s">
        <v>6218</v>
      </c>
      <c r="O16" t="s">
        <v>6221</v>
      </c>
      <c r="P16" t="s">
        <v>6191</v>
      </c>
    </row>
    <row r="17" spans="1:16" x14ac:dyDescent="0.25">
      <c r="A17" t="s">
        <v>1912</v>
      </c>
      <c r="B17" s="12">
        <v>44461</v>
      </c>
      <c r="C17" t="s">
        <v>1913</v>
      </c>
      <c r="D17" t="s">
        <v>6147</v>
      </c>
      <c r="E17">
        <v>3</v>
      </c>
      <c r="F17" t="s">
        <v>1914</v>
      </c>
      <c r="G17" t="s">
        <v>6223</v>
      </c>
      <c r="H17" t="s">
        <v>19</v>
      </c>
      <c r="I17" t="s">
        <v>6193</v>
      </c>
      <c r="J17" t="s">
        <v>6187</v>
      </c>
      <c r="K17">
        <v>1</v>
      </c>
      <c r="L17">
        <v>9.9499999999999993</v>
      </c>
      <c r="M17">
        <v>29.849999999999998</v>
      </c>
      <c r="N17" t="s">
        <v>6216</v>
      </c>
      <c r="O17" t="s">
        <v>6221</v>
      </c>
      <c r="P17" t="s">
        <v>6191</v>
      </c>
    </row>
    <row r="18" spans="1:16" x14ac:dyDescent="0.25">
      <c r="A18" t="s">
        <v>4494</v>
      </c>
      <c r="B18" s="12">
        <v>43483</v>
      </c>
      <c r="C18" t="s">
        <v>4495</v>
      </c>
      <c r="D18" t="s">
        <v>6176</v>
      </c>
      <c r="E18">
        <v>2</v>
      </c>
      <c r="F18" t="s">
        <v>4496</v>
      </c>
      <c r="G18" t="s">
        <v>6223</v>
      </c>
      <c r="H18" t="s">
        <v>19</v>
      </c>
      <c r="I18" t="s">
        <v>6194</v>
      </c>
      <c r="J18" t="s">
        <v>6186</v>
      </c>
      <c r="K18">
        <v>0.5</v>
      </c>
      <c r="L18">
        <v>8.91</v>
      </c>
      <c r="M18">
        <v>17.82</v>
      </c>
      <c r="N18" t="s">
        <v>6217</v>
      </c>
      <c r="O18" t="s">
        <v>6222</v>
      </c>
      <c r="P18" t="s">
        <v>6190</v>
      </c>
    </row>
    <row r="19" spans="1:16" x14ac:dyDescent="0.25">
      <c r="A19" t="s">
        <v>4949</v>
      </c>
      <c r="B19" s="12">
        <v>43484</v>
      </c>
      <c r="C19" t="s">
        <v>4950</v>
      </c>
      <c r="D19" t="s">
        <v>6140</v>
      </c>
      <c r="E19">
        <v>6</v>
      </c>
      <c r="F19" t="s">
        <v>4951</v>
      </c>
      <c r="G19" t="s">
        <v>4952</v>
      </c>
      <c r="H19" t="s">
        <v>19</v>
      </c>
      <c r="I19" t="s">
        <v>6193</v>
      </c>
      <c r="J19" t="s">
        <v>6186</v>
      </c>
      <c r="K19">
        <v>1</v>
      </c>
      <c r="L19">
        <v>12.95</v>
      </c>
      <c r="M19">
        <v>77.699999999999989</v>
      </c>
      <c r="N19" t="s">
        <v>6216</v>
      </c>
      <c r="O19" t="s">
        <v>6222</v>
      </c>
      <c r="P19" t="s">
        <v>6191</v>
      </c>
    </row>
    <row r="20" spans="1:16" x14ac:dyDescent="0.25">
      <c r="A20" t="s">
        <v>4080</v>
      </c>
      <c r="B20" s="12">
        <v>43485</v>
      </c>
      <c r="C20" t="s">
        <v>4081</v>
      </c>
      <c r="D20" t="s">
        <v>6170</v>
      </c>
      <c r="E20">
        <v>6</v>
      </c>
      <c r="F20" t="s">
        <v>4082</v>
      </c>
      <c r="G20" t="s">
        <v>4083</v>
      </c>
      <c r="H20" t="s">
        <v>19</v>
      </c>
      <c r="I20" t="s">
        <v>6195</v>
      </c>
      <c r="J20" t="s">
        <v>6186</v>
      </c>
      <c r="K20">
        <v>1</v>
      </c>
      <c r="L20">
        <v>15.85</v>
      </c>
      <c r="M20">
        <v>95.1</v>
      </c>
      <c r="N20" t="s">
        <v>6218</v>
      </c>
      <c r="O20" t="s">
        <v>6222</v>
      </c>
      <c r="P20" t="s">
        <v>6190</v>
      </c>
    </row>
    <row r="21" spans="1:16" x14ac:dyDescent="0.25">
      <c r="A21" t="s">
        <v>5949</v>
      </c>
      <c r="B21" s="12">
        <v>43486</v>
      </c>
      <c r="C21" t="s">
        <v>5950</v>
      </c>
      <c r="D21" t="s">
        <v>6176</v>
      </c>
      <c r="E21">
        <v>6</v>
      </c>
      <c r="F21" t="s">
        <v>5951</v>
      </c>
      <c r="G21" t="s">
        <v>5952</v>
      </c>
      <c r="H21" t="s">
        <v>19</v>
      </c>
      <c r="I21" t="s">
        <v>6194</v>
      </c>
      <c r="J21" t="s">
        <v>6186</v>
      </c>
      <c r="K21">
        <v>0.5</v>
      </c>
      <c r="L21">
        <v>8.91</v>
      </c>
      <c r="M21">
        <v>53.46</v>
      </c>
      <c r="N21" t="s">
        <v>6217</v>
      </c>
      <c r="O21" t="s">
        <v>6222</v>
      </c>
      <c r="P21" t="s">
        <v>6190</v>
      </c>
    </row>
    <row r="22" spans="1:16" x14ac:dyDescent="0.25">
      <c r="A22" t="s">
        <v>2569</v>
      </c>
      <c r="B22" s="12">
        <v>43487</v>
      </c>
      <c r="C22" t="s">
        <v>2570</v>
      </c>
      <c r="D22" t="s">
        <v>6176</v>
      </c>
      <c r="E22">
        <v>1</v>
      </c>
      <c r="F22" t="s">
        <v>2571</v>
      </c>
      <c r="G22" t="s">
        <v>6223</v>
      </c>
      <c r="H22" t="s">
        <v>19</v>
      </c>
      <c r="I22" t="s">
        <v>6194</v>
      </c>
      <c r="J22" t="s">
        <v>6186</v>
      </c>
      <c r="K22">
        <v>0.5</v>
      </c>
      <c r="L22">
        <v>8.91</v>
      </c>
      <c r="M22">
        <v>8.91</v>
      </c>
      <c r="N22" t="s">
        <v>6217</v>
      </c>
      <c r="O22" t="s">
        <v>6222</v>
      </c>
      <c r="P22" t="s">
        <v>6190</v>
      </c>
    </row>
    <row r="23" spans="1:16" x14ac:dyDescent="0.25">
      <c r="A23" t="s">
        <v>2573</v>
      </c>
      <c r="B23" s="12">
        <v>43488</v>
      </c>
      <c r="C23" t="s">
        <v>2574</v>
      </c>
      <c r="D23" t="s">
        <v>6183</v>
      </c>
      <c r="E23">
        <v>2</v>
      </c>
      <c r="F23" t="s">
        <v>2575</v>
      </c>
      <c r="G23" t="s">
        <v>2576</v>
      </c>
      <c r="H23" t="s">
        <v>19</v>
      </c>
      <c r="I23" t="s">
        <v>6194</v>
      </c>
      <c r="J23" t="s">
        <v>6187</v>
      </c>
      <c r="K23">
        <v>1</v>
      </c>
      <c r="L23">
        <v>12.15</v>
      </c>
      <c r="M23">
        <v>24.3</v>
      </c>
      <c r="N23" t="s">
        <v>6217</v>
      </c>
      <c r="O23" t="s">
        <v>6221</v>
      </c>
      <c r="P23" t="s">
        <v>6190</v>
      </c>
    </row>
    <row r="24" spans="1:16" x14ac:dyDescent="0.25">
      <c r="A24" t="s">
        <v>1725</v>
      </c>
      <c r="B24" s="12">
        <v>44460</v>
      </c>
      <c r="C24" t="s">
        <v>1726</v>
      </c>
      <c r="D24" t="s">
        <v>6174</v>
      </c>
      <c r="E24">
        <v>5</v>
      </c>
      <c r="F24" t="s">
        <v>1727</v>
      </c>
      <c r="G24" t="s">
        <v>1728</v>
      </c>
      <c r="H24" t="s">
        <v>19</v>
      </c>
      <c r="I24" t="s">
        <v>6192</v>
      </c>
      <c r="J24" t="s">
        <v>6188</v>
      </c>
      <c r="K24">
        <v>0.2</v>
      </c>
      <c r="L24">
        <v>2.9849999999999999</v>
      </c>
      <c r="M24">
        <v>14.924999999999999</v>
      </c>
      <c r="N24" t="s">
        <v>6219</v>
      </c>
      <c r="O24" t="s">
        <v>6220</v>
      </c>
      <c r="P24" t="s">
        <v>6191</v>
      </c>
    </row>
    <row r="25" spans="1:16" x14ac:dyDescent="0.25">
      <c r="A25" t="s">
        <v>2757</v>
      </c>
      <c r="B25" s="12">
        <v>43490</v>
      </c>
      <c r="C25" t="s">
        <v>2758</v>
      </c>
      <c r="D25" t="s">
        <v>6177</v>
      </c>
      <c r="E25">
        <v>3</v>
      </c>
      <c r="F25" t="s">
        <v>2759</v>
      </c>
      <c r="G25" t="s">
        <v>2760</v>
      </c>
      <c r="H25" t="s">
        <v>19</v>
      </c>
      <c r="I25" t="s">
        <v>6192</v>
      </c>
      <c r="J25" t="s">
        <v>6187</v>
      </c>
      <c r="K25">
        <v>1</v>
      </c>
      <c r="L25">
        <v>8.9499999999999993</v>
      </c>
      <c r="M25">
        <v>26.849999999999998</v>
      </c>
      <c r="N25" t="s">
        <v>6219</v>
      </c>
      <c r="O25" t="s">
        <v>6221</v>
      </c>
      <c r="P25" t="s">
        <v>6190</v>
      </c>
    </row>
    <row r="26" spans="1:16" x14ac:dyDescent="0.25">
      <c r="A26" t="s">
        <v>838</v>
      </c>
      <c r="B26" s="12">
        <v>43491</v>
      </c>
      <c r="C26" t="s">
        <v>839</v>
      </c>
      <c r="D26" t="s">
        <v>6145</v>
      </c>
      <c r="E26">
        <v>5</v>
      </c>
      <c r="F26" t="s">
        <v>840</v>
      </c>
      <c r="G26" t="s">
        <v>6223</v>
      </c>
      <c r="H26" t="s">
        <v>19</v>
      </c>
      <c r="I26" t="s">
        <v>6195</v>
      </c>
      <c r="J26" t="s">
        <v>6186</v>
      </c>
      <c r="K26">
        <v>0.2</v>
      </c>
      <c r="L26">
        <v>4.7549999999999999</v>
      </c>
      <c r="M26">
        <v>23.774999999999999</v>
      </c>
      <c r="N26" t="s">
        <v>6218</v>
      </c>
      <c r="O26" t="s">
        <v>6222</v>
      </c>
      <c r="P26" t="s">
        <v>6190</v>
      </c>
    </row>
    <row r="27" spans="1:16" x14ac:dyDescent="0.25">
      <c r="A27" t="s">
        <v>1725</v>
      </c>
      <c r="B27" s="12">
        <v>44459</v>
      </c>
      <c r="C27" t="s">
        <v>1726</v>
      </c>
      <c r="D27" t="s">
        <v>6178</v>
      </c>
      <c r="E27">
        <v>3</v>
      </c>
      <c r="F27" t="s">
        <v>1727</v>
      </c>
      <c r="G27" t="s">
        <v>1728</v>
      </c>
      <c r="H27" t="s">
        <v>19</v>
      </c>
      <c r="I27" t="s">
        <v>6192</v>
      </c>
      <c r="J27" t="s">
        <v>6186</v>
      </c>
      <c r="K27">
        <v>0.2</v>
      </c>
      <c r="L27">
        <v>3.5849999999999995</v>
      </c>
      <c r="M27">
        <v>10.754999999999999</v>
      </c>
      <c r="N27" t="s">
        <v>6219</v>
      </c>
      <c r="O27" t="s">
        <v>6222</v>
      </c>
      <c r="P27" t="s">
        <v>6191</v>
      </c>
    </row>
    <row r="28" spans="1:16" x14ac:dyDescent="0.25">
      <c r="A28" t="s">
        <v>4163</v>
      </c>
      <c r="B28" s="12">
        <v>43493</v>
      </c>
      <c r="C28" t="s">
        <v>4164</v>
      </c>
      <c r="D28" t="s">
        <v>6172</v>
      </c>
      <c r="E28">
        <v>1</v>
      </c>
      <c r="F28" t="s">
        <v>4165</v>
      </c>
      <c r="G28" t="s">
        <v>4166</v>
      </c>
      <c r="H28" t="s">
        <v>19</v>
      </c>
      <c r="I28" t="s">
        <v>6192</v>
      </c>
      <c r="J28" t="s">
        <v>6187</v>
      </c>
      <c r="K28">
        <v>0.5</v>
      </c>
      <c r="L28">
        <v>5.3699999999999992</v>
      </c>
      <c r="M28">
        <v>5.3699999999999992</v>
      </c>
      <c r="N28" t="s">
        <v>6219</v>
      </c>
      <c r="O28" t="s">
        <v>6221</v>
      </c>
      <c r="P28" t="s">
        <v>6190</v>
      </c>
    </row>
    <row r="29" spans="1:16" x14ac:dyDescent="0.25">
      <c r="A29" t="s">
        <v>1430</v>
      </c>
      <c r="B29" s="12">
        <v>44458</v>
      </c>
      <c r="C29" t="s">
        <v>1431</v>
      </c>
      <c r="D29" t="s">
        <v>6139</v>
      </c>
      <c r="E29">
        <v>5</v>
      </c>
      <c r="F29" t="s">
        <v>1432</v>
      </c>
      <c r="G29" t="s">
        <v>1433</v>
      </c>
      <c r="H29" t="s">
        <v>19</v>
      </c>
      <c r="I29" t="s">
        <v>6194</v>
      </c>
      <c r="J29" t="s">
        <v>6188</v>
      </c>
      <c r="K29">
        <v>0.5</v>
      </c>
      <c r="L29">
        <v>8.25</v>
      </c>
      <c r="M29">
        <v>41.25</v>
      </c>
      <c r="N29" t="s">
        <v>6217</v>
      </c>
      <c r="O29" t="s">
        <v>6220</v>
      </c>
      <c r="P29" t="s">
        <v>6190</v>
      </c>
    </row>
    <row r="30" spans="1:16" x14ac:dyDescent="0.25">
      <c r="A30" t="s">
        <v>1271</v>
      </c>
      <c r="B30" s="12">
        <v>43495</v>
      </c>
      <c r="C30" t="s">
        <v>1272</v>
      </c>
      <c r="D30" t="s">
        <v>6143</v>
      </c>
      <c r="E30">
        <v>6</v>
      </c>
      <c r="F30" t="s">
        <v>1273</v>
      </c>
      <c r="G30" t="s">
        <v>6223</v>
      </c>
      <c r="H30" t="s">
        <v>19</v>
      </c>
      <c r="I30" t="s">
        <v>6195</v>
      </c>
      <c r="J30" t="s">
        <v>6187</v>
      </c>
      <c r="K30">
        <v>1</v>
      </c>
      <c r="L30">
        <v>12.95</v>
      </c>
      <c r="M30">
        <v>77.699999999999989</v>
      </c>
      <c r="N30" t="s">
        <v>6218</v>
      </c>
      <c r="O30" t="s">
        <v>6221</v>
      </c>
      <c r="P30" t="s">
        <v>6190</v>
      </c>
    </row>
    <row r="31" spans="1:16" x14ac:dyDescent="0.25">
      <c r="A31" t="s">
        <v>5123</v>
      </c>
      <c r="B31" s="12">
        <v>43496</v>
      </c>
      <c r="C31" t="s">
        <v>5124</v>
      </c>
      <c r="D31" t="s">
        <v>6141</v>
      </c>
      <c r="E31">
        <v>4</v>
      </c>
      <c r="F31" t="s">
        <v>5125</v>
      </c>
      <c r="G31" t="s">
        <v>5126</v>
      </c>
      <c r="H31" t="s">
        <v>19</v>
      </c>
      <c r="I31" t="s">
        <v>6194</v>
      </c>
      <c r="J31" t="s">
        <v>6188</v>
      </c>
      <c r="K31">
        <v>1</v>
      </c>
      <c r="L31">
        <v>13.75</v>
      </c>
      <c r="M31">
        <v>55</v>
      </c>
      <c r="N31" t="s">
        <v>6217</v>
      </c>
      <c r="O31" t="s">
        <v>6220</v>
      </c>
      <c r="P31" t="s">
        <v>6190</v>
      </c>
    </row>
    <row r="32" spans="1:16" x14ac:dyDescent="0.25">
      <c r="A32" t="s">
        <v>3844</v>
      </c>
      <c r="B32" s="12">
        <v>43497</v>
      </c>
      <c r="C32" t="s">
        <v>3845</v>
      </c>
      <c r="D32" t="s">
        <v>6182</v>
      </c>
      <c r="E32">
        <v>2</v>
      </c>
      <c r="F32" t="s">
        <v>3846</v>
      </c>
      <c r="G32" t="s">
        <v>3847</v>
      </c>
      <c r="H32" t="s">
        <v>19</v>
      </c>
      <c r="I32" t="s">
        <v>6193</v>
      </c>
      <c r="J32" t="s">
        <v>6186</v>
      </c>
      <c r="K32">
        <v>2.5</v>
      </c>
      <c r="L32">
        <v>29.784999999999997</v>
      </c>
      <c r="M32">
        <v>59.569999999999993</v>
      </c>
      <c r="N32" t="s">
        <v>6216</v>
      </c>
      <c r="O32" t="s">
        <v>6222</v>
      </c>
      <c r="P32" t="s">
        <v>6191</v>
      </c>
    </row>
    <row r="33" spans="1:16" x14ac:dyDescent="0.25">
      <c r="A33" t="s">
        <v>3724</v>
      </c>
      <c r="B33" s="12">
        <v>43498</v>
      </c>
      <c r="C33" t="s">
        <v>3725</v>
      </c>
      <c r="D33" t="s">
        <v>6154</v>
      </c>
      <c r="E33">
        <v>2</v>
      </c>
      <c r="F33" t="s">
        <v>3726</v>
      </c>
      <c r="G33" t="s">
        <v>6223</v>
      </c>
      <c r="H33" t="s">
        <v>19</v>
      </c>
      <c r="I33" t="s">
        <v>6193</v>
      </c>
      <c r="J33" t="s">
        <v>6187</v>
      </c>
      <c r="K33">
        <v>0.2</v>
      </c>
      <c r="L33">
        <v>2.9849999999999999</v>
      </c>
      <c r="M33">
        <v>5.97</v>
      </c>
      <c r="N33" t="s">
        <v>6216</v>
      </c>
      <c r="O33" t="s">
        <v>6221</v>
      </c>
      <c r="P33" t="s">
        <v>6190</v>
      </c>
    </row>
    <row r="34" spans="1:16" x14ac:dyDescent="0.25">
      <c r="A34" t="s">
        <v>637</v>
      </c>
      <c r="B34" s="12">
        <v>43499</v>
      </c>
      <c r="C34" t="s">
        <v>638</v>
      </c>
      <c r="D34" t="s">
        <v>6157</v>
      </c>
      <c r="E34">
        <v>4</v>
      </c>
      <c r="F34" t="s">
        <v>639</v>
      </c>
      <c r="G34" t="s">
        <v>640</v>
      </c>
      <c r="H34" t="s">
        <v>19</v>
      </c>
      <c r="I34" t="s">
        <v>6193</v>
      </c>
      <c r="J34" t="s">
        <v>6188</v>
      </c>
      <c r="K34">
        <v>0.5</v>
      </c>
      <c r="L34">
        <v>6.75</v>
      </c>
      <c r="M34">
        <v>27</v>
      </c>
      <c r="N34" t="s">
        <v>6216</v>
      </c>
      <c r="O34" t="s">
        <v>6220</v>
      </c>
      <c r="P34" t="s">
        <v>6190</v>
      </c>
    </row>
    <row r="35" spans="1:16" x14ac:dyDescent="0.25">
      <c r="A35" t="s">
        <v>5720</v>
      </c>
      <c r="B35" s="12">
        <v>44455</v>
      </c>
      <c r="C35" t="s">
        <v>5554</v>
      </c>
      <c r="D35" t="s">
        <v>6157</v>
      </c>
      <c r="E35">
        <v>3</v>
      </c>
      <c r="F35" t="s">
        <v>5555</v>
      </c>
      <c r="G35" t="s">
        <v>6223</v>
      </c>
      <c r="H35" t="s">
        <v>19</v>
      </c>
      <c r="I35" t="s">
        <v>6193</v>
      </c>
      <c r="J35" t="s">
        <v>6188</v>
      </c>
      <c r="K35">
        <v>0.5</v>
      </c>
      <c r="L35">
        <v>6.75</v>
      </c>
      <c r="M35">
        <v>20.25</v>
      </c>
      <c r="N35" t="s">
        <v>6216</v>
      </c>
      <c r="O35" t="s">
        <v>6220</v>
      </c>
      <c r="P35" t="s">
        <v>6191</v>
      </c>
    </row>
    <row r="36" spans="1:16" x14ac:dyDescent="0.25">
      <c r="A36" t="s">
        <v>3355</v>
      </c>
      <c r="B36" s="12">
        <v>43501</v>
      </c>
      <c r="C36" t="s">
        <v>3356</v>
      </c>
      <c r="D36" t="s">
        <v>6182</v>
      </c>
      <c r="E36">
        <v>3</v>
      </c>
      <c r="F36" t="s">
        <v>3357</v>
      </c>
      <c r="G36" t="s">
        <v>3358</v>
      </c>
      <c r="H36" t="s">
        <v>19</v>
      </c>
      <c r="I36" t="s">
        <v>6193</v>
      </c>
      <c r="J36" t="s">
        <v>6186</v>
      </c>
      <c r="K36">
        <v>2.5</v>
      </c>
      <c r="L36">
        <v>29.784999999999997</v>
      </c>
      <c r="M36">
        <v>89.35499999999999</v>
      </c>
      <c r="N36" t="s">
        <v>6216</v>
      </c>
      <c r="O36" t="s">
        <v>6222</v>
      </c>
      <c r="P36" t="s">
        <v>6190</v>
      </c>
    </row>
    <row r="37" spans="1:16" x14ac:dyDescent="0.25">
      <c r="A37" t="s">
        <v>3176</v>
      </c>
      <c r="B37" s="12">
        <v>44454</v>
      </c>
      <c r="C37" t="s">
        <v>3177</v>
      </c>
      <c r="D37" t="s">
        <v>6159</v>
      </c>
      <c r="E37">
        <v>2</v>
      </c>
      <c r="F37" t="s">
        <v>3178</v>
      </c>
      <c r="G37" t="s">
        <v>3179</v>
      </c>
      <c r="H37" t="s">
        <v>19</v>
      </c>
      <c r="I37" t="s">
        <v>6195</v>
      </c>
      <c r="J37" t="s">
        <v>6188</v>
      </c>
      <c r="K37">
        <v>0.2</v>
      </c>
      <c r="L37">
        <v>4.3650000000000002</v>
      </c>
      <c r="M37">
        <v>8.73</v>
      </c>
      <c r="N37" t="s">
        <v>6218</v>
      </c>
      <c r="O37" t="s">
        <v>6220</v>
      </c>
      <c r="P37" t="s">
        <v>6191</v>
      </c>
    </row>
    <row r="38" spans="1:16" x14ac:dyDescent="0.25">
      <c r="A38" t="s">
        <v>4354</v>
      </c>
      <c r="B38" s="12">
        <v>43503</v>
      </c>
      <c r="C38" t="s">
        <v>4355</v>
      </c>
      <c r="D38" t="s">
        <v>6179</v>
      </c>
      <c r="E38">
        <v>6</v>
      </c>
      <c r="F38" t="s">
        <v>4356</v>
      </c>
      <c r="G38" t="s">
        <v>6223</v>
      </c>
      <c r="H38" t="s">
        <v>19</v>
      </c>
      <c r="I38" t="s">
        <v>6192</v>
      </c>
      <c r="J38" t="s">
        <v>6186</v>
      </c>
      <c r="K38">
        <v>1</v>
      </c>
      <c r="L38">
        <v>11.95</v>
      </c>
      <c r="M38">
        <v>71.699999999999989</v>
      </c>
      <c r="N38" t="s">
        <v>6219</v>
      </c>
      <c r="O38" t="s">
        <v>6222</v>
      </c>
      <c r="P38" t="s">
        <v>6191</v>
      </c>
    </row>
    <row r="39" spans="1:16" x14ac:dyDescent="0.25">
      <c r="A39" t="s">
        <v>3035</v>
      </c>
      <c r="B39" s="12">
        <v>43504</v>
      </c>
      <c r="C39" t="s">
        <v>3036</v>
      </c>
      <c r="D39" t="s">
        <v>6149</v>
      </c>
      <c r="E39">
        <v>2</v>
      </c>
      <c r="F39" t="s">
        <v>3037</v>
      </c>
      <c r="G39" t="s">
        <v>3038</v>
      </c>
      <c r="H39" t="s">
        <v>19</v>
      </c>
      <c r="I39" t="s">
        <v>6192</v>
      </c>
      <c r="J39" t="s">
        <v>6187</v>
      </c>
      <c r="K39">
        <v>2.5</v>
      </c>
      <c r="L39">
        <v>20.584999999999997</v>
      </c>
      <c r="M39">
        <v>41.169999999999995</v>
      </c>
      <c r="N39" t="s">
        <v>6219</v>
      </c>
      <c r="O39" t="s">
        <v>6221</v>
      </c>
      <c r="P39" t="s">
        <v>6190</v>
      </c>
    </row>
    <row r="40" spans="1:16" x14ac:dyDescent="0.25">
      <c r="A40" t="s">
        <v>5112</v>
      </c>
      <c r="B40" s="12">
        <v>44453</v>
      </c>
      <c r="C40" t="s">
        <v>5113</v>
      </c>
      <c r="D40" t="s">
        <v>6170</v>
      </c>
      <c r="E40">
        <v>5</v>
      </c>
      <c r="F40" t="s">
        <v>5114</v>
      </c>
      <c r="G40" t="s">
        <v>6223</v>
      </c>
      <c r="H40" t="s">
        <v>19</v>
      </c>
      <c r="I40" t="s">
        <v>6195</v>
      </c>
      <c r="J40" t="s">
        <v>6186</v>
      </c>
      <c r="K40">
        <v>1</v>
      </c>
      <c r="L40">
        <v>15.85</v>
      </c>
      <c r="M40">
        <v>79.25</v>
      </c>
      <c r="N40" t="s">
        <v>6218</v>
      </c>
      <c r="O40" t="s">
        <v>6222</v>
      </c>
      <c r="P40" t="s">
        <v>6191</v>
      </c>
    </row>
    <row r="41" spans="1:16" x14ac:dyDescent="0.25">
      <c r="A41" t="s">
        <v>811</v>
      </c>
      <c r="B41" s="12">
        <v>44452</v>
      </c>
      <c r="C41" t="s">
        <v>812</v>
      </c>
      <c r="D41" t="s">
        <v>6171</v>
      </c>
      <c r="E41">
        <v>4</v>
      </c>
      <c r="F41" t="s">
        <v>813</v>
      </c>
      <c r="G41" t="s">
        <v>814</v>
      </c>
      <c r="H41" t="s">
        <v>19</v>
      </c>
      <c r="I41" t="s">
        <v>6194</v>
      </c>
      <c r="J41" t="s">
        <v>6186</v>
      </c>
      <c r="K41">
        <v>1</v>
      </c>
      <c r="L41">
        <v>14.85</v>
      </c>
      <c r="M41">
        <v>59.4</v>
      </c>
      <c r="N41" t="s">
        <v>6217</v>
      </c>
      <c r="O41" t="s">
        <v>6222</v>
      </c>
      <c r="P41" t="s">
        <v>6191</v>
      </c>
    </row>
    <row r="42" spans="1:16" x14ac:dyDescent="0.25">
      <c r="A42" t="s">
        <v>2068</v>
      </c>
      <c r="B42" s="12">
        <v>43507</v>
      </c>
      <c r="C42" t="s">
        <v>2069</v>
      </c>
      <c r="D42" t="s">
        <v>6181</v>
      </c>
      <c r="E42">
        <v>1</v>
      </c>
      <c r="F42" t="s">
        <v>2070</v>
      </c>
      <c r="G42" t="s">
        <v>2071</v>
      </c>
      <c r="H42" t="s">
        <v>19</v>
      </c>
      <c r="I42" t="s">
        <v>6195</v>
      </c>
      <c r="J42" t="s">
        <v>6188</v>
      </c>
      <c r="K42">
        <v>2.5</v>
      </c>
      <c r="L42">
        <v>33.464999999999996</v>
      </c>
      <c r="M42">
        <v>33.464999999999996</v>
      </c>
      <c r="N42" t="s">
        <v>6218</v>
      </c>
      <c r="O42" t="s">
        <v>6220</v>
      </c>
      <c r="P42" t="s">
        <v>6190</v>
      </c>
    </row>
    <row r="43" spans="1:16" x14ac:dyDescent="0.25">
      <c r="A43" t="s">
        <v>5421</v>
      </c>
      <c r="B43" s="12">
        <v>43508</v>
      </c>
      <c r="C43" t="s">
        <v>5422</v>
      </c>
      <c r="D43" t="s">
        <v>6155</v>
      </c>
      <c r="E43">
        <v>2</v>
      </c>
      <c r="F43" t="s">
        <v>5423</v>
      </c>
      <c r="G43" t="s">
        <v>5424</v>
      </c>
      <c r="H43" t="s">
        <v>19</v>
      </c>
      <c r="I43" t="s">
        <v>6193</v>
      </c>
      <c r="J43" t="s">
        <v>6188</v>
      </c>
      <c r="K43">
        <v>1</v>
      </c>
      <c r="L43">
        <v>11.25</v>
      </c>
      <c r="M43">
        <v>22.5</v>
      </c>
      <c r="N43" t="s">
        <v>6216</v>
      </c>
      <c r="O43" t="s">
        <v>6220</v>
      </c>
      <c r="P43" t="s">
        <v>6191</v>
      </c>
    </row>
    <row r="44" spans="1:16" x14ac:dyDescent="0.25">
      <c r="A44" t="s">
        <v>5834</v>
      </c>
      <c r="B44" s="12">
        <v>43509</v>
      </c>
      <c r="C44" t="s">
        <v>5835</v>
      </c>
      <c r="D44" t="s">
        <v>6165</v>
      </c>
      <c r="E44">
        <v>4</v>
      </c>
      <c r="F44" t="s">
        <v>5836</v>
      </c>
      <c r="G44" t="s">
        <v>6223</v>
      </c>
      <c r="H44" t="s">
        <v>19</v>
      </c>
      <c r="I44" t="s">
        <v>6195</v>
      </c>
      <c r="J44" t="s">
        <v>6187</v>
      </c>
      <c r="K44">
        <v>2.5</v>
      </c>
      <c r="L44">
        <v>29.784999999999997</v>
      </c>
      <c r="M44">
        <v>119.13999999999999</v>
      </c>
      <c r="N44" t="s">
        <v>6218</v>
      </c>
      <c r="O44" t="s">
        <v>6221</v>
      </c>
      <c r="P44" t="s">
        <v>6191</v>
      </c>
    </row>
    <row r="45" spans="1:16" x14ac:dyDescent="0.25">
      <c r="A45" t="s">
        <v>2279</v>
      </c>
      <c r="B45" s="12">
        <v>43510</v>
      </c>
      <c r="C45" t="s">
        <v>2280</v>
      </c>
      <c r="D45" t="s">
        <v>6144</v>
      </c>
      <c r="E45">
        <v>3</v>
      </c>
      <c r="F45" t="s">
        <v>2281</v>
      </c>
      <c r="G45" t="s">
        <v>2282</v>
      </c>
      <c r="H45" t="s">
        <v>19</v>
      </c>
      <c r="I45" t="s">
        <v>6194</v>
      </c>
      <c r="J45" t="s">
        <v>6187</v>
      </c>
      <c r="K45">
        <v>0.5</v>
      </c>
      <c r="L45">
        <v>7.29</v>
      </c>
      <c r="M45">
        <v>21.87</v>
      </c>
      <c r="N45" t="s">
        <v>6217</v>
      </c>
      <c r="O45" t="s">
        <v>6221</v>
      </c>
      <c r="P45" t="s">
        <v>6191</v>
      </c>
    </row>
    <row r="46" spans="1:16" x14ac:dyDescent="0.25">
      <c r="A46" t="s">
        <v>4023</v>
      </c>
      <c r="B46" s="12">
        <v>43511</v>
      </c>
      <c r="C46" t="s">
        <v>4024</v>
      </c>
      <c r="D46" t="s">
        <v>6175</v>
      </c>
      <c r="E46">
        <v>3</v>
      </c>
      <c r="F46" t="s">
        <v>4025</v>
      </c>
      <c r="G46" t="s">
        <v>4026</v>
      </c>
      <c r="H46" t="s">
        <v>19</v>
      </c>
      <c r="I46" t="s">
        <v>6193</v>
      </c>
      <c r="J46" t="s">
        <v>6188</v>
      </c>
      <c r="K46">
        <v>2.5</v>
      </c>
      <c r="L46">
        <v>25.874999999999996</v>
      </c>
      <c r="M46">
        <v>77.624999999999986</v>
      </c>
      <c r="N46" t="s">
        <v>6216</v>
      </c>
      <c r="O46" t="s">
        <v>6220</v>
      </c>
      <c r="P46" t="s">
        <v>6191</v>
      </c>
    </row>
    <row r="47" spans="1:16" x14ac:dyDescent="0.25">
      <c r="A47" t="s">
        <v>5396</v>
      </c>
      <c r="B47" s="12">
        <v>43512</v>
      </c>
      <c r="C47" t="s">
        <v>5397</v>
      </c>
      <c r="D47" t="s">
        <v>6139</v>
      </c>
      <c r="E47">
        <v>5</v>
      </c>
      <c r="F47" t="s">
        <v>5398</v>
      </c>
      <c r="G47" t="s">
        <v>5399</v>
      </c>
      <c r="H47" t="s">
        <v>19</v>
      </c>
      <c r="I47" t="s">
        <v>6194</v>
      </c>
      <c r="J47" t="s">
        <v>6188</v>
      </c>
      <c r="K47">
        <v>0.5</v>
      </c>
      <c r="L47">
        <v>8.25</v>
      </c>
      <c r="M47">
        <v>41.25</v>
      </c>
      <c r="N47" t="s">
        <v>6217</v>
      </c>
      <c r="O47" t="s">
        <v>6220</v>
      </c>
      <c r="P47" t="s">
        <v>6190</v>
      </c>
    </row>
    <row r="48" spans="1:16" x14ac:dyDescent="0.25">
      <c r="A48" t="s">
        <v>4002</v>
      </c>
      <c r="B48" s="12">
        <v>43513</v>
      </c>
      <c r="C48" t="s">
        <v>4003</v>
      </c>
      <c r="D48" t="s">
        <v>6181</v>
      </c>
      <c r="E48">
        <v>4</v>
      </c>
      <c r="F48" t="s">
        <v>4004</v>
      </c>
      <c r="G48" t="s">
        <v>4005</v>
      </c>
      <c r="H48" t="s">
        <v>19</v>
      </c>
      <c r="I48" t="s">
        <v>6195</v>
      </c>
      <c r="J48" t="s">
        <v>6188</v>
      </c>
      <c r="K48">
        <v>2.5</v>
      </c>
      <c r="L48">
        <v>33.464999999999996</v>
      </c>
      <c r="M48">
        <v>133.85999999999999</v>
      </c>
      <c r="N48" t="s">
        <v>6218</v>
      </c>
      <c r="O48" t="s">
        <v>6220</v>
      </c>
      <c r="P48" t="s">
        <v>6191</v>
      </c>
    </row>
    <row r="49" spans="1:16" x14ac:dyDescent="0.25">
      <c r="A49" t="s">
        <v>2408</v>
      </c>
      <c r="B49" s="12">
        <v>43514</v>
      </c>
      <c r="C49" t="s">
        <v>2409</v>
      </c>
      <c r="D49" t="s">
        <v>6144</v>
      </c>
      <c r="E49">
        <v>1</v>
      </c>
      <c r="F49" t="s">
        <v>2410</v>
      </c>
      <c r="G49" t="s">
        <v>2411</v>
      </c>
      <c r="H49" t="s">
        <v>19</v>
      </c>
      <c r="I49" t="s">
        <v>6194</v>
      </c>
      <c r="J49" t="s">
        <v>6187</v>
      </c>
      <c r="K49">
        <v>0.5</v>
      </c>
      <c r="L49">
        <v>7.29</v>
      </c>
      <c r="M49">
        <v>7.29</v>
      </c>
      <c r="N49" t="s">
        <v>6217</v>
      </c>
      <c r="O49" t="s">
        <v>6221</v>
      </c>
      <c r="P49" t="s">
        <v>6190</v>
      </c>
    </row>
    <row r="50" spans="1:16" x14ac:dyDescent="0.25">
      <c r="A50" t="s">
        <v>1245</v>
      </c>
      <c r="B50" s="12">
        <v>44451</v>
      </c>
      <c r="C50" t="s">
        <v>1246</v>
      </c>
      <c r="D50" t="s">
        <v>6166</v>
      </c>
      <c r="E50">
        <v>3</v>
      </c>
      <c r="F50" t="s">
        <v>1247</v>
      </c>
      <c r="G50" t="s">
        <v>6223</v>
      </c>
      <c r="H50" t="s">
        <v>19</v>
      </c>
      <c r="I50" t="s">
        <v>6194</v>
      </c>
      <c r="J50" t="s">
        <v>6188</v>
      </c>
      <c r="K50">
        <v>2.5</v>
      </c>
      <c r="L50">
        <v>31.624999999999996</v>
      </c>
      <c r="M50">
        <v>94.874999999999986</v>
      </c>
      <c r="N50" t="s">
        <v>6217</v>
      </c>
      <c r="O50" t="s">
        <v>6220</v>
      </c>
      <c r="P50" t="s">
        <v>6190</v>
      </c>
    </row>
    <row r="51" spans="1:16" x14ac:dyDescent="0.25">
      <c r="A51" t="s">
        <v>4642</v>
      </c>
      <c r="B51" s="12">
        <v>44450</v>
      </c>
      <c r="C51" t="s">
        <v>4643</v>
      </c>
      <c r="D51" t="s">
        <v>6153</v>
      </c>
      <c r="E51">
        <v>6</v>
      </c>
      <c r="F51" t="s">
        <v>4644</v>
      </c>
      <c r="G51" t="s">
        <v>4645</v>
      </c>
      <c r="H51" t="s">
        <v>19</v>
      </c>
      <c r="I51" t="s">
        <v>6194</v>
      </c>
      <c r="J51" t="s">
        <v>6187</v>
      </c>
      <c r="K51">
        <v>0.2</v>
      </c>
      <c r="L51">
        <v>3.645</v>
      </c>
      <c r="M51">
        <v>21.87</v>
      </c>
      <c r="N51" t="s">
        <v>6217</v>
      </c>
      <c r="O51" t="s">
        <v>6221</v>
      </c>
      <c r="P51" t="s">
        <v>6191</v>
      </c>
    </row>
    <row r="52" spans="1:16" x14ac:dyDescent="0.25">
      <c r="A52" t="s">
        <v>3385</v>
      </c>
      <c r="B52" s="12">
        <v>43517</v>
      </c>
      <c r="C52" t="s">
        <v>3386</v>
      </c>
      <c r="D52" t="s">
        <v>6170</v>
      </c>
      <c r="E52">
        <v>3</v>
      </c>
      <c r="F52" t="s">
        <v>3387</v>
      </c>
      <c r="G52" t="s">
        <v>3388</v>
      </c>
      <c r="H52" t="s">
        <v>19</v>
      </c>
      <c r="I52" t="s">
        <v>6195</v>
      </c>
      <c r="J52" t="s">
        <v>6186</v>
      </c>
      <c r="K52">
        <v>1</v>
      </c>
      <c r="L52">
        <v>15.85</v>
      </c>
      <c r="M52">
        <v>47.55</v>
      </c>
      <c r="N52" t="s">
        <v>6218</v>
      </c>
      <c r="O52" t="s">
        <v>6222</v>
      </c>
      <c r="P52" t="s">
        <v>6191</v>
      </c>
    </row>
    <row r="53" spans="1:16" x14ac:dyDescent="0.25">
      <c r="A53" t="s">
        <v>2683</v>
      </c>
      <c r="B53" s="12">
        <v>43518</v>
      </c>
      <c r="C53" t="s">
        <v>2684</v>
      </c>
      <c r="D53" t="s">
        <v>6169</v>
      </c>
      <c r="E53">
        <v>3</v>
      </c>
      <c r="F53" t="s">
        <v>2685</v>
      </c>
      <c r="G53" t="s">
        <v>2686</v>
      </c>
      <c r="H53" t="s">
        <v>19</v>
      </c>
      <c r="I53" t="s">
        <v>6195</v>
      </c>
      <c r="J53" t="s">
        <v>6187</v>
      </c>
      <c r="K53">
        <v>0.5</v>
      </c>
      <c r="L53">
        <v>7.77</v>
      </c>
      <c r="M53">
        <v>23.31</v>
      </c>
      <c r="N53" t="s">
        <v>6218</v>
      </c>
      <c r="O53" t="s">
        <v>6221</v>
      </c>
      <c r="P53" t="s">
        <v>6190</v>
      </c>
    </row>
    <row r="54" spans="1:16" x14ac:dyDescent="0.25">
      <c r="A54" t="s">
        <v>4864</v>
      </c>
      <c r="B54" s="12">
        <v>44449</v>
      </c>
      <c r="C54" t="s">
        <v>4865</v>
      </c>
      <c r="D54" t="s">
        <v>6138</v>
      </c>
      <c r="E54">
        <v>2</v>
      </c>
      <c r="F54" t="s">
        <v>4866</v>
      </c>
      <c r="G54" t="s">
        <v>6223</v>
      </c>
      <c r="H54" t="s">
        <v>19</v>
      </c>
      <c r="I54" t="s">
        <v>6192</v>
      </c>
      <c r="J54" t="s">
        <v>6188</v>
      </c>
      <c r="K54">
        <v>1</v>
      </c>
      <c r="L54">
        <v>9.9499999999999993</v>
      </c>
      <c r="M54">
        <v>19.899999999999999</v>
      </c>
      <c r="N54" t="s">
        <v>6219</v>
      </c>
      <c r="O54" t="s">
        <v>6220</v>
      </c>
      <c r="P54" t="s">
        <v>6190</v>
      </c>
    </row>
    <row r="55" spans="1:16" x14ac:dyDescent="0.25">
      <c r="A55" t="s">
        <v>1963</v>
      </c>
      <c r="B55" s="12">
        <v>43520</v>
      </c>
      <c r="C55" t="s">
        <v>1964</v>
      </c>
      <c r="D55" t="s">
        <v>6179</v>
      </c>
      <c r="E55">
        <v>5</v>
      </c>
      <c r="F55" t="s">
        <v>1965</v>
      </c>
      <c r="G55" t="s">
        <v>1966</v>
      </c>
      <c r="H55" t="s">
        <v>19</v>
      </c>
      <c r="I55" t="s">
        <v>6192</v>
      </c>
      <c r="J55" t="s">
        <v>6186</v>
      </c>
      <c r="K55">
        <v>1</v>
      </c>
      <c r="L55">
        <v>11.95</v>
      </c>
      <c r="M55">
        <v>59.75</v>
      </c>
      <c r="N55" t="s">
        <v>6219</v>
      </c>
      <c r="O55" t="s">
        <v>6222</v>
      </c>
      <c r="P55" t="s">
        <v>6190</v>
      </c>
    </row>
    <row r="56" spans="1:16" x14ac:dyDescent="0.25">
      <c r="A56" t="s">
        <v>3784</v>
      </c>
      <c r="B56" s="12">
        <v>43521</v>
      </c>
      <c r="C56" t="s">
        <v>3785</v>
      </c>
      <c r="D56" t="s">
        <v>6178</v>
      </c>
      <c r="E56">
        <v>1</v>
      </c>
      <c r="F56" t="s">
        <v>3786</v>
      </c>
      <c r="G56" t="s">
        <v>3787</v>
      </c>
      <c r="H56" t="s">
        <v>19</v>
      </c>
      <c r="I56" t="s">
        <v>6192</v>
      </c>
      <c r="J56" t="s">
        <v>6186</v>
      </c>
      <c r="K56">
        <v>0.2</v>
      </c>
      <c r="L56">
        <v>3.5849999999999995</v>
      </c>
      <c r="M56">
        <v>3.5849999999999995</v>
      </c>
      <c r="N56" t="s">
        <v>6219</v>
      </c>
      <c r="O56" t="s">
        <v>6222</v>
      </c>
      <c r="P56" t="s">
        <v>6190</v>
      </c>
    </row>
    <row r="57" spans="1:16" x14ac:dyDescent="0.25">
      <c r="A57" t="s">
        <v>2324</v>
      </c>
      <c r="B57" s="12">
        <v>44448</v>
      </c>
      <c r="C57" t="s">
        <v>2325</v>
      </c>
      <c r="D57" t="s">
        <v>6182</v>
      </c>
      <c r="E57">
        <v>1</v>
      </c>
      <c r="F57" t="s">
        <v>2326</v>
      </c>
      <c r="G57" t="s">
        <v>2327</v>
      </c>
      <c r="H57" t="s">
        <v>19</v>
      </c>
      <c r="I57" t="s">
        <v>6193</v>
      </c>
      <c r="J57" t="s">
        <v>6186</v>
      </c>
      <c r="K57">
        <v>2.5</v>
      </c>
      <c r="L57">
        <v>29.784999999999997</v>
      </c>
      <c r="M57">
        <v>29.784999999999997</v>
      </c>
      <c r="N57" t="s">
        <v>6216</v>
      </c>
      <c r="O57" t="s">
        <v>6222</v>
      </c>
      <c r="P57" t="s">
        <v>6190</v>
      </c>
    </row>
    <row r="58" spans="1:16" x14ac:dyDescent="0.25">
      <c r="A58" t="s">
        <v>4694</v>
      </c>
      <c r="B58" s="12">
        <v>43523</v>
      </c>
      <c r="C58" t="s">
        <v>4695</v>
      </c>
      <c r="D58" t="s">
        <v>6174</v>
      </c>
      <c r="E58">
        <v>6</v>
      </c>
      <c r="F58" t="s">
        <v>4696</v>
      </c>
      <c r="G58" t="s">
        <v>6223</v>
      </c>
      <c r="H58" t="s">
        <v>19</v>
      </c>
      <c r="I58" t="s">
        <v>6192</v>
      </c>
      <c r="J58" t="s">
        <v>6188</v>
      </c>
      <c r="K58">
        <v>0.2</v>
      </c>
      <c r="L58">
        <v>2.9849999999999999</v>
      </c>
      <c r="M58">
        <v>17.91</v>
      </c>
      <c r="N58" t="s">
        <v>6219</v>
      </c>
      <c r="O58" t="s">
        <v>6220</v>
      </c>
      <c r="P58" t="s">
        <v>6190</v>
      </c>
    </row>
    <row r="59" spans="1:16" x14ac:dyDescent="0.25">
      <c r="A59" t="s">
        <v>5246</v>
      </c>
      <c r="B59" s="12">
        <v>44447</v>
      </c>
      <c r="C59" t="s">
        <v>5247</v>
      </c>
      <c r="D59" t="s">
        <v>6159</v>
      </c>
      <c r="E59">
        <v>1</v>
      </c>
      <c r="F59" t="s">
        <v>5248</v>
      </c>
      <c r="G59" t="s">
        <v>5249</v>
      </c>
      <c r="H59" t="s">
        <v>19</v>
      </c>
      <c r="I59" t="s">
        <v>6195</v>
      </c>
      <c r="J59" t="s">
        <v>6188</v>
      </c>
      <c r="K59">
        <v>0.2</v>
      </c>
      <c r="L59">
        <v>4.3650000000000002</v>
      </c>
      <c r="M59">
        <v>4.3650000000000002</v>
      </c>
      <c r="N59" t="s">
        <v>6218</v>
      </c>
      <c r="O59" t="s">
        <v>6220</v>
      </c>
      <c r="P59" t="s">
        <v>6191</v>
      </c>
    </row>
    <row r="60" spans="1:16" x14ac:dyDescent="0.25">
      <c r="A60" t="s">
        <v>4985</v>
      </c>
      <c r="B60" s="12">
        <v>43525</v>
      </c>
      <c r="C60" t="s">
        <v>4986</v>
      </c>
      <c r="D60" t="s">
        <v>6173</v>
      </c>
      <c r="E60">
        <v>4</v>
      </c>
      <c r="F60" t="s">
        <v>4987</v>
      </c>
      <c r="G60" t="s">
        <v>4988</v>
      </c>
      <c r="H60" t="s">
        <v>19</v>
      </c>
      <c r="I60" t="s">
        <v>6192</v>
      </c>
      <c r="J60" t="s">
        <v>6186</v>
      </c>
      <c r="K60">
        <v>0.5</v>
      </c>
      <c r="L60">
        <v>7.169999999999999</v>
      </c>
      <c r="M60">
        <v>28.679999999999996</v>
      </c>
      <c r="N60" t="s">
        <v>6219</v>
      </c>
      <c r="O60" t="s">
        <v>6222</v>
      </c>
      <c r="P60" t="s">
        <v>6191</v>
      </c>
    </row>
    <row r="61" spans="1:16" x14ac:dyDescent="0.25">
      <c r="A61" t="s">
        <v>4881</v>
      </c>
      <c r="B61" s="12">
        <v>43526</v>
      </c>
      <c r="C61" t="s">
        <v>4882</v>
      </c>
      <c r="D61" t="s">
        <v>6182</v>
      </c>
      <c r="E61">
        <v>2</v>
      </c>
      <c r="F61" t="s">
        <v>4883</v>
      </c>
      <c r="G61" t="s">
        <v>4884</v>
      </c>
      <c r="H61" t="s">
        <v>19</v>
      </c>
      <c r="I61" t="s">
        <v>6193</v>
      </c>
      <c r="J61" t="s">
        <v>6186</v>
      </c>
      <c r="K61">
        <v>2.5</v>
      </c>
      <c r="L61">
        <v>29.784999999999997</v>
      </c>
      <c r="M61">
        <v>59.569999999999993</v>
      </c>
      <c r="N61" t="s">
        <v>6216</v>
      </c>
      <c r="O61" t="s">
        <v>6222</v>
      </c>
      <c r="P61" t="s">
        <v>6191</v>
      </c>
    </row>
    <row r="62" spans="1:16" x14ac:dyDescent="0.25">
      <c r="A62" t="s">
        <v>581</v>
      </c>
      <c r="B62" s="12">
        <v>43527</v>
      </c>
      <c r="C62" t="s">
        <v>582</v>
      </c>
      <c r="D62" t="s">
        <v>6152</v>
      </c>
      <c r="E62">
        <v>6</v>
      </c>
      <c r="F62" t="s">
        <v>583</v>
      </c>
      <c r="G62" t="s">
        <v>584</v>
      </c>
      <c r="H62" t="s">
        <v>19</v>
      </c>
      <c r="I62" t="s">
        <v>6193</v>
      </c>
      <c r="J62" t="s">
        <v>6188</v>
      </c>
      <c r="K62">
        <v>0.2</v>
      </c>
      <c r="L62">
        <v>3.375</v>
      </c>
      <c r="M62">
        <v>20.25</v>
      </c>
      <c r="N62" t="s">
        <v>6216</v>
      </c>
      <c r="O62" t="s">
        <v>6220</v>
      </c>
      <c r="P62" t="s">
        <v>6191</v>
      </c>
    </row>
    <row r="63" spans="1:16" x14ac:dyDescent="0.25">
      <c r="A63" t="s">
        <v>1453</v>
      </c>
      <c r="B63" s="12">
        <v>43528</v>
      </c>
      <c r="C63" t="s">
        <v>1454</v>
      </c>
      <c r="D63" t="s">
        <v>6166</v>
      </c>
      <c r="E63">
        <v>2</v>
      </c>
      <c r="F63" t="s">
        <v>1455</v>
      </c>
      <c r="G63" t="s">
        <v>1456</v>
      </c>
      <c r="H63" t="s">
        <v>19</v>
      </c>
      <c r="I63" t="s">
        <v>6194</v>
      </c>
      <c r="J63" t="s">
        <v>6188</v>
      </c>
      <c r="K63">
        <v>2.5</v>
      </c>
      <c r="L63">
        <v>31.624999999999996</v>
      </c>
      <c r="M63">
        <v>63.249999999999993</v>
      </c>
      <c r="N63" t="s">
        <v>6217</v>
      </c>
      <c r="O63" t="s">
        <v>6220</v>
      </c>
      <c r="P63" t="s">
        <v>6190</v>
      </c>
    </row>
    <row r="64" spans="1:16" x14ac:dyDescent="0.25">
      <c r="A64" t="s">
        <v>5228</v>
      </c>
      <c r="B64" s="12">
        <v>44446</v>
      </c>
      <c r="C64" t="s">
        <v>5229</v>
      </c>
      <c r="D64" t="s">
        <v>6168</v>
      </c>
      <c r="E64">
        <v>5</v>
      </c>
      <c r="F64" t="s">
        <v>5230</v>
      </c>
      <c r="G64" t="s">
        <v>5231</v>
      </c>
      <c r="H64" t="s">
        <v>19</v>
      </c>
      <c r="I64" t="s">
        <v>6193</v>
      </c>
      <c r="J64" t="s">
        <v>6187</v>
      </c>
      <c r="K64">
        <v>2.5</v>
      </c>
      <c r="L64">
        <v>22.884999999999998</v>
      </c>
      <c r="M64">
        <v>114.42499999999998</v>
      </c>
      <c r="N64" t="s">
        <v>6216</v>
      </c>
      <c r="O64" t="s">
        <v>6221</v>
      </c>
      <c r="P64" t="s">
        <v>6191</v>
      </c>
    </row>
    <row r="65" spans="1:16" x14ac:dyDescent="0.25">
      <c r="A65" t="s">
        <v>5737</v>
      </c>
      <c r="B65" s="12">
        <v>44445</v>
      </c>
      <c r="C65" t="s">
        <v>5738</v>
      </c>
      <c r="D65" t="s">
        <v>6166</v>
      </c>
      <c r="E65">
        <v>2</v>
      </c>
      <c r="F65" t="s">
        <v>5739</v>
      </c>
      <c r="G65" t="s">
        <v>5740</v>
      </c>
      <c r="H65" t="s">
        <v>19</v>
      </c>
      <c r="I65" t="s">
        <v>6194</v>
      </c>
      <c r="J65" t="s">
        <v>6188</v>
      </c>
      <c r="K65">
        <v>2.5</v>
      </c>
      <c r="L65">
        <v>31.624999999999996</v>
      </c>
      <c r="M65">
        <v>63.249999999999993</v>
      </c>
      <c r="N65" t="s">
        <v>6217</v>
      </c>
      <c r="O65" t="s">
        <v>6220</v>
      </c>
      <c r="P65" t="s">
        <v>6190</v>
      </c>
    </row>
    <row r="66" spans="1:16" x14ac:dyDescent="0.25">
      <c r="A66" t="s">
        <v>5748</v>
      </c>
      <c r="B66" s="12">
        <v>43531</v>
      </c>
      <c r="C66" t="s">
        <v>5749</v>
      </c>
      <c r="D66" t="s">
        <v>6183</v>
      </c>
      <c r="E66">
        <v>1</v>
      </c>
      <c r="F66" t="s">
        <v>5750</v>
      </c>
      <c r="G66" t="s">
        <v>5751</v>
      </c>
      <c r="H66" t="s">
        <v>19</v>
      </c>
      <c r="I66" t="s">
        <v>6194</v>
      </c>
      <c r="J66" t="s">
        <v>6187</v>
      </c>
      <c r="K66">
        <v>1</v>
      </c>
      <c r="L66">
        <v>12.15</v>
      </c>
      <c r="M66">
        <v>12.15</v>
      </c>
      <c r="N66" t="s">
        <v>6217</v>
      </c>
      <c r="O66" t="s">
        <v>6221</v>
      </c>
      <c r="P66" t="s">
        <v>6190</v>
      </c>
    </row>
    <row r="67" spans="1:16" x14ac:dyDescent="0.25">
      <c r="A67" t="s">
        <v>4234</v>
      </c>
      <c r="B67" s="12">
        <v>43532</v>
      </c>
      <c r="C67" t="s">
        <v>4235</v>
      </c>
      <c r="D67" t="s">
        <v>6155</v>
      </c>
      <c r="E67">
        <v>6</v>
      </c>
      <c r="F67" t="s">
        <v>4236</v>
      </c>
      <c r="G67" t="s">
        <v>4237</v>
      </c>
      <c r="H67" t="s">
        <v>19</v>
      </c>
      <c r="I67" t="s">
        <v>6193</v>
      </c>
      <c r="J67" t="s">
        <v>6188</v>
      </c>
      <c r="K67">
        <v>1</v>
      </c>
      <c r="L67">
        <v>11.25</v>
      </c>
      <c r="M67">
        <v>67.5</v>
      </c>
      <c r="N67" t="s">
        <v>6216</v>
      </c>
      <c r="O67" t="s">
        <v>6220</v>
      </c>
      <c r="P67" t="s">
        <v>6191</v>
      </c>
    </row>
    <row r="68" spans="1:16" x14ac:dyDescent="0.25">
      <c r="A68" t="s">
        <v>4389</v>
      </c>
      <c r="B68" s="12">
        <v>44444</v>
      </c>
      <c r="C68" t="s">
        <v>4390</v>
      </c>
      <c r="D68" t="s">
        <v>6165</v>
      </c>
      <c r="E68">
        <v>6</v>
      </c>
      <c r="F68" t="s">
        <v>4391</v>
      </c>
      <c r="G68" t="s">
        <v>6223</v>
      </c>
      <c r="H68" t="s">
        <v>19</v>
      </c>
      <c r="I68" t="s">
        <v>6195</v>
      </c>
      <c r="J68" t="s">
        <v>6187</v>
      </c>
      <c r="K68">
        <v>2.5</v>
      </c>
      <c r="L68">
        <v>29.784999999999997</v>
      </c>
      <c r="M68">
        <v>178.70999999999998</v>
      </c>
      <c r="N68" t="s">
        <v>6218</v>
      </c>
      <c r="O68" t="s">
        <v>6221</v>
      </c>
      <c r="P68" t="s">
        <v>6191</v>
      </c>
    </row>
    <row r="69" spans="1:16" x14ac:dyDescent="0.25">
      <c r="A69" t="s">
        <v>4996</v>
      </c>
      <c r="B69" s="12">
        <v>44443</v>
      </c>
      <c r="C69" t="s">
        <v>4997</v>
      </c>
      <c r="D69" t="s">
        <v>6180</v>
      </c>
      <c r="E69">
        <v>4</v>
      </c>
      <c r="F69" t="s">
        <v>4998</v>
      </c>
      <c r="G69" t="s">
        <v>4999</v>
      </c>
      <c r="H69" t="s">
        <v>19</v>
      </c>
      <c r="I69" t="s">
        <v>6193</v>
      </c>
      <c r="J69" t="s">
        <v>6186</v>
      </c>
      <c r="K69">
        <v>0.5</v>
      </c>
      <c r="L69">
        <v>7.77</v>
      </c>
      <c r="M69">
        <v>31.08</v>
      </c>
      <c r="N69" t="s">
        <v>6216</v>
      </c>
      <c r="O69" t="s">
        <v>6222</v>
      </c>
      <c r="P69" t="s">
        <v>6191</v>
      </c>
    </row>
    <row r="70" spans="1:16" x14ac:dyDescent="0.25">
      <c r="A70" t="s">
        <v>5995</v>
      </c>
      <c r="B70" s="12">
        <v>43535</v>
      </c>
      <c r="C70" t="s">
        <v>5996</v>
      </c>
      <c r="D70" t="s">
        <v>6172</v>
      </c>
      <c r="E70">
        <v>1</v>
      </c>
      <c r="F70" t="s">
        <v>5997</v>
      </c>
      <c r="G70" t="s">
        <v>5998</v>
      </c>
      <c r="H70" t="s">
        <v>19</v>
      </c>
      <c r="I70" t="s">
        <v>6192</v>
      </c>
      <c r="J70" t="s">
        <v>6187</v>
      </c>
      <c r="K70">
        <v>0.5</v>
      </c>
      <c r="L70">
        <v>5.3699999999999992</v>
      </c>
      <c r="M70">
        <v>5.3699999999999992</v>
      </c>
      <c r="N70" t="s">
        <v>6219</v>
      </c>
      <c r="O70" t="s">
        <v>6221</v>
      </c>
      <c r="P70" t="s">
        <v>6190</v>
      </c>
    </row>
    <row r="71" spans="1:16" x14ac:dyDescent="0.25">
      <c r="A71" t="s">
        <v>5609</v>
      </c>
      <c r="B71" s="12">
        <v>43536</v>
      </c>
      <c r="C71" t="s">
        <v>5610</v>
      </c>
      <c r="D71" t="s">
        <v>6157</v>
      </c>
      <c r="E71">
        <v>6</v>
      </c>
      <c r="F71" t="s">
        <v>5611</v>
      </c>
      <c r="G71" t="s">
        <v>6223</v>
      </c>
      <c r="H71" t="s">
        <v>19</v>
      </c>
      <c r="I71" t="s">
        <v>6193</v>
      </c>
      <c r="J71" t="s">
        <v>6188</v>
      </c>
      <c r="K71">
        <v>0.5</v>
      </c>
      <c r="L71">
        <v>6.75</v>
      </c>
      <c r="M71">
        <v>40.5</v>
      </c>
      <c r="N71" t="s">
        <v>6216</v>
      </c>
      <c r="O71" t="s">
        <v>6220</v>
      </c>
      <c r="P71" t="s">
        <v>6190</v>
      </c>
    </row>
    <row r="72" spans="1:16" x14ac:dyDescent="0.25">
      <c r="A72" t="s">
        <v>6081</v>
      </c>
      <c r="B72" s="12">
        <v>43537</v>
      </c>
      <c r="C72" t="s">
        <v>6082</v>
      </c>
      <c r="D72" t="s">
        <v>6175</v>
      </c>
      <c r="E72">
        <v>6</v>
      </c>
      <c r="F72" t="s">
        <v>6083</v>
      </c>
      <c r="G72" t="s">
        <v>6223</v>
      </c>
      <c r="H72" t="s">
        <v>19</v>
      </c>
      <c r="I72" t="s">
        <v>6193</v>
      </c>
      <c r="J72" t="s">
        <v>6188</v>
      </c>
      <c r="K72">
        <v>2.5</v>
      </c>
      <c r="L72">
        <v>25.874999999999996</v>
      </c>
      <c r="M72">
        <v>155.24999999999997</v>
      </c>
      <c r="N72" t="s">
        <v>6216</v>
      </c>
      <c r="O72" t="s">
        <v>6220</v>
      </c>
      <c r="P72" t="s">
        <v>6190</v>
      </c>
    </row>
    <row r="73" spans="1:16" x14ac:dyDescent="0.25">
      <c r="A73" t="s">
        <v>1305</v>
      </c>
      <c r="B73" s="12">
        <v>43538</v>
      </c>
      <c r="C73" t="s">
        <v>1306</v>
      </c>
      <c r="D73" t="s">
        <v>6159</v>
      </c>
      <c r="E73">
        <v>4</v>
      </c>
      <c r="F73" t="s">
        <v>1307</v>
      </c>
      <c r="G73" t="s">
        <v>1308</v>
      </c>
      <c r="H73" t="s">
        <v>19</v>
      </c>
      <c r="I73" t="s">
        <v>6195</v>
      </c>
      <c r="J73" t="s">
        <v>6188</v>
      </c>
      <c r="K73">
        <v>0.2</v>
      </c>
      <c r="L73">
        <v>4.3650000000000002</v>
      </c>
      <c r="M73">
        <v>17.46</v>
      </c>
      <c r="N73" t="s">
        <v>6218</v>
      </c>
      <c r="O73" t="s">
        <v>6220</v>
      </c>
      <c r="P73" t="s">
        <v>6191</v>
      </c>
    </row>
    <row r="74" spans="1:16" x14ac:dyDescent="0.25">
      <c r="A74" t="s">
        <v>1065</v>
      </c>
      <c r="B74" s="12">
        <v>44442</v>
      </c>
      <c r="C74" t="s">
        <v>1066</v>
      </c>
      <c r="D74" t="s">
        <v>6174</v>
      </c>
      <c r="E74">
        <v>4</v>
      </c>
      <c r="F74" t="s">
        <v>1067</v>
      </c>
      <c r="G74" t="s">
        <v>1068</v>
      </c>
      <c r="H74" t="s">
        <v>19</v>
      </c>
      <c r="I74" t="s">
        <v>6192</v>
      </c>
      <c r="J74" t="s">
        <v>6188</v>
      </c>
      <c r="K74">
        <v>0.2</v>
      </c>
      <c r="L74">
        <v>2.9849999999999999</v>
      </c>
      <c r="M74">
        <v>11.94</v>
      </c>
      <c r="N74" t="s">
        <v>6219</v>
      </c>
      <c r="O74" t="s">
        <v>6220</v>
      </c>
      <c r="P74" t="s">
        <v>6191</v>
      </c>
    </row>
    <row r="75" spans="1:16" x14ac:dyDescent="0.25">
      <c r="A75" t="s">
        <v>720</v>
      </c>
      <c r="B75" s="12">
        <v>44441</v>
      </c>
      <c r="C75" t="s">
        <v>721</v>
      </c>
      <c r="D75" t="s">
        <v>6153</v>
      </c>
      <c r="E75">
        <v>2</v>
      </c>
      <c r="F75" t="s">
        <v>722</v>
      </c>
      <c r="G75" t="s">
        <v>723</v>
      </c>
      <c r="H75" t="s">
        <v>19</v>
      </c>
      <c r="I75" t="s">
        <v>6194</v>
      </c>
      <c r="J75" t="s">
        <v>6187</v>
      </c>
      <c r="K75">
        <v>0.2</v>
      </c>
      <c r="L75">
        <v>3.645</v>
      </c>
      <c r="M75">
        <v>7.29</v>
      </c>
      <c r="N75" t="s">
        <v>6217</v>
      </c>
      <c r="O75" t="s">
        <v>6221</v>
      </c>
      <c r="P75" t="s">
        <v>6190</v>
      </c>
    </row>
    <row r="76" spans="1:16" x14ac:dyDescent="0.25">
      <c r="A76" t="s">
        <v>5273</v>
      </c>
      <c r="B76" s="12">
        <v>44440</v>
      </c>
      <c r="C76" t="s">
        <v>5274</v>
      </c>
      <c r="D76" t="s">
        <v>6175</v>
      </c>
      <c r="E76">
        <v>2</v>
      </c>
      <c r="F76" t="s">
        <v>5275</v>
      </c>
      <c r="G76" t="s">
        <v>6223</v>
      </c>
      <c r="H76" t="s">
        <v>19</v>
      </c>
      <c r="I76" t="s">
        <v>6193</v>
      </c>
      <c r="J76" t="s">
        <v>6188</v>
      </c>
      <c r="K76">
        <v>2.5</v>
      </c>
      <c r="L76">
        <v>25.874999999999996</v>
      </c>
      <c r="M76">
        <v>51.749999999999993</v>
      </c>
      <c r="N76" t="s">
        <v>6216</v>
      </c>
      <c r="O76" t="s">
        <v>6220</v>
      </c>
      <c r="P76" t="s">
        <v>6190</v>
      </c>
    </row>
    <row r="77" spans="1:16" x14ac:dyDescent="0.25">
      <c r="A77" t="s">
        <v>4676</v>
      </c>
      <c r="B77" s="12">
        <v>43542</v>
      </c>
      <c r="C77" t="s">
        <v>4677</v>
      </c>
      <c r="D77" t="s">
        <v>6159</v>
      </c>
      <c r="E77">
        <v>2</v>
      </c>
      <c r="F77" t="s">
        <v>4678</v>
      </c>
      <c r="G77" t="s">
        <v>4679</v>
      </c>
      <c r="H77" t="s">
        <v>19</v>
      </c>
      <c r="I77" t="s">
        <v>6195</v>
      </c>
      <c r="J77" t="s">
        <v>6188</v>
      </c>
      <c r="K77">
        <v>0.2</v>
      </c>
      <c r="L77">
        <v>4.3650000000000002</v>
      </c>
      <c r="M77">
        <v>8.73</v>
      </c>
      <c r="N77" t="s">
        <v>6218</v>
      </c>
      <c r="O77" t="s">
        <v>6220</v>
      </c>
      <c r="P77" t="s">
        <v>6191</v>
      </c>
    </row>
    <row r="78" spans="1:16" x14ac:dyDescent="0.25">
      <c r="A78" t="s">
        <v>1567</v>
      </c>
      <c r="B78" s="12">
        <v>43543</v>
      </c>
      <c r="C78" t="s">
        <v>1568</v>
      </c>
      <c r="D78" t="s">
        <v>6150</v>
      </c>
      <c r="E78">
        <v>5</v>
      </c>
      <c r="F78" t="s">
        <v>1569</v>
      </c>
      <c r="G78" t="s">
        <v>1570</v>
      </c>
      <c r="H78" t="s">
        <v>19</v>
      </c>
      <c r="I78" t="s">
        <v>6195</v>
      </c>
      <c r="J78" t="s">
        <v>6187</v>
      </c>
      <c r="K78">
        <v>0.2</v>
      </c>
      <c r="L78">
        <v>3.8849999999999998</v>
      </c>
      <c r="M78">
        <v>19.424999999999997</v>
      </c>
      <c r="N78" t="s">
        <v>6218</v>
      </c>
      <c r="O78" t="s">
        <v>6221</v>
      </c>
      <c r="P78" t="s">
        <v>6190</v>
      </c>
    </row>
    <row r="79" spans="1:16" x14ac:dyDescent="0.25">
      <c r="A79" t="s">
        <v>1089</v>
      </c>
      <c r="B79" s="12">
        <v>43544</v>
      </c>
      <c r="C79" t="s">
        <v>1090</v>
      </c>
      <c r="D79" t="s">
        <v>6146</v>
      </c>
      <c r="E79">
        <v>3</v>
      </c>
      <c r="F79" t="s">
        <v>1091</v>
      </c>
      <c r="G79" t="s">
        <v>1092</v>
      </c>
      <c r="H79" t="s">
        <v>19</v>
      </c>
      <c r="I79" t="s">
        <v>6192</v>
      </c>
      <c r="J79" t="s">
        <v>6188</v>
      </c>
      <c r="K79">
        <v>0.5</v>
      </c>
      <c r="L79">
        <v>5.97</v>
      </c>
      <c r="M79">
        <v>17.91</v>
      </c>
      <c r="N79" t="s">
        <v>6219</v>
      </c>
      <c r="O79" t="s">
        <v>6220</v>
      </c>
      <c r="P79" t="s">
        <v>6190</v>
      </c>
    </row>
    <row r="80" spans="1:16" x14ac:dyDescent="0.25">
      <c r="A80" t="s">
        <v>559</v>
      </c>
      <c r="B80" s="12">
        <v>44439</v>
      </c>
      <c r="C80" t="s">
        <v>560</v>
      </c>
      <c r="D80" t="s">
        <v>6138</v>
      </c>
      <c r="E80">
        <v>5</v>
      </c>
      <c r="F80" t="s">
        <v>561</v>
      </c>
      <c r="G80" t="s">
        <v>562</v>
      </c>
      <c r="H80" t="s">
        <v>19</v>
      </c>
      <c r="I80" t="s">
        <v>6192</v>
      </c>
      <c r="J80" t="s">
        <v>6188</v>
      </c>
      <c r="K80">
        <v>1</v>
      </c>
      <c r="L80">
        <v>9.9499999999999993</v>
      </c>
      <c r="M80">
        <v>49.75</v>
      </c>
      <c r="N80" t="s">
        <v>6219</v>
      </c>
      <c r="O80" t="s">
        <v>6220</v>
      </c>
      <c r="P80" t="s">
        <v>6191</v>
      </c>
    </row>
    <row r="81" spans="1:16" x14ac:dyDescent="0.25">
      <c r="A81" t="s">
        <v>942</v>
      </c>
      <c r="B81" s="12">
        <v>43546</v>
      </c>
      <c r="C81" t="s">
        <v>943</v>
      </c>
      <c r="D81" t="s">
        <v>6180</v>
      </c>
      <c r="E81">
        <v>5</v>
      </c>
      <c r="F81" t="s">
        <v>944</v>
      </c>
      <c r="G81" t="s">
        <v>945</v>
      </c>
      <c r="H81" t="s">
        <v>19</v>
      </c>
      <c r="I81" t="s">
        <v>6193</v>
      </c>
      <c r="J81" t="s">
        <v>6186</v>
      </c>
      <c r="K81">
        <v>0.5</v>
      </c>
      <c r="L81">
        <v>7.77</v>
      </c>
      <c r="M81">
        <v>38.849999999999994</v>
      </c>
      <c r="N81" t="s">
        <v>6216</v>
      </c>
      <c r="O81" t="s">
        <v>6222</v>
      </c>
      <c r="P81" t="s">
        <v>6190</v>
      </c>
    </row>
    <row r="82" spans="1:16" x14ac:dyDescent="0.25">
      <c r="A82" t="s">
        <v>2458</v>
      </c>
      <c r="B82" s="12">
        <v>44438</v>
      </c>
      <c r="C82" t="s">
        <v>2459</v>
      </c>
      <c r="D82" t="s">
        <v>6178</v>
      </c>
      <c r="E82">
        <v>4</v>
      </c>
      <c r="F82" t="s">
        <v>2460</v>
      </c>
      <c r="G82" t="s">
        <v>2461</v>
      </c>
      <c r="H82" t="s">
        <v>19</v>
      </c>
      <c r="I82" t="s">
        <v>6192</v>
      </c>
      <c r="J82" t="s">
        <v>6186</v>
      </c>
      <c r="K82">
        <v>0.2</v>
      </c>
      <c r="L82">
        <v>3.5849999999999995</v>
      </c>
      <c r="M82">
        <v>14.339999999999998</v>
      </c>
      <c r="N82" t="s">
        <v>6219</v>
      </c>
      <c r="O82" t="s">
        <v>6222</v>
      </c>
      <c r="P82" t="s">
        <v>6191</v>
      </c>
    </row>
    <row r="83" spans="1:16" x14ac:dyDescent="0.25">
      <c r="A83" t="s">
        <v>5090</v>
      </c>
      <c r="B83" s="12">
        <v>43548</v>
      </c>
      <c r="C83" t="s">
        <v>5091</v>
      </c>
      <c r="D83" t="s">
        <v>6184</v>
      </c>
      <c r="E83">
        <v>2</v>
      </c>
      <c r="F83" t="s">
        <v>5092</v>
      </c>
      <c r="G83" t="s">
        <v>5093</v>
      </c>
      <c r="H83" t="s">
        <v>19</v>
      </c>
      <c r="I83" t="s">
        <v>6194</v>
      </c>
      <c r="J83" t="s">
        <v>6186</v>
      </c>
      <c r="K83">
        <v>0.2</v>
      </c>
      <c r="L83">
        <v>4.4550000000000001</v>
      </c>
      <c r="M83">
        <v>8.91</v>
      </c>
      <c r="N83" t="s">
        <v>6217</v>
      </c>
      <c r="O83" t="s">
        <v>6222</v>
      </c>
      <c r="P83" t="s">
        <v>6191</v>
      </c>
    </row>
    <row r="84" spans="1:16" x14ac:dyDescent="0.25">
      <c r="A84" t="s">
        <v>1975</v>
      </c>
      <c r="B84" s="12">
        <v>43549</v>
      </c>
      <c r="C84" t="s">
        <v>1976</v>
      </c>
      <c r="D84" t="s">
        <v>6181</v>
      </c>
      <c r="E84">
        <v>4</v>
      </c>
      <c r="F84" t="s">
        <v>1977</v>
      </c>
      <c r="G84" t="s">
        <v>6223</v>
      </c>
      <c r="H84" t="s">
        <v>19</v>
      </c>
      <c r="I84" t="s">
        <v>6195</v>
      </c>
      <c r="J84" t="s">
        <v>6188</v>
      </c>
      <c r="K84">
        <v>2.5</v>
      </c>
      <c r="L84">
        <v>33.464999999999996</v>
      </c>
      <c r="M84">
        <v>133.85999999999999</v>
      </c>
      <c r="N84" t="s">
        <v>6218</v>
      </c>
      <c r="O84" t="s">
        <v>6220</v>
      </c>
      <c r="P84" t="s">
        <v>6191</v>
      </c>
    </row>
    <row r="85" spans="1:16" x14ac:dyDescent="0.25">
      <c r="A85" t="s">
        <v>2335</v>
      </c>
      <c r="B85" s="12">
        <v>43550</v>
      </c>
      <c r="C85" t="s">
        <v>2336</v>
      </c>
      <c r="D85" t="s">
        <v>6177</v>
      </c>
      <c r="E85">
        <v>5</v>
      </c>
      <c r="F85" t="s">
        <v>2337</v>
      </c>
      <c r="G85" t="s">
        <v>2338</v>
      </c>
      <c r="H85" t="s">
        <v>19</v>
      </c>
      <c r="I85" t="s">
        <v>6192</v>
      </c>
      <c r="J85" t="s">
        <v>6187</v>
      </c>
      <c r="K85">
        <v>1</v>
      </c>
      <c r="L85">
        <v>8.9499999999999993</v>
      </c>
      <c r="M85">
        <v>44.75</v>
      </c>
      <c r="N85" t="s">
        <v>6219</v>
      </c>
      <c r="O85" t="s">
        <v>6221</v>
      </c>
      <c r="P85" t="s">
        <v>6190</v>
      </c>
    </row>
    <row r="86" spans="1:16" x14ac:dyDescent="0.25">
      <c r="A86" t="s">
        <v>2849</v>
      </c>
      <c r="B86" s="12">
        <v>44436</v>
      </c>
      <c r="C86" t="s">
        <v>2850</v>
      </c>
      <c r="D86" t="s">
        <v>6160</v>
      </c>
      <c r="E86">
        <v>1</v>
      </c>
      <c r="F86" t="s">
        <v>2851</v>
      </c>
      <c r="G86" t="s">
        <v>2852</v>
      </c>
      <c r="H86" t="s">
        <v>19</v>
      </c>
      <c r="I86" t="s">
        <v>6195</v>
      </c>
      <c r="J86" t="s">
        <v>6188</v>
      </c>
      <c r="K86">
        <v>0.5</v>
      </c>
      <c r="L86">
        <v>8.73</v>
      </c>
      <c r="M86">
        <v>8.73</v>
      </c>
      <c r="N86" t="s">
        <v>6218</v>
      </c>
      <c r="O86" t="s">
        <v>6220</v>
      </c>
      <c r="P86" t="s">
        <v>6190</v>
      </c>
    </row>
    <row r="87" spans="1:16" x14ac:dyDescent="0.25">
      <c r="A87" t="s">
        <v>699</v>
      </c>
      <c r="B87" s="12">
        <v>43552</v>
      </c>
      <c r="C87" t="s">
        <v>700</v>
      </c>
      <c r="D87" t="s">
        <v>6161</v>
      </c>
      <c r="E87">
        <v>3</v>
      </c>
      <c r="F87" t="s">
        <v>701</v>
      </c>
      <c r="G87" t="s">
        <v>702</v>
      </c>
      <c r="H87" t="s">
        <v>19</v>
      </c>
      <c r="I87" t="s">
        <v>6195</v>
      </c>
      <c r="J87" t="s">
        <v>6186</v>
      </c>
      <c r="K87">
        <v>0.5</v>
      </c>
      <c r="L87">
        <v>9.51</v>
      </c>
      <c r="M87">
        <v>28.53</v>
      </c>
      <c r="N87" t="s">
        <v>6218</v>
      </c>
      <c r="O87" t="s">
        <v>6222</v>
      </c>
      <c r="P87" t="s">
        <v>6191</v>
      </c>
    </row>
    <row r="88" spans="1:16" x14ac:dyDescent="0.25">
      <c r="A88" t="s">
        <v>1186</v>
      </c>
      <c r="B88" s="12">
        <v>43553</v>
      </c>
      <c r="C88" t="s">
        <v>1187</v>
      </c>
      <c r="D88" t="s">
        <v>6159</v>
      </c>
      <c r="E88">
        <v>5</v>
      </c>
      <c r="F88" t="s">
        <v>1188</v>
      </c>
      <c r="G88" t="s">
        <v>1189</v>
      </c>
      <c r="H88" t="s">
        <v>19</v>
      </c>
      <c r="I88" t="s">
        <v>6195</v>
      </c>
      <c r="J88" t="s">
        <v>6188</v>
      </c>
      <c r="K88">
        <v>0.2</v>
      </c>
      <c r="L88">
        <v>4.3650000000000002</v>
      </c>
      <c r="M88">
        <v>21.825000000000003</v>
      </c>
      <c r="N88" t="s">
        <v>6218</v>
      </c>
      <c r="O88" t="s">
        <v>6220</v>
      </c>
      <c r="P88" t="s">
        <v>6190</v>
      </c>
    </row>
    <row r="89" spans="1:16" x14ac:dyDescent="0.25">
      <c r="A89" t="s">
        <v>2175</v>
      </c>
      <c r="B89" s="12">
        <v>43554</v>
      </c>
      <c r="C89" t="s">
        <v>2176</v>
      </c>
      <c r="D89" t="s">
        <v>6148</v>
      </c>
      <c r="E89">
        <v>6</v>
      </c>
      <c r="F89" t="s">
        <v>2177</v>
      </c>
      <c r="G89" t="s">
        <v>2178</v>
      </c>
      <c r="H89" t="s">
        <v>19</v>
      </c>
      <c r="I89" t="s">
        <v>6194</v>
      </c>
      <c r="J89" t="s">
        <v>6186</v>
      </c>
      <c r="K89">
        <v>2.5</v>
      </c>
      <c r="L89">
        <v>34.154999999999994</v>
      </c>
      <c r="M89">
        <v>204.92999999999995</v>
      </c>
      <c r="N89" t="s">
        <v>6217</v>
      </c>
      <c r="O89" t="s">
        <v>6222</v>
      </c>
      <c r="P89" t="s">
        <v>6190</v>
      </c>
    </row>
    <row r="90" spans="1:16" x14ac:dyDescent="0.25">
      <c r="A90" t="s">
        <v>2543</v>
      </c>
      <c r="B90" s="12">
        <v>43555</v>
      </c>
      <c r="C90" t="s">
        <v>2544</v>
      </c>
      <c r="D90" t="s">
        <v>6183</v>
      </c>
      <c r="E90">
        <v>6</v>
      </c>
      <c r="F90" t="s">
        <v>2545</v>
      </c>
      <c r="G90" t="s">
        <v>2546</v>
      </c>
      <c r="H90" t="s">
        <v>19</v>
      </c>
      <c r="I90" t="s">
        <v>6194</v>
      </c>
      <c r="J90" t="s">
        <v>6187</v>
      </c>
      <c r="K90">
        <v>1</v>
      </c>
      <c r="L90">
        <v>12.15</v>
      </c>
      <c r="M90">
        <v>72.900000000000006</v>
      </c>
      <c r="N90" t="s">
        <v>6217</v>
      </c>
      <c r="O90" t="s">
        <v>6221</v>
      </c>
      <c r="P90" t="s">
        <v>6190</v>
      </c>
    </row>
    <row r="91" spans="1:16" x14ac:dyDescent="0.25">
      <c r="A91" t="s">
        <v>5890</v>
      </c>
      <c r="B91" s="12">
        <v>43556</v>
      </c>
      <c r="C91" t="s">
        <v>5764</v>
      </c>
      <c r="D91" t="s">
        <v>6148</v>
      </c>
      <c r="E91">
        <v>5</v>
      </c>
      <c r="F91" t="s">
        <v>5765</v>
      </c>
      <c r="G91" t="s">
        <v>6223</v>
      </c>
      <c r="H91" t="s">
        <v>19</v>
      </c>
      <c r="I91" t="s">
        <v>6194</v>
      </c>
      <c r="J91" t="s">
        <v>6186</v>
      </c>
      <c r="K91">
        <v>2.5</v>
      </c>
      <c r="L91">
        <v>34.154999999999994</v>
      </c>
      <c r="M91">
        <v>170.77499999999998</v>
      </c>
      <c r="N91" t="s">
        <v>6217</v>
      </c>
      <c r="O91" t="s">
        <v>6222</v>
      </c>
      <c r="P91" t="s">
        <v>6190</v>
      </c>
    </row>
    <row r="92" spans="1:16" x14ac:dyDescent="0.25">
      <c r="A92" t="s">
        <v>5890</v>
      </c>
      <c r="B92" s="12">
        <v>43557</v>
      </c>
      <c r="C92" t="s">
        <v>5764</v>
      </c>
      <c r="D92" t="s">
        <v>6142</v>
      </c>
      <c r="E92">
        <v>2</v>
      </c>
      <c r="F92" t="s">
        <v>5765</v>
      </c>
      <c r="G92" t="s">
        <v>6223</v>
      </c>
      <c r="H92" t="s">
        <v>19</v>
      </c>
      <c r="I92" t="s">
        <v>6192</v>
      </c>
      <c r="J92" t="s">
        <v>6186</v>
      </c>
      <c r="K92">
        <v>2.5</v>
      </c>
      <c r="L92">
        <v>27.484999999999996</v>
      </c>
      <c r="M92">
        <v>54.969999999999992</v>
      </c>
      <c r="N92" t="s">
        <v>6219</v>
      </c>
      <c r="O92" t="s">
        <v>6222</v>
      </c>
      <c r="P92" t="s">
        <v>6190</v>
      </c>
    </row>
    <row r="93" spans="1:16" x14ac:dyDescent="0.25">
      <c r="A93" t="s">
        <v>5890</v>
      </c>
      <c r="B93" s="12">
        <v>43558</v>
      </c>
      <c r="C93" t="s">
        <v>5764</v>
      </c>
      <c r="D93" t="s">
        <v>6171</v>
      </c>
      <c r="E93">
        <v>1</v>
      </c>
      <c r="F93" t="s">
        <v>5765</v>
      </c>
      <c r="G93" t="s">
        <v>6223</v>
      </c>
      <c r="H93" t="s">
        <v>19</v>
      </c>
      <c r="I93" t="s">
        <v>6194</v>
      </c>
      <c r="J93" t="s">
        <v>6186</v>
      </c>
      <c r="K93">
        <v>1</v>
      </c>
      <c r="L93">
        <v>14.85</v>
      </c>
      <c r="M93">
        <v>14.85</v>
      </c>
      <c r="N93" t="s">
        <v>6217</v>
      </c>
      <c r="O93" t="s">
        <v>6222</v>
      </c>
      <c r="P93" t="s">
        <v>6190</v>
      </c>
    </row>
    <row r="94" spans="1:16" x14ac:dyDescent="0.25">
      <c r="A94" t="s">
        <v>5890</v>
      </c>
      <c r="B94" s="12">
        <v>43559</v>
      </c>
      <c r="C94" t="s">
        <v>5764</v>
      </c>
      <c r="D94" t="s">
        <v>6167</v>
      </c>
      <c r="E94">
        <v>2</v>
      </c>
      <c r="F94" t="s">
        <v>5765</v>
      </c>
      <c r="G94" t="s">
        <v>6223</v>
      </c>
      <c r="H94" t="s">
        <v>19</v>
      </c>
      <c r="I94" t="s">
        <v>6193</v>
      </c>
      <c r="J94" t="s">
        <v>6186</v>
      </c>
      <c r="K94">
        <v>0.2</v>
      </c>
      <c r="L94">
        <v>3.8849999999999998</v>
      </c>
      <c r="M94">
        <v>7.77</v>
      </c>
      <c r="N94" t="s">
        <v>6216</v>
      </c>
      <c r="O94" t="s">
        <v>6222</v>
      </c>
      <c r="P94" t="s">
        <v>6190</v>
      </c>
    </row>
    <row r="95" spans="1:16" x14ac:dyDescent="0.25">
      <c r="A95" t="s">
        <v>3542</v>
      </c>
      <c r="B95" s="12">
        <v>43560</v>
      </c>
      <c r="C95" t="s">
        <v>3543</v>
      </c>
      <c r="D95" t="s">
        <v>6170</v>
      </c>
      <c r="E95">
        <v>4</v>
      </c>
      <c r="F95" t="s">
        <v>3544</v>
      </c>
      <c r="G95" t="s">
        <v>3545</v>
      </c>
      <c r="H95" t="s">
        <v>19</v>
      </c>
      <c r="I95" t="s">
        <v>6195</v>
      </c>
      <c r="J95" t="s">
        <v>6186</v>
      </c>
      <c r="K95">
        <v>1</v>
      </c>
      <c r="L95">
        <v>15.85</v>
      </c>
      <c r="M95">
        <v>63.4</v>
      </c>
      <c r="N95" t="s">
        <v>6218</v>
      </c>
      <c r="O95" t="s">
        <v>6222</v>
      </c>
      <c r="P95" t="s">
        <v>6190</v>
      </c>
    </row>
    <row r="96" spans="1:16" x14ac:dyDescent="0.25">
      <c r="A96" t="s">
        <v>5135</v>
      </c>
      <c r="B96" s="12">
        <v>43561</v>
      </c>
      <c r="C96" t="s">
        <v>5136</v>
      </c>
      <c r="D96" t="s">
        <v>6148</v>
      </c>
      <c r="E96">
        <v>4</v>
      </c>
      <c r="F96" t="s">
        <v>5137</v>
      </c>
      <c r="G96" t="s">
        <v>5138</v>
      </c>
      <c r="H96" t="s">
        <v>19</v>
      </c>
      <c r="I96" t="s">
        <v>6194</v>
      </c>
      <c r="J96" t="s">
        <v>6186</v>
      </c>
      <c r="K96">
        <v>2.5</v>
      </c>
      <c r="L96">
        <v>34.154999999999994</v>
      </c>
      <c r="M96">
        <v>136.61999999999998</v>
      </c>
      <c r="N96" t="s">
        <v>6217</v>
      </c>
      <c r="O96" t="s">
        <v>6222</v>
      </c>
      <c r="P96" t="s">
        <v>6191</v>
      </c>
    </row>
    <row r="97" spans="1:16" x14ac:dyDescent="0.25">
      <c r="A97" t="s">
        <v>2650</v>
      </c>
      <c r="B97" s="12">
        <v>43562</v>
      </c>
      <c r="C97" t="s">
        <v>2651</v>
      </c>
      <c r="D97" t="s">
        <v>6176</v>
      </c>
      <c r="E97">
        <v>6</v>
      </c>
      <c r="F97" t="s">
        <v>2652</v>
      </c>
      <c r="G97" t="s">
        <v>6223</v>
      </c>
      <c r="H97" t="s">
        <v>19</v>
      </c>
      <c r="I97" t="s">
        <v>6194</v>
      </c>
      <c r="J97" t="s">
        <v>6186</v>
      </c>
      <c r="K97">
        <v>0.5</v>
      </c>
      <c r="L97">
        <v>8.91</v>
      </c>
      <c r="M97">
        <v>53.46</v>
      </c>
      <c r="N97" t="s">
        <v>6217</v>
      </c>
      <c r="O97" t="s">
        <v>6222</v>
      </c>
      <c r="P97" t="s">
        <v>6190</v>
      </c>
    </row>
    <row r="98" spans="1:16" x14ac:dyDescent="0.25">
      <c r="A98" t="s">
        <v>3829</v>
      </c>
      <c r="B98" s="12">
        <v>43563</v>
      </c>
      <c r="C98" t="s">
        <v>3830</v>
      </c>
      <c r="D98" t="s">
        <v>6163</v>
      </c>
      <c r="E98">
        <v>3</v>
      </c>
      <c r="F98" t="s">
        <v>3831</v>
      </c>
      <c r="G98" t="s">
        <v>3832</v>
      </c>
      <c r="H98" t="s">
        <v>19</v>
      </c>
      <c r="I98" t="s">
        <v>6192</v>
      </c>
      <c r="J98" t="s">
        <v>6187</v>
      </c>
      <c r="K98">
        <v>0.2</v>
      </c>
      <c r="L98">
        <v>2.6849999999999996</v>
      </c>
      <c r="M98">
        <v>8.0549999999999997</v>
      </c>
      <c r="N98" t="s">
        <v>6219</v>
      </c>
      <c r="O98" t="s">
        <v>6221</v>
      </c>
      <c r="P98" t="s">
        <v>6190</v>
      </c>
    </row>
    <row r="99" spans="1:16" x14ac:dyDescent="0.25">
      <c r="A99" t="s">
        <v>2751</v>
      </c>
      <c r="B99" s="12">
        <v>43564</v>
      </c>
      <c r="C99" t="s">
        <v>2752</v>
      </c>
      <c r="D99" t="s">
        <v>6159</v>
      </c>
      <c r="E99">
        <v>2</v>
      </c>
      <c r="F99" t="s">
        <v>2753</v>
      </c>
      <c r="G99" t="s">
        <v>2754</v>
      </c>
      <c r="H99" t="s">
        <v>19</v>
      </c>
      <c r="I99" t="s">
        <v>6195</v>
      </c>
      <c r="J99" t="s">
        <v>6188</v>
      </c>
      <c r="K99">
        <v>0.2</v>
      </c>
      <c r="L99">
        <v>4.3650000000000002</v>
      </c>
      <c r="M99">
        <v>8.73</v>
      </c>
      <c r="N99" t="s">
        <v>6218</v>
      </c>
      <c r="O99" t="s">
        <v>6220</v>
      </c>
      <c r="P99" t="s">
        <v>6190</v>
      </c>
    </row>
    <row r="100" spans="1:16" x14ac:dyDescent="0.25">
      <c r="A100" t="s">
        <v>2464</v>
      </c>
      <c r="B100" s="12">
        <v>43565</v>
      </c>
      <c r="C100" t="s">
        <v>2465</v>
      </c>
      <c r="D100" t="s">
        <v>6158</v>
      </c>
      <c r="E100">
        <v>4</v>
      </c>
      <c r="F100" t="s">
        <v>2466</v>
      </c>
      <c r="G100" t="s">
        <v>2467</v>
      </c>
      <c r="H100" t="s">
        <v>19</v>
      </c>
      <c r="I100" t="s">
        <v>6193</v>
      </c>
      <c r="J100" t="s">
        <v>6187</v>
      </c>
      <c r="K100">
        <v>0.5</v>
      </c>
      <c r="L100">
        <v>5.97</v>
      </c>
      <c r="M100">
        <v>23.88</v>
      </c>
      <c r="N100" t="s">
        <v>6216</v>
      </c>
      <c r="O100" t="s">
        <v>6221</v>
      </c>
      <c r="P100" t="s">
        <v>6191</v>
      </c>
    </row>
    <row r="101" spans="1:16" x14ac:dyDescent="0.25">
      <c r="A101" t="s">
        <v>924</v>
      </c>
      <c r="B101" s="12">
        <v>43566</v>
      </c>
      <c r="C101" t="s">
        <v>925</v>
      </c>
      <c r="D101" t="s">
        <v>6153</v>
      </c>
      <c r="E101">
        <v>2</v>
      </c>
      <c r="F101" t="s">
        <v>926</v>
      </c>
      <c r="G101" t="s">
        <v>927</v>
      </c>
      <c r="H101" t="s">
        <v>19</v>
      </c>
      <c r="I101" t="s">
        <v>6194</v>
      </c>
      <c r="J101" t="s">
        <v>6187</v>
      </c>
      <c r="K101">
        <v>0.2</v>
      </c>
      <c r="L101">
        <v>3.645</v>
      </c>
      <c r="M101">
        <v>7.29</v>
      </c>
      <c r="N101" t="s">
        <v>6217</v>
      </c>
      <c r="O101" t="s">
        <v>6221</v>
      </c>
      <c r="P101" t="s">
        <v>6191</v>
      </c>
    </row>
    <row r="102" spans="1:16" x14ac:dyDescent="0.25">
      <c r="A102" t="s">
        <v>2157</v>
      </c>
      <c r="B102" s="12">
        <v>43567</v>
      </c>
      <c r="C102" t="s">
        <v>2158</v>
      </c>
      <c r="D102" t="s">
        <v>6146</v>
      </c>
      <c r="E102">
        <v>6</v>
      </c>
      <c r="F102" t="s">
        <v>2159</v>
      </c>
      <c r="G102" t="s">
        <v>2160</v>
      </c>
      <c r="H102" t="s">
        <v>19</v>
      </c>
      <c r="I102" t="s">
        <v>6192</v>
      </c>
      <c r="J102" t="s">
        <v>6188</v>
      </c>
      <c r="K102">
        <v>0.5</v>
      </c>
      <c r="L102">
        <v>5.97</v>
      </c>
      <c r="M102">
        <v>35.82</v>
      </c>
      <c r="N102" t="s">
        <v>6219</v>
      </c>
      <c r="O102" t="s">
        <v>6220</v>
      </c>
      <c r="P102" t="s">
        <v>6190</v>
      </c>
    </row>
    <row r="103" spans="1:16" x14ac:dyDescent="0.25">
      <c r="A103" t="s">
        <v>2509</v>
      </c>
      <c r="B103" s="12">
        <v>43568</v>
      </c>
      <c r="C103" t="s">
        <v>2510</v>
      </c>
      <c r="D103" t="s">
        <v>6182</v>
      </c>
      <c r="E103">
        <v>1</v>
      </c>
      <c r="F103" t="s">
        <v>2511</v>
      </c>
      <c r="G103" t="s">
        <v>2512</v>
      </c>
      <c r="H103" t="s">
        <v>19</v>
      </c>
      <c r="I103" t="s">
        <v>6193</v>
      </c>
      <c r="J103" t="s">
        <v>6186</v>
      </c>
      <c r="K103">
        <v>2.5</v>
      </c>
      <c r="L103">
        <v>29.784999999999997</v>
      </c>
      <c r="M103">
        <v>29.784999999999997</v>
      </c>
      <c r="N103" t="s">
        <v>6216</v>
      </c>
      <c r="O103" t="s">
        <v>6222</v>
      </c>
      <c r="P103" t="s">
        <v>6191</v>
      </c>
    </row>
    <row r="104" spans="1:16" x14ac:dyDescent="0.25">
      <c r="A104" t="s">
        <v>1106</v>
      </c>
      <c r="B104" s="12">
        <v>44433</v>
      </c>
      <c r="C104" t="s">
        <v>1107</v>
      </c>
      <c r="D104" t="s">
        <v>6184</v>
      </c>
      <c r="E104">
        <v>3</v>
      </c>
      <c r="F104" t="s">
        <v>1108</v>
      </c>
      <c r="G104" t="s">
        <v>1109</v>
      </c>
      <c r="H104" t="s">
        <v>19</v>
      </c>
      <c r="I104" t="s">
        <v>6194</v>
      </c>
      <c r="J104" t="s">
        <v>6186</v>
      </c>
      <c r="K104">
        <v>0.2</v>
      </c>
      <c r="L104">
        <v>4.4550000000000001</v>
      </c>
      <c r="M104">
        <v>13.365</v>
      </c>
      <c r="N104" t="s">
        <v>6217</v>
      </c>
      <c r="O104" t="s">
        <v>6222</v>
      </c>
      <c r="P104" t="s">
        <v>6190</v>
      </c>
    </row>
    <row r="105" spans="1:16" x14ac:dyDescent="0.25">
      <c r="A105" t="s">
        <v>2044</v>
      </c>
      <c r="B105" s="12">
        <v>44431</v>
      </c>
      <c r="C105" t="s">
        <v>2045</v>
      </c>
      <c r="D105" t="s">
        <v>6148</v>
      </c>
      <c r="E105">
        <v>6</v>
      </c>
      <c r="F105" t="s">
        <v>2046</v>
      </c>
      <c r="G105" t="s">
        <v>2047</v>
      </c>
      <c r="H105" t="s">
        <v>19</v>
      </c>
      <c r="I105" t="s">
        <v>6194</v>
      </c>
      <c r="J105" t="s">
        <v>6186</v>
      </c>
      <c r="K105">
        <v>2.5</v>
      </c>
      <c r="L105">
        <v>34.154999999999994</v>
      </c>
      <c r="M105">
        <v>204.92999999999995</v>
      </c>
      <c r="N105" t="s">
        <v>6217</v>
      </c>
      <c r="O105" t="s">
        <v>6222</v>
      </c>
      <c r="P105" t="s">
        <v>6191</v>
      </c>
    </row>
    <row r="106" spans="1:16" x14ac:dyDescent="0.25">
      <c r="A106" t="s">
        <v>3889</v>
      </c>
      <c r="B106" s="12">
        <v>43571</v>
      </c>
      <c r="C106" t="s">
        <v>3890</v>
      </c>
      <c r="D106" t="s">
        <v>6184</v>
      </c>
      <c r="E106">
        <v>5</v>
      </c>
      <c r="F106" t="s">
        <v>3891</v>
      </c>
      <c r="G106" t="s">
        <v>3892</v>
      </c>
      <c r="H106" t="s">
        <v>19</v>
      </c>
      <c r="I106" t="s">
        <v>6194</v>
      </c>
      <c r="J106" t="s">
        <v>6186</v>
      </c>
      <c r="K106">
        <v>0.2</v>
      </c>
      <c r="L106">
        <v>4.4550000000000001</v>
      </c>
      <c r="M106">
        <v>22.274999999999999</v>
      </c>
      <c r="N106" t="s">
        <v>6217</v>
      </c>
      <c r="O106" t="s">
        <v>6222</v>
      </c>
      <c r="P106" t="s">
        <v>6190</v>
      </c>
    </row>
    <row r="107" spans="1:16" x14ac:dyDescent="0.25">
      <c r="A107" t="s">
        <v>4274</v>
      </c>
      <c r="B107" s="12">
        <v>43572</v>
      </c>
      <c r="C107" t="s">
        <v>4275</v>
      </c>
      <c r="D107" t="s">
        <v>6159</v>
      </c>
      <c r="E107">
        <v>3</v>
      </c>
      <c r="F107" t="s">
        <v>4276</v>
      </c>
      <c r="G107" t="s">
        <v>4277</v>
      </c>
      <c r="H107" t="s">
        <v>19</v>
      </c>
      <c r="I107" t="s">
        <v>6195</v>
      </c>
      <c r="J107" t="s">
        <v>6188</v>
      </c>
      <c r="K107">
        <v>0.2</v>
      </c>
      <c r="L107">
        <v>4.3650000000000002</v>
      </c>
      <c r="M107">
        <v>13.095000000000001</v>
      </c>
      <c r="N107" t="s">
        <v>6218</v>
      </c>
      <c r="O107" t="s">
        <v>6220</v>
      </c>
      <c r="P107" t="s">
        <v>6190</v>
      </c>
    </row>
    <row r="108" spans="1:16" x14ac:dyDescent="0.25">
      <c r="A108" t="s">
        <v>726</v>
      </c>
      <c r="B108" s="12">
        <v>43573</v>
      </c>
      <c r="C108" t="s">
        <v>727</v>
      </c>
      <c r="D108" t="s">
        <v>6163</v>
      </c>
      <c r="E108">
        <v>3</v>
      </c>
      <c r="F108" t="s">
        <v>728</v>
      </c>
      <c r="G108" t="s">
        <v>729</v>
      </c>
      <c r="H108" t="s">
        <v>19</v>
      </c>
      <c r="I108" t="s">
        <v>6192</v>
      </c>
      <c r="J108" t="s">
        <v>6187</v>
      </c>
      <c r="K108">
        <v>0.2</v>
      </c>
      <c r="L108">
        <v>2.6849999999999996</v>
      </c>
      <c r="M108">
        <v>8.0549999999999997</v>
      </c>
      <c r="N108" t="s">
        <v>6219</v>
      </c>
      <c r="O108" t="s">
        <v>6221</v>
      </c>
      <c r="P108" t="s">
        <v>6190</v>
      </c>
    </row>
    <row r="109" spans="1:16" x14ac:dyDescent="0.25">
      <c r="A109" t="s">
        <v>3505</v>
      </c>
      <c r="B109" s="12">
        <v>44430</v>
      </c>
      <c r="C109" t="s">
        <v>3506</v>
      </c>
      <c r="D109" t="s">
        <v>6172</v>
      </c>
      <c r="E109">
        <v>4</v>
      </c>
      <c r="F109" t="s">
        <v>3507</v>
      </c>
      <c r="G109" t="s">
        <v>6223</v>
      </c>
      <c r="H109" t="s">
        <v>19</v>
      </c>
      <c r="I109" t="s">
        <v>6192</v>
      </c>
      <c r="J109" t="s">
        <v>6187</v>
      </c>
      <c r="K109">
        <v>0.5</v>
      </c>
      <c r="L109">
        <v>5.3699999999999992</v>
      </c>
      <c r="M109">
        <v>21.479999999999997</v>
      </c>
      <c r="N109" t="s">
        <v>6219</v>
      </c>
      <c r="O109" t="s">
        <v>6221</v>
      </c>
      <c r="P109" t="s">
        <v>6191</v>
      </c>
    </row>
    <row r="110" spans="1:16" x14ac:dyDescent="0.25">
      <c r="A110" t="s">
        <v>1407</v>
      </c>
      <c r="B110" s="12">
        <v>43575</v>
      </c>
      <c r="C110" t="s">
        <v>1408</v>
      </c>
      <c r="D110" t="s">
        <v>6163</v>
      </c>
      <c r="E110">
        <v>6</v>
      </c>
      <c r="F110" t="s">
        <v>1409</v>
      </c>
      <c r="G110" t="s">
        <v>1410</v>
      </c>
      <c r="H110" t="s">
        <v>19</v>
      </c>
      <c r="I110" t="s">
        <v>6192</v>
      </c>
      <c r="J110" t="s">
        <v>6187</v>
      </c>
      <c r="K110">
        <v>0.2</v>
      </c>
      <c r="L110">
        <v>2.6849999999999996</v>
      </c>
      <c r="M110">
        <v>16.11</v>
      </c>
      <c r="N110" t="s">
        <v>6219</v>
      </c>
      <c r="O110" t="s">
        <v>6221</v>
      </c>
      <c r="P110" t="s">
        <v>6191</v>
      </c>
    </row>
    <row r="111" spans="1:16" x14ac:dyDescent="0.25">
      <c r="A111" t="s">
        <v>2341</v>
      </c>
      <c r="B111" s="12">
        <v>43576</v>
      </c>
      <c r="C111" t="s">
        <v>2342</v>
      </c>
      <c r="D111" t="s">
        <v>6161</v>
      </c>
      <c r="E111">
        <v>4</v>
      </c>
      <c r="F111" t="s">
        <v>2343</v>
      </c>
      <c r="G111" t="s">
        <v>6223</v>
      </c>
      <c r="H111" t="s">
        <v>19</v>
      </c>
      <c r="I111" t="s">
        <v>6195</v>
      </c>
      <c r="J111" t="s">
        <v>6186</v>
      </c>
      <c r="K111">
        <v>0.5</v>
      </c>
      <c r="L111">
        <v>9.51</v>
      </c>
      <c r="M111">
        <v>38.04</v>
      </c>
      <c r="N111" t="s">
        <v>6218</v>
      </c>
      <c r="O111" t="s">
        <v>6222</v>
      </c>
      <c r="P111" t="s">
        <v>6190</v>
      </c>
    </row>
    <row r="112" spans="1:16" x14ac:dyDescent="0.25">
      <c r="A112" t="s">
        <v>3193</v>
      </c>
      <c r="B112" s="12">
        <v>43577</v>
      </c>
      <c r="C112" t="s">
        <v>3194</v>
      </c>
      <c r="D112" t="s">
        <v>6177</v>
      </c>
      <c r="E112">
        <v>6</v>
      </c>
      <c r="F112" t="s">
        <v>3195</v>
      </c>
      <c r="G112" t="s">
        <v>3196</v>
      </c>
      <c r="H112" t="s">
        <v>19</v>
      </c>
      <c r="I112" t="s">
        <v>6192</v>
      </c>
      <c r="J112" t="s">
        <v>6187</v>
      </c>
      <c r="K112">
        <v>1</v>
      </c>
      <c r="L112">
        <v>8.9499999999999993</v>
      </c>
      <c r="M112">
        <v>53.699999999999996</v>
      </c>
      <c r="N112" t="s">
        <v>6219</v>
      </c>
      <c r="O112" t="s">
        <v>6221</v>
      </c>
      <c r="P112" t="s">
        <v>6190</v>
      </c>
    </row>
    <row r="113" spans="1:16" x14ac:dyDescent="0.25">
      <c r="A113" t="s">
        <v>3193</v>
      </c>
      <c r="B113" s="12">
        <v>43578</v>
      </c>
      <c r="C113" t="s">
        <v>3194</v>
      </c>
      <c r="D113" t="s">
        <v>6166</v>
      </c>
      <c r="E113">
        <v>4</v>
      </c>
      <c r="F113" t="s">
        <v>3195</v>
      </c>
      <c r="G113" t="s">
        <v>3196</v>
      </c>
      <c r="H113" t="s">
        <v>19</v>
      </c>
      <c r="I113" t="s">
        <v>6194</v>
      </c>
      <c r="J113" t="s">
        <v>6188</v>
      </c>
      <c r="K113">
        <v>2.5</v>
      </c>
      <c r="L113">
        <v>31.624999999999996</v>
      </c>
      <c r="M113">
        <v>126.49999999999999</v>
      </c>
      <c r="N113" t="s">
        <v>6217</v>
      </c>
      <c r="O113" t="s">
        <v>6220</v>
      </c>
      <c r="P113" t="s">
        <v>6190</v>
      </c>
    </row>
    <row r="114" spans="1:16" x14ac:dyDescent="0.25">
      <c r="A114" t="s">
        <v>3193</v>
      </c>
      <c r="B114" s="12">
        <v>43579</v>
      </c>
      <c r="C114" t="s">
        <v>3194</v>
      </c>
      <c r="D114" t="s">
        <v>6156</v>
      </c>
      <c r="E114">
        <v>1</v>
      </c>
      <c r="F114" t="s">
        <v>3195</v>
      </c>
      <c r="G114" t="s">
        <v>3196</v>
      </c>
      <c r="H114" t="s">
        <v>19</v>
      </c>
      <c r="I114" t="s">
        <v>6194</v>
      </c>
      <c r="J114" t="s">
        <v>6188</v>
      </c>
      <c r="K114">
        <v>0.2</v>
      </c>
      <c r="L114">
        <v>4.125</v>
      </c>
      <c r="M114">
        <v>4.125</v>
      </c>
      <c r="N114" t="s">
        <v>6217</v>
      </c>
      <c r="O114" t="s">
        <v>6220</v>
      </c>
      <c r="P114" t="s">
        <v>6190</v>
      </c>
    </row>
    <row r="115" spans="1:16" x14ac:dyDescent="0.25">
      <c r="A115" t="s">
        <v>3441</v>
      </c>
      <c r="B115" s="12">
        <v>43580</v>
      </c>
      <c r="C115" t="s">
        <v>3442</v>
      </c>
      <c r="D115" t="s">
        <v>6146</v>
      </c>
      <c r="E115">
        <v>5</v>
      </c>
      <c r="F115" t="s">
        <v>3443</v>
      </c>
      <c r="G115" t="s">
        <v>3444</v>
      </c>
      <c r="H115" t="s">
        <v>19</v>
      </c>
      <c r="I115" t="s">
        <v>6192</v>
      </c>
      <c r="J115" t="s">
        <v>6188</v>
      </c>
      <c r="K115">
        <v>0.5</v>
      </c>
      <c r="L115">
        <v>5.97</v>
      </c>
      <c r="M115">
        <v>29.849999999999998</v>
      </c>
      <c r="N115" t="s">
        <v>6219</v>
      </c>
      <c r="O115" t="s">
        <v>6220</v>
      </c>
      <c r="P115" t="s">
        <v>6191</v>
      </c>
    </row>
    <row r="116" spans="1:16" x14ac:dyDescent="0.25">
      <c r="A116" t="s">
        <v>1795</v>
      </c>
      <c r="B116" s="12">
        <v>43581</v>
      </c>
      <c r="C116" t="s">
        <v>1796</v>
      </c>
      <c r="D116" t="s">
        <v>6159</v>
      </c>
      <c r="E116">
        <v>2</v>
      </c>
      <c r="F116" t="s">
        <v>1797</v>
      </c>
      <c r="G116" t="s">
        <v>6223</v>
      </c>
      <c r="H116" t="s">
        <v>19</v>
      </c>
      <c r="I116" t="s">
        <v>6195</v>
      </c>
      <c r="J116" t="s">
        <v>6188</v>
      </c>
      <c r="K116">
        <v>0.2</v>
      </c>
      <c r="L116">
        <v>4.3650000000000002</v>
      </c>
      <c r="M116">
        <v>8.73</v>
      </c>
      <c r="N116" t="s">
        <v>6218</v>
      </c>
      <c r="O116" t="s">
        <v>6220</v>
      </c>
      <c r="P116" t="s">
        <v>6190</v>
      </c>
    </row>
    <row r="117" spans="1:16" x14ac:dyDescent="0.25">
      <c r="A117" t="s">
        <v>1180</v>
      </c>
      <c r="B117" s="12">
        <v>44429</v>
      </c>
      <c r="C117" t="s">
        <v>1181</v>
      </c>
      <c r="D117" t="s">
        <v>6164</v>
      </c>
      <c r="E117">
        <v>4</v>
      </c>
      <c r="F117" t="s">
        <v>1182</v>
      </c>
      <c r="G117" t="s">
        <v>1183</v>
      </c>
      <c r="H117" t="s">
        <v>19</v>
      </c>
      <c r="I117" t="s">
        <v>6195</v>
      </c>
      <c r="J117" t="s">
        <v>6186</v>
      </c>
      <c r="K117">
        <v>2.5</v>
      </c>
      <c r="L117">
        <v>36.454999999999998</v>
      </c>
      <c r="M117">
        <v>145.82</v>
      </c>
      <c r="N117" t="s">
        <v>6218</v>
      </c>
      <c r="O117" t="s">
        <v>6222</v>
      </c>
      <c r="P117" t="s">
        <v>6191</v>
      </c>
    </row>
    <row r="118" spans="1:16" x14ac:dyDescent="0.25">
      <c r="A118" t="s">
        <v>4973</v>
      </c>
      <c r="B118" s="12">
        <v>43583</v>
      </c>
      <c r="C118" t="s">
        <v>4974</v>
      </c>
      <c r="D118" t="s">
        <v>6178</v>
      </c>
      <c r="E118">
        <v>5</v>
      </c>
      <c r="F118" t="s">
        <v>4975</v>
      </c>
      <c r="G118" t="s">
        <v>4976</v>
      </c>
      <c r="H118" t="s">
        <v>19</v>
      </c>
      <c r="I118" t="s">
        <v>6192</v>
      </c>
      <c r="J118" t="s">
        <v>6186</v>
      </c>
      <c r="K118">
        <v>0.2</v>
      </c>
      <c r="L118">
        <v>3.5849999999999995</v>
      </c>
      <c r="M118">
        <v>17.924999999999997</v>
      </c>
      <c r="N118" t="s">
        <v>6219</v>
      </c>
      <c r="O118" t="s">
        <v>6222</v>
      </c>
      <c r="P118" t="s">
        <v>6191</v>
      </c>
    </row>
    <row r="119" spans="1:16" x14ac:dyDescent="0.25">
      <c r="A119" t="s">
        <v>5461</v>
      </c>
      <c r="B119" s="12">
        <v>43584</v>
      </c>
      <c r="C119" t="s">
        <v>5462</v>
      </c>
      <c r="D119" t="s">
        <v>6153</v>
      </c>
      <c r="E119">
        <v>3</v>
      </c>
      <c r="F119" t="s">
        <v>5463</v>
      </c>
      <c r="G119" t="s">
        <v>6223</v>
      </c>
      <c r="H119" t="s">
        <v>19</v>
      </c>
      <c r="I119" t="s">
        <v>6194</v>
      </c>
      <c r="J119" t="s">
        <v>6187</v>
      </c>
      <c r="K119">
        <v>0.2</v>
      </c>
      <c r="L119">
        <v>3.645</v>
      </c>
      <c r="M119">
        <v>10.935</v>
      </c>
      <c r="N119" t="s">
        <v>6217</v>
      </c>
      <c r="O119" t="s">
        <v>6221</v>
      </c>
      <c r="P119" t="s">
        <v>6191</v>
      </c>
    </row>
    <row r="120" spans="1:16" x14ac:dyDescent="0.25">
      <c r="A120" t="s">
        <v>5321</v>
      </c>
      <c r="B120" s="12">
        <v>43585</v>
      </c>
      <c r="C120" t="s">
        <v>5322</v>
      </c>
      <c r="D120" t="s">
        <v>6165</v>
      </c>
      <c r="E120">
        <v>3</v>
      </c>
      <c r="F120" t="s">
        <v>5323</v>
      </c>
      <c r="G120" t="s">
        <v>5324</v>
      </c>
      <c r="H120" t="s">
        <v>19</v>
      </c>
      <c r="I120" t="s">
        <v>6195</v>
      </c>
      <c r="J120" t="s">
        <v>6187</v>
      </c>
      <c r="K120">
        <v>2.5</v>
      </c>
      <c r="L120">
        <v>29.784999999999997</v>
      </c>
      <c r="M120">
        <v>89.35499999999999</v>
      </c>
      <c r="N120" t="s">
        <v>6218</v>
      </c>
      <c r="O120" t="s">
        <v>6221</v>
      </c>
      <c r="P120" t="s">
        <v>6191</v>
      </c>
    </row>
    <row r="121" spans="1:16" x14ac:dyDescent="0.25">
      <c r="A121" t="s">
        <v>5519</v>
      </c>
      <c r="B121" s="12">
        <v>43586</v>
      </c>
      <c r="C121" t="s">
        <v>5520</v>
      </c>
      <c r="D121" t="s">
        <v>6163</v>
      </c>
      <c r="E121">
        <v>1</v>
      </c>
      <c r="F121" t="s">
        <v>5521</v>
      </c>
      <c r="G121" t="s">
        <v>5522</v>
      </c>
      <c r="H121" t="s">
        <v>19</v>
      </c>
      <c r="I121" t="s">
        <v>6192</v>
      </c>
      <c r="J121" t="s">
        <v>6187</v>
      </c>
      <c r="K121">
        <v>0.2</v>
      </c>
      <c r="L121">
        <v>2.6849999999999996</v>
      </c>
      <c r="M121">
        <v>2.6849999999999996</v>
      </c>
      <c r="N121" t="s">
        <v>6219</v>
      </c>
      <c r="O121" t="s">
        <v>6221</v>
      </c>
      <c r="P121" t="s">
        <v>6190</v>
      </c>
    </row>
    <row r="122" spans="1:16" x14ac:dyDescent="0.25">
      <c r="A122" t="s">
        <v>3408</v>
      </c>
      <c r="B122" s="12">
        <v>44428</v>
      </c>
      <c r="C122" t="s">
        <v>3409</v>
      </c>
      <c r="D122" t="s">
        <v>6149</v>
      </c>
      <c r="E122">
        <v>5</v>
      </c>
      <c r="F122" t="s">
        <v>3410</v>
      </c>
      <c r="G122" t="s">
        <v>6223</v>
      </c>
      <c r="H122" t="s">
        <v>19</v>
      </c>
      <c r="I122" t="s">
        <v>6192</v>
      </c>
      <c r="J122" t="s">
        <v>6187</v>
      </c>
      <c r="K122">
        <v>2.5</v>
      </c>
      <c r="L122">
        <v>20.584999999999997</v>
      </c>
      <c r="M122">
        <v>102.92499999999998</v>
      </c>
      <c r="N122" t="s">
        <v>6219</v>
      </c>
      <c r="O122" t="s">
        <v>6221</v>
      </c>
      <c r="P122" t="s">
        <v>6190</v>
      </c>
    </row>
    <row r="123" spans="1:16" x14ac:dyDescent="0.25">
      <c r="A123" t="s">
        <v>5339</v>
      </c>
      <c r="B123" s="12">
        <v>43588</v>
      </c>
      <c r="C123" t="s">
        <v>5340</v>
      </c>
      <c r="D123" t="s">
        <v>6160</v>
      </c>
      <c r="E123">
        <v>4</v>
      </c>
      <c r="F123" t="s">
        <v>5341</v>
      </c>
      <c r="G123" t="s">
        <v>5342</v>
      </c>
      <c r="H123" t="s">
        <v>19</v>
      </c>
      <c r="I123" t="s">
        <v>6195</v>
      </c>
      <c r="J123" t="s">
        <v>6188</v>
      </c>
      <c r="K123">
        <v>0.5</v>
      </c>
      <c r="L123">
        <v>8.73</v>
      </c>
      <c r="M123">
        <v>34.92</v>
      </c>
      <c r="N123" t="s">
        <v>6218</v>
      </c>
      <c r="O123" t="s">
        <v>6220</v>
      </c>
      <c r="P123" t="s">
        <v>6191</v>
      </c>
    </row>
    <row r="124" spans="1:16" x14ac:dyDescent="0.25">
      <c r="A124" t="s">
        <v>5884</v>
      </c>
      <c r="B124" s="12">
        <v>44427</v>
      </c>
      <c r="C124" t="s">
        <v>5764</v>
      </c>
      <c r="D124" t="s">
        <v>6185</v>
      </c>
      <c r="E124">
        <v>1</v>
      </c>
      <c r="F124" t="s">
        <v>5765</v>
      </c>
      <c r="G124" t="s">
        <v>6223</v>
      </c>
      <c r="H124" t="s">
        <v>19</v>
      </c>
      <c r="I124" t="s">
        <v>6194</v>
      </c>
      <c r="J124" t="s">
        <v>6187</v>
      </c>
      <c r="K124">
        <v>2.5</v>
      </c>
      <c r="L124">
        <v>27.945</v>
      </c>
      <c r="M124">
        <v>27.945</v>
      </c>
      <c r="N124" t="s">
        <v>6217</v>
      </c>
      <c r="O124" t="s">
        <v>6221</v>
      </c>
      <c r="P124" t="s">
        <v>6190</v>
      </c>
    </row>
    <row r="125" spans="1:16" x14ac:dyDescent="0.25">
      <c r="A125" t="s">
        <v>1361</v>
      </c>
      <c r="B125" s="12">
        <v>43590</v>
      </c>
      <c r="C125" t="s">
        <v>1362</v>
      </c>
      <c r="D125" t="s">
        <v>6175</v>
      </c>
      <c r="E125">
        <v>6</v>
      </c>
      <c r="F125" t="s">
        <v>1363</v>
      </c>
      <c r="G125" t="s">
        <v>1364</v>
      </c>
      <c r="H125" t="s">
        <v>19</v>
      </c>
      <c r="I125" t="s">
        <v>6193</v>
      </c>
      <c r="J125" t="s">
        <v>6188</v>
      </c>
      <c r="K125">
        <v>2.5</v>
      </c>
      <c r="L125">
        <v>25.874999999999996</v>
      </c>
      <c r="M125">
        <v>155.24999999999997</v>
      </c>
      <c r="N125" t="s">
        <v>6216</v>
      </c>
      <c r="O125" t="s">
        <v>6220</v>
      </c>
      <c r="P125" t="s">
        <v>6190</v>
      </c>
    </row>
    <row r="126" spans="1:16" x14ac:dyDescent="0.25">
      <c r="A126" t="s">
        <v>5591</v>
      </c>
      <c r="B126" s="12">
        <v>43591</v>
      </c>
      <c r="C126" t="s">
        <v>5592</v>
      </c>
      <c r="D126" t="s">
        <v>6166</v>
      </c>
      <c r="E126">
        <v>5</v>
      </c>
      <c r="F126" t="s">
        <v>5593</v>
      </c>
      <c r="G126" t="s">
        <v>5594</v>
      </c>
      <c r="H126" t="s">
        <v>19</v>
      </c>
      <c r="I126" t="s">
        <v>6194</v>
      </c>
      <c r="J126" t="s">
        <v>6188</v>
      </c>
      <c r="K126">
        <v>2.5</v>
      </c>
      <c r="L126">
        <v>31.624999999999996</v>
      </c>
      <c r="M126">
        <v>158.12499999999997</v>
      </c>
      <c r="N126" t="s">
        <v>6217</v>
      </c>
      <c r="O126" t="s">
        <v>6220</v>
      </c>
      <c r="P126" t="s">
        <v>6191</v>
      </c>
    </row>
    <row r="127" spans="1:16" x14ac:dyDescent="0.25">
      <c r="A127" t="s">
        <v>1464</v>
      </c>
      <c r="B127" s="12">
        <v>44424</v>
      </c>
      <c r="C127" t="s">
        <v>1465</v>
      </c>
      <c r="D127" t="s">
        <v>6151</v>
      </c>
      <c r="E127">
        <v>4</v>
      </c>
      <c r="F127" t="s">
        <v>1466</v>
      </c>
      <c r="G127" t="s">
        <v>1467</v>
      </c>
      <c r="H127" t="s">
        <v>19</v>
      </c>
      <c r="I127" t="s">
        <v>6192</v>
      </c>
      <c r="J127" t="s">
        <v>6188</v>
      </c>
      <c r="K127">
        <v>2.5</v>
      </c>
      <c r="L127">
        <v>22.884999999999998</v>
      </c>
      <c r="M127">
        <v>91.539999999999992</v>
      </c>
      <c r="N127" t="s">
        <v>6219</v>
      </c>
      <c r="O127" t="s">
        <v>6220</v>
      </c>
      <c r="P127" t="s">
        <v>6191</v>
      </c>
    </row>
    <row r="128" spans="1:16" x14ac:dyDescent="0.25">
      <c r="A128" t="s">
        <v>1112</v>
      </c>
      <c r="B128" s="12">
        <v>43593</v>
      </c>
      <c r="C128" t="s">
        <v>1113</v>
      </c>
      <c r="D128" t="s">
        <v>6172</v>
      </c>
      <c r="E128">
        <v>5</v>
      </c>
      <c r="F128" t="s">
        <v>1114</v>
      </c>
      <c r="G128" t="s">
        <v>1115</v>
      </c>
      <c r="H128" t="s">
        <v>19</v>
      </c>
      <c r="I128" t="s">
        <v>6192</v>
      </c>
      <c r="J128" t="s">
        <v>6187</v>
      </c>
      <c r="K128">
        <v>0.5</v>
      </c>
      <c r="L128">
        <v>5.3699999999999992</v>
      </c>
      <c r="M128">
        <v>26.849999999999994</v>
      </c>
      <c r="N128" t="s">
        <v>6219</v>
      </c>
      <c r="O128" t="s">
        <v>6221</v>
      </c>
      <c r="P128" t="s">
        <v>6191</v>
      </c>
    </row>
    <row r="129" spans="1:16" x14ac:dyDescent="0.25">
      <c r="A129" t="s">
        <v>6007</v>
      </c>
      <c r="B129" s="12">
        <v>43594</v>
      </c>
      <c r="C129" t="s">
        <v>6008</v>
      </c>
      <c r="D129" t="s">
        <v>6142</v>
      </c>
      <c r="E129">
        <v>5</v>
      </c>
      <c r="F129" t="s">
        <v>6009</v>
      </c>
      <c r="G129" t="s">
        <v>6010</v>
      </c>
      <c r="H129" t="s">
        <v>19</v>
      </c>
      <c r="I129" t="s">
        <v>6192</v>
      </c>
      <c r="J129" t="s">
        <v>6186</v>
      </c>
      <c r="K129">
        <v>2.5</v>
      </c>
      <c r="L129">
        <v>27.484999999999996</v>
      </c>
      <c r="M129">
        <v>137.42499999999998</v>
      </c>
      <c r="N129" t="s">
        <v>6219</v>
      </c>
      <c r="O129" t="s">
        <v>6222</v>
      </c>
      <c r="P129" t="s">
        <v>6190</v>
      </c>
    </row>
    <row r="130" spans="1:16" x14ac:dyDescent="0.25">
      <c r="A130" t="s">
        <v>755</v>
      </c>
      <c r="B130" s="12">
        <v>43595</v>
      </c>
      <c r="C130" t="s">
        <v>756</v>
      </c>
      <c r="D130" t="s">
        <v>6167</v>
      </c>
      <c r="E130">
        <v>2</v>
      </c>
      <c r="F130" t="s">
        <v>757</v>
      </c>
      <c r="G130" t="s">
        <v>758</v>
      </c>
      <c r="H130" t="s">
        <v>19</v>
      </c>
      <c r="I130" t="s">
        <v>6193</v>
      </c>
      <c r="J130" t="s">
        <v>6186</v>
      </c>
      <c r="K130">
        <v>0.2</v>
      </c>
      <c r="L130">
        <v>3.8849999999999998</v>
      </c>
      <c r="M130">
        <v>7.77</v>
      </c>
      <c r="N130" t="s">
        <v>6216</v>
      </c>
      <c r="O130" t="s">
        <v>6222</v>
      </c>
      <c r="P130" t="s">
        <v>6190</v>
      </c>
    </row>
    <row r="131" spans="1:16" x14ac:dyDescent="0.25">
      <c r="A131" t="s">
        <v>885</v>
      </c>
      <c r="B131" s="12">
        <v>43596</v>
      </c>
      <c r="C131" t="s">
        <v>886</v>
      </c>
      <c r="D131" t="s">
        <v>6148</v>
      </c>
      <c r="E131">
        <v>4</v>
      </c>
      <c r="F131" t="s">
        <v>887</v>
      </c>
      <c r="G131" t="s">
        <v>888</v>
      </c>
      <c r="H131" t="s">
        <v>19</v>
      </c>
      <c r="I131" t="s">
        <v>6194</v>
      </c>
      <c r="J131" t="s">
        <v>6186</v>
      </c>
      <c r="K131">
        <v>2.5</v>
      </c>
      <c r="L131">
        <v>34.154999999999994</v>
      </c>
      <c r="M131">
        <v>136.61999999999998</v>
      </c>
      <c r="N131" t="s">
        <v>6217</v>
      </c>
      <c r="O131" t="s">
        <v>6222</v>
      </c>
      <c r="P131" t="s">
        <v>6191</v>
      </c>
    </row>
    <row r="132" spans="1:16" x14ac:dyDescent="0.25">
      <c r="A132" t="s">
        <v>5822</v>
      </c>
      <c r="B132" s="12">
        <v>44423</v>
      </c>
      <c r="C132" t="s">
        <v>5823</v>
      </c>
      <c r="D132" t="s">
        <v>6180</v>
      </c>
      <c r="E132">
        <v>6</v>
      </c>
      <c r="F132" t="s">
        <v>5824</v>
      </c>
      <c r="G132" t="s">
        <v>5825</v>
      </c>
      <c r="H132" t="s">
        <v>19</v>
      </c>
      <c r="I132" t="s">
        <v>6193</v>
      </c>
      <c r="J132" t="s">
        <v>6186</v>
      </c>
      <c r="K132">
        <v>0.5</v>
      </c>
      <c r="L132">
        <v>7.77</v>
      </c>
      <c r="M132">
        <v>46.62</v>
      </c>
      <c r="N132" t="s">
        <v>6216</v>
      </c>
      <c r="O132" t="s">
        <v>6222</v>
      </c>
      <c r="P132" t="s">
        <v>6191</v>
      </c>
    </row>
    <row r="133" spans="1:16" x14ac:dyDescent="0.25">
      <c r="A133" t="s">
        <v>5477</v>
      </c>
      <c r="B133" s="12">
        <v>43598</v>
      </c>
      <c r="C133" t="s">
        <v>5526</v>
      </c>
      <c r="D133" t="s">
        <v>6168</v>
      </c>
      <c r="E133">
        <v>5</v>
      </c>
      <c r="F133" t="s">
        <v>5527</v>
      </c>
      <c r="G133" t="s">
        <v>5528</v>
      </c>
      <c r="H133" t="s">
        <v>19</v>
      </c>
      <c r="I133" t="s">
        <v>6193</v>
      </c>
      <c r="J133" t="s">
        <v>6187</v>
      </c>
      <c r="K133">
        <v>2.5</v>
      </c>
      <c r="L133">
        <v>22.884999999999998</v>
      </c>
      <c r="M133">
        <v>114.42499999999998</v>
      </c>
      <c r="N133" t="s">
        <v>6216</v>
      </c>
      <c r="O133" t="s">
        <v>6221</v>
      </c>
      <c r="P133" t="s">
        <v>6190</v>
      </c>
    </row>
    <row r="134" spans="1:16" x14ac:dyDescent="0.25">
      <c r="A134" t="s">
        <v>4741</v>
      </c>
      <c r="B134" s="12">
        <v>43599</v>
      </c>
      <c r="C134" t="s">
        <v>4742</v>
      </c>
      <c r="D134" t="s">
        <v>6141</v>
      </c>
      <c r="E134">
        <v>2</v>
      </c>
      <c r="F134" t="s">
        <v>4743</v>
      </c>
      <c r="G134" t="s">
        <v>4744</v>
      </c>
      <c r="H134" t="s">
        <v>19</v>
      </c>
      <c r="I134" t="s">
        <v>6194</v>
      </c>
      <c r="J134" t="s">
        <v>6188</v>
      </c>
      <c r="K134">
        <v>1</v>
      </c>
      <c r="L134">
        <v>13.75</v>
      </c>
      <c r="M134">
        <v>27.5</v>
      </c>
      <c r="N134" t="s">
        <v>6217</v>
      </c>
      <c r="O134" t="s">
        <v>6220</v>
      </c>
      <c r="P134" t="s">
        <v>6190</v>
      </c>
    </row>
    <row r="135" spans="1:16" x14ac:dyDescent="0.25">
      <c r="A135" t="s">
        <v>4539</v>
      </c>
      <c r="B135" s="12">
        <v>43600</v>
      </c>
      <c r="C135" t="s">
        <v>4540</v>
      </c>
      <c r="D135" t="s">
        <v>6168</v>
      </c>
      <c r="E135">
        <v>3</v>
      </c>
      <c r="F135" t="s">
        <v>4541</v>
      </c>
      <c r="G135" t="s">
        <v>4542</v>
      </c>
      <c r="H135" t="s">
        <v>19</v>
      </c>
      <c r="I135" t="s">
        <v>6193</v>
      </c>
      <c r="J135" t="s">
        <v>6187</v>
      </c>
      <c r="K135">
        <v>2.5</v>
      </c>
      <c r="L135">
        <v>22.884999999999998</v>
      </c>
      <c r="M135">
        <v>68.655000000000001</v>
      </c>
      <c r="N135" t="s">
        <v>6216</v>
      </c>
      <c r="O135" t="s">
        <v>6221</v>
      </c>
      <c r="P135" t="s">
        <v>6191</v>
      </c>
    </row>
    <row r="136" spans="1:16" x14ac:dyDescent="0.25">
      <c r="A136" t="s">
        <v>5967</v>
      </c>
      <c r="B136" s="12">
        <v>43601</v>
      </c>
      <c r="C136" t="s">
        <v>5968</v>
      </c>
      <c r="D136" t="s">
        <v>6143</v>
      </c>
      <c r="E136">
        <v>1</v>
      </c>
      <c r="F136" t="s">
        <v>5969</v>
      </c>
      <c r="G136" t="s">
        <v>5970</v>
      </c>
      <c r="H136" t="s">
        <v>19</v>
      </c>
      <c r="I136" t="s">
        <v>6195</v>
      </c>
      <c r="J136" t="s">
        <v>6187</v>
      </c>
      <c r="K136">
        <v>1</v>
      </c>
      <c r="L136">
        <v>12.95</v>
      </c>
      <c r="M136">
        <v>12.95</v>
      </c>
      <c r="N136" t="s">
        <v>6218</v>
      </c>
      <c r="O136" t="s">
        <v>6221</v>
      </c>
      <c r="P136" t="s">
        <v>6190</v>
      </c>
    </row>
    <row r="137" spans="1:16" x14ac:dyDescent="0.25">
      <c r="A137" t="s">
        <v>1216</v>
      </c>
      <c r="B137" s="12">
        <v>43602</v>
      </c>
      <c r="C137" t="s">
        <v>1217</v>
      </c>
      <c r="D137" t="s">
        <v>6183</v>
      </c>
      <c r="E137">
        <v>1</v>
      </c>
      <c r="F137" t="s">
        <v>1218</v>
      </c>
      <c r="G137" t="s">
        <v>1219</v>
      </c>
      <c r="H137" t="s">
        <v>19</v>
      </c>
      <c r="I137" t="s">
        <v>6194</v>
      </c>
      <c r="J137" t="s">
        <v>6187</v>
      </c>
      <c r="K137">
        <v>1</v>
      </c>
      <c r="L137">
        <v>12.15</v>
      </c>
      <c r="M137">
        <v>12.15</v>
      </c>
      <c r="N137" t="s">
        <v>6217</v>
      </c>
      <c r="O137" t="s">
        <v>6221</v>
      </c>
      <c r="P137" t="s">
        <v>6190</v>
      </c>
    </row>
    <row r="138" spans="1:16" x14ac:dyDescent="0.25">
      <c r="A138" t="s">
        <v>3254</v>
      </c>
      <c r="B138" s="12">
        <v>43603</v>
      </c>
      <c r="C138" t="s">
        <v>3255</v>
      </c>
      <c r="D138" t="s">
        <v>6170</v>
      </c>
      <c r="E138">
        <v>6</v>
      </c>
      <c r="F138" t="s">
        <v>3256</v>
      </c>
      <c r="G138" t="s">
        <v>3257</v>
      </c>
      <c r="H138" t="s">
        <v>19</v>
      </c>
      <c r="I138" t="s">
        <v>6195</v>
      </c>
      <c r="J138" t="s">
        <v>6186</v>
      </c>
      <c r="K138">
        <v>1</v>
      </c>
      <c r="L138">
        <v>15.85</v>
      </c>
      <c r="M138">
        <v>95.1</v>
      </c>
      <c r="N138" t="s">
        <v>6218</v>
      </c>
      <c r="O138" t="s">
        <v>6222</v>
      </c>
      <c r="P138" t="s">
        <v>6191</v>
      </c>
    </row>
    <row r="139" spans="1:16" x14ac:dyDescent="0.25">
      <c r="A139" t="s">
        <v>576</v>
      </c>
      <c r="B139" s="12">
        <v>44422</v>
      </c>
      <c r="C139" t="s">
        <v>577</v>
      </c>
      <c r="D139" t="s">
        <v>6151</v>
      </c>
      <c r="E139">
        <v>5</v>
      </c>
      <c r="F139" t="s">
        <v>578</v>
      </c>
      <c r="G139" t="s">
        <v>579</v>
      </c>
      <c r="H139" t="s">
        <v>19</v>
      </c>
      <c r="I139" t="s">
        <v>6192</v>
      </c>
      <c r="J139" t="s">
        <v>6188</v>
      </c>
      <c r="K139">
        <v>2.5</v>
      </c>
      <c r="L139">
        <v>22.884999999999998</v>
      </c>
      <c r="M139">
        <v>114.42499999999998</v>
      </c>
      <c r="N139" t="s">
        <v>6219</v>
      </c>
      <c r="O139" t="s">
        <v>6220</v>
      </c>
      <c r="P139" t="s">
        <v>6191</v>
      </c>
    </row>
    <row r="140" spans="1:16" x14ac:dyDescent="0.25">
      <c r="A140" t="s">
        <v>3895</v>
      </c>
      <c r="B140" s="12">
        <v>43605</v>
      </c>
      <c r="C140" t="s">
        <v>3896</v>
      </c>
      <c r="D140" t="s">
        <v>6174</v>
      </c>
      <c r="E140">
        <v>3</v>
      </c>
      <c r="F140" t="s">
        <v>3897</v>
      </c>
      <c r="G140" t="s">
        <v>3898</v>
      </c>
      <c r="H140" t="s">
        <v>19</v>
      </c>
      <c r="I140" t="s">
        <v>6192</v>
      </c>
      <c r="J140" t="s">
        <v>6188</v>
      </c>
      <c r="K140">
        <v>0.2</v>
      </c>
      <c r="L140">
        <v>2.9849999999999999</v>
      </c>
      <c r="M140">
        <v>8.9550000000000001</v>
      </c>
      <c r="N140" t="s">
        <v>6219</v>
      </c>
      <c r="O140" t="s">
        <v>6220</v>
      </c>
      <c r="P140" t="s">
        <v>6191</v>
      </c>
    </row>
    <row r="141" spans="1:16" x14ac:dyDescent="0.25">
      <c r="A141" t="s">
        <v>4456</v>
      </c>
      <c r="B141" s="12">
        <v>43606</v>
      </c>
      <c r="C141" t="s">
        <v>4457</v>
      </c>
      <c r="D141" t="s">
        <v>6180</v>
      </c>
      <c r="E141">
        <v>1</v>
      </c>
      <c r="F141" t="s">
        <v>4458</v>
      </c>
      <c r="G141" t="s">
        <v>4459</v>
      </c>
      <c r="H141" t="s">
        <v>19</v>
      </c>
      <c r="I141" t="s">
        <v>6193</v>
      </c>
      <c r="J141" t="s">
        <v>6186</v>
      </c>
      <c r="K141">
        <v>0.5</v>
      </c>
      <c r="L141">
        <v>7.77</v>
      </c>
      <c r="M141">
        <v>7.77</v>
      </c>
      <c r="N141" t="s">
        <v>6216</v>
      </c>
      <c r="O141" t="s">
        <v>6222</v>
      </c>
      <c r="P141" t="s">
        <v>6190</v>
      </c>
    </row>
    <row r="142" spans="1:16" x14ac:dyDescent="0.25">
      <c r="A142" t="s">
        <v>971</v>
      </c>
      <c r="B142" s="12">
        <v>43607</v>
      </c>
      <c r="C142" t="s">
        <v>972</v>
      </c>
      <c r="D142" t="s">
        <v>6182</v>
      </c>
      <c r="E142">
        <v>3</v>
      </c>
      <c r="F142" t="s">
        <v>973</v>
      </c>
      <c r="G142" t="s">
        <v>974</v>
      </c>
      <c r="H142" t="s">
        <v>19</v>
      </c>
      <c r="I142" t="s">
        <v>6193</v>
      </c>
      <c r="J142" t="s">
        <v>6186</v>
      </c>
      <c r="K142">
        <v>2.5</v>
      </c>
      <c r="L142">
        <v>29.784999999999997</v>
      </c>
      <c r="M142">
        <v>89.35499999999999</v>
      </c>
      <c r="N142" t="s">
        <v>6216</v>
      </c>
      <c r="O142" t="s">
        <v>6222</v>
      </c>
      <c r="P142" t="s">
        <v>6191</v>
      </c>
    </row>
    <row r="143" spans="1:16" x14ac:dyDescent="0.25">
      <c r="A143" t="s">
        <v>971</v>
      </c>
      <c r="B143" s="12">
        <v>43608</v>
      </c>
      <c r="C143" t="s">
        <v>972</v>
      </c>
      <c r="D143" t="s">
        <v>6154</v>
      </c>
      <c r="E143">
        <v>4</v>
      </c>
      <c r="F143" t="s">
        <v>973</v>
      </c>
      <c r="G143" t="s">
        <v>974</v>
      </c>
      <c r="H143" t="s">
        <v>19</v>
      </c>
      <c r="I143" t="s">
        <v>6193</v>
      </c>
      <c r="J143" t="s">
        <v>6187</v>
      </c>
      <c r="K143">
        <v>0.2</v>
      </c>
      <c r="L143">
        <v>2.9849999999999999</v>
      </c>
      <c r="M143">
        <v>11.94</v>
      </c>
      <c r="N143" t="s">
        <v>6216</v>
      </c>
      <c r="O143" t="s">
        <v>6221</v>
      </c>
      <c r="P143" t="s">
        <v>6191</v>
      </c>
    </row>
    <row r="144" spans="1:16" x14ac:dyDescent="0.25">
      <c r="A144" t="s">
        <v>6086</v>
      </c>
      <c r="B144" s="12">
        <v>44421</v>
      </c>
      <c r="C144" t="s">
        <v>6118</v>
      </c>
      <c r="D144" t="s">
        <v>6169</v>
      </c>
      <c r="E144">
        <v>2</v>
      </c>
      <c r="F144" t="s">
        <v>6119</v>
      </c>
      <c r="G144" t="s">
        <v>6223</v>
      </c>
      <c r="H144" t="s">
        <v>19</v>
      </c>
      <c r="I144" t="s">
        <v>6195</v>
      </c>
      <c r="J144" t="s">
        <v>6187</v>
      </c>
      <c r="K144">
        <v>0.5</v>
      </c>
      <c r="L144">
        <v>7.77</v>
      </c>
      <c r="M144">
        <v>15.54</v>
      </c>
      <c r="N144" t="s">
        <v>6218</v>
      </c>
      <c r="O144" t="s">
        <v>6221</v>
      </c>
      <c r="P144" t="s">
        <v>6191</v>
      </c>
    </row>
    <row r="145" spans="1:16" x14ac:dyDescent="0.25">
      <c r="A145" t="s">
        <v>2319</v>
      </c>
      <c r="B145" s="12">
        <v>43610</v>
      </c>
      <c r="C145" t="s">
        <v>2320</v>
      </c>
      <c r="D145" t="s">
        <v>6141</v>
      </c>
      <c r="E145">
        <v>1</v>
      </c>
      <c r="F145" t="s">
        <v>2321</v>
      </c>
      <c r="G145" t="s">
        <v>6223</v>
      </c>
      <c r="H145" t="s">
        <v>19</v>
      </c>
      <c r="I145" t="s">
        <v>6194</v>
      </c>
      <c r="J145" t="s">
        <v>6188</v>
      </c>
      <c r="K145">
        <v>1</v>
      </c>
      <c r="L145">
        <v>13.75</v>
      </c>
      <c r="M145">
        <v>13.75</v>
      </c>
      <c r="N145" t="s">
        <v>6217</v>
      </c>
      <c r="O145" t="s">
        <v>6220</v>
      </c>
      <c r="P145" t="s">
        <v>6191</v>
      </c>
    </row>
    <row r="146" spans="1:16" x14ac:dyDescent="0.25">
      <c r="A146" t="s">
        <v>4814</v>
      </c>
      <c r="B146" s="12">
        <v>43611</v>
      </c>
      <c r="C146" t="s">
        <v>4815</v>
      </c>
      <c r="D146" t="s">
        <v>6138</v>
      </c>
      <c r="E146">
        <v>6</v>
      </c>
      <c r="F146" t="s">
        <v>4816</v>
      </c>
      <c r="G146" t="s">
        <v>4817</v>
      </c>
      <c r="H146" t="s">
        <v>19</v>
      </c>
      <c r="I146" t="s">
        <v>6192</v>
      </c>
      <c r="J146" t="s">
        <v>6188</v>
      </c>
      <c r="K146">
        <v>1</v>
      </c>
      <c r="L146">
        <v>9.9499999999999993</v>
      </c>
      <c r="M146">
        <v>59.699999999999996</v>
      </c>
      <c r="N146" t="s">
        <v>6219</v>
      </c>
      <c r="O146" t="s">
        <v>6220</v>
      </c>
      <c r="P146" t="s">
        <v>6190</v>
      </c>
    </row>
    <row r="147" spans="1:16" x14ac:dyDescent="0.25">
      <c r="A147" t="s">
        <v>4814</v>
      </c>
      <c r="B147" s="12">
        <v>43612</v>
      </c>
      <c r="C147" t="s">
        <v>4815</v>
      </c>
      <c r="D147" t="s">
        <v>6180</v>
      </c>
      <c r="E147">
        <v>2</v>
      </c>
      <c r="F147" t="s">
        <v>4816</v>
      </c>
      <c r="G147" t="s">
        <v>4817</v>
      </c>
      <c r="H147" t="s">
        <v>19</v>
      </c>
      <c r="I147" t="s">
        <v>6193</v>
      </c>
      <c r="J147" t="s">
        <v>6186</v>
      </c>
      <c r="K147">
        <v>0.5</v>
      </c>
      <c r="L147">
        <v>7.77</v>
      </c>
      <c r="M147">
        <v>15.54</v>
      </c>
      <c r="N147" t="s">
        <v>6216</v>
      </c>
      <c r="O147" t="s">
        <v>6222</v>
      </c>
      <c r="P147" t="s">
        <v>6190</v>
      </c>
    </row>
    <row r="148" spans="1:16" x14ac:dyDescent="0.25">
      <c r="A148" t="s">
        <v>6086</v>
      </c>
      <c r="B148" s="12">
        <v>44420</v>
      </c>
      <c r="C148" t="s">
        <v>6118</v>
      </c>
      <c r="D148" t="s">
        <v>6153</v>
      </c>
      <c r="E148">
        <v>5</v>
      </c>
      <c r="F148" t="s">
        <v>6119</v>
      </c>
      <c r="G148" t="s">
        <v>6223</v>
      </c>
      <c r="H148" t="s">
        <v>19</v>
      </c>
      <c r="I148" t="s">
        <v>6194</v>
      </c>
      <c r="J148" t="s">
        <v>6187</v>
      </c>
      <c r="K148">
        <v>0.2</v>
      </c>
      <c r="L148">
        <v>3.645</v>
      </c>
      <c r="M148">
        <v>18.225000000000001</v>
      </c>
      <c r="N148" t="s">
        <v>6217</v>
      </c>
      <c r="O148" t="s">
        <v>6221</v>
      </c>
      <c r="P148" t="s">
        <v>6191</v>
      </c>
    </row>
    <row r="149" spans="1:16" x14ac:dyDescent="0.25">
      <c r="A149" t="s">
        <v>3070</v>
      </c>
      <c r="B149" s="12">
        <v>43614</v>
      </c>
      <c r="C149" t="s">
        <v>3071</v>
      </c>
      <c r="D149" t="s">
        <v>6161</v>
      </c>
      <c r="E149">
        <v>5</v>
      </c>
      <c r="F149" t="s">
        <v>3072</v>
      </c>
      <c r="G149" t="s">
        <v>3073</v>
      </c>
      <c r="H149" t="s">
        <v>19</v>
      </c>
      <c r="I149" t="s">
        <v>6195</v>
      </c>
      <c r="J149" t="s">
        <v>6186</v>
      </c>
      <c r="K149">
        <v>0.5</v>
      </c>
      <c r="L149">
        <v>9.51</v>
      </c>
      <c r="M149">
        <v>47.55</v>
      </c>
      <c r="N149" t="s">
        <v>6218</v>
      </c>
      <c r="O149" t="s">
        <v>6222</v>
      </c>
      <c r="P149" t="s">
        <v>6191</v>
      </c>
    </row>
    <row r="150" spans="1:16" x14ac:dyDescent="0.25">
      <c r="A150" t="s">
        <v>3818</v>
      </c>
      <c r="B150" s="12">
        <v>43615</v>
      </c>
      <c r="C150" t="s">
        <v>3819</v>
      </c>
      <c r="D150" t="s">
        <v>6148</v>
      </c>
      <c r="E150">
        <v>6</v>
      </c>
      <c r="F150" t="s">
        <v>3820</v>
      </c>
      <c r="G150" t="s">
        <v>3821</v>
      </c>
      <c r="H150" t="s">
        <v>19</v>
      </c>
      <c r="I150" t="s">
        <v>6194</v>
      </c>
      <c r="J150" t="s">
        <v>6186</v>
      </c>
      <c r="K150">
        <v>2.5</v>
      </c>
      <c r="L150">
        <v>34.154999999999994</v>
      </c>
      <c r="M150">
        <v>204.92999999999995</v>
      </c>
      <c r="N150" t="s">
        <v>6217</v>
      </c>
      <c r="O150" t="s">
        <v>6222</v>
      </c>
      <c r="P150" t="s">
        <v>6191</v>
      </c>
    </row>
    <row r="151" spans="1:16" x14ac:dyDescent="0.25">
      <c r="A151" t="s">
        <v>4776</v>
      </c>
      <c r="B151" s="12">
        <v>43616</v>
      </c>
      <c r="C151" t="s">
        <v>4777</v>
      </c>
      <c r="D151" t="s">
        <v>6177</v>
      </c>
      <c r="E151">
        <v>1</v>
      </c>
      <c r="F151" t="s">
        <v>4778</v>
      </c>
      <c r="G151" t="s">
        <v>4779</v>
      </c>
      <c r="H151" t="s">
        <v>19</v>
      </c>
      <c r="I151" t="s">
        <v>6192</v>
      </c>
      <c r="J151" t="s">
        <v>6187</v>
      </c>
      <c r="K151">
        <v>1</v>
      </c>
      <c r="L151">
        <v>8.9499999999999993</v>
      </c>
      <c r="M151">
        <v>8.9499999999999993</v>
      </c>
      <c r="N151" t="s">
        <v>6219</v>
      </c>
      <c r="O151" t="s">
        <v>6221</v>
      </c>
      <c r="P151" t="s">
        <v>6191</v>
      </c>
    </row>
    <row r="152" spans="1:16" x14ac:dyDescent="0.25">
      <c r="A152" t="s">
        <v>2291</v>
      </c>
      <c r="B152" s="12">
        <v>43617</v>
      </c>
      <c r="C152" t="s">
        <v>2292</v>
      </c>
      <c r="D152" t="s">
        <v>6156</v>
      </c>
      <c r="E152">
        <v>2</v>
      </c>
      <c r="F152" t="s">
        <v>2293</v>
      </c>
      <c r="G152" t="s">
        <v>2294</v>
      </c>
      <c r="H152" t="s">
        <v>19</v>
      </c>
      <c r="I152" t="s">
        <v>6194</v>
      </c>
      <c r="J152" t="s">
        <v>6188</v>
      </c>
      <c r="K152">
        <v>0.2</v>
      </c>
      <c r="L152">
        <v>4.125</v>
      </c>
      <c r="M152">
        <v>8.25</v>
      </c>
      <c r="N152" t="s">
        <v>6217</v>
      </c>
      <c r="O152" t="s">
        <v>6220</v>
      </c>
      <c r="P152" t="s">
        <v>6190</v>
      </c>
    </row>
    <row r="153" spans="1:16" x14ac:dyDescent="0.25">
      <c r="A153" t="s">
        <v>2291</v>
      </c>
      <c r="B153" s="12">
        <v>43618</v>
      </c>
      <c r="C153" t="s">
        <v>2292</v>
      </c>
      <c r="D153" t="s">
        <v>6167</v>
      </c>
      <c r="E153">
        <v>5</v>
      </c>
      <c r="F153" t="s">
        <v>2293</v>
      </c>
      <c r="G153" t="s">
        <v>2294</v>
      </c>
      <c r="H153" t="s">
        <v>19</v>
      </c>
      <c r="I153" t="s">
        <v>6193</v>
      </c>
      <c r="J153" t="s">
        <v>6186</v>
      </c>
      <c r="K153">
        <v>0.2</v>
      </c>
      <c r="L153">
        <v>3.8849999999999998</v>
      </c>
      <c r="M153">
        <v>19.424999999999997</v>
      </c>
      <c r="N153" t="s">
        <v>6216</v>
      </c>
      <c r="O153" t="s">
        <v>6222</v>
      </c>
      <c r="P153" t="s">
        <v>6190</v>
      </c>
    </row>
    <row r="154" spans="1:16" x14ac:dyDescent="0.25">
      <c r="A154" t="s">
        <v>2733</v>
      </c>
      <c r="B154" s="12">
        <v>43619</v>
      </c>
      <c r="C154" t="s">
        <v>2734</v>
      </c>
      <c r="D154" t="s">
        <v>6154</v>
      </c>
      <c r="E154">
        <v>6</v>
      </c>
      <c r="F154" t="s">
        <v>2735</v>
      </c>
      <c r="G154" t="s">
        <v>2736</v>
      </c>
      <c r="H154" t="s">
        <v>19</v>
      </c>
      <c r="I154" t="s">
        <v>6193</v>
      </c>
      <c r="J154" t="s">
        <v>6187</v>
      </c>
      <c r="K154">
        <v>0.2</v>
      </c>
      <c r="L154">
        <v>2.9849999999999999</v>
      </c>
      <c r="M154">
        <v>17.91</v>
      </c>
      <c r="N154" t="s">
        <v>6216</v>
      </c>
      <c r="O154" t="s">
        <v>6221</v>
      </c>
      <c r="P154" t="s">
        <v>6190</v>
      </c>
    </row>
    <row r="155" spans="1:16" x14ac:dyDescent="0.25">
      <c r="A155" t="s">
        <v>5433</v>
      </c>
      <c r="B155" s="12">
        <v>43620</v>
      </c>
      <c r="C155" t="s">
        <v>5434</v>
      </c>
      <c r="D155" t="s">
        <v>6140</v>
      </c>
      <c r="E155">
        <v>2</v>
      </c>
      <c r="F155" t="s">
        <v>5435</v>
      </c>
      <c r="G155" t="s">
        <v>5436</v>
      </c>
      <c r="H155" t="s">
        <v>19</v>
      </c>
      <c r="I155" t="s">
        <v>6193</v>
      </c>
      <c r="J155" t="s">
        <v>6186</v>
      </c>
      <c r="K155">
        <v>1</v>
      </c>
      <c r="L155">
        <v>12.95</v>
      </c>
      <c r="M155">
        <v>25.9</v>
      </c>
      <c r="N155" t="s">
        <v>6216</v>
      </c>
      <c r="O155" t="s">
        <v>6222</v>
      </c>
      <c r="P155" t="s">
        <v>6191</v>
      </c>
    </row>
    <row r="156" spans="1:16" x14ac:dyDescent="0.25">
      <c r="A156" t="s">
        <v>1590</v>
      </c>
      <c r="B156" s="12">
        <v>43621</v>
      </c>
      <c r="C156" t="s">
        <v>1591</v>
      </c>
      <c r="D156" t="s">
        <v>6140</v>
      </c>
      <c r="E156">
        <v>3</v>
      </c>
      <c r="F156" t="s">
        <v>1592</v>
      </c>
      <c r="G156" t="s">
        <v>1593</v>
      </c>
      <c r="H156" t="s">
        <v>19</v>
      </c>
      <c r="I156" t="s">
        <v>6193</v>
      </c>
      <c r="J156" t="s">
        <v>6186</v>
      </c>
      <c r="K156">
        <v>1</v>
      </c>
      <c r="L156">
        <v>12.95</v>
      </c>
      <c r="M156">
        <v>38.849999999999994</v>
      </c>
      <c r="N156" t="s">
        <v>6216</v>
      </c>
      <c r="O156" t="s">
        <v>6222</v>
      </c>
      <c r="P156" t="s">
        <v>6191</v>
      </c>
    </row>
    <row r="157" spans="1:16" x14ac:dyDescent="0.25">
      <c r="A157" t="s">
        <v>2829</v>
      </c>
      <c r="B157" s="12">
        <v>43622</v>
      </c>
      <c r="C157" t="s">
        <v>2830</v>
      </c>
      <c r="D157" t="s">
        <v>6174</v>
      </c>
      <c r="E157">
        <v>3</v>
      </c>
      <c r="F157" t="s">
        <v>2831</v>
      </c>
      <c r="G157" t="s">
        <v>2832</v>
      </c>
      <c r="H157" t="s">
        <v>19</v>
      </c>
      <c r="I157" t="s">
        <v>6192</v>
      </c>
      <c r="J157" t="s">
        <v>6188</v>
      </c>
      <c r="K157">
        <v>0.2</v>
      </c>
      <c r="L157">
        <v>2.9849999999999999</v>
      </c>
      <c r="M157">
        <v>8.9550000000000001</v>
      </c>
      <c r="N157" t="s">
        <v>6219</v>
      </c>
      <c r="O157" t="s">
        <v>6220</v>
      </c>
      <c r="P157" t="s">
        <v>6191</v>
      </c>
    </row>
    <row r="158" spans="1:16" x14ac:dyDescent="0.25">
      <c r="A158" t="s">
        <v>1538</v>
      </c>
      <c r="B158" s="12">
        <v>43623</v>
      </c>
      <c r="C158" t="s">
        <v>1539</v>
      </c>
      <c r="D158" t="s">
        <v>6151</v>
      </c>
      <c r="E158">
        <v>3</v>
      </c>
      <c r="F158" t="s">
        <v>1540</v>
      </c>
      <c r="G158" t="s">
        <v>1541</v>
      </c>
      <c r="H158" t="s">
        <v>19</v>
      </c>
      <c r="I158" t="s">
        <v>6192</v>
      </c>
      <c r="J158" t="s">
        <v>6188</v>
      </c>
      <c r="K158">
        <v>2.5</v>
      </c>
      <c r="L158">
        <v>22.884999999999998</v>
      </c>
      <c r="M158">
        <v>68.655000000000001</v>
      </c>
      <c r="N158" t="s">
        <v>6219</v>
      </c>
      <c r="O158" t="s">
        <v>6220</v>
      </c>
      <c r="P158" t="s">
        <v>6191</v>
      </c>
    </row>
    <row r="159" spans="1:16" x14ac:dyDescent="0.25">
      <c r="A159" t="s">
        <v>3463</v>
      </c>
      <c r="B159" s="12">
        <v>44418</v>
      </c>
      <c r="C159" t="s">
        <v>3464</v>
      </c>
      <c r="D159" t="s">
        <v>6166</v>
      </c>
      <c r="E159">
        <v>4</v>
      </c>
      <c r="F159" t="s">
        <v>3465</v>
      </c>
      <c r="G159" t="s">
        <v>3466</v>
      </c>
      <c r="H159" t="s">
        <v>19</v>
      </c>
      <c r="I159" t="s">
        <v>6194</v>
      </c>
      <c r="J159" t="s">
        <v>6188</v>
      </c>
      <c r="K159">
        <v>2.5</v>
      </c>
      <c r="L159">
        <v>31.624999999999996</v>
      </c>
      <c r="M159">
        <v>126.49999999999999</v>
      </c>
      <c r="N159" t="s">
        <v>6217</v>
      </c>
      <c r="O159" t="s">
        <v>6220</v>
      </c>
      <c r="P159" t="s">
        <v>6190</v>
      </c>
    </row>
    <row r="160" spans="1:16" x14ac:dyDescent="0.25">
      <c r="A160" t="s">
        <v>4466</v>
      </c>
      <c r="B160" s="12">
        <v>44417</v>
      </c>
      <c r="C160" t="s">
        <v>4467</v>
      </c>
      <c r="D160" t="s">
        <v>6153</v>
      </c>
      <c r="E160">
        <v>6</v>
      </c>
      <c r="F160" t="s">
        <v>4468</v>
      </c>
      <c r="G160" t="s">
        <v>6223</v>
      </c>
      <c r="H160" t="s">
        <v>19</v>
      </c>
      <c r="I160" t="s">
        <v>6194</v>
      </c>
      <c r="J160" t="s">
        <v>6187</v>
      </c>
      <c r="K160">
        <v>0.2</v>
      </c>
      <c r="L160">
        <v>3.645</v>
      </c>
      <c r="M160">
        <v>21.87</v>
      </c>
      <c r="N160" t="s">
        <v>6217</v>
      </c>
      <c r="O160" t="s">
        <v>6221</v>
      </c>
      <c r="P160" t="s">
        <v>6190</v>
      </c>
    </row>
    <row r="161" spans="1:16" x14ac:dyDescent="0.25">
      <c r="A161" t="s">
        <v>2363</v>
      </c>
      <c r="B161" s="12">
        <v>43626</v>
      </c>
      <c r="C161" t="s">
        <v>2364</v>
      </c>
      <c r="D161" t="s">
        <v>6158</v>
      </c>
      <c r="E161">
        <v>3</v>
      </c>
      <c r="F161" t="s">
        <v>2365</v>
      </c>
      <c r="G161" t="s">
        <v>2366</v>
      </c>
      <c r="H161" t="s">
        <v>19</v>
      </c>
      <c r="I161" t="s">
        <v>6193</v>
      </c>
      <c r="J161" t="s">
        <v>6187</v>
      </c>
      <c r="K161">
        <v>0.5</v>
      </c>
      <c r="L161">
        <v>5.97</v>
      </c>
      <c r="M161">
        <v>17.91</v>
      </c>
      <c r="N161" t="s">
        <v>6216</v>
      </c>
      <c r="O161" t="s">
        <v>6221</v>
      </c>
      <c r="P161" t="s">
        <v>6190</v>
      </c>
    </row>
    <row r="162" spans="1:16" x14ac:dyDescent="0.25">
      <c r="A162" t="s">
        <v>4764</v>
      </c>
      <c r="B162" s="12">
        <v>44416</v>
      </c>
      <c r="C162" t="s">
        <v>4765</v>
      </c>
      <c r="D162" t="s">
        <v>6177</v>
      </c>
      <c r="E162">
        <v>4</v>
      </c>
      <c r="F162" t="s">
        <v>4766</v>
      </c>
      <c r="G162" t="s">
        <v>4767</v>
      </c>
      <c r="H162" t="s">
        <v>19</v>
      </c>
      <c r="I162" t="s">
        <v>6192</v>
      </c>
      <c r="J162" t="s">
        <v>6187</v>
      </c>
      <c r="K162">
        <v>1</v>
      </c>
      <c r="L162">
        <v>8.9499999999999993</v>
      </c>
      <c r="M162">
        <v>35.799999999999997</v>
      </c>
      <c r="N162" t="s">
        <v>6219</v>
      </c>
      <c r="O162" t="s">
        <v>6221</v>
      </c>
      <c r="P162" t="s">
        <v>6190</v>
      </c>
    </row>
    <row r="163" spans="1:16" x14ac:dyDescent="0.25">
      <c r="A163" t="s">
        <v>2424</v>
      </c>
      <c r="B163" s="12">
        <v>43628</v>
      </c>
      <c r="C163" t="s">
        <v>2425</v>
      </c>
      <c r="D163" t="s">
        <v>6172</v>
      </c>
      <c r="E163">
        <v>6</v>
      </c>
      <c r="F163" t="s">
        <v>2426</v>
      </c>
      <c r="G163" t="s">
        <v>2427</v>
      </c>
      <c r="H163" t="s">
        <v>19</v>
      </c>
      <c r="I163" t="s">
        <v>6192</v>
      </c>
      <c r="J163" t="s">
        <v>6187</v>
      </c>
      <c r="K163">
        <v>0.5</v>
      </c>
      <c r="L163">
        <v>5.3699999999999992</v>
      </c>
      <c r="M163">
        <v>32.22</v>
      </c>
      <c r="N163" t="s">
        <v>6219</v>
      </c>
      <c r="O163" t="s">
        <v>6221</v>
      </c>
      <c r="P163" t="s">
        <v>6191</v>
      </c>
    </row>
    <row r="164" spans="1:16" x14ac:dyDescent="0.25">
      <c r="A164" t="s">
        <v>5040</v>
      </c>
      <c r="B164" s="12">
        <v>44415</v>
      </c>
      <c r="C164" t="s">
        <v>5041</v>
      </c>
      <c r="D164" t="s">
        <v>6146</v>
      </c>
      <c r="E164">
        <v>1</v>
      </c>
      <c r="F164" t="s">
        <v>5042</v>
      </c>
      <c r="G164" t="s">
        <v>6223</v>
      </c>
      <c r="H164" t="s">
        <v>19</v>
      </c>
      <c r="I164" t="s">
        <v>6192</v>
      </c>
      <c r="J164" t="s">
        <v>6188</v>
      </c>
      <c r="K164">
        <v>0.5</v>
      </c>
      <c r="L164">
        <v>5.97</v>
      </c>
      <c r="M164">
        <v>5.97</v>
      </c>
      <c r="N164" t="s">
        <v>6219</v>
      </c>
      <c r="O164" t="s">
        <v>6220</v>
      </c>
      <c r="P164" t="s">
        <v>6191</v>
      </c>
    </row>
    <row r="165" spans="1:16" x14ac:dyDescent="0.25">
      <c r="A165" t="s">
        <v>1969</v>
      </c>
      <c r="B165" s="12">
        <v>43630</v>
      </c>
      <c r="C165" t="s">
        <v>1970</v>
      </c>
      <c r="D165" t="s">
        <v>6141</v>
      </c>
      <c r="E165">
        <v>3</v>
      </c>
      <c r="F165" t="s">
        <v>1971</v>
      </c>
      <c r="G165" t="s">
        <v>1972</v>
      </c>
      <c r="H165" t="s">
        <v>19</v>
      </c>
      <c r="I165" t="s">
        <v>6194</v>
      </c>
      <c r="J165" t="s">
        <v>6188</v>
      </c>
      <c r="K165">
        <v>1</v>
      </c>
      <c r="L165">
        <v>13.75</v>
      </c>
      <c r="M165">
        <v>41.25</v>
      </c>
      <c r="N165" t="s">
        <v>6217</v>
      </c>
      <c r="O165" t="s">
        <v>6220</v>
      </c>
      <c r="P165" t="s">
        <v>6191</v>
      </c>
    </row>
    <row r="166" spans="1:16" x14ac:dyDescent="0.25">
      <c r="A166" t="s">
        <v>4423</v>
      </c>
      <c r="B166" s="12">
        <v>43631</v>
      </c>
      <c r="C166" t="s">
        <v>4424</v>
      </c>
      <c r="D166" t="s">
        <v>6169</v>
      </c>
      <c r="E166">
        <v>4</v>
      </c>
      <c r="F166" t="s">
        <v>4425</v>
      </c>
      <c r="G166" t="s">
        <v>4426</v>
      </c>
      <c r="H166" t="s">
        <v>19</v>
      </c>
      <c r="I166" t="s">
        <v>6195</v>
      </c>
      <c r="J166" t="s">
        <v>6187</v>
      </c>
      <c r="K166">
        <v>0.5</v>
      </c>
      <c r="L166">
        <v>7.77</v>
      </c>
      <c r="M166">
        <v>31.08</v>
      </c>
      <c r="N166" t="s">
        <v>6218</v>
      </c>
      <c r="O166" t="s">
        <v>6221</v>
      </c>
      <c r="P166" t="s">
        <v>6191</v>
      </c>
    </row>
    <row r="167" spans="1:16" x14ac:dyDescent="0.25">
      <c r="A167" t="s">
        <v>1071</v>
      </c>
      <c r="B167" s="12">
        <v>43632</v>
      </c>
      <c r="C167" t="s">
        <v>1072</v>
      </c>
      <c r="D167" t="s">
        <v>6162</v>
      </c>
      <c r="E167">
        <v>6</v>
      </c>
      <c r="F167" t="s">
        <v>1073</v>
      </c>
      <c r="G167" t="s">
        <v>1074</v>
      </c>
      <c r="H167" t="s">
        <v>19</v>
      </c>
      <c r="I167" t="s">
        <v>6195</v>
      </c>
      <c r="J167" t="s">
        <v>6188</v>
      </c>
      <c r="K167">
        <v>1</v>
      </c>
      <c r="L167">
        <v>14.55</v>
      </c>
      <c r="M167">
        <v>87.300000000000011</v>
      </c>
      <c r="N167" t="s">
        <v>6218</v>
      </c>
      <c r="O167" t="s">
        <v>6220</v>
      </c>
      <c r="P167" t="s">
        <v>6191</v>
      </c>
    </row>
    <row r="168" spans="1:16" x14ac:dyDescent="0.25">
      <c r="A168" t="s">
        <v>4637</v>
      </c>
      <c r="B168" s="12">
        <v>43633</v>
      </c>
      <c r="C168" t="s">
        <v>4638</v>
      </c>
      <c r="D168" t="s">
        <v>6163</v>
      </c>
      <c r="E168">
        <v>5</v>
      </c>
      <c r="F168" t="s">
        <v>4639</v>
      </c>
      <c r="G168" t="s">
        <v>6223</v>
      </c>
      <c r="H168" t="s">
        <v>19</v>
      </c>
      <c r="I168" t="s">
        <v>6192</v>
      </c>
      <c r="J168" t="s">
        <v>6187</v>
      </c>
      <c r="K168">
        <v>0.2</v>
      </c>
      <c r="L168">
        <v>2.6849999999999996</v>
      </c>
      <c r="M168">
        <v>13.424999999999997</v>
      </c>
      <c r="N168" t="s">
        <v>6219</v>
      </c>
      <c r="O168" t="s">
        <v>6221</v>
      </c>
      <c r="P168" t="s">
        <v>6191</v>
      </c>
    </row>
    <row r="169" spans="1:16" x14ac:dyDescent="0.25">
      <c r="A169" t="s">
        <v>5978</v>
      </c>
      <c r="B169" s="12">
        <v>43634</v>
      </c>
      <c r="C169" t="s">
        <v>5979</v>
      </c>
      <c r="D169" t="s">
        <v>6182</v>
      </c>
      <c r="E169">
        <v>5</v>
      </c>
      <c r="F169" t="s">
        <v>5980</v>
      </c>
      <c r="G169" t="s">
        <v>5981</v>
      </c>
      <c r="H169" t="s">
        <v>19</v>
      </c>
      <c r="I169" t="s">
        <v>6193</v>
      </c>
      <c r="J169" t="s">
        <v>6186</v>
      </c>
      <c r="K169">
        <v>2.5</v>
      </c>
      <c r="L169">
        <v>29.784999999999997</v>
      </c>
      <c r="M169">
        <v>148.92499999999998</v>
      </c>
      <c r="N169" t="s">
        <v>6216</v>
      </c>
      <c r="O169" t="s">
        <v>6222</v>
      </c>
      <c r="P169" t="s">
        <v>6191</v>
      </c>
    </row>
    <row r="170" spans="1:16" x14ac:dyDescent="0.25">
      <c r="A170" t="s">
        <v>5368</v>
      </c>
      <c r="B170" s="12">
        <v>44414</v>
      </c>
      <c r="C170" t="s">
        <v>5369</v>
      </c>
      <c r="D170" t="s">
        <v>6162</v>
      </c>
      <c r="E170">
        <v>2</v>
      </c>
      <c r="F170" t="s">
        <v>5370</v>
      </c>
      <c r="G170" t="s">
        <v>5371</v>
      </c>
      <c r="H170" t="s">
        <v>19</v>
      </c>
      <c r="I170" t="s">
        <v>6195</v>
      </c>
      <c r="J170" t="s">
        <v>6188</v>
      </c>
      <c r="K170">
        <v>1</v>
      </c>
      <c r="L170">
        <v>14.55</v>
      </c>
      <c r="M170">
        <v>29.1</v>
      </c>
      <c r="N170" t="s">
        <v>6218</v>
      </c>
      <c r="O170" t="s">
        <v>6220</v>
      </c>
      <c r="P170" t="s">
        <v>6190</v>
      </c>
    </row>
    <row r="171" spans="1:16" x14ac:dyDescent="0.25">
      <c r="A171" t="s">
        <v>2062</v>
      </c>
      <c r="B171" s="12">
        <v>43636</v>
      </c>
      <c r="C171" t="s">
        <v>2063</v>
      </c>
      <c r="D171" t="s">
        <v>6167</v>
      </c>
      <c r="E171">
        <v>2</v>
      </c>
      <c r="F171" t="s">
        <v>2064</v>
      </c>
      <c r="G171" t="s">
        <v>2065</v>
      </c>
      <c r="H171" t="s">
        <v>19</v>
      </c>
      <c r="I171" t="s">
        <v>6193</v>
      </c>
      <c r="J171" t="s">
        <v>6186</v>
      </c>
      <c r="K171">
        <v>0.2</v>
      </c>
      <c r="L171">
        <v>3.8849999999999998</v>
      </c>
      <c r="M171">
        <v>7.77</v>
      </c>
      <c r="N171" t="s">
        <v>6216</v>
      </c>
      <c r="O171" t="s">
        <v>6222</v>
      </c>
      <c r="P171" t="s">
        <v>6190</v>
      </c>
    </row>
    <row r="172" spans="1:16" x14ac:dyDescent="0.25">
      <c r="A172" t="s">
        <v>3289</v>
      </c>
      <c r="B172" s="12">
        <v>43637</v>
      </c>
      <c r="C172" t="s">
        <v>3290</v>
      </c>
      <c r="D172" t="s">
        <v>6170</v>
      </c>
      <c r="E172">
        <v>5</v>
      </c>
      <c r="F172" t="s">
        <v>3291</v>
      </c>
      <c r="G172" t="s">
        <v>6223</v>
      </c>
      <c r="H172" t="s">
        <v>19</v>
      </c>
      <c r="I172" t="s">
        <v>6195</v>
      </c>
      <c r="J172" t="s">
        <v>6186</v>
      </c>
      <c r="K172">
        <v>1</v>
      </c>
      <c r="L172">
        <v>15.85</v>
      </c>
      <c r="M172">
        <v>79.25</v>
      </c>
      <c r="N172" t="s">
        <v>6218</v>
      </c>
      <c r="O172" t="s">
        <v>6222</v>
      </c>
      <c r="P172" t="s">
        <v>6190</v>
      </c>
    </row>
    <row r="173" spans="1:16" x14ac:dyDescent="0.25">
      <c r="A173" t="s">
        <v>2369</v>
      </c>
      <c r="B173" s="12">
        <v>43638</v>
      </c>
      <c r="C173" t="s">
        <v>2370</v>
      </c>
      <c r="D173" t="s">
        <v>6146</v>
      </c>
      <c r="E173">
        <v>4</v>
      </c>
      <c r="F173" t="s">
        <v>2371</v>
      </c>
      <c r="G173" t="s">
        <v>2372</v>
      </c>
      <c r="H173" t="s">
        <v>19</v>
      </c>
      <c r="I173" t="s">
        <v>6192</v>
      </c>
      <c r="J173" t="s">
        <v>6188</v>
      </c>
      <c r="K173">
        <v>0.5</v>
      </c>
      <c r="L173">
        <v>5.97</v>
      </c>
      <c r="M173">
        <v>23.88</v>
      </c>
      <c r="N173" t="s">
        <v>6219</v>
      </c>
      <c r="O173" t="s">
        <v>6220</v>
      </c>
      <c r="P173" t="s">
        <v>6190</v>
      </c>
    </row>
    <row r="174" spans="1:16" x14ac:dyDescent="0.25">
      <c r="A174" t="s">
        <v>490</v>
      </c>
      <c r="B174" s="12">
        <v>43639</v>
      </c>
      <c r="C174" t="s">
        <v>491</v>
      </c>
      <c r="D174" t="s">
        <v>6138</v>
      </c>
      <c r="E174">
        <v>2</v>
      </c>
      <c r="F174" t="s">
        <v>492</v>
      </c>
      <c r="G174" t="s">
        <v>493</v>
      </c>
      <c r="H174" t="s">
        <v>19</v>
      </c>
      <c r="I174" t="s">
        <v>6192</v>
      </c>
      <c r="J174" t="s">
        <v>6188</v>
      </c>
      <c r="K174">
        <v>1</v>
      </c>
      <c r="L174">
        <v>9.9499999999999993</v>
      </c>
      <c r="M174">
        <v>19.899999999999999</v>
      </c>
      <c r="N174" t="s">
        <v>6219</v>
      </c>
      <c r="O174" t="s">
        <v>6220</v>
      </c>
      <c r="P174" t="s">
        <v>6190</v>
      </c>
    </row>
    <row r="175" spans="1:16" x14ac:dyDescent="0.25">
      <c r="A175" t="s">
        <v>490</v>
      </c>
      <c r="B175" s="12">
        <v>43640</v>
      </c>
      <c r="C175" t="s">
        <v>491</v>
      </c>
      <c r="D175" t="s">
        <v>6139</v>
      </c>
      <c r="E175">
        <v>5</v>
      </c>
      <c r="F175" t="s">
        <v>492</v>
      </c>
      <c r="G175" t="s">
        <v>493</v>
      </c>
      <c r="H175" t="s">
        <v>19</v>
      </c>
      <c r="I175" t="s">
        <v>6194</v>
      </c>
      <c r="J175" t="s">
        <v>6188</v>
      </c>
      <c r="K175">
        <v>0.5</v>
      </c>
      <c r="L175">
        <v>8.25</v>
      </c>
      <c r="M175">
        <v>41.25</v>
      </c>
      <c r="N175" t="s">
        <v>6217</v>
      </c>
      <c r="O175" t="s">
        <v>6220</v>
      </c>
      <c r="P175" t="s">
        <v>6190</v>
      </c>
    </row>
    <row r="176" spans="1:16" x14ac:dyDescent="0.25">
      <c r="A176" t="s">
        <v>541</v>
      </c>
      <c r="B176" s="12">
        <v>43641</v>
      </c>
      <c r="C176" t="s">
        <v>542</v>
      </c>
      <c r="D176" t="s">
        <v>6146</v>
      </c>
      <c r="E176">
        <v>1</v>
      </c>
      <c r="F176" t="s">
        <v>543</v>
      </c>
      <c r="G176" t="s">
        <v>544</v>
      </c>
      <c r="H176" t="s">
        <v>19</v>
      </c>
      <c r="I176" t="s">
        <v>6192</v>
      </c>
      <c r="J176" t="s">
        <v>6188</v>
      </c>
      <c r="K176">
        <v>0.5</v>
      </c>
      <c r="L176">
        <v>5.97</v>
      </c>
      <c r="M176">
        <v>5.97</v>
      </c>
      <c r="N176" t="s">
        <v>6219</v>
      </c>
      <c r="O176" t="s">
        <v>6220</v>
      </c>
      <c r="P176" t="s">
        <v>6191</v>
      </c>
    </row>
    <row r="177" spans="1:16" x14ac:dyDescent="0.25">
      <c r="A177" t="s">
        <v>1379</v>
      </c>
      <c r="B177" s="12">
        <v>43642</v>
      </c>
      <c r="C177" t="s">
        <v>1380</v>
      </c>
      <c r="D177" t="s">
        <v>6149</v>
      </c>
      <c r="E177">
        <v>6</v>
      </c>
      <c r="F177" t="s">
        <v>1381</v>
      </c>
      <c r="G177" t="s">
        <v>6223</v>
      </c>
      <c r="H177" t="s">
        <v>19</v>
      </c>
      <c r="I177" t="s">
        <v>6192</v>
      </c>
      <c r="J177" t="s">
        <v>6187</v>
      </c>
      <c r="K177">
        <v>2.5</v>
      </c>
      <c r="L177">
        <v>20.584999999999997</v>
      </c>
      <c r="M177">
        <v>123.50999999999999</v>
      </c>
      <c r="N177" t="s">
        <v>6219</v>
      </c>
      <c r="O177" t="s">
        <v>6221</v>
      </c>
      <c r="P177" t="s">
        <v>6190</v>
      </c>
    </row>
    <row r="178" spans="1:16" x14ac:dyDescent="0.25">
      <c r="A178" t="s">
        <v>4792</v>
      </c>
      <c r="B178" s="12">
        <v>43643</v>
      </c>
      <c r="C178" t="s">
        <v>4793</v>
      </c>
      <c r="D178" t="s">
        <v>6171</v>
      </c>
      <c r="E178">
        <v>6</v>
      </c>
      <c r="F178" t="s">
        <v>4794</v>
      </c>
      <c r="G178" t="s">
        <v>4795</v>
      </c>
      <c r="H178" t="s">
        <v>19</v>
      </c>
      <c r="I178" t="s">
        <v>6194</v>
      </c>
      <c r="J178" t="s">
        <v>6186</v>
      </c>
      <c r="K178">
        <v>1</v>
      </c>
      <c r="L178">
        <v>14.85</v>
      </c>
      <c r="M178">
        <v>89.1</v>
      </c>
      <c r="N178" t="s">
        <v>6217</v>
      </c>
      <c r="O178" t="s">
        <v>6222</v>
      </c>
      <c r="P178" t="s">
        <v>6190</v>
      </c>
    </row>
    <row r="179" spans="1:16" x14ac:dyDescent="0.25">
      <c r="A179" t="s">
        <v>5222</v>
      </c>
      <c r="B179" s="12">
        <v>43644</v>
      </c>
      <c r="C179" t="s">
        <v>5113</v>
      </c>
      <c r="D179" t="s">
        <v>6181</v>
      </c>
      <c r="E179">
        <v>3</v>
      </c>
      <c r="F179" t="s">
        <v>5114</v>
      </c>
      <c r="G179" t="s">
        <v>6223</v>
      </c>
      <c r="H179" t="s">
        <v>19</v>
      </c>
      <c r="I179" t="s">
        <v>6195</v>
      </c>
      <c r="J179" t="s">
        <v>6188</v>
      </c>
      <c r="K179">
        <v>2.5</v>
      </c>
      <c r="L179">
        <v>33.464999999999996</v>
      </c>
      <c r="M179">
        <v>100.39499999999998</v>
      </c>
      <c r="N179" t="s">
        <v>6218</v>
      </c>
      <c r="O179" t="s">
        <v>6220</v>
      </c>
      <c r="P179" t="s">
        <v>6191</v>
      </c>
    </row>
    <row r="180" spans="1:16" x14ac:dyDescent="0.25">
      <c r="A180" t="s">
        <v>5345</v>
      </c>
      <c r="B180" s="12">
        <v>43645</v>
      </c>
      <c r="C180" t="s">
        <v>5346</v>
      </c>
      <c r="D180" t="s">
        <v>6182</v>
      </c>
      <c r="E180">
        <v>6</v>
      </c>
      <c r="F180" t="s">
        <v>5347</v>
      </c>
      <c r="G180" t="s">
        <v>5348</v>
      </c>
      <c r="H180" t="s">
        <v>19</v>
      </c>
      <c r="I180" t="s">
        <v>6193</v>
      </c>
      <c r="J180" t="s">
        <v>6186</v>
      </c>
      <c r="K180">
        <v>2.5</v>
      </c>
      <c r="L180">
        <v>29.784999999999997</v>
      </c>
      <c r="M180">
        <v>178.70999999999998</v>
      </c>
      <c r="N180" t="s">
        <v>6216</v>
      </c>
      <c r="O180" t="s">
        <v>6222</v>
      </c>
      <c r="P180" t="s">
        <v>6191</v>
      </c>
    </row>
    <row r="181" spans="1:16" x14ac:dyDescent="0.25">
      <c r="A181" t="s">
        <v>5693</v>
      </c>
      <c r="B181" s="12">
        <v>44413</v>
      </c>
      <c r="C181" t="s">
        <v>5694</v>
      </c>
      <c r="D181" t="s">
        <v>6149</v>
      </c>
      <c r="E181">
        <v>6</v>
      </c>
      <c r="F181" t="s">
        <v>5695</v>
      </c>
      <c r="G181" t="s">
        <v>5696</v>
      </c>
      <c r="H181" t="s">
        <v>19</v>
      </c>
      <c r="I181" t="s">
        <v>6192</v>
      </c>
      <c r="J181" t="s">
        <v>6187</v>
      </c>
      <c r="K181">
        <v>2.5</v>
      </c>
      <c r="L181">
        <v>20.584999999999997</v>
      </c>
      <c r="M181">
        <v>123.50999999999999</v>
      </c>
      <c r="N181" t="s">
        <v>6219</v>
      </c>
      <c r="O181" t="s">
        <v>6221</v>
      </c>
      <c r="P181" t="s">
        <v>6191</v>
      </c>
    </row>
    <row r="182" spans="1:16" x14ac:dyDescent="0.25">
      <c r="A182" t="s">
        <v>5351</v>
      </c>
      <c r="B182" s="12">
        <v>44412</v>
      </c>
      <c r="C182" t="s">
        <v>5352</v>
      </c>
      <c r="D182" t="s">
        <v>6175</v>
      </c>
      <c r="E182">
        <v>1</v>
      </c>
      <c r="F182" t="s">
        <v>5353</v>
      </c>
      <c r="G182" t="s">
        <v>6223</v>
      </c>
      <c r="H182" t="s">
        <v>19</v>
      </c>
      <c r="I182" t="s">
        <v>6193</v>
      </c>
      <c r="J182" t="s">
        <v>6188</v>
      </c>
      <c r="K182">
        <v>2.5</v>
      </c>
      <c r="L182">
        <v>25.874999999999996</v>
      </c>
      <c r="M182">
        <v>25.874999999999996</v>
      </c>
      <c r="N182" t="s">
        <v>6216</v>
      </c>
      <c r="O182" t="s">
        <v>6220</v>
      </c>
      <c r="P182" t="s">
        <v>6191</v>
      </c>
    </row>
    <row r="183" spans="1:16" x14ac:dyDescent="0.25">
      <c r="A183" t="s">
        <v>5839</v>
      </c>
      <c r="B183" s="12">
        <v>43648</v>
      </c>
      <c r="C183" t="s">
        <v>5840</v>
      </c>
      <c r="D183" t="s">
        <v>6169</v>
      </c>
      <c r="E183">
        <v>3</v>
      </c>
      <c r="F183" t="s">
        <v>5841</v>
      </c>
      <c r="G183" t="s">
        <v>6223</v>
      </c>
      <c r="H183" t="s">
        <v>19</v>
      </c>
      <c r="I183" t="s">
        <v>6195</v>
      </c>
      <c r="J183" t="s">
        <v>6187</v>
      </c>
      <c r="K183">
        <v>0.5</v>
      </c>
      <c r="L183">
        <v>7.77</v>
      </c>
      <c r="M183">
        <v>23.31</v>
      </c>
      <c r="N183" t="s">
        <v>6218</v>
      </c>
      <c r="O183" t="s">
        <v>6221</v>
      </c>
      <c r="P183" t="s">
        <v>6191</v>
      </c>
    </row>
    <row r="184" spans="1:16" x14ac:dyDescent="0.25">
      <c r="A184" t="s">
        <v>2727</v>
      </c>
      <c r="B184" s="12">
        <v>43649</v>
      </c>
      <c r="C184" t="s">
        <v>2728</v>
      </c>
      <c r="D184" t="s">
        <v>6169</v>
      </c>
      <c r="E184">
        <v>4</v>
      </c>
      <c r="F184" t="s">
        <v>2729</v>
      </c>
      <c r="G184" t="s">
        <v>2730</v>
      </c>
      <c r="H184" t="s">
        <v>19</v>
      </c>
      <c r="I184" t="s">
        <v>6195</v>
      </c>
      <c r="J184" t="s">
        <v>6187</v>
      </c>
      <c r="K184">
        <v>0.5</v>
      </c>
      <c r="L184">
        <v>7.77</v>
      </c>
      <c r="M184">
        <v>31.08</v>
      </c>
      <c r="N184" t="s">
        <v>6218</v>
      </c>
      <c r="O184" t="s">
        <v>6221</v>
      </c>
      <c r="P184" t="s">
        <v>6190</v>
      </c>
    </row>
    <row r="185" spans="1:16" x14ac:dyDescent="0.25">
      <c r="A185" t="s">
        <v>4399</v>
      </c>
      <c r="B185" s="12">
        <v>43650</v>
      </c>
      <c r="C185" t="s">
        <v>4400</v>
      </c>
      <c r="D185" t="s">
        <v>6143</v>
      </c>
      <c r="E185">
        <v>1</v>
      </c>
      <c r="F185" t="s">
        <v>4401</v>
      </c>
      <c r="G185" t="s">
        <v>4402</v>
      </c>
      <c r="H185" t="s">
        <v>19</v>
      </c>
      <c r="I185" t="s">
        <v>6195</v>
      </c>
      <c r="J185" t="s">
        <v>6187</v>
      </c>
      <c r="K185">
        <v>1</v>
      </c>
      <c r="L185">
        <v>12.95</v>
      </c>
      <c r="M185">
        <v>12.95</v>
      </c>
      <c r="N185" t="s">
        <v>6218</v>
      </c>
      <c r="O185" t="s">
        <v>6221</v>
      </c>
      <c r="P185" t="s">
        <v>6191</v>
      </c>
    </row>
    <row r="186" spans="1:16" x14ac:dyDescent="0.25">
      <c r="A186" t="s">
        <v>3076</v>
      </c>
      <c r="B186" s="12">
        <v>44411</v>
      </c>
      <c r="C186" t="s">
        <v>3077</v>
      </c>
      <c r="D186" t="s">
        <v>6155</v>
      </c>
      <c r="E186">
        <v>4</v>
      </c>
      <c r="F186" t="s">
        <v>3078</v>
      </c>
      <c r="G186" t="s">
        <v>3079</v>
      </c>
      <c r="H186" t="s">
        <v>19</v>
      </c>
      <c r="I186" t="s">
        <v>6193</v>
      </c>
      <c r="J186" t="s">
        <v>6188</v>
      </c>
      <c r="K186">
        <v>1</v>
      </c>
      <c r="L186">
        <v>11.25</v>
      </c>
      <c r="M186">
        <v>45</v>
      </c>
      <c r="N186" t="s">
        <v>6216</v>
      </c>
      <c r="O186" t="s">
        <v>6220</v>
      </c>
      <c r="P186" t="s">
        <v>6191</v>
      </c>
    </row>
    <row r="187" spans="1:16" x14ac:dyDescent="0.25">
      <c r="A187" t="s">
        <v>5944</v>
      </c>
      <c r="B187" s="12">
        <v>43652</v>
      </c>
      <c r="C187" t="s">
        <v>5945</v>
      </c>
      <c r="D187" t="s">
        <v>6138</v>
      </c>
      <c r="E187">
        <v>3</v>
      </c>
      <c r="F187" t="s">
        <v>5946</v>
      </c>
      <c r="G187" t="s">
        <v>5947</v>
      </c>
      <c r="H187" t="s">
        <v>19</v>
      </c>
      <c r="I187" t="s">
        <v>6192</v>
      </c>
      <c r="J187" t="s">
        <v>6188</v>
      </c>
      <c r="K187">
        <v>1</v>
      </c>
      <c r="L187">
        <v>9.9499999999999993</v>
      </c>
      <c r="M187">
        <v>29.849999999999998</v>
      </c>
      <c r="N187" t="s">
        <v>6219</v>
      </c>
      <c r="O187" t="s">
        <v>6220</v>
      </c>
      <c r="P187" t="s">
        <v>6190</v>
      </c>
    </row>
    <row r="188" spans="1:16" x14ac:dyDescent="0.25">
      <c r="A188" t="s">
        <v>5362</v>
      </c>
      <c r="B188" s="12">
        <v>43653</v>
      </c>
      <c r="C188" t="s">
        <v>5363</v>
      </c>
      <c r="D188" t="s">
        <v>6138</v>
      </c>
      <c r="E188">
        <v>1</v>
      </c>
      <c r="F188" t="s">
        <v>5364</v>
      </c>
      <c r="G188" t="s">
        <v>5365</v>
      </c>
      <c r="H188" t="s">
        <v>19</v>
      </c>
      <c r="I188" t="s">
        <v>6192</v>
      </c>
      <c r="J188" t="s">
        <v>6188</v>
      </c>
      <c r="K188">
        <v>1</v>
      </c>
      <c r="L188">
        <v>9.9499999999999993</v>
      </c>
      <c r="M188">
        <v>9.9499999999999993</v>
      </c>
      <c r="N188" t="s">
        <v>6219</v>
      </c>
      <c r="O188" t="s">
        <v>6220</v>
      </c>
      <c r="P188" t="s">
        <v>6190</v>
      </c>
    </row>
    <row r="189" spans="1:16" x14ac:dyDescent="0.25">
      <c r="A189" t="s">
        <v>5427</v>
      </c>
      <c r="B189" s="12">
        <v>43654</v>
      </c>
      <c r="C189" t="s">
        <v>5428</v>
      </c>
      <c r="D189" t="s">
        <v>6174</v>
      </c>
      <c r="E189">
        <v>4</v>
      </c>
      <c r="F189" t="s">
        <v>5429</v>
      </c>
      <c r="G189" t="s">
        <v>5430</v>
      </c>
      <c r="H189" t="s">
        <v>19</v>
      </c>
      <c r="I189" t="s">
        <v>6192</v>
      </c>
      <c r="J189" t="s">
        <v>6188</v>
      </c>
      <c r="K189">
        <v>0.2</v>
      </c>
      <c r="L189">
        <v>2.9849999999999999</v>
      </c>
      <c r="M189">
        <v>11.94</v>
      </c>
      <c r="N189" t="s">
        <v>6219</v>
      </c>
      <c r="O189" t="s">
        <v>6220</v>
      </c>
      <c r="P189" t="s">
        <v>6190</v>
      </c>
    </row>
    <row r="190" spans="1:16" x14ac:dyDescent="0.25">
      <c r="A190" t="s">
        <v>5649</v>
      </c>
      <c r="B190" s="12">
        <v>43655</v>
      </c>
      <c r="C190" t="s">
        <v>5650</v>
      </c>
      <c r="D190" t="s">
        <v>6151</v>
      </c>
      <c r="E190">
        <v>6</v>
      </c>
      <c r="F190" t="s">
        <v>5651</v>
      </c>
      <c r="G190" t="s">
        <v>6223</v>
      </c>
      <c r="H190" t="s">
        <v>19</v>
      </c>
      <c r="I190" t="s">
        <v>6192</v>
      </c>
      <c r="J190" t="s">
        <v>6188</v>
      </c>
      <c r="K190">
        <v>2.5</v>
      </c>
      <c r="L190">
        <v>22.884999999999998</v>
      </c>
      <c r="M190">
        <v>137.31</v>
      </c>
      <c r="N190" t="s">
        <v>6219</v>
      </c>
      <c r="O190" t="s">
        <v>6220</v>
      </c>
      <c r="P190" t="s">
        <v>6190</v>
      </c>
    </row>
    <row r="191" spans="1:16" x14ac:dyDescent="0.25">
      <c r="A191" t="s">
        <v>4191</v>
      </c>
      <c r="B191" s="12">
        <v>43656</v>
      </c>
      <c r="C191" t="s">
        <v>4192</v>
      </c>
      <c r="D191" t="s">
        <v>6151</v>
      </c>
      <c r="E191">
        <v>2</v>
      </c>
      <c r="F191" t="s">
        <v>4193</v>
      </c>
      <c r="G191" t="s">
        <v>4194</v>
      </c>
      <c r="H191" t="s">
        <v>19</v>
      </c>
      <c r="I191" t="s">
        <v>6192</v>
      </c>
      <c r="J191" t="s">
        <v>6188</v>
      </c>
      <c r="K191">
        <v>2.5</v>
      </c>
      <c r="L191">
        <v>22.884999999999998</v>
      </c>
      <c r="M191">
        <v>45.769999999999996</v>
      </c>
      <c r="N191" t="s">
        <v>6219</v>
      </c>
      <c r="O191" t="s">
        <v>6220</v>
      </c>
      <c r="P191" t="s">
        <v>6190</v>
      </c>
    </row>
    <row r="192" spans="1:16" x14ac:dyDescent="0.25">
      <c r="A192" t="s">
        <v>5973</v>
      </c>
      <c r="B192" s="12">
        <v>43657</v>
      </c>
      <c r="C192" t="s">
        <v>5974</v>
      </c>
      <c r="D192" t="s">
        <v>6139</v>
      </c>
      <c r="E192">
        <v>1</v>
      </c>
      <c r="F192" t="s">
        <v>5975</v>
      </c>
      <c r="G192" t="s">
        <v>6223</v>
      </c>
      <c r="H192" t="s">
        <v>19</v>
      </c>
      <c r="I192" t="s">
        <v>6194</v>
      </c>
      <c r="J192" t="s">
        <v>6188</v>
      </c>
      <c r="K192">
        <v>0.5</v>
      </c>
      <c r="L192">
        <v>8.25</v>
      </c>
      <c r="M192">
        <v>8.25</v>
      </c>
      <c r="N192" t="s">
        <v>6217</v>
      </c>
      <c r="O192" t="s">
        <v>6220</v>
      </c>
      <c r="P192" t="s">
        <v>6191</v>
      </c>
    </row>
    <row r="193" spans="1:16" x14ac:dyDescent="0.25">
      <c r="A193" t="s">
        <v>2579</v>
      </c>
      <c r="B193" s="12">
        <v>44410</v>
      </c>
      <c r="C193" t="s">
        <v>2580</v>
      </c>
      <c r="D193" t="s">
        <v>6180</v>
      </c>
      <c r="E193">
        <v>6</v>
      </c>
      <c r="F193" t="s">
        <v>2581</v>
      </c>
      <c r="G193" t="s">
        <v>2582</v>
      </c>
      <c r="H193" t="s">
        <v>19</v>
      </c>
      <c r="I193" t="s">
        <v>6193</v>
      </c>
      <c r="J193" t="s">
        <v>6186</v>
      </c>
      <c r="K193">
        <v>0.5</v>
      </c>
      <c r="L193">
        <v>7.77</v>
      </c>
      <c r="M193">
        <v>46.62</v>
      </c>
      <c r="N193" t="s">
        <v>6216</v>
      </c>
      <c r="O193" t="s">
        <v>6222</v>
      </c>
      <c r="P193" t="s">
        <v>6190</v>
      </c>
    </row>
    <row r="194" spans="1:16" x14ac:dyDescent="0.25">
      <c r="A194" t="s">
        <v>4445</v>
      </c>
      <c r="B194" s="12">
        <v>43659</v>
      </c>
      <c r="C194" t="s">
        <v>4446</v>
      </c>
      <c r="D194" t="s">
        <v>6161</v>
      </c>
      <c r="E194">
        <v>2</v>
      </c>
      <c r="F194" t="s">
        <v>4447</v>
      </c>
      <c r="G194" t="s">
        <v>4448</v>
      </c>
      <c r="H194" t="s">
        <v>19</v>
      </c>
      <c r="I194" t="s">
        <v>6195</v>
      </c>
      <c r="J194" t="s">
        <v>6186</v>
      </c>
      <c r="K194">
        <v>0.5</v>
      </c>
      <c r="L194">
        <v>9.51</v>
      </c>
      <c r="M194">
        <v>19.02</v>
      </c>
      <c r="N194" t="s">
        <v>6218</v>
      </c>
      <c r="O194" t="s">
        <v>6222</v>
      </c>
      <c r="P194" t="s">
        <v>6191</v>
      </c>
    </row>
    <row r="195" spans="1:16" x14ac:dyDescent="0.25">
      <c r="A195" t="s">
        <v>4747</v>
      </c>
      <c r="B195" s="12">
        <v>44409</v>
      </c>
      <c r="C195" t="s">
        <v>4748</v>
      </c>
      <c r="D195" t="s">
        <v>6158</v>
      </c>
      <c r="E195">
        <v>5</v>
      </c>
      <c r="F195" t="s">
        <v>4749</v>
      </c>
      <c r="G195" t="s">
        <v>4750</v>
      </c>
      <c r="H195" t="s">
        <v>19</v>
      </c>
      <c r="I195" t="s">
        <v>6193</v>
      </c>
      <c r="J195" t="s">
        <v>6187</v>
      </c>
      <c r="K195">
        <v>0.5</v>
      </c>
      <c r="L195">
        <v>5.97</v>
      </c>
      <c r="M195">
        <v>29.849999999999998</v>
      </c>
      <c r="N195" t="s">
        <v>6216</v>
      </c>
      <c r="O195" t="s">
        <v>6221</v>
      </c>
      <c r="P195" t="s">
        <v>6191</v>
      </c>
    </row>
    <row r="196" spans="1:16" x14ac:dyDescent="0.25">
      <c r="A196" t="s">
        <v>3939</v>
      </c>
      <c r="B196" s="12">
        <v>43661</v>
      </c>
      <c r="C196" t="s">
        <v>3940</v>
      </c>
      <c r="D196" t="s">
        <v>6148</v>
      </c>
      <c r="E196">
        <v>2</v>
      </c>
      <c r="F196" t="s">
        <v>3941</v>
      </c>
      <c r="G196" t="s">
        <v>3942</v>
      </c>
      <c r="H196" t="s">
        <v>19</v>
      </c>
      <c r="I196" t="s">
        <v>6194</v>
      </c>
      <c r="J196" t="s">
        <v>6186</v>
      </c>
      <c r="K196">
        <v>2.5</v>
      </c>
      <c r="L196">
        <v>34.154999999999994</v>
      </c>
      <c r="M196">
        <v>68.309999999999988</v>
      </c>
      <c r="N196" t="s">
        <v>6217</v>
      </c>
      <c r="O196" t="s">
        <v>6222</v>
      </c>
      <c r="P196" t="s">
        <v>6191</v>
      </c>
    </row>
    <row r="197" spans="1:16" x14ac:dyDescent="0.25">
      <c r="A197" t="s">
        <v>5861</v>
      </c>
      <c r="B197" s="12">
        <v>44408</v>
      </c>
      <c r="C197" t="s">
        <v>5862</v>
      </c>
      <c r="D197" t="s">
        <v>6178</v>
      </c>
      <c r="E197">
        <v>4</v>
      </c>
      <c r="F197" t="s">
        <v>5863</v>
      </c>
      <c r="G197" t="s">
        <v>6223</v>
      </c>
      <c r="H197" t="s">
        <v>19</v>
      </c>
      <c r="I197" t="s">
        <v>6192</v>
      </c>
      <c r="J197" t="s">
        <v>6186</v>
      </c>
      <c r="K197">
        <v>0.2</v>
      </c>
      <c r="L197">
        <v>3.5849999999999995</v>
      </c>
      <c r="M197">
        <v>14.339999999999998</v>
      </c>
      <c r="N197" t="s">
        <v>6219</v>
      </c>
      <c r="O197" t="s">
        <v>6222</v>
      </c>
      <c r="P197" t="s">
        <v>6190</v>
      </c>
    </row>
    <row r="198" spans="1:16" x14ac:dyDescent="0.25">
      <c r="A198" t="s">
        <v>2375</v>
      </c>
      <c r="B198" s="12">
        <v>43663</v>
      </c>
      <c r="C198" t="s">
        <v>2376</v>
      </c>
      <c r="D198" t="s">
        <v>6179</v>
      </c>
      <c r="E198">
        <v>5</v>
      </c>
      <c r="F198" t="s">
        <v>2377</v>
      </c>
      <c r="G198" t="s">
        <v>6223</v>
      </c>
      <c r="H198" t="s">
        <v>19</v>
      </c>
      <c r="I198" t="s">
        <v>6192</v>
      </c>
      <c r="J198" t="s">
        <v>6186</v>
      </c>
      <c r="K198">
        <v>1</v>
      </c>
      <c r="L198">
        <v>11.95</v>
      </c>
      <c r="M198">
        <v>59.75</v>
      </c>
      <c r="N198" t="s">
        <v>6219</v>
      </c>
      <c r="O198" t="s">
        <v>6222</v>
      </c>
      <c r="P198" t="s">
        <v>6191</v>
      </c>
    </row>
    <row r="199" spans="1:16" x14ac:dyDescent="0.25">
      <c r="A199" t="s">
        <v>3933</v>
      </c>
      <c r="B199" s="12">
        <v>43664</v>
      </c>
      <c r="C199" t="s">
        <v>3934</v>
      </c>
      <c r="D199" t="s">
        <v>6138</v>
      </c>
      <c r="E199">
        <v>4</v>
      </c>
      <c r="F199" t="s">
        <v>3935</v>
      </c>
      <c r="G199" t="s">
        <v>3936</v>
      </c>
      <c r="H199" t="s">
        <v>19</v>
      </c>
      <c r="I199" t="s">
        <v>6192</v>
      </c>
      <c r="J199" t="s">
        <v>6188</v>
      </c>
      <c r="K199">
        <v>1</v>
      </c>
      <c r="L199">
        <v>9.9499999999999993</v>
      </c>
      <c r="M199">
        <v>39.799999999999997</v>
      </c>
      <c r="N199" t="s">
        <v>6219</v>
      </c>
      <c r="O199" t="s">
        <v>6220</v>
      </c>
      <c r="P199" t="s">
        <v>6191</v>
      </c>
    </row>
    <row r="200" spans="1:16" x14ac:dyDescent="0.25">
      <c r="A200" t="s">
        <v>1866</v>
      </c>
      <c r="B200" s="12">
        <v>44407</v>
      </c>
      <c r="C200" t="s">
        <v>1867</v>
      </c>
      <c r="D200" t="s">
        <v>6181</v>
      </c>
      <c r="E200">
        <v>4</v>
      </c>
      <c r="F200" t="s">
        <v>1868</v>
      </c>
      <c r="G200" t="s">
        <v>1869</v>
      </c>
      <c r="H200" t="s">
        <v>19</v>
      </c>
      <c r="I200" t="s">
        <v>6195</v>
      </c>
      <c r="J200" t="s">
        <v>6188</v>
      </c>
      <c r="K200">
        <v>2.5</v>
      </c>
      <c r="L200">
        <v>33.464999999999996</v>
      </c>
      <c r="M200">
        <v>133.85999999999999</v>
      </c>
      <c r="N200" t="s">
        <v>6218</v>
      </c>
      <c r="O200" t="s">
        <v>6220</v>
      </c>
      <c r="P200" t="s">
        <v>6191</v>
      </c>
    </row>
    <row r="201" spans="1:16" x14ac:dyDescent="0.25">
      <c r="A201" t="s">
        <v>1492</v>
      </c>
      <c r="B201" s="12">
        <v>43666</v>
      </c>
      <c r="C201" t="s">
        <v>1493</v>
      </c>
      <c r="D201" t="s">
        <v>6140</v>
      </c>
      <c r="E201">
        <v>2</v>
      </c>
      <c r="F201" t="s">
        <v>1494</v>
      </c>
      <c r="G201" t="s">
        <v>1495</v>
      </c>
      <c r="H201" t="s">
        <v>19</v>
      </c>
      <c r="I201" t="s">
        <v>6193</v>
      </c>
      <c r="J201" t="s">
        <v>6186</v>
      </c>
      <c r="K201">
        <v>1</v>
      </c>
      <c r="L201">
        <v>12.95</v>
      </c>
      <c r="M201">
        <v>25.9</v>
      </c>
      <c r="N201" t="s">
        <v>6216</v>
      </c>
      <c r="O201" t="s">
        <v>6222</v>
      </c>
      <c r="P201" t="s">
        <v>6191</v>
      </c>
    </row>
    <row r="202" spans="1:16" x14ac:dyDescent="0.25">
      <c r="A202" t="s">
        <v>5709</v>
      </c>
      <c r="B202" s="12">
        <v>43667</v>
      </c>
      <c r="C202" t="s">
        <v>5710</v>
      </c>
      <c r="D202" t="s">
        <v>6185</v>
      </c>
      <c r="E202">
        <v>1</v>
      </c>
      <c r="F202" t="s">
        <v>5711</v>
      </c>
      <c r="G202" t="s">
        <v>5712</v>
      </c>
      <c r="H202" t="s">
        <v>19</v>
      </c>
      <c r="I202" t="s">
        <v>6194</v>
      </c>
      <c r="J202" t="s">
        <v>6187</v>
      </c>
      <c r="K202">
        <v>2.5</v>
      </c>
      <c r="L202">
        <v>27.945</v>
      </c>
      <c r="M202">
        <v>27.945</v>
      </c>
      <c r="N202" t="s">
        <v>6217</v>
      </c>
      <c r="O202" t="s">
        <v>6221</v>
      </c>
      <c r="P202" t="s">
        <v>6191</v>
      </c>
    </row>
    <row r="203" spans="1:16" x14ac:dyDescent="0.25">
      <c r="A203" t="s">
        <v>1549</v>
      </c>
      <c r="B203" s="12">
        <v>44405</v>
      </c>
      <c r="C203" t="s">
        <v>1550</v>
      </c>
      <c r="D203" t="s">
        <v>6184</v>
      </c>
      <c r="E203">
        <v>1</v>
      </c>
      <c r="F203" t="s">
        <v>1551</v>
      </c>
      <c r="G203" t="s">
        <v>1552</v>
      </c>
      <c r="H203" t="s">
        <v>19</v>
      </c>
      <c r="I203" t="s">
        <v>6194</v>
      </c>
      <c r="J203" t="s">
        <v>6186</v>
      </c>
      <c r="K203">
        <v>0.2</v>
      </c>
      <c r="L203">
        <v>4.4550000000000001</v>
      </c>
      <c r="M203">
        <v>4.4550000000000001</v>
      </c>
      <c r="N203" t="s">
        <v>6217</v>
      </c>
      <c r="O203" t="s">
        <v>6222</v>
      </c>
      <c r="P203" t="s">
        <v>6190</v>
      </c>
    </row>
    <row r="204" spans="1:16" x14ac:dyDescent="0.25">
      <c r="A204" t="s">
        <v>6122</v>
      </c>
      <c r="B204" s="12">
        <v>43669</v>
      </c>
      <c r="C204" t="s">
        <v>6118</v>
      </c>
      <c r="D204" t="s">
        <v>6157</v>
      </c>
      <c r="E204">
        <v>4</v>
      </c>
      <c r="F204" t="s">
        <v>6119</v>
      </c>
      <c r="G204" t="s">
        <v>6223</v>
      </c>
      <c r="H204" t="s">
        <v>19</v>
      </c>
      <c r="I204" t="s">
        <v>6193</v>
      </c>
      <c r="J204" t="s">
        <v>6188</v>
      </c>
      <c r="K204">
        <v>0.5</v>
      </c>
      <c r="L204">
        <v>6.75</v>
      </c>
      <c r="M204">
        <v>27</v>
      </c>
      <c r="N204" t="s">
        <v>6216</v>
      </c>
      <c r="O204" t="s">
        <v>6220</v>
      </c>
      <c r="P204" t="s">
        <v>6191</v>
      </c>
    </row>
    <row r="205" spans="1:16" x14ac:dyDescent="0.25">
      <c r="A205" t="s">
        <v>3734</v>
      </c>
      <c r="B205" s="12">
        <v>44404</v>
      </c>
      <c r="C205" t="s">
        <v>3735</v>
      </c>
      <c r="D205" t="s">
        <v>6178</v>
      </c>
      <c r="E205">
        <v>6</v>
      </c>
      <c r="F205" t="s">
        <v>3736</v>
      </c>
      <c r="G205" t="s">
        <v>3737</v>
      </c>
      <c r="H205" t="s">
        <v>19</v>
      </c>
      <c r="I205" t="s">
        <v>6192</v>
      </c>
      <c r="J205" t="s">
        <v>6186</v>
      </c>
      <c r="K205">
        <v>0.2</v>
      </c>
      <c r="L205">
        <v>3.5849999999999995</v>
      </c>
      <c r="M205">
        <v>21.509999999999998</v>
      </c>
      <c r="N205" t="s">
        <v>6219</v>
      </c>
      <c r="O205" t="s">
        <v>6222</v>
      </c>
      <c r="P205" t="s">
        <v>6190</v>
      </c>
    </row>
    <row r="206" spans="1:16" x14ac:dyDescent="0.25">
      <c r="A206" t="s">
        <v>2414</v>
      </c>
      <c r="B206" s="12">
        <v>43671</v>
      </c>
      <c r="C206" t="s">
        <v>2415</v>
      </c>
      <c r="D206" t="s">
        <v>6176</v>
      </c>
      <c r="E206">
        <v>2</v>
      </c>
      <c r="F206" t="s">
        <v>2416</v>
      </c>
      <c r="G206" t="s">
        <v>2417</v>
      </c>
      <c r="H206" t="s">
        <v>19</v>
      </c>
      <c r="I206" t="s">
        <v>6194</v>
      </c>
      <c r="J206" t="s">
        <v>6186</v>
      </c>
      <c r="K206">
        <v>0.5</v>
      </c>
      <c r="L206">
        <v>8.91</v>
      </c>
      <c r="M206">
        <v>17.82</v>
      </c>
      <c r="N206" t="s">
        <v>6217</v>
      </c>
      <c r="O206" t="s">
        <v>6222</v>
      </c>
      <c r="P206" t="s">
        <v>6191</v>
      </c>
    </row>
    <row r="207" spans="1:16" x14ac:dyDescent="0.25">
      <c r="A207" t="s">
        <v>2414</v>
      </c>
      <c r="B207" s="12">
        <v>43672</v>
      </c>
      <c r="C207" t="s">
        <v>2415</v>
      </c>
      <c r="D207" t="s">
        <v>6169</v>
      </c>
      <c r="E207">
        <v>5</v>
      </c>
      <c r="F207" t="s">
        <v>2416</v>
      </c>
      <c r="G207" t="s">
        <v>2417</v>
      </c>
      <c r="H207" t="s">
        <v>19</v>
      </c>
      <c r="I207" t="s">
        <v>6195</v>
      </c>
      <c r="J207" t="s">
        <v>6187</v>
      </c>
      <c r="K207">
        <v>0.5</v>
      </c>
      <c r="L207">
        <v>7.77</v>
      </c>
      <c r="M207">
        <v>38.849999999999994</v>
      </c>
      <c r="N207" t="s">
        <v>6218</v>
      </c>
      <c r="O207" t="s">
        <v>6221</v>
      </c>
      <c r="P207" t="s">
        <v>6191</v>
      </c>
    </row>
    <row r="208" spans="1:16" x14ac:dyDescent="0.25">
      <c r="A208" t="s">
        <v>872</v>
      </c>
      <c r="B208" s="12">
        <v>43673</v>
      </c>
      <c r="C208" t="s">
        <v>873</v>
      </c>
      <c r="D208" t="s">
        <v>6174</v>
      </c>
      <c r="E208">
        <v>1</v>
      </c>
      <c r="F208" t="s">
        <v>874</v>
      </c>
      <c r="G208" t="s">
        <v>875</v>
      </c>
      <c r="H208" t="s">
        <v>19</v>
      </c>
      <c r="I208" t="s">
        <v>6192</v>
      </c>
      <c r="J208" t="s">
        <v>6188</v>
      </c>
      <c r="K208">
        <v>0.2</v>
      </c>
      <c r="L208">
        <v>2.9849999999999999</v>
      </c>
      <c r="M208">
        <v>2.9849999999999999</v>
      </c>
      <c r="N208" t="s">
        <v>6219</v>
      </c>
      <c r="O208" t="s">
        <v>6220</v>
      </c>
      <c r="P208" t="s">
        <v>6191</v>
      </c>
    </row>
    <row r="209" spans="1:16" x14ac:dyDescent="0.25">
      <c r="A209" t="s">
        <v>2107</v>
      </c>
      <c r="B209" s="12">
        <v>43674</v>
      </c>
      <c r="C209" t="s">
        <v>2108</v>
      </c>
      <c r="D209" t="s">
        <v>6152</v>
      </c>
      <c r="E209">
        <v>4</v>
      </c>
      <c r="F209" t="s">
        <v>2109</v>
      </c>
      <c r="G209" t="s">
        <v>2110</v>
      </c>
      <c r="H209" t="s">
        <v>19</v>
      </c>
      <c r="I209" t="s">
        <v>6193</v>
      </c>
      <c r="J209" t="s">
        <v>6188</v>
      </c>
      <c r="K209">
        <v>0.2</v>
      </c>
      <c r="L209">
        <v>3.375</v>
      </c>
      <c r="M209">
        <v>13.5</v>
      </c>
      <c r="N209" t="s">
        <v>6216</v>
      </c>
      <c r="O209" t="s">
        <v>6220</v>
      </c>
      <c r="P209" t="s">
        <v>6190</v>
      </c>
    </row>
    <row r="210" spans="1:16" x14ac:dyDescent="0.25">
      <c r="A210" t="s">
        <v>587</v>
      </c>
      <c r="B210" s="12">
        <v>43675</v>
      </c>
      <c r="C210" t="s">
        <v>588</v>
      </c>
      <c r="D210" t="s">
        <v>6140</v>
      </c>
      <c r="E210">
        <v>6</v>
      </c>
      <c r="F210" t="s">
        <v>589</v>
      </c>
      <c r="G210" t="s">
        <v>590</v>
      </c>
      <c r="H210" t="s">
        <v>19</v>
      </c>
      <c r="I210" t="s">
        <v>6193</v>
      </c>
      <c r="J210" t="s">
        <v>6186</v>
      </c>
      <c r="K210">
        <v>1</v>
      </c>
      <c r="L210">
        <v>12.95</v>
      </c>
      <c r="M210">
        <v>77.699999999999989</v>
      </c>
      <c r="N210" t="s">
        <v>6216</v>
      </c>
      <c r="O210" t="s">
        <v>6222</v>
      </c>
      <c r="P210" t="s">
        <v>6191</v>
      </c>
    </row>
    <row r="211" spans="1:16" x14ac:dyDescent="0.25">
      <c r="A211" t="s">
        <v>2899</v>
      </c>
      <c r="B211" s="12">
        <v>43676</v>
      </c>
      <c r="C211" t="s">
        <v>2900</v>
      </c>
      <c r="D211" t="s">
        <v>6179</v>
      </c>
      <c r="E211">
        <v>5</v>
      </c>
      <c r="F211" t="s">
        <v>2901</v>
      </c>
      <c r="G211" t="s">
        <v>2902</v>
      </c>
      <c r="H211" t="s">
        <v>19</v>
      </c>
      <c r="I211" t="s">
        <v>6192</v>
      </c>
      <c r="J211" t="s">
        <v>6186</v>
      </c>
      <c r="K211">
        <v>1</v>
      </c>
      <c r="L211">
        <v>11.95</v>
      </c>
      <c r="M211">
        <v>59.75</v>
      </c>
      <c r="N211" t="s">
        <v>6219</v>
      </c>
      <c r="O211" t="s">
        <v>6222</v>
      </c>
      <c r="P211" t="s">
        <v>6191</v>
      </c>
    </row>
    <row r="212" spans="1:16" x14ac:dyDescent="0.25">
      <c r="A212" t="s">
        <v>2112</v>
      </c>
      <c r="B212" s="12">
        <v>44403</v>
      </c>
      <c r="C212" t="s">
        <v>2113</v>
      </c>
      <c r="D212" t="s">
        <v>6178</v>
      </c>
      <c r="E212">
        <v>4</v>
      </c>
      <c r="F212" t="s">
        <v>2114</v>
      </c>
      <c r="G212" t="s">
        <v>2115</v>
      </c>
      <c r="H212" t="s">
        <v>19</v>
      </c>
      <c r="I212" t="s">
        <v>6192</v>
      </c>
      <c r="J212" t="s">
        <v>6186</v>
      </c>
      <c r="K212">
        <v>0.2</v>
      </c>
      <c r="L212">
        <v>3.5849999999999995</v>
      </c>
      <c r="M212">
        <v>14.339999999999998</v>
      </c>
      <c r="N212" t="s">
        <v>6219</v>
      </c>
      <c r="O212" t="s">
        <v>6222</v>
      </c>
      <c r="P212" t="s">
        <v>6191</v>
      </c>
    </row>
    <row r="213" spans="1:16" x14ac:dyDescent="0.25">
      <c r="A213" t="s">
        <v>1152</v>
      </c>
      <c r="B213" s="12">
        <v>43678</v>
      </c>
      <c r="C213" t="s">
        <v>1153</v>
      </c>
      <c r="D213" t="s">
        <v>6144</v>
      </c>
      <c r="E213">
        <v>3</v>
      </c>
      <c r="F213" t="s">
        <v>1154</v>
      </c>
      <c r="G213" t="s">
        <v>1155</v>
      </c>
      <c r="H213" t="s">
        <v>19</v>
      </c>
      <c r="I213" t="s">
        <v>6194</v>
      </c>
      <c r="J213" t="s">
        <v>6187</v>
      </c>
      <c r="K213">
        <v>0.5</v>
      </c>
      <c r="L213">
        <v>7.29</v>
      </c>
      <c r="M213">
        <v>21.87</v>
      </c>
      <c r="N213" t="s">
        <v>6217</v>
      </c>
      <c r="O213" t="s">
        <v>6221</v>
      </c>
      <c r="P213" t="s">
        <v>6190</v>
      </c>
    </row>
    <row r="214" spans="1:16" x14ac:dyDescent="0.25">
      <c r="A214" t="s">
        <v>4128</v>
      </c>
      <c r="B214" s="12">
        <v>44402</v>
      </c>
      <c r="C214" t="s">
        <v>4129</v>
      </c>
      <c r="D214" t="s">
        <v>6149</v>
      </c>
      <c r="E214">
        <v>2</v>
      </c>
      <c r="F214" t="s">
        <v>4130</v>
      </c>
      <c r="G214" t="s">
        <v>6223</v>
      </c>
      <c r="H214" t="s">
        <v>19</v>
      </c>
      <c r="I214" t="s">
        <v>6192</v>
      </c>
      <c r="J214" t="s">
        <v>6187</v>
      </c>
      <c r="K214">
        <v>2.5</v>
      </c>
      <c r="L214">
        <v>20.584999999999997</v>
      </c>
      <c r="M214">
        <v>41.169999999999995</v>
      </c>
      <c r="N214" t="s">
        <v>6219</v>
      </c>
      <c r="O214" t="s">
        <v>6221</v>
      </c>
      <c r="P214" t="s">
        <v>6191</v>
      </c>
    </row>
    <row r="215" spans="1:16" x14ac:dyDescent="0.25">
      <c r="A215" t="s">
        <v>3950</v>
      </c>
      <c r="B215" s="12">
        <v>43680</v>
      </c>
      <c r="C215" t="s">
        <v>3951</v>
      </c>
      <c r="D215" t="s">
        <v>6146</v>
      </c>
      <c r="E215">
        <v>1</v>
      </c>
      <c r="F215" t="s">
        <v>3952</v>
      </c>
      <c r="G215" t="s">
        <v>6223</v>
      </c>
      <c r="H215" t="s">
        <v>19</v>
      </c>
      <c r="I215" t="s">
        <v>6192</v>
      </c>
      <c r="J215" t="s">
        <v>6188</v>
      </c>
      <c r="K215">
        <v>0.5</v>
      </c>
      <c r="L215">
        <v>5.97</v>
      </c>
      <c r="M215">
        <v>5.97</v>
      </c>
      <c r="N215" t="s">
        <v>6219</v>
      </c>
      <c r="O215" t="s">
        <v>6220</v>
      </c>
      <c r="P215" t="s">
        <v>6191</v>
      </c>
    </row>
    <row r="216" spans="1:16" x14ac:dyDescent="0.25">
      <c r="A216" t="s">
        <v>2193</v>
      </c>
      <c r="B216" s="12">
        <v>43681</v>
      </c>
      <c r="C216" t="s">
        <v>2194</v>
      </c>
      <c r="D216" t="s">
        <v>6157</v>
      </c>
      <c r="E216">
        <v>1</v>
      </c>
      <c r="F216" t="s">
        <v>2195</v>
      </c>
      <c r="G216" t="s">
        <v>2196</v>
      </c>
      <c r="H216" t="s">
        <v>19</v>
      </c>
      <c r="I216" t="s">
        <v>6193</v>
      </c>
      <c r="J216" t="s">
        <v>6188</v>
      </c>
      <c r="K216">
        <v>0.5</v>
      </c>
      <c r="L216">
        <v>6.75</v>
      </c>
      <c r="M216">
        <v>6.75</v>
      </c>
      <c r="N216" t="s">
        <v>6216</v>
      </c>
      <c r="O216" t="s">
        <v>6220</v>
      </c>
      <c r="P216" t="s">
        <v>6191</v>
      </c>
    </row>
    <row r="217" spans="1:16" x14ac:dyDescent="0.25">
      <c r="A217" t="s">
        <v>948</v>
      </c>
      <c r="B217" s="12">
        <v>43682</v>
      </c>
      <c r="C217" t="s">
        <v>949</v>
      </c>
      <c r="D217" t="s">
        <v>6164</v>
      </c>
      <c r="E217">
        <v>3</v>
      </c>
      <c r="F217" t="s">
        <v>950</v>
      </c>
      <c r="G217" t="s">
        <v>951</v>
      </c>
      <c r="H217" t="s">
        <v>19</v>
      </c>
      <c r="I217" t="s">
        <v>6195</v>
      </c>
      <c r="J217" t="s">
        <v>6186</v>
      </c>
      <c r="K217">
        <v>2.5</v>
      </c>
      <c r="L217">
        <v>36.454999999999998</v>
      </c>
      <c r="M217">
        <v>109.36499999999999</v>
      </c>
      <c r="N217" t="s">
        <v>6218</v>
      </c>
      <c r="O217" t="s">
        <v>6222</v>
      </c>
      <c r="P217" t="s">
        <v>6190</v>
      </c>
    </row>
    <row r="218" spans="1:16" x14ac:dyDescent="0.25">
      <c r="A218" t="s">
        <v>1367</v>
      </c>
      <c r="B218" s="12">
        <v>43683</v>
      </c>
      <c r="C218" t="s">
        <v>1368</v>
      </c>
      <c r="D218" t="s">
        <v>6175</v>
      </c>
      <c r="E218">
        <v>3</v>
      </c>
      <c r="F218" t="s">
        <v>1369</v>
      </c>
      <c r="G218" t="s">
        <v>1370</v>
      </c>
      <c r="H218" t="s">
        <v>19</v>
      </c>
      <c r="I218" t="s">
        <v>6193</v>
      </c>
      <c r="J218" t="s">
        <v>6188</v>
      </c>
      <c r="K218">
        <v>2.5</v>
      </c>
      <c r="L218">
        <v>25.874999999999996</v>
      </c>
      <c r="M218">
        <v>77.624999999999986</v>
      </c>
      <c r="N218" t="s">
        <v>6216</v>
      </c>
      <c r="O218" t="s">
        <v>6220</v>
      </c>
      <c r="P218" t="s">
        <v>6190</v>
      </c>
    </row>
    <row r="219" spans="1:16" x14ac:dyDescent="0.25">
      <c r="A219" t="s">
        <v>3260</v>
      </c>
      <c r="B219" s="12">
        <v>43684</v>
      </c>
      <c r="C219" t="s">
        <v>3261</v>
      </c>
      <c r="D219" t="s">
        <v>6169</v>
      </c>
      <c r="E219">
        <v>2</v>
      </c>
      <c r="F219" t="s">
        <v>3262</v>
      </c>
      <c r="G219" t="s">
        <v>3263</v>
      </c>
      <c r="H219" t="s">
        <v>19</v>
      </c>
      <c r="I219" t="s">
        <v>6195</v>
      </c>
      <c r="J219" t="s">
        <v>6187</v>
      </c>
      <c r="K219">
        <v>0.5</v>
      </c>
      <c r="L219">
        <v>7.77</v>
      </c>
      <c r="M219">
        <v>15.54</v>
      </c>
      <c r="N219" t="s">
        <v>6218</v>
      </c>
      <c r="O219" t="s">
        <v>6221</v>
      </c>
      <c r="P219" t="s">
        <v>6191</v>
      </c>
    </row>
    <row r="220" spans="1:16" x14ac:dyDescent="0.25">
      <c r="A220" t="s">
        <v>1671</v>
      </c>
      <c r="B220" s="12">
        <v>43685</v>
      </c>
      <c r="C220" t="s">
        <v>1672</v>
      </c>
      <c r="D220" t="s">
        <v>6143</v>
      </c>
      <c r="E220">
        <v>4</v>
      </c>
      <c r="F220" t="s">
        <v>1673</v>
      </c>
      <c r="G220" t="s">
        <v>1674</v>
      </c>
      <c r="H220" t="s">
        <v>19</v>
      </c>
      <c r="I220" t="s">
        <v>6195</v>
      </c>
      <c r="J220" t="s">
        <v>6187</v>
      </c>
      <c r="K220">
        <v>1</v>
      </c>
      <c r="L220">
        <v>12.95</v>
      </c>
      <c r="M220">
        <v>51.8</v>
      </c>
      <c r="N220" t="s">
        <v>6218</v>
      </c>
      <c r="O220" t="s">
        <v>6221</v>
      </c>
      <c r="P220" t="s">
        <v>6190</v>
      </c>
    </row>
    <row r="221" spans="1:16" x14ac:dyDescent="0.25">
      <c r="A221" t="s">
        <v>2123</v>
      </c>
      <c r="B221" s="12">
        <v>43686</v>
      </c>
      <c r="C221" t="s">
        <v>2124</v>
      </c>
      <c r="D221" t="s">
        <v>6163</v>
      </c>
      <c r="E221">
        <v>5</v>
      </c>
      <c r="F221" t="s">
        <v>2125</v>
      </c>
      <c r="G221" t="s">
        <v>6223</v>
      </c>
      <c r="H221" t="s">
        <v>19</v>
      </c>
      <c r="I221" t="s">
        <v>6192</v>
      </c>
      <c r="J221" t="s">
        <v>6187</v>
      </c>
      <c r="K221">
        <v>0.2</v>
      </c>
      <c r="L221">
        <v>2.6849999999999996</v>
      </c>
      <c r="M221">
        <v>13.424999999999997</v>
      </c>
      <c r="N221" t="s">
        <v>6219</v>
      </c>
      <c r="O221" t="s">
        <v>6221</v>
      </c>
      <c r="P221" t="s">
        <v>6190</v>
      </c>
    </row>
    <row r="222" spans="1:16" x14ac:dyDescent="0.25">
      <c r="A222" t="s">
        <v>3605</v>
      </c>
      <c r="B222" s="12">
        <v>44401</v>
      </c>
      <c r="C222" t="s">
        <v>3606</v>
      </c>
      <c r="D222" t="s">
        <v>6153</v>
      </c>
      <c r="E222">
        <v>2</v>
      </c>
      <c r="F222" t="s">
        <v>3607</v>
      </c>
      <c r="G222" t="s">
        <v>3608</v>
      </c>
      <c r="H222" t="s">
        <v>19</v>
      </c>
      <c r="I222" t="s">
        <v>6194</v>
      </c>
      <c r="J222" t="s">
        <v>6187</v>
      </c>
      <c r="K222">
        <v>0.2</v>
      </c>
      <c r="L222">
        <v>3.645</v>
      </c>
      <c r="M222">
        <v>7.29</v>
      </c>
      <c r="N222" t="s">
        <v>6217</v>
      </c>
      <c r="O222" t="s">
        <v>6221</v>
      </c>
      <c r="P222" t="s">
        <v>6191</v>
      </c>
    </row>
    <row r="223" spans="1:16" x14ac:dyDescent="0.25">
      <c r="A223" t="s">
        <v>750</v>
      </c>
      <c r="B223" s="12">
        <v>43688</v>
      </c>
      <c r="C223" t="s">
        <v>751</v>
      </c>
      <c r="D223" t="s">
        <v>6166</v>
      </c>
      <c r="E223">
        <v>2</v>
      </c>
      <c r="F223" t="s">
        <v>752</v>
      </c>
      <c r="G223" t="s">
        <v>6223</v>
      </c>
      <c r="H223" t="s">
        <v>19</v>
      </c>
      <c r="I223" t="s">
        <v>6194</v>
      </c>
      <c r="J223" t="s">
        <v>6188</v>
      </c>
      <c r="K223">
        <v>2.5</v>
      </c>
      <c r="L223">
        <v>31.624999999999996</v>
      </c>
      <c r="M223">
        <v>63.249999999999993</v>
      </c>
      <c r="N223" t="s">
        <v>6217</v>
      </c>
      <c r="O223" t="s">
        <v>6220</v>
      </c>
      <c r="P223" t="s">
        <v>6190</v>
      </c>
    </row>
    <row r="224" spans="1:16" x14ac:dyDescent="0.25">
      <c r="A224" t="s">
        <v>4903</v>
      </c>
      <c r="B224" s="12">
        <v>43689</v>
      </c>
      <c r="C224" t="s">
        <v>4904</v>
      </c>
      <c r="D224" t="s">
        <v>6164</v>
      </c>
      <c r="E224">
        <v>4</v>
      </c>
      <c r="F224" t="s">
        <v>4905</v>
      </c>
      <c r="G224" t="s">
        <v>4906</v>
      </c>
      <c r="H224" t="s">
        <v>19</v>
      </c>
      <c r="I224" t="s">
        <v>6195</v>
      </c>
      <c r="J224" t="s">
        <v>6186</v>
      </c>
      <c r="K224">
        <v>2.5</v>
      </c>
      <c r="L224">
        <v>36.454999999999998</v>
      </c>
      <c r="M224">
        <v>145.82</v>
      </c>
      <c r="N224" t="s">
        <v>6218</v>
      </c>
      <c r="O224" t="s">
        <v>6222</v>
      </c>
      <c r="P224" t="s">
        <v>6191</v>
      </c>
    </row>
    <row r="225" spans="1:16" x14ac:dyDescent="0.25">
      <c r="A225" t="s">
        <v>3728</v>
      </c>
      <c r="B225" s="12">
        <v>43690</v>
      </c>
      <c r="C225" t="s">
        <v>3729</v>
      </c>
      <c r="D225" t="s">
        <v>6155</v>
      </c>
      <c r="E225">
        <v>6</v>
      </c>
      <c r="F225" t="s">
        <v>3730</v>
      </c>
      <c r="G225" t="s">
        <v>3731</v>
      </c>
      <c r="H225" t="s">
        <v>19</v>
      </c>
      <c r="I225" t="s">
        <v>6193</v>
      </c>
      <c r="J225" t="s">
        <v>6188</v>
      </c>
      <c r="K225">
        <v>1</v>
      </c>
      <c r="L225">
        <v>11.25</v>
      </c>
      <c r="M225">
        <v>67.5</v>
      </c>
      <c r="N225" t="s">
        <v>6216</v>
      </c>
      <c r="O225" t="s">
        <v>6220</v>
      </c>
      <c r="P225" t="s">
        <v>6191</v>
      </c>
    </row>
    <row r="226" spans="1:16" x14ac:dyDescent="0.25">
      <c r="A226" t="s">
        <v>5147</v>
      </c>
      <c r="B226" s="12">
        <v>43691</v>
      </c>
      <c r="C226" t="s">
        <v>5148</v>
      </c>
      <c r="D226" t="s">
        <v>6152</v>
      </c>
      <c r="E226">
        <v>5</v>
      </c>
      <c r="F226" t="s">
        <v>5149</v>
      </c>
      <c r="G226" t="s">
        <v>5150</v>
      </c>
      <c r="H226" t="s">
        <v>19</v>
      </c>
      <c r="I226" t="s">
        <v>6193</v>
      </c>
      <c r="J226" t="s">
        <v>6188</v>
      </c>
      <c r="K226">
        <v>0.2</v>
      </c>
      <c r="L226">
        <v>3.375</v>
      </c>
      <c r="M226">
        <v>16.875</v>
      </c>
      <c r="N226" t="s">
        <v>6216</v>
      </c>
      <c r="O226" t="s">
        <v>6220</v>
      </c>
      <c r="P226" t="s">
        <v>6190</v>
      </c>
    </row>
    <row r="227" spans="1:16" x14ac:dyDescent="0.25">
      <c r="A227" t="s">
        <v>2351</v>
      </c>
      <c r="B227" s="12">
        <v>43692</v>
      </c>
      <c r="C227" t="s">
        <v>2280</v>
      </c>
      <c r="D227" t="s">
        <v>6172</v>
      </c>
      <c r="E227">
        <v>3</v>
      </c>
      <c r="F227" t="s">
        <v>2281</v>
      </c>
      <c r="G227" t="s">
        <v>2282</v>
      </c>
      <c r="H227" t="s">
        <v>19</v>
      </c>
      <c r="I227" t="s">
        <v>6192</v>
      </c>
      <c r="J227" t="s">
        <v>6187</v>
      </c>
      <c r="K227">
        <v>0.5</v>
      </c>
      <c r="L227">
        <v>5.3699999999999992</v>
      </c>
      <c r="M227">
        <v>16.11</v>
      </c>
      <c r="N227" t="s">
        <v>6219</v>
      </c>
      <c r="O227" t="s">
        <v>6221</v>
      </c>
      <c r="P227" t="s">
        <v>6191</v>
      </c>
    </row>
    <row r="228" spans="1:16" x14ac:dyDescent="0.25">
      <c r="A228" t="s">
        <v>965</v>
      </c>
      <c r="B228" s="12">
        <v>43693</v>
      </c>
      <c r="C228" t="s">
        <v>966</v>
      </c>
      <c r="D228" t="s">
        <v>6161</v>
      </c>
      <c r="E228">
        <v>1</v>
      </c>
      <c r="F228" t="s">
        <v>967</v>
      </c>
      <c r="G228" t="s">
        <v>968</v>
      </c>
      <c r="H228" t="s">
        <v>19</v>
      </c>
      <c r="I228" t="s">
        <v>6195</v>
      </c>
      <c r="J228" t="s">
        <v>6186</v>
      </c>
      <c r="K228">
        <v>0.5</v>
      </c>
      <c r="L228">
        <v>9.51</v>
      </c>
      <c r="M228">
        <v>9.51</v>
      </c>
      <c r="N228" t="s">
        <v>6218</v>
      </c>
      <c r="O228" t="s">
        <v>6222</v>
      </c>
      <c r="P228" t="s">
        <v>6191</v>
      </c>
    </row>
    <row r="229" spans="1:16" x14ac:dyDescent="0.25">
      <c r="A229" t="s">
        <v>2563</v>
      </c>
      <c r="B229" s="12">
        <v>44398</v>
      </c>
      <c r="C229" t="s">
        <v>2564</v>
      </c>
      <c r="D229" t="s">
        <v>6166</v>
      </c>
      <c r="E229">
        <v>2</v>
      </c>
      <c r="F229" t="s">
        <v>2565</v>
      </c>
      <c r="G229" t="s">
        <v>2566</v>
      </c>
      <c r="H229" t="s">
        <v>19</v>
      </c>
      <c r="I229" t="s">
        <v>6194</v>
      </c>
      <c r="J229" t="s">
        <v>6188</v>
      </c>
      <c r="K229">
        <v>2.5</v>
      </c>
      <c r="L229">
        <v>31.624999999999996</v>
      </c>
      <c r="M229">
        <v>63.249999999999993</v>
      </c>
      <c r="N229" t="s">
        <v>6217</v>
      </c>
      <c r="O229" t="s">
        <v>6220</v>
      </c>
      <c r="P229" t="s">
        <v>6191</v>
      </c>
    </row>
    <row r="230" spans="1:16" x14ac:dyDescent="0.25">
      <c r="A230" t="s">
        <v>3391</v>
      </c>
      <c r="B230" s="12">
        <v>44397</v>
      </c>
      <c r="C230" t="s">
        <v>3392</v>
      </c>
      <c r="D230" t="s">
        <v>6170</v>
      </c>
      <c r="E230">
        <v>5</v>
      </c>
      <c r="F230" t="s">
        <v>3393</v>
      </c>
      <c r="G230" t="s">
        <v>3394</v>
      </c>
      <c r="H230" t="s">
        <v>19</v>
      </c>
      <c r="I230" t="s">
        <v>6195</v>
      </c>
      <c r="J230" t="s">
        <v>6186</v>
      </c>
      <c r="K230">
        <v>1</v>
      </c>
      <c r="L230">
        <v>15.85</v>
      </c>
      <c r="M230">
        <v>79.25</v>
      </c>
      <c r="N230" t="s">
        <v>6218</v>
      </c>
      <c r="O230" t="s">
        <v>6222</v>
      </c>
      <c r="P230" t="s">
        <v>6191</v>
      </c>
    </row>
    <row r="231" spans="1:16" x14ac:dyDescent="0.25">
      <c r="A231" t="s">
        <v>2004</v>
      </c>
      <c r="B231" s="12">
        <v>43696</v>
      </c>
      <c r="C231" t="s">
        <v>1672</v>
      </c>
      <c r="D231" t="s">
        <v>6147</v>
      </c>
      <c r="E231">
        <v>2</v>
      </c>
      <c r="F231" t="s">
        <v>1673</v>
      </c>
      <c r="G231" t="s">
        <v>1674</v>
      </c>
      <c r="H231" t="s">
        <v>19</v>
      </c>
      <c r="I231" t="s">
        <v>6193</v>
      </c>
      <c r="J231" t="s">
        <v>6187</v>
      </c>
      <c r="K231">
        <v>1</v>
      </c>
      <c r="L231">
        <v>9.9499999999999993</v>
      </c>
      <c r="M231">
        <v>19.899999999999999</v>
      </c>
      <c r="N231" t="s">
        <v>6216</v>
      </c>
      <c r="O231" t="s">
        <v>6221</v>
      </c>
      <c r="P231" t="s">
        <v>6190</v>
      </c>
    </row>
    <row r="232" spans="1:16" x14ac:dyDescent="0.25">
      <c r="A232" t="s">
        <v>3220</v>
      </c>
      <c r="B232" s="12">
        <v>43697</v>
      </c>
      <c r="C232" t="s">
        <v>3221</v>
      </c>
      <c r="D232" t="s">
        <v>6165</v>
      </c>
      <c r="E232">
        <v>2</v>
      </c>
      <c r="F232" t="s">
        <v>3222</v>
      </c>
      <c r="G232" t="s">
        <v>6223</v>
      </c>
      <c r="H232" t="s">
        <v>19</v>
      </c>
      <c r="I232" t="s">
        <v>6195</v>
      </c>
      <c r="J232" t="s">
        <v>6187</v>
      </c>
      <c r="K232">
        <v>2.5</v>
      </c>
      <c r="L232">
        <v>29.784999999999997</v>
      </c>
      <c r="M232">
        <v>59.569999999999993</v>
      </c>
      <c r="N232" t="s">
        <v>6218</v>
      </c>
      <c r="O232" t="s">
        <v>6221</v>
      </c>
      <c r="P232" t="s">
        <v>6190</v>
      </c>
    </row>
    <row r="233" spans="1:16" x14ac:dyDescent="0.25">
      <c r="A233" t="s">
        <v>5466</v>
      </c>
      <c r="B233" s="12">
        <v>43698</v>
      </c>
      <c r="C233" t="s">
        <v>5467</v>
      </c>
      <c r="D233" t="s">
        <v>6178</v>
      </c>
      <c r="E233">
        <v>2</v>
      </c>
      <c r="F233" t="s">
        <v>5468</v>
      </c>
      <c r="G233" t="s">
        <v>5469</v>
      </c>
      <c r="H233" t="s">
        <v>19</v>
      </c>
      <c r="I233" t="s">
        <v>6192</v>
      </c>
      <c r="J233" t="s">
        <v>6186</v>
      </c>
      <c r="K233">
        <v>0.2</v>
      </c>
      <c r="L233">
        <v>3.5849999999999995</v>
      </c>
      <c r="M233">
        <v>7.169999999999999</v>
      </c>
      <c r="N233" t="s">
        <v>6219</v>
      </c>
      <c r="O233" t="s">
        <v>6222</v>
      </c>
      <c r="P233" t="s">
        <v>6191</v>
      </c>
    </row>
    <row r="234" spans="1:16" x14ac:dyDescent="0.25">
      <c r="A234" t="s">
        <v>2532</v>
      </c>
      <c r="B234" s="12">
        <v>44396</v>
      </c>
      <c r="C234" t="s">
        <v>2533</v>
      </c>
      <c r="D234" t="s">
        <v>6171</v>
      </c>
      <c r="E234">
        <v>5</v>
      </c>
      <c r="F234" t="s">
        <v>2534</v>
      </c>
      <c r="G234" t="s">
        <v>2535</v>
      </c>
      <c r="H234" t="s">
        <v>19</v>
      </c>
      <c r="I234" t="s">
        <v>6194</v>
      </c>
      <c r="J234" t="s">
        <v>6186</v>
      </c>
      <c r="K234">
        <v>1</v>
      </c>
      <c r="L234">
        <v>14.85</v>
      </c>
      <c r="M234">
        <v>74.25</v>
      </c>
      <c r="N234" t="s">
        <v>6217</v>
      </c>
      <c r="O234" t="s">
        <v>6222</v>
      </c>
      <c r="P234" t="s">
        <v>6190</v>
      </c>
    </row>
    <row r="235" spans="1:16" x14ac:dyDescent="0.25">
      <c r="A235" t="s">
        <v>6117</v>
      </c>
      <c r="B235" s="12">
        <v>44395</v>
      </c>
      <c r="C235" t="s">
        <v>6118</v>
      </c>
      <c r="D235" t="s">
        <v>6146</v>
      </c>
      <c r="E235">
        <v>5</v>
      </c>
      <c r="F235" t="s">
        <v>6119</v>
      </c>
      <c r="G235" t="s">
        <v>6223</v>
      </c>
      <c r="H235" t="s">
        <v>19</v>
      </c>
      <c r="I235" t="s">
        <v>6192</v>
      </c>
      <c r="J235" t="s">
        <v>6188</v>
      </c>
      <c r="K235">
        <v>0.5</v>
      </c>
      <c r="L235">
        <v>5.97</v>
      </c>
      <c r="M235">
        <v>29.849999999999998</v>
      </c>
      <c r="N235" t="s">
        <v>6219</v>
      </c>
      <c r="O235" t="s">
        <v>6220</v>
      </c>
      <c r="P235" t="s">
        <v>6191</v>
      </c>
    </row>
    <row r="236" spans="1:16" x14ac:dyDescent="0.25">
      <c r="A236" t="s">
        <v>4808</v>
      </c>
      <c r="B236" s="12">
        <v>43701</v>
      </c>
      <c r="C236" t="s">
        <v>4809</v>
      </c>
      <c r="D236" t="s">
        <v>6182</v>
      </c>
      <c r="E236">
        <v>6</v>
      </c>
      <c r="F236" t="s">
        <v>4810</v>
      </c>
      <c r="G236" t="s">
        <v>4811</v>
      </c>
      <c r="H236" t="s">
        <v>19</v>
      </c>
      <c r="I236" t="s">
        <v>6193</v>
      </c>
      <c r="J236" t="s">
        <v>6186</v>
      </c>
      <c r="K236">
        <v>2.5</v>
      </c>
      <c r="L236">
        <v>29.784999999999997</v>
      </c>
      <c r="M236">
        <v>178.70999999999998</v>
      </c>
      <c r="N236" t="s">
        <v>6216</v>
      </c>
      <c r="O236" t="s">
        <v>6222</v>
      </c>
      <c r="P236" t="s">
        <v>6190</v>
      </c>
    </row>
    <row r="237" spans="1:16" x14ac:dyDescent="0.25">
      <c r="A237" t="s">
        <v>5107</v>
      </c>
      <c r="B237" s="12">
        <v>43702</v>
      </c>
      <c r="C237" t="s">
        <v>5108</v>
      </c>
      <c r="D237" t="s">
        <v>6169</v>
      </c>
      <c r="E237">
        <v>2</v>
      </c>
      <c r="F237" t="s">
        <v>5109</v>
      </c>
      <c r="G237" t="s">
        <v>5110</v>
      </c>
      <c r="H237" t="s">
        <v>19</v>
      </c>
      <c r="I237" t="s">
        <v>6195</v>
      </c>
      <c r="J237" t="s">
        <v>6187</v>
      </c>
      <c r="K237">
        <v>0.5</v>
      </c>
      <c r="L237">
        <v>7.77</v>
      </c>
      <c r="M237">
        <v>15.54</v>
      </c>
      <c r="N237" t="s">
        <v>6218</v>
      </c>
      <c r="O237" t="s">
        <v>6221</v>
      </c>
      <c r="P237" t="s">
        <v>6191</v>
      </c>
    </row>
    <row r="238" spans="1:16" x14ac:dyDescent="0.25">
      <c r="A238" t="s">
        <v>2824</v>
      </c>
      <c r="B238" s="12">
        <v>43703</v>
      </c>
      <c r="C238" t="s">
        <v>2825</v>
      </c>
      <c r="D238" t="s">
        <v>6178</v>
      </c>
      <c r="E238">
        <v>3</v>
      </c>
      <c r="F238" t="s">
        <v>2826</v>
      </c>
      <c r="G238" t="s">
        <v>6223</v>
      </c>
      <c r="H238" t="s">
        <v>19</v>
      </c>
      <c r="I238" t="s">
        <v>6192</v>
      </c>
      <c r="J238" t="s">
        <v>6186</v>
      </c>
      <c r="K238">
        <v>0.2</v>
      </c>
      <c r="L238">
        <v>3.5849999999999995</v>
      </c>
      <c r="M238">
        <v>10.754999999999999</v>
      </c>
      <c r="N238" t="s">
        <v>6219</v>
      </c>
      <c r="O238" t="s">
        <v>6222</v>
      </c>
      <c r="P238" t="s">
        <v>6190</v>
      </c>
    </row>
    <row r="239" spans="1:16" x14ac:dyDescent="0.25">
      <c r="A239" t="s">
        <v>5356</v>
      </c>
      <c r="B239" s="12">
        <v>43704</v>
      </c>
      <c r="C239" t="s">
        <v>5357</v>
      </c>
      <c r="D239" t="s">
        <v>6143</v>
      </c>
      <c r="E239">
        <v>6</v>
      </c>
      <c r="F239" t="s">
        <v>5358</v>
      </c>
      <c r="G239" t="s">
        <v>5359</v>
      </c>
      <c r="H239" t="s">
        <v>19</v>
      </c>
      <c r="I239" t="s">
        <v>6195</v>
      </c>
      <c r="J239" t="s">
        <v>6187</v>
      </c>
      <c r="K239">
        <v>1</v>
      </c>
      <c r="L239">
        <v>12.95</v>
      </c>
      <c r="M239">
        <v>77.699999999999989</v>
      </c>
      <c r="N239" t="s">
        <v>6218</v>
      </c>
      <c r="O239" t="s">
        <v>6221</v>
      </c>
      <c r="P239" t="s">
        <v>6190</v>
      </c>
    </row>
    <row r="240" spans="1:16" x14ac:dyDescent="0.25">
      <c r="A240" t="s">
        <v>2452</v>
      </c>
      <c r="B240" s="12">
        <v>43705</v>
      </c>
      <c r="C240" t="s">
        <v>2453</v>
      </c>
      <c r="D240" t="s">
        <v>6148</v>
      </c>
      <c r="E240">
        <v>6</v>
      </c>
      <c r="F240" t="s">
        <v>2454</v>
      </c>
      <c r="G240" t="s">
        <v>2455</v>
      </c>
      <c r="H240" t="s">
        <v>19</v>
      </c>
      <c r="I240" t="s">
        <v>6194</v>
      </c>
      <c r="J240" t="s">
        <v>6186</v>
      </c>
      <c r="K240">
        <v>2.5</v>
      </c>
      <c r="L240">
        <v>34.154999999999994</v>
      </c>
      <c r="M240">
        <v>204.92999999999995</v>
      </c>
      <c r="N240" t="s">
        <v>6217</v>
      </c>
      <c r="O240" t="s">
        <v>6222</v>
      </c>
      <c r="P240" t="s">
        <v>6191</v>
      </c>
    </row>
    <row r="241" spans="1:16" x14ac:dyDescent="0.25">
      <c r="A241" t="s">
        <v>4029</v>
      </c>
      <c r="B241" s="12">
        <v>44393</v>
      </c>
      <c r="C241" t="s">
        <v>4030</v>
      </c>
      <c r="D241" t="s">
        <v>6166</v>
      </c>
      <c r="E241">
        <v>2</v>
      </c>
      <c r="F241" t="s">
        <v>4031</v>
      </c>
      <c r="G241" t="s">
        <v>4032</v>
      </c>
      <c r="H241" t="s">
        <v>19</v>
      </c>
      <c r="I241" t="s">
        <v>6194</v>
      </c>
      <c r="J241" t="s">
        <v>6188</v>
      </c>
      <c r="K241">
        <v>2.5</v>
      </c>
      <c r="L241">
        <v>31.624999999999996</v>
      </c>
      <c r="M241">
        <v>63.249999999999993</v>
      </c>
      <c r="N241" t="s">
        <v>6217</v>
      </c>
      <c r="O241" t="s">
        <v>6220</v>
      </c>
      <c r="P241" t="s">
        <v>6190</v>
      </c>
    </row>
    <row r="242" spans="1:16" x14ac:dyDescent="0.25">
      <c r="A242" t="s">
        <v>4488</v>
      </c>
      <c r="B242" s="12">
        <v>43707</v>
      </c>
      <c r="C242" t="s">
        <v>4489</v>
      </c>
      <c r="D242" t="s">
        <v>6157</v>
      </c>
      <c r="E242">
        <v>2</v>
      </c>
      <c r="F242" t="s">
        <v>4490</v>
      </c>
      <c r="G242" t="s">
        <v>4491</v>
      </c>
      <c r="H242" t="s">
        <v>19</v>
      </c>
      <c r="I242" t="s">
        <v>6193</v>
      </c>
      <c r="J242" t="s">
        <v>6188</v>
      </c>
      <c r="K242">
        <v>0.5</v>
      </c>
      <c r="L242">
        <v>6.75</v>
      </c>
      <c r="M242">
        <v>13.5</v>
      </c>
      <c r="N242" t="s">
        <v>6216</v>
      </c>
      <c r="O242" t="s">
        <v>6220</v>
      </c>
      <c r="P242" t="s">
        <v>6190</v>
      </c>
    </row>
    <row r="243" spans="1:16" x14ac:dyDescent="0.25">
      <c r="A243" t="s">
        <v>2934</v>
      </c>
      <c r="B243" s="12">
        <v>43708</v>
      </c>
      <c r="C243" t="s">
        <v>2935</v>
      </c>
      <c r="D243" t="s">
        <v>6155</v>
      </c>
      <c r="E243">
        <v>6</v>
      </c>
      <c r="F243" t="s">
        <v>2936</v>
      </c>
      <c r="G243" t="s">
        <v>6223</v>
      </c>
      <c r="H243" t="s">
        <v>19</v>
      </c>
      <c r="I243" t="s">
        <v>6193</v>
      </c>
      <c r="J243" t="s">
        <v>6188</v>
      </c>
      <c r="K243">
        <v>1</v>
      </c>
      <c r="L243">
        <v>11.25</v>
      </c>
      <c r="M243">
        <v>67.5</v>
      </c>
      <c r="N243" t="s">
        <v>6216</v>
      </c>
      <c r="O243" t="s">
        <v>6220</v>
      </c>
      <c r="P243" t="s">
        <v>6191</v>
      </c>
    </row>
    <row r="244" spans="1:16" x14ac:dyDescent="0.25">
      <c r="A244" t="s">
        <v>2923</v>
      </c>
      <c r="B244" s="12">
        <v>43709</v>
      </c>
      <c r="C244" t="s">
        <v>2924</v>
      </c>
      <c r="D244" t="s">
        <v>6155</v>
      </c>
      <c r="E244">
        <v>2</v>
      </c>
      <c r="F244" t="s">
        <v>2925</v>
      </c>
      <c r="G244" t="s">
        <v>6223</v>
      </c>
      <c r="H244" t="s">
        <v>19</v>
      </c>
      <c r="I244" t="s">
        <v>6193</v>
      </c>
      <c r="J244" t="s">
        <v>6188</v>
      </c>
      <c r="K244">
        <v>1</v>
      </c>
      <c r="L244">
        <v>11.25</v>
      </c>
      <c r="M244">
        <v>22.5</v>
      </c>
      <c r="N244" t="s">
        <v>6216</v>
      </c>
      <c r="O244" t="s">
        <v>6220</v>
      </c>
      <c r="P244" t="s">
        <v>6191</v>
      </c>
    </row>
    <row r="245" spans="1:16" x14ac:dyDescent="0.25">
      <c r="A245" t="s">
        <v>1100</v>
      </c>
      <c r="B245" s="12">
        <v>43710</v>
      </c>
      <c r="C245" t="s">
        <v>1101</v>
      </c>
      <c r="D245" t="s">
        <v>6169</v>
      </c>
      <c r="E245">
        <v>1</v>
      </c>
      <c r="F245" t="s">
        <v>1102</v>
      </c>
      <c r="G245" t="s">
        <v>1103</v>
      </c>
      <c r="H245" t="s">
        <v>19</v>
      </c>
      <c r="I245" t="s">
        <v>6195</v>
      </c>
      <c r="J245" t="s">
        <v>6187</v>
      </c>
      <c r="K245">
        <v>0.5</v>
      </c>
      <c r="L245">
        <v>7.77</v>
      </c>
      <c r="M245">
        <v>7.77</v>
      </c>
      <c r="N245" t="s">
        <v>6218</v>
      </c>
      <c r="O245" t="s">
        <v>6221</v>
      </c>
      <c r="P245" t="s">
        <v>6190</v>
      </c>
    </row>
    <row r="246" spans="1:16" x14ac:dyDescent="0.25">
      <c r="A246" t="s">
        <v>3984</v>
      </c>
      <c r="B246" s="12">
        <v>44392</v>
      </c>
      <c r="C246" t="s">
        <v>3985</v>
      </c>
      <c r="D246" t="s">
        <v>6169</v>
      </c>
      <c r="E246">
        <v>2</v>
      </c>
      <c r="F246" t="s">
        <v>3986</v>
      </c>
      <c r="G246" t="s">
        <v>3987</v>
      </c>
      <c r="H246" t="s">
        <v>19</v>
      </c>
      <c r="I246" t="s">
        <v>6195</v>
      </c>
      <c r="J246" t="s">
        <v>6187</v>
      </c>
      <c r="K246">
        <v>0.5</v>
      </c>
      <c r="L246">
        <v>7.77</v>
      </c>
      <c r="M246">
        <v>15.54</v>
      </c>
      <c r="N246" t="s">
        <v>6218</v>
      </c>
      <c r="O246" t="s">
        <v>6221</v>
      </c>
      <c r="P246" t="s">
        <v>6190</v>
      </c>
    </row>
    <row r="247" spans="1:16" x14ac:dyDescent="0.25">
      <c r="A247" t="s">
        <v>1470</v>
      </c>
      <c r="B247" s="12">
        <v>43712</v>
      </c>
      <c r="C247" t="s">
        <v>1471</v>
      </c>
      <c r="D247" t="s">
        <v>6148</v>
      </c>
      <c r="E247">
        <v>6</v>
      </c>
      <c r="F247" t="s">
        <v>1472</v>
      </c>
      <c r="G247" t="s">
        <v>6223</v>
      </c>
      <c r="H247" t="s">
        <v>19</v>
      </c>
      <c r="I247" t="s">
        <v>6194</v>
      </c>
      <c r="J247" t="s">
        <v>6186</v>
      </c>
      <c r="K247">
        <v>2.5</v>
      </c>
      <c r="L247">
        <v>34.154999999999994</v>
      </c>
      <c r="M247">
        <v>204.92999999999995</v>
      </c>
      <c r="N247" t="s">
        <v>6217</v>
      </c>
      <c r="O247" t="s">
        <v>6222</v>
      </c>
      <c r="P247" t="s">
        <v>6190</v>
      </c>
    </row>
    <row r="248" spans="1:16" x14ac:dyDescent="0.25">
      <c r="A248" t="s">
        <v>1555</v>
      </c>
      <c r="B248" s="12">
        <v>43713</v>
      </c>
      <c r="C248" t="s">
        <v>1556</v>
      </c>
      <c r="D248" t="s">
        <v>6162</v>
      </c>
      <c r="E248">
        <v>3</v>
      </c>
      <c r="F248" t="s">
        <v>1557</v>
      </c>
      <c r="G248" t="s">
        <v>1558</v>
      </c>
      <c r="H248" t="s">
        <v>19</v>
      </c>
      <c r="I248" t="s">
        <v>6195</v>
      </c>
      <c r="J248" t="s">
        <v>6188</v>
      </c>
      <c r="K248">
        <v>1</v>
      </c>
      <c r="L248">
        <v>14.55</v>
      </c>
      <c r="M248">
        <v>43.650000000000006</v>
      </c>
      <c r="N248" t="s">
        <v>6218</v>
      </c>
      <c r="O248" t="s">
        <v>6220</v>
      </c>
      <c r="P248" t="s">
        <v>6190</v>
      </c>
    </row>
    <row r="249" spans="1:16" x14ac:dyDescent="0.25">
      <c r="A249" t="s">
        <v>3118</v>
      </c>
      <c r="B249" s="12">
        <v>43714</v>
      </c>
      <c r="C249" t="s">
        <v>3119</v>
      </c>
      <c r="D249" t="s">
        <v>6149</v>
      </c>
      <c r="E249">
        <v>1</v>
      </c>
      <c r="F249" t="s">
        <v>3120</v>
      </c>
      <c r="G249" t="s">
        <v>3121</v>
      </c>
      <c r="H249" t="s">
        <v>19</v>
      </c>
      <c r="I249" t="s">
        <v>6192</v>
      </c>
      <c r="J249" t="s">
        <v>6187</v>
      </c>
      <c r="K249">
        <v>2.5</v>
      </c>
      <c r="L249">
        <v>20.584999999999997</v>
      </c>
      <c r="M249">
        <v>20.584999999999997</v>
      </c>
      <c r="N249" t="s">
        <v>6219</v>
      </c>
      <c r="O249" t="s">
        <v>6221</v>
      </c>
      <c r="P249" t="s">
        <v>6190</v>
      </c>
    </row>
    <row r="250" spans="1:16" x14ac:dyDescent="0.25">
      <c r="A250" t="s">
        <v>3883</v>
      </c>
      <c r="B250" s="12">
        <v>43715</v>
      </c>
      <c r="C250" t="s">
        <v>3884</v>
      </c>
      <c r="D250" t="s">
        <v>6142</v>
      </c>
      <c r="E250">
        <v>4</v>
      </c>
      <c r="F250" t="s">
        <v>3885</v>
      </c>
      <c r="G250" t="s">
        <v>3886</v>
      </c>
      <c r="H250" t="s">
        <v>19</v>
      </c>
      <c r="I250" t="s">
        <v>6192</v>
      </c>
      <c r="J250" t="s">
        <v>6186</v>
      </c>
      <c r="K250">
        <v>2.5</v>
      </c>
      <c r="L250">
        <v>27.484999999999996</v>
      </c>
      <c r="M250">
        <v>109.93999999999998</v>
      </c>
      <c r="N250" t="s">
        <v>6219</v>
      </c>
      <c r="O250" t="s">
        <v>6222</v>
      </c>
      <c r="P250" t="s">
        <v>6190</v>
      </c>
    </row>
    <row r="251" spans="1:16" x14ac:dyDescent="0.25">
      <c r="A251" t="s">
        <v>1022</v>
      </c>
      <c r="B251" s="12">
        <v>43716</v>
      </c>
      <c r="C251" t="s">
        <v>1023</v>
      </c>
      <c r="D251" t="s">
        <v>6175</v>
      </c>
      <c r="E251">
        <v>6</v>
      </c>
      <c r="F251" t="s">
        <v>1024</v>
      </c>
      <c r="G251" t="s">
        <v>1025</v>
      </c>
      <c r="H251" t="s">
        <v>19</v>
      </c>
      <c r="I251" t="s">
        <v>6193</v>
      </c>
      <c r="J251" t="s">
        <v>6188</v>
      </c>
      <c r="K251">
        <v>2.5</v>
      </c>
      <c r="L251">
        <v>25.874999999999996</v>
      </c>
      <c r="M251">
        <v>155.24999999999997</v>
      </c>
      <c r="N251" t="s">
        <v>6216</v>
      </c>
      <c r="O251" t="s">
        <v>6220</v>
      </c>
      <c r="P251" t="s">
        <v>6191</v>
      </c>
    </row>
    <row r="252" spans="1:16" x14ac:dyDescent="0.25">
      <c r="A252" t="s">
        <v>2032</v>
      </c>
      <c r="B252" s="12">
        <v>44391</v>
      </c>
      <c r="C252" t="s">
        <v>2033</v>
      </c>
      <c r="D252" t="s">
        <v>6167</v>
      </c>
      <c r="E252">
        <v>2</v>
      </c>
      <c r="F252" t="s">
        <v>2034</v>
      </c>
      <c r="G252" t="s">
        <v>2035</v>
      </c>
      <c r="H252" t="s">
        <v>19</v>
      </c>
      <c r="I252" t="s">
        <v>6193</v>
      </c>
      <c r="J252" t="s">
        <v>6186</v>
      </c>
      <c r="K252">
        <v>0.2</v>
      </c>
      <c r="L252">
        <v>3.8849999999999998</v>
      </c>
      <c r="M252">
        <v>7.77</v>
      </c>
      <c r="N252" t="s">
        <v>6216</v>
      </c>
      <c r="O252" t="s">
        <v>6222</v>
      </c>
      <c r="P252" t="s">
        <v>6191</v>
      </c>
    </row>
    <row r="253" spans="1:16" x14ac:dyDescent="0.25">
      <c r="A253" t="s">
        <v>4062</v>
      </c>
      <c r="B253" s="12">
        <v>43718</v>
      </c>
      <c r="C253" t="s">
        <v>4063</v>
      </c>
      <c r="D253" t="s">
        <v>6179</v>
      </c>
      <c r="E253">
        <v>4</v>
      </c>
      <c r="F253" t="s">
        <v>4064</v>
      </c>
      <c r="G253" t="s">
        <v>4065</v>
      </c>
      <c r="H253" t="s">
        <v>19</v>
      </c>
      <c r="I253" t="s">
        <v>6192</v>
      </c>
      <c r="J253" t="s">
        <v>6186</v>
      </c>
      <c r="K253">
        <v>1</v>
      </c>
      <c r="L253">
        <v>11.95</v>
      </c>
      <c r="M253">
        <v>47.8</v>
      </c>
      <c r="N253" t="s">
        <v>6219</v>
      </c>
      <c r="O253" t="s">
        <v>6222</v>
      </c>
      <c r="P253" t="s">
        <v>6191</v>
      </c>
    </row>
    <row r="254" spans="1:16" x14ac:dyDescent="0.25">
      <c r="A254" t="s">
        <v>2267</v>
      </c>
      <c r="B254" s="12">
        <v>43719</v>
      </c>
      <c r="C254" t="s">
        <v>2268</v>
      </c>
      <c r="D254" t="s">
        <v>6148</v>
      </c>
      <c r="E254">
        <v>1</v>
      </c>
      <c r="F254" t="s">
        <v>2269</v>
      </c>
      <c r="G254" t="s">
        <v>2270</v>
      </c>
      <c r="H254" t="s">
        <v>19</v>
      </c>
      <c r="I254" t="s">
        <v>6194</v>
      </c>
      <c r="J254" t="s">
        <v>6186</v>
      </c>
      <c r="K254">
        <v>2.5</v>
      </c>
      <c r="L254">
        <v>34.154999999999994</v>
      </c>
      <c r="M254">
        <v>34.154999999999994</v>
      </c>
      <c r="N254" t="s">
        <v>6217</v>
      </c>
      <c r="O254" t="s">
        <v>6222</v>
      </c>
      <c r="P254" t="s">
        <v>6190</v>
      </c>
    </row>
    <row r="255" spans="1:16" x14ac:dyDescent="0.25">
      <c r="A255" t="s">
        <v>4342</v>
      </c>
      <c r="B255" s="12">
        <v>43720</v>
      </c>
      <c r="C255" t="s">
        <v>4343</v>
      </c>
      <c r="D255" t="s">
        <v>6156</v>
      </c>
      <c r="E255">
        <v>2</v>
      </c>
      <c r="F255" t="s">
        <v>4344</v>
      </c>
      <c r="G255" t="s">
        <v>4345</v>
      </c>
      <c r="H255" t="s">
        <v>19</v>
      </c>
      <c r="I255" t="s">
        <v>6194</v>
      </c>
      <c r="J255" t="s">
        <v>6188</v>
      </c>
      <c r="K255">
        <v>0.2</v>
      </c>
      <c r="L255">
        <v>4.125</v>
      </c>
      <c r="M255">
        <v>8.25</v>
      </c>
      <c r="N255" t="s">
        <v>6217</v>
      </c>
      <c r="O255" t="s">
        <v>6220</v>
      </c>
      <c r="P255" t="s">
        <v>6190</v>
      </c>
    </row>
    <row r="256" spans="1:16" x14ac:dyDescent="0.25">
      <c r="A256" t="s">
        <v>2204</v>
      </c>
      <c r="B256" s="12">
        <v>43721</v>
      </c>
      <c r="C256" t="s">
        <v>2245</v>
      </c>
      <c r="D256" t="s">
        <v>6167</v>
      </c>
      <c r="E256">
        <v>1</v>
      </c>
      <c r="F256" t="s">
        <v>2246</v>
      </c>
      <c r="G256" t="s">
        <v>2247</v>
      </c>
      <c r="H256" t="s">
        <v>19</v>
      </c>
      <c r="I256" t="s">
        <v>6193</v>
      </c>
      <c r="J256" t="s">
        <v>6186</v>
      </c>
      <c r="K256">
        <v>0.2</v>
      </c>
      <c r="L256">
        <v>3.8849999999999998</v>
      </c>
      <c r="M256">
        <v>3.8849999999999998</v>
      </c>
      <c r="N256" t="s">
        <v>6216</v>
      </c>
      <c r="O256" t="s">
        <v>6222</v>
      </c>
      <c r="P256" t="s">
        <v>6190</v>
      </c>
    </row>
    <row r="257" spans="1:16" x14ac:dyDescent="0.25">
      <c r="A257" t="s">
        <v>1701</v>
      </c>
      <c r="B257" s="12">
        <v>43722</v>
      </c>
      <c r="C257" t="s">
        <v>1702</v>
      </c>
      <c r="D257" t="s">
        <v>6150</v>
      </c>
      <c r="E257">
        <v>6</v>
      </c>
      <c r="F257" t="s">
        <v>1703</v>
      </c>
      <c r="G257" t="s">
        <v>1704</v>
      </c>
      <c r="H257" t="s">
        <v>19</v>
      </c>
      <c r="I257" t="s">
        <v>6195</v>
      </c>
      <c r="J257" t="s">
        <v>6187</v>
      </c>
      <c r="K257">
        <v>0.2</v>
      </c>
      <c r="L257">
        <v>3.8849999999999998</v>
      </c>
      <c r="M257">
        <v>23.31</v>
      </c>
      <c r="N257" t="s">
        <v>6218</v>
      </c>
      <c r="O257" t="s">
        <v>6221</v>
      </c>
      <c r="P257" t="s">
        <v>6191</v>
      </c>
    </row>
    <row r="258" spans="1:16" x14ac:dyDescent="0.25">
      <c r="A258" t="s">
        <v>5791</v>
      </c>
      <c r="B258" s="12">
        <v>43723</v>
      </c>
      <c r="C258" t="s">
        <v>5792</v>
      </c>
      <c r="D258" t="s">
        <v>6171</v>
      </c>
      <c r="E258">
        <v>5</v>
      </c>
      <c r="F258" t="s">
        <v>5793</v>
      </c>
      <c r="G258" t="s">
        <v>5794</v>
      </c>
      <c r="H258" t="s">
        <v>19</v>
      </c>
      <c r="I258" t="s">
        <v>6194</v>
      </c>
      <c r="J258" t="s">
        <v>6186</v>
      </c>
      <c r="K258">
        <v>1</v>
      </c>
      <c r="L258">
        <v>14.85</v>
      </c>
      <c r="M258">
        <v>74.25</v>
      </c>
      <c r="N258" t="s">
        <v>6217</v>
      </c>
      <c r="O258" t="s">
        <v>6222</v>
      </c>
      <c r="P258" t="s">
        <v>6190</v>
      </c>
    </row>
    <row r="259" spans="1:16" x14ac:dyDescent="0.25">
      <c r="A259" t="s">
        <v>3413</v>
      </c>
      <c r="B259" s="12">
        <v>44386</v>
      </c>
      <c r="C259" t="s">
        <v>3414</v>
      </c>
      <c r="D259" t="s">
        <v>6150</v>
      </c>
      <c r="E259">
        <v>2</v>
      </c>
      <c r="F259" t="s">
        <v>3415</v>
      </c>
      <c r="G259" t="s">
        <v>6223</v>
      </c>
      <c r="H259" t="s">
        <v>19</v>
      </c>
      <c r="I259" t="s">
        <v>6195</v>
      </c>
      <c r="J259" t="s">
        <v>6187</v>
      </c>
      <c r="K259">
        <v>0.2</v>
      </c>
      <c r="L259">
        <v>3.8849999999999998</v>
      </c>
      <c r="M259">
        <v>7.77</v>
      </c>
      <c r="N259" t="s">
        <v>6218</v>
      </c>
      <c r="O259" t="s">
        <v>6221</v>
      </c>
      <c r="P259" t="s">
        <v>6191</v>
      </c>
    </row>
    <row r="260" spans="1:16" x14ac:dyDescent="0.25">
      <c r="A260" t="s">
        <v>1940</v>
      </c>
      <c r="B260" s="12">
        <v>44384</v>
      </c>
      <c r="C260" t="s">
        <v>1941</v>
      </c>
      <c r="D260" t="s">
        <v>6185</v>
      </c>
      <c r="E260">
        <v>1</v>
      </c>
      <c r="F260" t="s">
        <v>1942</v>
      </c>
      <c r="G260" t="s">
        <v>1943</v>
      </c>
      <c r="H260" t="s">
        <v>19</v>
      </c>
      <c r="I260" t="s">
        <v>6194</v>
      </c>
      <c r="J260" t="s">
        <v>6187</v>
      </c>
      <c r="K260">
        <v>2.5</v>
      </c>
      <c r="L260">
        <v>27.945</v>
      </c>
      <c r="M260">
        <v>27.945</v>
      </c>
      <c r="N260" t="s">
        <v>6217</v>
      </c>
      <c r="O260" t="s">
        <v>6221</v>
      </c>
      <c r="P260" t="s">
        <v>6190</v>
      </c>
    </row>
    <row r="261" spans="1:16" x14ac:dyDescent="0.25">
      <c r="A261" t="s">
        <v>4201</v>
      </c>
      <c r="B261" s="12">
        <v>43726</v>
      </c>
      <c r="C261" t="s">
        <v>4202</v>
      </c>
      <c r="D261" t="s">
        <v>6157</v>
      </c>
      <c r="E261">
        <v>2</v>
      </c>
      <c r="F261" t="s">
        <v>4203</v>
      </c>
      <c r="G261" t="s">
        <v>4204</v>
      </c>
      <c r="H261" t="s">
        <v>19</v>
      </c>
      <c r="I261" t="s">
        <v>6193</v>
      </c>
      <c r="J261" t="s">
        <v>6188</v>
      </c>
      <c r="K261">
        <v>0.5</v>
      </c>
      <c r="L261">
        <v>6.75</v>
      </c>
      <c r="M261">
        <v>13.5</v>
      </c>
      <c r="N261" t="s">
        <v>6216</v>
      </c>
      <c r="O261" t="s">
        <v>6220</v>
      </c>
      <c r="P261" t="s">
        <v>6190</v>
      </c>
    </row>
    <row r="262" spans="1:16" x14ac:dyDescent="0.25">
      <c r="A262" t="s">
        <v>6047</v>
      </c>
      <c r="B262" s="12">
        <v>43727</v>
      </c>
      <c r="C262" t="s">
        <v>6048</v>
      </c>
      <c r="D262" t="s">
        <v>6152</v>
      </c>
      <c r="E262">
        <v>2</v>
      </c>
      <c r="F262" t="s">
        <v>6049</v>
      </c>
      <c r="G262" t="s">
        <v>6050</v>
      </c>
      <c r="H262" t="s">
        <v>19</v>
      </c>
      <c r="I262" t="s">
        <v>6193</v>
      </c>
      <c r="J262" t="s">
        <v>6188</v>
      </c>
      <c r="K262">
        <v>0.2</v>
      </c>
      <c r="L262">
        <v>3.375</v>
      </c>
      <c r="M262">
        <v>6.75</v>
      </c>
      <c r="N262" t="s">
        <v>6216</v>
      </c>
      <c r="O262" t="s">
        <v>6220</v>
      </c>
      <c r="P262" t="s">
        <v>6190</v>
      </c>
    </row>
    <row r="263" spans="1:16" x14ac:dyDescent="0.25">
      <c r="A263" t="s">
        <v>1753</v>
      </c>
      <c r="B263" s="12">
        <v>43728</v>
      </c>
      <c r="C263" t="s">
        <v>1754</v>
      </c>
      <c r="D263" t="s">
        <v>6165</v>
      </c>
      <c r="E263">
        <v>4</v>
      </c>
      <c r="F263" t="s">
        <v>1755</v>
      </c>
      <c r="G263" t="s">
        <v>1756</v>
      </c>
      <c r="H263" t="s">
        <v>19</v>
      </c>
      <c r="I263" t="s">
        <v>6195</v>
      </c>
      <c r="J263" t="s">
        <v>6187</v>
      </c>
      <c r="K263">
        <v>2.5</v>
      </c>
      <c r="L263">
        <v>29.784999999999997</v>
      </c>
      <c r="M263">
        <v>119.13999999999999</v>
      </c>
      <c r="N263" t="s">
        <v>6218</v>
      </c>
      <c r="O263" t="s">
        <v>6221</v>
      </c>
      <c r="P263" t="s">
        <v>6190</v>
      </c>
    </row>
    <row r="264" spans="1:16" x14ac:dyDescent="0.25">
      <c r="A264" t="s">
        <v>5626</v>
      </c>
      <c r="B264" s="12">
        <v>43729</v>
      </c>
      <c r="C264" t="s">
        <v>5627</v>
      </c>
      <c r="D264" t="s">
        <v>6179</v>
      </c>
      <c r="E264">
        <v>5</v>
      </c>
      <c r="F264" t="s">
        <v>5628</v>
      </c>
      <c r="G264" t="s">
        <v>5629</v>
      </c>
      <c r="H264" t="s">
        <v>19</v>
      </c>
      <c r="I264" t="s">
        <v>6192</v>
      </c>
      <c r="J264" t="s">
        <v>6186</v>
      </c>
      <c r="K264">
        <v>1</v>
      </c>
      <c r="L264">
        <v>11.95</v>
      </c>
      <c r="M264">
        <v>59.75</v>
      </c>
      <c r="N264" t="s">
        <v>6219</v>
      </c>
      <c r="O264" t="s">
        <v>6222</v>
      </c>
      <c r="P264" t="s">
        <v>6191</v>
      </c>
    </row>
    <row r="265" spans="1:16" x14ac:dyDescent="0.25">
      <c r="A265" t="s">
        <v>6111</v>
      </c>
      <c r="B265" s="12">
        <v>43730</v>
      </c>
      <c r="C265" t="s">
        <v>6112</v>
      </c>
      <c r="D265" t="s">
        <v>6142</v>
      </c>
      <c r="E265">
        <v>1</v>
      </c>
      <c r="F265" t="s">
        <v>6113</v>
      </c>
      <c r="G265" t="s">
        <v>6114</v>
      </c>
      <c r="H265" t="s">
        <v>19</v>
      </c>
      <c r="I265" t="s">
        <v>6192</v>
      </c>
      <c r="J265" t="s">
        <v>6186</v>
      </c>
      <c r="K265">
        <v>2.5</v>
      </c>
      <c r="L265">
        <v>27.484999999999996</v>
      </c>
      <c r="M265">
        <v>27.484999999999996</v>
      </c>
      <c r="N265" t="s">
        <v>6219</v>
      </c>
      <c r="O265" t="s">
        <v>6222</v>
      </c>
      <c r="P265" t="s">
        <v>6191</v>
      </c>
    </row>
    <row r="266" spans="1:16" x14ac:dyDescent="0.25">
      <c r="A266" t="s">
        <v>1389</v>
      </c>
      <c r="B266" s="12">
        <v>43731</v>
      </c>
      <c r="C266" t="s">
        <v>1390</v>
      </c>
      <c r="D266" t="s">
        <v>6139</v>
      </c>
      <c r="E266">
        <v>4</v>
      </c>
      <c r="F266" t="s">
        <v>1391</v>
      </c>
      <c r="G266" t="s">
        <v>1392</v>
      </c>
      <c r="H266" t="s">
        <v>19</v>
      </c>
      <c r="I266" t="s">
        <v>6194</v>
      </c>
      <c r="J266" t="s">
        <v>6188</v>
      </c>
      <c r="K266">
        <v>0.5</v>
      </c>
      <c r="L266">
        <v>8.25</v>
      </c>
      <c r="M266">
        <v>33</v>
      </c>
      <c r="N266" t="s">
        <v>6217</v>
      </c>
      <c r="O266" t="s">
        <v>6220</v>
      </c>
      <c r="P266" t="s">
        <v>6191</v>
      </c>
    </row>
    <row r="267" spans="1:16" x14ac:dyDescent="0.25">
      <c r="A267" t="s">
        <v>2644</v>
      </c>
      <c r="B267" s="12">
        <v>43732</v>
      </c>
      <c r="C267" t="s">
        <v>2645</v>
      </c>
      <c r="D267" t="s">
        <v>6144</v>
      </c>
      <c r="E267">
        <v>3</v>
      </c>
      <c r="F267" t="s">
        <v>2646</v>
      </c>
      <c r="G267" t="s">
        <v>2647</v>
      </c>
      <c r="H267" t="s">
        <v>19</v>
      </c>
      <c r="I267" t="s">
        <v>6194</v>
      </c>
      <c r="J267" t="s">
        <v>6187</v>
      </c>
      <c r="K267">
        <v>0.5</v>
      </c>
      <c r="L267">
        <v>7.29</v>
      </c>
      <c r="M267">
        <v>21.87</v>
      </c>
      <c r="N267" t="s">
        <v>6217</v>
      </c>
      <c r="O267" t="s">
        <v>6221</v>
      </c>
      <c r="P267" t="s">
        <v>6191</v>
      </c>
    </row>
    <row r="268" spans="1:16" x14ac:dyDescent="0.25">
      <c r="A268" t="s">
        <v>3082</v>
      </c>
      <c r="B268" s="12">
        <v>43733</v>
      </c>
      <c r="C268" t="s">
        <v>3083</v>
      </c>
      <c r="D268" t="s">
        <v>6145</v>
      </c>
      <c r="E268">
        <v>5</v>
      </c>
      <c r="F268" t="s">
        <v>3084</v>
      </c>
      <c r="G268" t="s">
        <v>3085</v>
      </c>
      <c r="H268" t="s">
        <v>19</v>
      </c>
      <c r="I268" t="s">
        <v>6195</v>
      </c>
      <c r="J268" t="s">
        <v>6186</v>
      </c>
      <c r="K268">
        <v>0.2</v>
      </c>
      <c r="L268">
        <v>4.7549999999999999</v>
      </c>
      <c r="M268">
        <v>23.774999999999999</v>
      </c>
      <c r="N268" t="s">
        <v>6218</v>
      </c>
      <c r="O268" t="s">
        <v>6222</v>
      </c>
      <c r="P268" t="s">
        <v>6191</v>
      </c>
    </row>
    <row r="269" spans="1:16" x14ac:dyDescent="0.25">
      <c r="A269" t="s">
        <v>5380</v>
      </c>
      <c r="B269" s="12">
        <v>44383</v>
      </c>
      <c r="C269" t="s">
        <v>5428</v>
      </c>
      <c r="D269" t="s">
        <v>6157</v>
      </c>
      <c r="E269">
        <v>1</v>
      </c>
      <c r="F269" t="s">
        <v>5429</v>
      </c>
      <c r="G269" t="s">
        <v>5430</v>
      </c>
      <c r="H269" t="s">
        <v>19</v>
      </c>
      <c r="I269" t="s">
        <v>6193</v>
      </c>
      <c r="J269" t="s">
        <v>6188</v>
      </c>
      <c r="K269">
        <v>0.5</v>
      </c>
      <c r="L269">
        <v>6.75</v>
      </c>
      <c r="M269">
        <v>6.75</v>
      </c>
      <c r="N269" t="s">
        <v>6216</v>
      </c>
      <c r="O269" t="s">
        <v>6220</v>
      </c>
      <c r="P269" t="s">
        <v>6190</v>
      </c>
    </row>
    <row r="270" spans="1:16" x14ac:dyDescent="0.25">
      <c r="A270" t="s">
        <v>1561</v>
      </c>
      <c r="B270" s="12">
        <v>43735</v>
      </c>
      <c r="C270" t="s">
        <v>1562</v>
      </c>
      <c r="D270" t="s">
        <v>6181</v>
      </c>
      <c r="E270">
        <v>1</v>
      </c>
      <c r="F270" t="s">
        <v>1563</v>
      </c>
      <c r="G270" t="s">
        <v>1564</v>
      </c>
      <c r="H270" t="s">
        <v>19</v>
      </c>
      <c r="I270" t="s">
        <v>6195</v>
      </c>
      <c r="J270" t="s">
        <v>6188</v>
      </c>
      <c r="K270">
        <v>2.5</v>
      </c>
      <c r="L270">
        <v>33.464999999999996</v>
      </c>
      <c r="M270">
        <v>33.464999999999996</v>
      </c>
      <c r="N270" t="s">
        <v>6218</v>
      </c>
      <c r="O270" t="s">
        <v>6220</v>
      </c>
      <c r="P270" t="s">
        <v>6190</v>
      </c>
    </row>
    <row r="271" spans="1:16" x14ac:dyDescent="0.25">
      <c r="A271" t="s">
        <v>1934</v>
      </c>
      <c r="B271" s="12">
        <v>43736</v>
      </c>
      <c r="C271" t="s">
        <v>1935</v>
      </c>
      <c r="D271" t="s">
        <v>6160</v>
      </c>
      <c r="E271">
        <v>2</v>
      </c>
      <c r="F271" t="s">
        <v>1936</v>
      </c>
      <c r="G271" t="s">
        <v>1937</v>
      </c>
      <c r="H271" t="s">
        <v>19</v>
      </c>
      <c r="I271" t="s">
        <v>6195</v>
      </c>
      <c r="J271" t="s">
        <v>6188</v>
      </c>
      <c r="K271">
        <v>0.5</v>
      </c>
      <c r="L271">
        <v>8.73</v>
      </c>
      <c r="M271">
        <v>17.46</v>
      </c>
      <c r="N271" t="s">
        <v>6218</v>
      </c>
      <c r="O271" t="s">
        <v>6220</v>
      </c>
      <c r="P271" t="s">
        <v>6190</v>
      </c>
    </row>
    <row r="272" spans="1:16" x14ac:dyDescent="0.25">
      <c r="A272" t="s">
        <v>4735</v>
      </c>
      <c r="B272" s="12">
        <v>43737</v>
      </c>
      <c r="C272" t="s">
        <v>4736</v>
      </c>
      <c r="D272" t="s">
        <v>6161</v>
      </c>
      <c r="E272">
        <v>2</v>
      </c>
      <c r="F272" t="s">
        <v>4737</v>
      </c>
      <c r="G272" t="s">
        <v>4738</v>
      </c>
      <c r="H272" t="s">
        <v>19</v>
      </c>
      <c r="I272" t="s">
        <v>6195</v>
      </c>
      <c r="J272" t="s">
        <v>6186</v>
      </c>
      <c r="K272">
        <v>0.5</v>
      </c>
      <c r="L272">
        <v>9.51</v>
      </c>
      <c r="M272">
        <v>19.02</v>
      </c>
      <c r="N272" t="s">
        <v>6218</v>
      </c>
      <c r="O272" t="s">
        <v>6222</v>
      </c>
      <c r="P272" t="s">
        <v>6191</v>
      </c>
    </row>
    <row r="273" spans="1:16" x14ac:dyDescent="0.25">
      <c r="A273" t="s">
        <v>2434</v>
      </c>
      <c r="B273" s="12">
        <v>43738</v>
      </c>
      <c r="C273" t="s">
        <v>2435</v>
      </c>
      <c r="D273" t="s">
        <v>6179</v>
      </c>
      <c r="E273">
        <v>5</v>
      </c>
      <c r="F273" t="s">
        <v>2436</v>
      </c>
      <c r="G273" t="s">
        <v>2437</v>
      </c>
      <c r="H273" t="s">
        <v>19</v>
      </c>
      <c r="I273" t="s">
        <v>6192</v>
      </c>
      <c r="J273" t="s">
        <v>6186</v>
      </c>
      <c r="K273">
        <v>1</v>
      </c>
      <c r="L273">
        <v>11.95</v>
      </c>
      <c r="M273">
        <v>59.75</v>
      </c>
      <c r="N273" t="s">
        <v>6219</v>
      </c>
      <c r="O273" t="s">
        <v>6222</v>
      </c>
      <c r="P273" t="s">
        <v>6191</v>
      </c>
    </row>
    <row r="274" spans="1:16" x14ac:dyDescent="0.25">
      <c r="A274" t="s">
        <v>5402</v>
      </c>
      <c r="B274" s="12">
        <v>43739</v>
      </c>
      <c r="C274" t="s">
        <v>5403</v>
      </c>
      <c r="D274" t="s">
        <v>6146</v>
      </c>
      <c r="E274">
        <v>3</v>
      </c>
      <c r="F274" t="s">
        <v>5404</v>
      </c>
      <c r="G274" t="s">
        <v>6223</v>
      </c>
      <c r="H274" t="s">
        <v>19</v>
      </c>
      <c r="I274" t="s">
        <v>6192</v>
      </c>
      <c r="J274" t="s">
        <v>6188</v>
      </c>
      <c r="K274">
        <v>0.5</v>
      </c>
      <c r="L274">
        <v>5.97</v>
      </c>
      <c r="M274">
        <v>17.91</v>
      </c>
      <c r="N274" t="s">
        <v>6219</v>
      </c>
      <c r="O274" t="s">
        <v>6220</v>
      </c>
      <c r="P274" t="s">
        <v>6190</v>
      </c>
    </row>
    <row r="275" spans="1:16" x14ac:dyDescent="0.25">
      <c r="A275" t="s">
        <v>3402</v>
      </c>
      <c r="B275" s="12">
        <v>44381</v>
      </c>
      <c r="C275" t="s">
        <v>3403</v>
      </c>
      <c r="D275" t="s">
        <v>6173</v>
      </c>
      <c r="E275">
        <v>3</v>
      </c>
      <c r="F275" t="s">
        <v>3404</v>
      </c>
      <c r="G275" t="s">
        <v>3405</v>
      </c>
      <c r="H275" t="s">
        <v>19</v>
      </c>
      <c r="I275" t="s">
        <v>6192</v>
      </c>
      <c r="J275" t="s">
        <v>6186</v>
      </c>
      <c r="K275">
        <v>0.5</v>
      </c>
      <c r="L275">
        <v>7.169999999999999</v>
      </c>
      <c r="M275">
        <v>21.509999999999998</v>
      </c>
      <c r="N275" t="s">
        <v>6219</v>
      </c>
      <c r="O275" t="s">
        <v>6222</v>
      </c>
      <c r="P275" t="s">
        <v>6191</v>
      </c>
    </row>
    <row r="276" spans="1:16" x14ac:dyDescent="0.25">
      <c r="A276" t="s">
        <v>6025</v>
      </c>
      <c r="B276" s="12">
        <v>43741</v>
      </c>
      <c r="C276" t="s">
        <v>6026</v>
      </c>
      <c r="D276" t="s">
        <v>6172</v>
      </c>
      <c r="E276">
        <v>2</v>
      </c>
      <c r="F276" t="s">
        <v>6027</v>
      </c>
      <c r="G276" t="s">
        <v>6223</v>
      </c>
      <c r="H276" t="s">
        <v>19</v>
      </c>
      <c r="I276" t="s">
        <v>6192</v>
      </c>
      <c r="J276" t="s">
        <v>6187</v>
      </c>
      <c r="K276">
        <v>0.5</v>
      </c>
      <c r="L276">
        <v>5.3699999999999992</v>
      </c>
      <c r="M276">
        <v>10.739999999999998</v>
      </c>
      <c r="N276" t="s">
        <v>6219</v>
      </c>
      <c r="O276" t="s">
        <v>6221</v>
      </c>
      <c r="P276" t="s">
        <v>6191</v>
      </c>
    </row>
    <row r="277" spans="1:16" x14ac:dyDescent="0.25">
      <c r="A277" t="s">
        <v>805</v>
      </c>
      <c r="B277" s="12">
        <v>43742</v>
      </c>
      <c r="C277" t="s">
        <v>806</v>
      </c>
      <c r="D277" t="s">
        <v>6153</v>
      </c>
      <c r="E277">
        <v>3</v>
      </c>
      <c r="F277" t="s">
        <v>807</v>
      </c>
      <c r="G277" t="s">
        <v>808</v>
      </c>
      <c r="H277" t="s">
        <v>19</v>
      </c>
      <c r="I277" t="s">
        <v>6194</v>
      </c>
      <c r="J277" t="s">
        <v>6187</v>
      </c>
      <c r="K277">
        <v>0.2</v>
      </c>
      <c r="L277">
        <v>3.645</v>
      </c>
      <c r="M277">
        <v>10.935</v>
      </c>
      <c r="N277" t="s">
        <v>6217</v>
      </c>
      <c r="O277" t="s">
        <v>6221</v>
      </c>
      <c r="P277" t="s">
        <v>6190</v>
      </c>
    </row>
    <row r="278" spans="1:16" x14ac:dyDescent="0.25">
      <c r="A278" t="s">
        <v>2818</v>
      </c>
      <c r="B278" s="12">
        <v>43743</v>
      </c>
      <c r="C278" t="s">
        <v>2819</v>
      </c>
      <c r="D278" t="s">
        <v>6164</v>
      </c>
      <c r="E278">
        <v>1</v>
      </c>
      <c r="F278" t="s">
        <v>2820</v>
      </c>
      <c r="G278" t="s">
        <v>2821</v>
      </c>
      <c r="H278" t="s">
        <v>19</v>
      </c>
      <c r="I278" t="s">
        <v>6195</v>
      </c>
      <c r="J278" t="s">
        <v>6186</v>
      </c>
      <c r="K278">
        <v>2.5</v>
      </c>
      <c r="L278">
        <v>36.454999999999998</v>
      </c>
      <c r="M278">
        <v>36.454999999999998</v>
      </c>
      <c r="N278" t="s">
        <v>6218</v>
      </c>
      <c r="O278" t="s">
        <v>6222</v>
      </c>
      <c r="P278" t="s">
        <v>6190</v>
      </c>
    </row>
    <row r="279" spans="1:16" x14ac:dyDescent="0.25">
      <c r="A279" t="s">
        <v>2482</v>
      </c>
      <c r="B279" s="12">
        <v>43744</v>
      </c>
      <c r="C279" t="s">
        <v>2483</v>
      </c>
      <c r="D279" t="s">
        <v>6157</v>
      </c>
      <c r="E279">
        <v>4</v>
      </c>
      <c r="F279" t="s">
        <v>2484</v>
      </c>
      <c r="G279" t="s">
        <v>6223</v>
      </c>
      <c r="H279" t="s">
        <v>19</v>
      </c>
      <c r="I279" t="s">
        <v>6193</v>
      </c>
      <c r="J279" t="s">
        <v>6188</v>
      </c>
      <c r="K279">
        <v>0.5</v>
      </c>
      <c r="L279">
        <v>6.75</v>
      </c>
      <c r="M279">
        <v>27</v>
      </c>
      <c r="N279" t="s">
        <v>6216</v>
      </c>
      <c r="O279" t="s">
        <v>6220</v>
      </c>
      <c r="P279" t="s">
        <v>6190</v>
      </c>
    </row>
    <row r="280" spans="1:16" x14ac:dyDescent="0.25">
      <c r="A280" t="s">
        <v>1895</v>
      </c>
      <c r="B280" s="12">
        <v>43745</v>
      </c>
      <c r="C280" t="s">
        <v>1935</v>
      </c>
      <c r="D280" t="s">
        <v>6170</v>
      </c>
      <c r="E280">
        <v>1</v>
      </c>
      <c r="F280" t="s">
        <v>1936</v>
      </c>
      <c r="G280" t="s">
        <v>1937</v>
      </c>
      <c r="H280" t="s">
        <v>19</v>
      </c>
      <c r="I280" t="s">
        <v>6195</v>
      </c>
      <c r="J280" t="s">
        <v>6186</v>
      </c>
      <c r="K280">
        <v>1</v>
      </c>
      <c r="L280">
        <v>15.85</v>
      </c>
      <c r="M280">
        <v>15.85</v>
      </c>
      <c r="N280" t="s">
        <v>6218</v>
      </c>
      <c r="O280" t="s">
        <v>6222</v>
      </c>
      <c r="P280" t="s">
        <v>6190</v>
      </c>
    </row>
    <row r="281" spans="1:16" x14ac:dyDescent="0.25">
      <c r="A281" t="s">
        <v>2232</v>
      </c>
      <c r="B281" s="12">
        <v>43746</v>
      </c>
      <c r="C281" t="s">
        <v>2233</v>
      </c>
      <c r="D281" t="s">
        <v>6159</v>
      </c>
      <c r="E281">
        <v>6</v>
      </c>
      <c r="F281" t="s">
        <v>2234</v>
      </c>
      <c r="G281" t="s">
        <v>2235</v>
      </c>
      <c r="H281" t="s">
        <v>19</v>
      </c>
      <c r="I281" t="s">
        <v>6195</v>
      </c>
      <c r="J281" t="s">
        <v>6188</v>
      </c>
      <c r="K281">
        <v>0.2</v>
      </c>
      <c r="L281">
        <v>4.3650000000000002</v>
      </c>
      <c r="M281">
        <v>26.19</v>
      </c>
      <c r="N281" t="s">
        <v>6218</v>
      </c>
      <c r="O281" t="s">
        <v>6220</v>
      </c>
      <c r="P281" t="s">
        <v>6190</v>
      </c>
    </row>
    <row r="282" spans="1:16" x14ac:dyDescent="0.25">
      <c r="A282" t="s">
        <v>5938</v>
      </c>
      <c r="B282" s="12">
        <v>43747</v>
      </c>
      <c r="C282" t="s">
        <v>5939</v>
      </c>
      <c r="D282" t="s">
        <v>6184</v>
      </c>
      <c r="E282">
        <v>5</v>
      </c>
      <c r="F282" t="s">
        <v>5940</v>
      </c>
      <c r="G282" t="s">
        <v>5941</v>
      </c>
      <c r="H282" t="s">
        <v>19</v>
      </c>
      <c r="I282" t="s">
        <v>6194</v>
      </c>
      <c r="J282" t="s">
        <v>6186</v>
      </c>
      <c r="K282">
        <v>0.2</v>
      </c>
      <c r="L282">
        <v>4.4550000000000001</v>
      </c>
      <c r="M282">
        <v>22.274999999999999</v>
      </c>
      <c r="N282" t="s">
        <v>6217</v>
      </c>
      <c r="O282" t="s">
        <v>6222</v>
      </c>
      <c r="P282" t="s">
        <v>6191</v>
      </c>
    </row>
    <row r="283" spans="1:16" x14ac:dyDescent="0.25">
      <c r="A283" t="s">
        <v>2855</v>
      </c>
      <c r="B283" s="12">
        <v>43748</v>
      </c>
      <c r="C283" t="s">
        <v>2586</v>
      </c>
      <c r="D283" t="s">
        <v>6169</v>
      </c>
      <c r="E283">
        <v>4</v>
      </c>
      <c r="F283" t="s">
        <v>2587</v>
      </c>
      <c r="G283" t="s">
        <v>2588</v>
      </c>
      <c r="H283" t="s">
        <v>19</v>
      </c>
      <c r="I283" t="s">
        <v>6195</v>
      </c>
      <c r="J283" t="s">
        <v>6187</v>
      </c>
      <c r="K283">
        <v>0.5</v>
      </c>
      <c r="L283">
        <v>7.77</v>
      </c>
      <c r="M283">
        <v>31.08</v>
      </c>
      <c r="N283" t="s">
        <v>6218</v>
      </c>
      <c r="O283" t="s">
        <v>6221</v>
      </c>
      <c r="P283" t="s">
        <v>6191</v>
      </c>
    </row>
    <row r="284" spans="1:16" x14ac:dyDescent="0.25">
      <c r="A284" t="s">
        <v>2855</v>
      </c>
      <c r="B284" s="12">
        <v>43749</v>
      </c>
      <c r="C284" t="s">
        <v>2586</v>
      </c>
      <c r="D284" t="s">
        <v>6168</v>
      </c>
      <c r="E284">
        <v>6</v>
      </c>
      <c r="F284" t="s">
        <v>2587</v>
      </c>
      <c r="G284" t="s">
        <v>2588</v>
      </c>
      <c r="H284" t="s">
        <v>19</v>
      </c>
      <c r="I284" t="s">
        <v>6193</v>
      </c>
      <c r="J284" t="s">
        <v>6187</v>
      </c>
      <c r="K284">
        <v>2.5</v>
      </c>
      <c r="L284">
        <v>22.884999999999998</v>
      </c>
      <c r="M284">
        <v>137.31</v>
      </c>
      <c r="N284" t="s">
        <v>6216</v>
      </c>
      <c r="O284" t="s">
        <v>6221</v>
      </c>
      <c r="P284" t="s">
        <v>6191</v>
      </c>
    </row>
    <row r="285" spans="1:16" x14ac:dyDescent="0.25">
      <c r="A285" t="s">
        <v>3802</v>
      </c>
      <c r="B285" s="12">
        <v>43750</v>
      </c>
      <c r="C285" t="s">
        <v>3803</v>
      </c>
      <c r="D285" t="s">
        <v>6142</v>
      </c>
      <c r="E285">
        <v>3</v>
      </c>
      <c r="F285" t="s">
        <v>3804</v>
      </c>
      <c r="G285" t="s">
        <v>6223</v>
      </c>
      <c r="H285" t="s">
        <v>19</v>
      </c>
      <c r="I285" t="s">
        <v>6192</v>
      </c>
      <c r="J285" t="s">
        <v>6186</v>
      </c>
      <c r="K285">
        <v>2.5</v>
      </c>
      <c r="L285">
        <v>27.484999999999996</v>
      </c>
      <c r="M285">
        <v>82.454999999999984</v>
      </c>
      <c r="N285" t="s">
        <v>6219</v>
      </c>
      <c r="O285" t="s">
        <v>6222</v>
      </c>
      <c r="P285" t="s">
        <v>6191</v>
      </c>
    </row>
    <row r="286" spans="1:16" x14ac:dyDescent="0.25">
      <c r="A286" t="s">
        <v>843</v>
      </c>
      <c r="B286" s="12">
        <v>43751</v>
      </c>
      <c r="C286" t="s">
        <v>844</v>
      </c>
      <c r="D286" t="s">
        <v>6157</v>
      </c>
      <c r="E286">
        <v>1</v>
      </c>
      <c r="F286" t="s">
        <v>845</v>
      </c>
      <c r="G286" t="s">
        <v>846</v>
      </c>
      <c r="H286" t="s">
        <v>19</v>
      </c>
      <c r="I286" t="s">
        <v>6193</v>
      </c>
      <c r="J286" t="s">
        <v>6188</v>
      </c>
      <c r="K286">
        <v>0.5</v>
      </c>
      <c r="L286">
        <v>6.75</v>
      </c>
      <c r="M286">
        <v>6.75</v>
      </c>
      <c r="N286" t="s">
        <v>6216</v>
      </c>
      <c r="O286" t="s">
        <v>6220</v>
      </c>
      <c r="P286" t="s">
        <v>6191</v>
      </c>
    </row>
    <row r="287" spans="1:16" x14ac:dyDescent="0.25">
      <c r="A287" t="s">
        <v>2866</v>
      </c>
      <c r="B287" s="12">
        <v>43752</v>
      </c>
      <c r="C287" t="s">
        <v>2867</v>
      </c>
      <c r="D287" t="s">
        <v>6158</v>
      </c>
      <c r="E287">
        <v>5</v>
      </c>
      <c r="F287" t="s">
        <v>2868</v>
      </c>
      <c r="G287" t="s">
        <v>6223</v>
      </c>
      <c r="H287" t="s">
        <v>19</v>
      </c>
      <c r="I287" t="s">
        <v>6193</v>
      </c>
      <c r="J287" t="s">
        <v>6187</v>
      </c>
      <c r="K287">
        <v>0.5</v>
      </c>
      <c r="L287">
        <v>5.97</v>
      </c>
      <c r="M287">
        <v>29.849999999999998</v>
      </c>
      <c r="N287" t="s">
        <v>6216</v>
      </c>
      <c r="O287" t="s">
        <v>6221</v>
      </c>
      <c r="P287" t="s">
        <v>6191</v>
      </c>
    </row>
    <row r="288" spans="1:16" x14ac:dyDescent="0.25">
      <c r="A288" t="s">
        <v>5056</v>
      </c>
      <c r="B288" s="12">
        <v>43753</v>
      </c>
      <c r="C288" t="s">
        <v>5113</v>
      </c>
      <c r="D288" t="s">
        <v>6142</v>
      </c>
      <c r="E288">
        <v>5</v>
      </c>
      <c r="F288" t="s">
        <v>5114</v>
      </c>
      <c r="G288" t="s">
        <v>6223</v>
      </c>
      <c r="H288" t="s">
        <v>19</v>
      </c>
      <c r="I288" t="s">
        <v>6192</v>
      </c>
      <c r="J288" t="s">
        <v>6186</v>
      </c>
      <c r="K288">
        <v>2.5</v>
      </c>
      <c r="L288">
        <v>27.484999999999996</v>
      </c>
      <c r="M288">
        <v>137.42499999999998</v>
      </c>
      <c r="N288" t="s">
        <v>6219</v>
      </c>
      <c r="O288" t="s">
        <v>6222</v>
      </c>
      <c r="P288" t="s">
        <v>6191</v>
      </c>
    </row>
    <row r="289" spans="1:16" x14ac:dyDescent="0.25">
      <c r="A289" t="s">
        <v>3158</v>
      </c>
      <c r="B289" s="12">
        <v>43754</v>
      </c>
      <c r="C289" t="s">
        <v>3159</v>
      </c>
      <c r="D289" t="s">
        <v>6154</v>
      </c>
      <c r="E289">
        <v>2</v>
      </c>
      <c r="F289" t="s">
        <v>3160</v>
      </c>
      <c r="G289" t="s">
        <v>3161</v>
      </c>
      <c r="H289" t="s">
        <v>19</v>
      </c>
      <c r="I289" t="s">
        <v>6193</v>
      </c>
      <c r="J289" t="s">
        <v>6187</v>
      </c>
      <c r="K289">
        <v>0.2</v>
      </c>
      <c r="L289">
        <v>2.9849999999999999</v>
      </c>
      <c r="M289">
        <v>5.97</v>
      </c>
      <c r="N289" t="s">
        <v>6216</v>
      </c>
      <c r="O289" t="s">
        <v>6221</v>
      </c>
      <c r="P289" t="s">
        <v>6191</v>
      </c>
    </row>
    <row r="290" spans="1:16" x14ac:dyDescent="0.25">
      <c r="A290" t="s">
        <v>3565</v>
      </c>
      <c r="B290" s="12">
        <v>43755</v>
      </c>
      <c r="C290" t="s">
        <v>3566</v>
      </c>
      <c r="D290" t="s">
        <v>6180</v>
      </c>
      <c r="E290">
        <v>2</v>
      </c>
      <c r="F290" t="s">
        <v>3567</v>
      </c>
      <c r="G290" t="s">
        <v>3568</v>
      </c>
      <c r="H290" t="s">
        <v>19</v>
      </c>
      <c r="I290" t="s">
        <v>6193</v>
      </c>
      <c r="J290" t="s">
        <v>6186</v>
      </c>
      <c r="K290">
        <v>0.5</v>
      </c>
      <c r="L290">
        <v>7.77</v>
      </c>
      <c r="M290">
        <v>15.54</v>
      </c>
      <c r="N290" t="s">
        <v>6216</v>
      </c>
      <c r="O290" t="s">
        <v>6222</v>
      </c>
      <c r="P290" t="s">
        <v>6191</v>
      </c>
    </row>
    <row r="291" spans="1:16" x14ac:dyDescent="0.25">
      <c r="A291" t="s">
        <v>2655</v>
      </c>
      <c r="B291" s="12">
        <v>43756</v>
      </c>
      <c r="C291" t="s">
        <v>2656</v>
      </c>
      <c r="D291" t="s">
        <v>6182</v>
      </c>
      <c r="E291">
        <v>4</v>
      </c>
      <c r="F291" t="s">
        <v>2657</v>
      </c>
      <c r="G291" t="s">
        <v>6223</v>
      </c>
      <c r="H291" t="s">
        <v>19</v>
      </c>
      <c r="I291" t="s">
        <v>6193</v>
      </c>
      <c r="J291" t="s">
        <v>6186</v>
      </c>
      <c r="K291">
        <v>2.5</v>
      </c>
      <c r="L291">
        <v>29.784999999999997</v>
      </c>
      <c r="M291">
        <v>119.13999999999999</v>
      </c>
      <c r="N291" t="s">
        <v>6216</v>
      </c>
      <c r="O291" t="s">
        <v>6222</v>
      </c>
      <c r="P291" t="s">
        <v>6191</v>
      </c>
    </row>
    <row r="292" spans="1:16" x14ac:dyDescent="0.25">
      <c r="A292" t="s">
        <v>1986</v>
      </c>
      <c r="B292" s="12">
        <v>43757</v>
      </c>
      <c r="C292" t="s">
        <v>1987</v>
      </c>
      <c r="D292" t="s">
        <v>6158</v>
      </c>
      <c r="E292">
        <v>1</v>
      </c>
      <c r="F292" t="s">
        <v>1988</v>
      </c>
      <c r="G292" t="s">
        <v>1989</v>
      </c>
      <c r="H292" t="s">
        <v>19</v>
      </c>
      <c r="I292" t="s">
        <v>6193</v>
      </c>
      <c r="J292" t="s">
        <v>6187</v>
      </c>
      <c r="K292">
        <v>0.5</v>
      </c>
      <c r="L292">
        <v>5.97</v>
      </c>
      <c r="M292">
        <v>5.97</v>
      </c>
      <c r="N292" t="s">
        <v>6216</v>
      </c>
      <c r="O292" t="s">
        <v>6221</v>
      </c>
      <c r="P292" t="s">
        <v>6190</v>
      </c>
    </row>
    <row r="293" spans="1:16" x14ac:dyDescent="0.25">
      <c r="A293" t="s">
        <v>2169</v>
      </c>
      <c r="B293" s="12">
        <v>43758</v>
      </c>
      <c r="C293" t="s">
        <v>2170</v>
      </c>
      <c r="D293" t="s">
        <v>6184</v>
      </c>
      <c r="E293">
        <v>6</v>
      </c>
      <c r="F293" t="s">
        <v>2171</v>
      </c>
      <c r="G293" t="s">
        <v>2172</v>
      </c>
      <c r="H293" t="s">
        <v>19</v>
      </c>
      <c r="I293" t="s">
        <v>6194</v>
      </c>
      <c r="J293" t="s">
        <v>6186</v>
      </c>
      <c r="K293">
        <v>0.2</v>
      </c>
      <c r="L293">
        <v>4.4550000000000001</v>
      </c>
      <c r="M293">
        <v>26.73</v>
      </c>
      <c r="N293" t="s">
        <v>6217</v>
      </c>
      <c r="O293" t="s">
        <v>6222</v>
      </c>
      <c r="P293" t="s">
        <v>6190</v>
      </c>
    </row>
    <row r="294" spans="1:16" x14ac:dyDescent="0.25">
      <c r="A294" t="s">
        <v>3648</v>
      </c>
      <c r="B294" s="12">
        <v>44380</v>
      </c>
      <c r="C294" t="s">
        <v>3649</v>
      </c>
      <c r="D294" t="s">
        <v>6140</v>
      </c>
      <c r="E294">
        <v>3</v>
      </c>
      <c r="F294" t="s">
        <v>3650</v>
      </c>
      <c r="G294" t="s">
        <v>3651</v>
      </c>
      <c r="H294" t="s">
        <v>19</v>
      </c>
      <c r="I294" t="s">
        <v>6193</v>
      </c>
      <c r="J294" t="s">
        <v>6186</v>
      </c>
      <c r="K294">
        <v>1</v>
      </c>
      <c r="L294">
        <v>12.95</v>
      </c>
      <c r="M294">
        <v>38.849999999999994</v>
      </c>
      <c r="N294" t="s">
        <v>6216</v>
      </c>
      <c r="O294" t="s">
        <v>6222</v>
      </c>
      <c r="P294" t="s">
        <v>6190</v>
      </c>
    </row>
    <row r="295" spans="1:16" x14ac:dyDescent="0.25">
      <c r="A295" t="s">
        <v>2554</v>
      </c>
      <c r="B295" s="12">
        <v>43760</v>
      </c>
      <c r="C295" t="s">
        <v>2555</v>
      </c>
      <c r="D295" t="s">
        <v>6144</v>
      </c>
      <c r="E295">
        <v>6</v>
      </c>
      <c r="F295" t="s">
        <v>2556</v>
      </c>
      <c r="G295" t="s">
        <v>6223</v>
      </c>
      <c r="H295" t="s">
        <v>19</v>
      </c>
      <c r="I295" t="s">
        <v>6194</v>
      </c>
      <c r="J295" t="s">
        <v>6187</v>
      </c>
      <c r="K295">
        <v>0.5</v>
      </c>
      <c r="L295">
        <v>7.29</v>
      </c>
      <c r="M295">
        <v>43.74</v>
      </c>
      <c r="N295" t="s">
        <v>6217</v>
      </c>
      <c r="O295" t="s">
        <v>6221</v>
      </c>
      <c r="P295" t="s">
        <v>6191</v>
      </c>
    </row>
    <row r="296" spans="1:16" x14ac:dyDescent="0.25">
      <c r="A296" t="s">
        <v>2487</v>
      </c>
      <c r="B296" s="12">
        <v>43761</v>
      </c>
      <c r="C296" t="s">
        <v>2488</v>
      </c>
      <c r="D296" t="s">
        <v>6175</v>
      </c>
      <c r="E296">
        <v>6</v>
      </c>
      <c r="F296" t="s">
        <v>2489</v>
      </c>
      <c r="G296" t="s">
        <v>2490</v>
      </c>
      <c r="H296" t="s">
        <v>19</v>
      </c>
      <c r="I296" t="s">
        <v>6193</v>
      </c>
      <c r="J296" t="s">
        <v>6188</v>
      </c>
      <c r="K296">
        <v>2.5</v>
      </c>
      <c r="L296">
        <v>25.874999999999996</v>
      </c>
      <c r="M296">
        <v>155.24999999999997</v>
      </c>
      <c r="N296" t="s">
        <v>6216</v>
      </c>
      <c r="O296" t="s">
        <v>6220</v>
      </c>
      <c r="P296" t="s">
        <v>6191</v>
      </c>
    </row>
    <row r="297" spans="1:16" x14ac:dyDescent="0.25">
      <c r="A297" t="s">
        <v>1900</v>
      </c>
      <c r="B297" s="12">
        <v>43762</v>
      </c>
      <c r="C297" t="s">
        <v>1901</v>
      </c>
      <c r="D297" t="s">
        <v>6174</v>
      </c>
      <c r="E297">
        <v>1</v>
      </c>
      <c r="F297" t="s">
        <v>1902</v>
      </c>
      <c r="G297" t="s">
        <v>1903</v>
      </c>
      <c r="H297" t="s">
        <v>19</v>
      </c>
      <c r="I297" t="s">
        <v>6192</v>
      </c>
      <c r="J297" t="s">
        <v>6188</v>
      </c>
      <c r="K297">
        <v>0.2</v>
      </c>
      <c r="L297">
        <v>2.9849999999999999</v>
      </c>
      <c r="M297">
        <v>2.9849999999999999</v>
      </c>
      <c r="N297" t="s">
        <v>6219</v>
      </c>
      <c r="O297" t="s">
        <v>6220</v>
      </c>
      <c r="P297" t="s">
        <v>6190</v>
      </c>
    </row>
    <row r="298" spans="1:16" x14ac:dyDescent="0.25">
      <c r="A298" t="s">
        <v>860</v>
      </c>
      <c r="B298" s="12">
        <v>44379</v>
      </c>
      <c r="C298" t="s">
        <v>861</v>
      </c>
      <c r="D298" t="s">
        <v>6173</v>
      </c>
      <c r="E298">
        <v>1</v>
      </c>
      <c r="F298" t="s">
        <v>862</v>
      </c>
      <c r="G298" t="s">
        <v>863</v>
      </c>
      <c r="H298" t="s">
        <v>19</v>
      </c>
      <c r="I298" t="s">
        <v>6192</v>
      </c>
      <c r="J298" t="s">
        <v>6186</v>
      </c>
      <c r="K298">
        <v>0.5</v>
      </c>
      <c r="L298">
        <v>7.169999999999999</v>
      </c>
      <c r="M298">
        <v>7.169999999999999</v>
      </c>
      <c r="N298" t="s">
        <v>6219</v>
      </c>
      <c r="O298" t="s">
        <v>6222</v>
      </c>
      <c r="P298" t="s">
        <v>6190</v>
      </c>
    </row>
    <row r="299" spans="1:16" x14ac:dyDescent="0.25">
      <c r="A299" t="s">
        <v>3487</v>
      </c>
      <c r="B299" s="12">
        <v>44377</v>
      </c>
      <c r="C299" t="s">
        <v>3488</v>
      </c>
      <c r="D299" t="s">
        <v>6138</v>
      </c>
      <c r="E299">
        <v>6</v>
      </c>
      <c r="F299" t="s">
        <v>3489</v>
      </c>
      <c r="G299" t="s">
        <v>3490</v>
      </c>
      <c r="H299" t="s">
        <v>19</v>
      </c>
      <c r="I299" t="s">
        <v>6192</v>
      </c>
      <c r="J299" t="s">
        <v>6188</v>
      </c>
      <c r="K299">
        <v>1</v>
      </c>
      <c r="L299">
        <v>9.9499999999999993</v>
      </c>
      <c r="M299">
        <v>59.699999999999996</v>
      </c>
      <c r="N299" t="s">
        <v>6219</v>
      </c>
      <c r="O299" t="s">
        <v>6220</v>
      </c>
      <c r="P299" t="s">
        <v>6191</v>
      </c>
    </row>
    <row r="300" spans="1:16" x14ac:dyDescent="0.25">
      <c r="A300" t="s">
        <v>5705</v>
      </c>
      <c r="B300" s="12">
        <v>44376</v>
      </c>
      <c r="C300" t="s">
        <v>5706</v>
      </c>
      <c r="D300" t="s">
        <v>6155</v>
      </c>
      <c r="E300">
        <v>6</v>
      </c>
      <c r="F300" t="s">
        <v>5707</v>
      </c>
      <c r="G300" t="s">
        <v>6223</v>
      </c>
      <c r="H300" t="s">
        <v>19</v>
      </c>
      <c r="I300" t="s">
        <v>6193</v>
      </c>
      <c r="J300" t="s">
        <v>6188</v>
      </c>
      <c r="K300">
        <v>1</v>
      </c>
      <c r="L300">
        <v>11.25</v>
      </c>
      <c r="M300">
        <v>67.5</v>
      </c>
      <c r="N300" t="s">
        <v>6216</v>
      </c>
      <c r="O300" t="s">
        <v>6220</v>
      </c>
      <c r="P300" t="s">
        <v>6190</v>
      </c>
    </row>
    <row r="301" spans="1:16" x14ac:dyDescent="0.25">
      <c r="A301" t="s">
        <v>1839</v>
      </c>
      <c r="B301" s="12">
        <v>43766</v>
      </c>
      <c r="C301" t="s">
        <v>1840</v>
      </c>
      <c r="D301" t="s">
        <v>6171</v>
      </c>
      <c r="E301">
        <v>4</v>
      </c>
      <c r="F301" t="s">
        <v>1841</v>
      </c>
      <c r="G301" t="s">
        <v>1842</v>
      </c>
      <c r="H301" t="s">
        <v>19</v>
      </c>
      <c r="I301" t="s">
        <v>6194</v>
      </c>
      <c r="J301" t="s">
        <v>6186</v>
      </c>
      <c r="K301">
        <v>1</v>
      </c>
      <c r="L301">
        <v>14.85</v>
      </c>
      <c r="M301">
        <v>59.4</v>
      </c>
      <c r="N301" t="s">
        <v>6217</v>
      </c>
      <c r="O301" t="s">
        <v>6222</v>
      </c>
      <c r="P301" t="s">
        <v>6191</v>
      </c>
    </row>
    <row r="302" spans="1:16" x14ac:dyDescent="0.25">
      <c r="A302" t="s">
        <v>1643</v>
      </c>
      <c r="B302" s="12">
        <v>43767</v>
      </c>
      <c r="C302" t="s">
        <v>1644</v>
      </c>
      <c r="D302" t="s">
        <v>6163</v>
      </c>
      <c r="E302">
        <v>3</v>
      </c>
      <c r="F302" t="s">
        <v>1645</v>
      </c>
      <c r="G302" t="s">
        <v>6223</v>
      </c>
      <c r="H302" t="s">
        <v>19</v>
      </c>
      <c r="I302" t="s">
        <v>6192</v>
      </c>
      <c r="J302" t="s">
        <v>6187</v>
      </c>
      <c r="K302">
        <v>0.2</v>
      </c>
      <c r="L302">
        <v>2.6849999999999996</v>
      </c>
      <c r="M302">
        <v>8.0549999999999997</v>
      </c>
      <c r="N302" t="s">
        <v>6219</v>
      </c>
      <c r="O302" t="s">
        <v>6221</v>
      </c>
      <c r="P302" t="s">
        <v>6190</v>
      </c>
    </row>
    <row r="303" spans="1:16" x14ac:dyDescent="0.25">
      <c r="A303" t="s">
        <v>3677</v>
      </c>
      <c r="B303" s="12">
        <v>43768</v>
      </c>
      <c r="C303" t="s">
        <v>3678</v>
      </c>
      <c r="D303" t="s">
        <v>6173</v>
      </c>
      <c r="E303">
        <v>2</v>
      </c>
      <c r="F303" t="s">
        <v>3679</v>
      </c>
      <c r="G303" t="s">
        <v>3680</v>
      </c>
      <c r="H303" t="s">
        <v>19</v>
      </c>
      <c r="I303" t="s">
        <v>6192</v>
      </c>
      <c r="J303" t="s">
        <v>6186</v>
      </c>
      <c r="K303">
        <v>0.5</v>
      </c>
      <c r="L303">
        <v>7.169999999999999</v>
      </c>
      <c r="M303">
        <v>14.339999999999998</v>
      </c>
      <c r="N303" t="s">
        <v>6219</v>
      </c>
      <c r="O303" t="s">
        <v>6222</v>
      </c>
      <c r="P303" t="s">
        <v>6191</v>
      </c>
    </row>
    <row r="304" spans="1:16" x14ac:dyDescent="0.25">
      <c r="A304" t="s">
        <v>4898</v>
      </c>
      <c r="B304" s="12">
        <v>43769</v>
      </c>
      <c r="C304" t="s">
        <v>4899</v>
      </c>
      <c r="D304" t="s">
        <v>6141</v>
      </c>
      <c r="E304">
        <v>3</v>
      </c>
      <c r="F304" t="s">
        <v>4900</v>
      </c>
      <c r="G304" t="s">
        <v>6223</v>
      </c>
      <c r="H304" t="s">
        <v>19</v>
      </c>
      <c r="I304" t="s">
        <v>6194</v>
      </c>
      <c r="J304" t="s">
        <v>6188</v>
      </c>
      <c r="K304">
        <v>1</v>
      </c>
      <c r="L304">
        <v>13.75</v>
      </c>
      <c r="M304">
        <v>41.25</v>
      </c>
      <c r="N304" t="s">
        <v>6217</v>
      </c>
      <c r="O304" t="s">
        <v>6220</v>
      </c>
      <c r="P304" t="s">
        <v>6191</v>
      </c>
    </row>
    <row r="305" spans="1:16" x14ac:dyDescent="0.25">
      <c r="A305" t="s">
        <v>4151</v>
      </c>
      <c r="B305" s="12">
        <v>43770</v>
      </c>
      <c r="C305" t="s">
        <v>4152</v>
      </c>
      <c r="D305" t="s">
        <v>6163</v>
      </c>
      <c r="E305">
        <v>6</v>
      </c>
      <c r="F305" t="s">
        <v>4153</v>
      </c>
      <c r="G305" t="s">
        <v>4154</v>
      </c>
      <c r="H305" t="s">
        <v>19</v>
      </c>
      <c r="I305" t="s">
        <v>6192</v>
      </c>
      <c r="J305" t="s">
        <v>6187</v>
      </c>
      <c r="K305">
        <v>0.2</v>
      </c>
      <c r="L305">
        <v>2.6849999999999996</v>
      </c>
      <c r="M305">
        <v>16.11</v>
      </c>
      <c r="N305" t="s">
        <v>6219</v>
      </c>
      <c r="O305" t="s">
        <v>6221</v>
      </c>
      <c r="P305" t="s">
        <v>6191</v>
      </c>
    </row>
    <row r="306" spans="1:16" x14ac:dyDescent="0.25">
      <c r="A306" t="s">
        <v>2379</v>
      </c>
      <c r="B306" s="12">
        <v>43771</v>
      </c>
      <c r="C306" t="s">
        <v>2380</v>
      </c>
      <c r="D306" t="s">
        <v>6145</v>
      </c>
      <c r="E306">
        <v>6</v>
      </c>
      <c r="F306" t="s">
        <v>2381</v>
      </c>
      <c r="G306" t="s">
        <v>2382</v>
      </c>
      <c r="H306" t="s">
        <v>19</v>
      </c>
      <c r="I306" t="s">
        <v>6195</v>
      </c>
      <c r="J306" t="s">
        <v>6186</v>
      </c>
      <c r="K306">
        <v>0.2</v>
      </c>
      <c r="L306">
        <v>4.7549999999999999</v>
      </c>
      <c r="M306">
        <v>28.53</v>
      </c>
      <c r="N306" t="s">
        <v>6218</v>
      </c>
      <c r="O306" t="s">
        <v>6222</v>
      </c>
      <c r="P306" t="s">
        <v>6190</v>
      </c>
    </row>
    <row r="307" spans="1:16" x14ac:dyDescent="0.25">
      <c r="A307" t="s">
        <v>1765</v>
      </c>
      <c r="B307" s="12">
        <v>43772</v>
      </c>
      <c r="C307" t="s">
        <v>1766</v>
      </c>
      <c r="D307" t="s">
        <v>6175</v>
      </c>
      <c r="E307">
        <v>5</v>
      </c>
      <c r="F307" t="s">
        <v>1767</v>
      </c>
      <c r="G307" t="s">
        <v>1768</v>
      </c>
      <c r="H307" t="s">
        <v>19</v>
      </c>
      <c r="I307" t="s">
        <v>6193</v>
      </c>
      <c r="J307" t="s">
        <v>6188</v>
      </c>
      <c r="K307">
        <v>2.5</v>
      </c>
      <c r="L307">
        <v>25.874999999999996</v>
      </c>
      <c r="M307">
        <v>129.37499999999997</v>
      </c>
      <c r="N307" t="s">
        <v>6216</v>
      </c>
      <c r="O307" t="s">
        <v>6220</v>
      </c>
      <c r="P307" t="s">
        <v>6191</v>
      </c>
    </row>
    <row r="308" spans="1:16" x14ac:dyDescent="0.25">
      <c r="A308" t="s">
        <v>4932</v>
      </c>
      <c r="B308" s="12">
        <v>43773</v>
      </c>
      <c r="C308" t="s">
        <v>4933</v>
      </c>
      <c r="D308" t="s">
        <v>6185</v>
      </c>
      <c r="E308">
        <v>1</v>
      </c>
      <c r="F308" t="s">
        <v>4934</v>
      </c>
      <c r="G308" t="s">
        <v>4935</v>
      </c>
      <c r="H308" t="s">
        <v>19</v>
      </c>
      <c r="I308" t="s">
        <v>6194</v>
      </c>
      <c r="J308" t="s">
        <v>6187</v>
      </c>
      <c r="K308">
        <v>2.5</v>
      </c>
      <c r="L308">
        <v>27.945</v>
      </c>
      <c r="M308">
        <v>27.945</v>
      </c>
      <c r="N308" t="s">
        <v>6217</v>
      </c>
      <c r="O308" t="s">
        <v>6221</v>
      </c>
      <c r="P308" t="s">
        <v>6190</v>
      </c>
    </row>
    <row r="309" spans="1:16" x14ac:dyDescent="0.25">
      <c r="A309" t="s">
        <v>2792</v>
      </c>
      <c r="B309" s="12">
        <v>44375</v>
      </c>
      <c r="C309" t="s">
        <v>2793</v>
      </c>
      <c r="D309" t="s">
        <v>6175</v>
      </c>
      <c r="E309">
        <v>2</v>
      </c>
      <c r="F309" t="s">
        <v>2794</v>
      </c>
      <c r="G309" t="s">
        <v>2795</v>
      </c>
      <c r="H309" t="s">
        <v>19</v>
      </c>
      <c r="I309" t="s">
        <v>6193</v>
      </c>
      <c r="J309" t="s">
        <v>6188</v>
      </c>
      <c r="K309">
        <v>2.5</v>
      </c>
      <c r="L309">
        <v>25.874999999999996</v>
      </c>
      <c r="M309">
        <v>51.749999999999993</v>
      </c>
      <c r="N309" t="s">
        <v>6216</v>
      </c>
      <c r="O309" t="s">
        <v>6220</v>
      </c>
      <c r="P309" t="s">
        <v>6190</v>
      </c>
    </row>
    <row r="310" spans="1:16" x14ac:dyDescent="0.25">
      <c r="A310" t="s">
        <v>4886</v>
      </c>
      <c r="B310" s="12">
        <v>43775</v>
      </c>
      <c r="C310" t="s">
        <v>4933</v>
      </c>
      <c r="D310" t="s">
        <v>6161</v>
      </c>
      <c r="E310">
        <v>2</v>
      </c>
      <c r="F310" t="s">
        <v>4934</v>
      </c>
      <c r="G310" t="s">
        <v>4935</v>
      </c>
      <c r="H310" t="s">
        <v>19</v>
      </c>
      <c r="I310" t="s">
        <v>6195</v>
      </c>
      <c r="J310" t="s">
        <v>6186</v>
      </c>
      <c r="K310">
        <v>0.5</v>
      </c>
      <c r="L310">
        <v>9.51</v>
      </c>
      <c r="M310">
        <v>19.02</v>
      </c>
      <c r="N310" t="s">
        <v>6218</v>
      </c>
      <c r="O310" t="s">
        <v>6222</v>
      </c>
      <c r="P310" t="s">
        <v>6190</v>
      </c>
    </row>
    <row r="311" spans="1:16" x14ac:dyDescent="0.25">
      <c r="A311" t="s">
        <v>5268</v>
      </c>
      <c r="B311" s="12">
        <v>43776</v>
      </c>
      <c r="C311" t="s">
        <v>5269</v>
      </c>
      <c r="D311" t="s">
        <v>6185</v>
      </c>
      <c r="E311">
        <v>6</v>
      </c>
      <c r="F311" t="s">
        <v>5270</v>
      </c>
      <c r="G311" t="s">
        <v>5271</v>
      </c>
      <c r="H311" t="s">
        <v>19</v>
      </c>
      <c r="I311" t="s">
        <v>6194</v>
      </c>
      <c r="J311" t="s">
        <v>6187</v>
      </c>
      <c r="K311">
        <v>2.5</v>
      </c>
      <c r="L311">
        <v>27.945</v>
      </c>
      <c r="M311">
        <v>167.67000000000002</v>
      </c>
      <c r="N311" t="s">
        <v>6217</v>
      </c>
      <c r="O311" t="s">
        <v>6221</v>
      </c>
      <c r="P311" t="s">
        <v>6191</v>
      </c>
    </row>
    <row r="312" spans="1:16" x14ac:dyDescent="0.25">
      <c r="A312" t="s">
        <v>5333</v>
      </c>
      <c r="B312" s="12">
        <v>43777</v>
      </c>
      <c r="C312" t="s">
        <v>5334</v>
      </c>
      <c r="D312" t="s">
        <v>6142</v>
      </c>
      <c r="E312">
        <v>5</v>
      </c>
      <c r="F312" t="s">
        <v>5335</v>
      </c>
      <c r="G312" t="s">
        <v>5336</v>
      </c>
      <c r="H312" t="s">
        <v>19</v>
      </c>
      <c r="I312" t="s">
        <v>6192</v>
      </c>
      <c r="J312" t="s">
        <v>6186</v>
      </c>
      <c r="K312">
        <v>2.5</v>
      </c>
      <c r="L312">
        <v>27.484999999999996</v>
      </c>
      <c r="M312">
        <v>137.42499999999998</v>
      </c>
      <c r="N312" t="s">
        <v>6219</v>
      </c>
      <c r="O312" t="s">
        <v>6222</v>
      </c>
      <c r="P312" t="s">
        <v>6191</v>
      </c>
    </row>
    <row r="313" spans="1:16" x14ac:dyDescent="0.25">
      <c r="A313" t="s">
        <v>2215</v>
      </c>
      <c r="B313" s="12">
        <v>43778</v>
      </c>
      <c r="C313" t="s">
        <v>2216</v>
      </c>
      <c r="D313" t="s">
        <v>6174</v>
      </c>
      <c r="E313">
        <v>5</v>
      </c>
      <c r="F313" t="s">
        <v>2217</v>
      </c>
      <c r="G313" t="s">
        <v>2218</v>
      </c>
      <c r="H313" t="s">
        <v>19</v>
      </c>
      <c r="I313" t="s">
        <v>6192</v>
      </c>
      <c r="J313" t="s">
        <v>6188</v>
      </c>
      <c r="K313">
        <v>0.2</v>
      </c>
      <c r="L313">
        <v>2.9849999999999999</v>
      </c>
      <c r="M313">
        <v>14.924999999999999</v>
      </c>
      <c r="N313" t="s">
        <v>6219</v>
      </c>
      <c r="O313" t="s">
        <v>6220</v>
      </c>
      <c r="P313" t="s">
        <v>6191</v>
      </c>
    </row>
    <row r="314" spans="1:16" x14ac:dyDescent="0.25">
      <c r="A314" t="s">
        <v>5176</v>
      </c>
      <c r="B314" s="12">
        <v>43779</v>
      </c>
      <c r="C314" t="s">
        <v>5177</v>
      </c>
      <c r="D314" t="s">
        <v>6154</v>
      </c>
      <c r="E314">
        <v>1</v>
      </c>
      <c r="F314" t="s">
        <v>5178</v>
      </c>
      <c r="G314" t="s">
        <v>5179</v>
      </c>
      <c r="H314" t="s">
        <v>19</v>
      </c>
      <c r="I314" t="s">
        <v>6193</v>
      </c>
      <c r="J314" t="s">
        <v>6187</v>
      </c>
      <c r="K314">
        <v>0.2</v>
      </c>
      <c r="L314">
        <v>2.9849999999999999</v>
      </c>
      <c r="M314">
        <v>2.9849999999999999</v>
      </c>
      <c r="N314" t="s">
        <v>6216</v>
      </c>
      <c r="O314" t="s">
        <v>6221</v>
      </c>
      <c r="P314" t="s">
        <v>6191</v>
      </c>
    </row>
    <row r="315" spans="1:16" x14ac:dyDescent="0.25">
      <c r="A315" t="s">
        <v>2148</v>
      </c>
      <c r="B315" s="12">
        <v>44374</v>
      </c>
      <c r="C315" t="s">
        <v>2149</v>
      </c>
      <c r="D315" t="s">
        <v>6171</v>
      </c>
      <c r="E315">
        <v>3</v>
      </c>
      <c r="F315" t="s">
        <v>2150</v>
      </c>
      <c r="G315" t="s">
        <v>6223</v>
      </c>
      <c r="H315" t="s">
        <v>19</v>
      </c>
      <c r="I315" t="s">
        <v>6194</v>
      </c>
      <c r="J315" t="s">
        <v>6186</v>
      </c>
      <c r="K315">
        <v>1</v>
      </c>
      <c r="L315">
        <v>14.85</v>
      </c>
      <c r="M315">
        <v>44.55</v>
      </c>
      <c r="N315" t="s">
        <v>6217</v>
      </c>
      <c r="O315" t="s">
        <v>6222</v>
      </c>
      <c r="P315" t="s">
        <v>6191</v>
      </c>
    </row>
    <row r="316" spans="1:16" x14ac:dyDescent="0.25">
      <c r="A316" t="s">
        <v>3147</v>
      </c>
      <c r="B316" s="12">
        <v>44372</v>
      </c>
      <c r="C316" t="s">
        <v>3148</v>
      </c>
      <c r="D316" t="s">
        <v>6157</v>
      </c>
      <c r="E316">
        <v>1</v>
      </c>
      <c r="F316" t="s">
        <v>3149</v>
      </c>
      <c r="G316" t="s">
        <v>3150</v>
      </c>
      <c r="H316" t="s">
        <v>19</v>
      </c>
      <c r="I316" t="s">
        <v>6193</v>
      </c>
      <c r="J316" t="s">
        <v>6188</v>
      </c>
      <c r="K316">
        <v>0.5</v>
      </c>
      <c r="L316">
        <v>6.75</v>
      </c>
      <c r="M316">
        <v>6.75</v>
      </c>
      <c r="N316" t="s">
        <v>6216</v>
      </c>
      <c r="O316" t="s">
        <v>6220</v>
      </c>
      <c r="P316" t="s">
        <v>6190</v>
      </c>
    </row>
    <row r="317" spans="1:16" x14ac:dyDescent="0.25">
      <c r="A317" t="s">
        <v>1146</v>
      </c>
      <c r="B317" s="12">
        <v>44371</v>
      </c>
      <c r="C317" t="s">
        <v>1147</v>
      </c>
      <c r="D317" t="s">
        <v>6161</v>
      </c>
      <c r="E317">
        <v>4</v>
      </c>
      <c r="F317" t="s">
        <v>1148</v>
      </c>
      <c r="G317" t="s">
        <v>1149</v>
      </c>
      <c r="H317" t="s">
        <v>19</v>
      </c>
      <c r="I317" t="s">
        <v>6195</v>
      </c>
      <c r="J317" t="s">
        <v>6186</v>
      </c>
      <c r="K317">
        <v>0.5</v>
      </c>
      <c r="L317">
        <v>9.51</v>
      </c>
      <c r="M317">
        <v>38.04</v>
      </c>
      <c r="N317" t="s">
        <v>6218</v>
      </c>
      <c r="O317" t="s">
        <v>6222</v>
      </c>
      <c r="P317" t="s">
        <v>6191</v>
      </c>
    </row>
    <row r="318" spans="1:16" x14ac:dyDescent="0.25">
      <c r="A318" t="s">
        <v>570</v>
      </c>
      <c r="B318" s="12">
        <v>44370</v>
      </c>
      <c r="C318" t="s">
        <v>571</v>
      </c>
      <c r="D318" t="s">
        <v>6150</v>
      </c>
      <c r="E318">
        <v>3</v>
      </c>
      <c r="F318" t="s">
        <v>572</v>
      </c>
      <c r="G318" t="s">
        <v>573</v>
      </c>
      <c r="H318" t="s">
        <v>19</v>
      </c>
      <c r="I318" t="s">
        <v>6195</v>
      </c>
      <c r="J318" t="s">
        <v>6187</v>
      </c>
      <c r="K318">
        <v>0.2</v>
      </c>
      <c r="L318">
        <v>3.8849999999999998</v>
      </c>
      <c r="M318">
        <v>11.654999999999999</v>
      </c>
      <c r="N318" t="s">
        <v>6218</v>
      </c>
      <c r="O318" t="s">
        <v>6221</v>
      </c>
      <c r="P318" t="s">
        <v>6190</v>
      </c>
    </row>
    <row r="319" spans="1:16" x14ac:dyDescent="0.25">
      <c r="A319" t="s">
        <v>4499</v>
      </c>
      <c r="B319" s="12">
        <v>44369</v>
      </c>
      <c r="C319" t="s">
        <v>4500</v>
      </c>
      <c r="D319" t="s">
        <v>6139</v>
      </c>
      <c r="E319">
        <v>3</v>
      </c>
      <c r="F319" t="s">
        <v>4501</v>
      </c>
      <c r="G319" t="s">
        <v>4502</v>
      </c>
      <c r="H319" t="s">
        <v>19</v>
      </c>
      <c r="I319" t="s">
        <v>6194</v>
      </c>
      <c r="J319" t="s">
        <v>6188</v>
      </c>
      <c r="K319">
        <v>0.5</v>
      </c>
      <c r="L319">
        <v>8.25</v>
      </c>
      <c r="M319">
        <v>24.75</v>
      </c>
      <c r="N319" t="s">
        <v>6217</v>
      </c>
      <c r="O319" t="s">
        <v>6220</v>
      </c>
      <c r="P319" t="s">
        <v>6191</v>
      </c>
    </row>
    <row r="320" spans="1:16" x14ac:dyDescent="0.25">
      <c r="A320" t="s">
        <v>1481</v>
      </c>
      <c r="B320" s="12">
        <v>43785</v>
      </c>
      <c r="C320" t="s">
        <v>1482</v>
      </c>
      <c r="D320" t="s">
        <v>6148</v>
      </c>
      <c r="E320">
        <v>1</v>
      </c>
      <c r="F320" t="s">
        <v>1483</v>
      </c>
      <c r="G320" t="s">
        <v>1484</v>
      </c>
      <c r="H320" t="s">
        <v>19</v>
      </c>
      <c r="I320" t="s">
        <v>6194</v>
      </c>
      <c r="J320" t="s">
        <v>6186</v>
      </c>
      <c r="K320">
        <v>2.5</v>
      </c>
      <c r="L320">
        <v>34.154999999999994</v>
      </c>
      <c r="M320">
        <v>34.154999999999994</v>
      </c>
      <c r="N320" t="s">
        <v>6217</v>
      </c>
      <c r="O320" t="s">
        <v>6222</v>
      </c>
      <c r="P320" t="s">
        <v>6190</v>
      </c>
    </row>
    <row r="321" spans="1:16" x14ac:dyDescent="0.25">
      <c r="A321" t="s">
        <v>5299</v>
      </c>
      <c r="B321" s="12">
        <v>43786</v>
      </c>
      <c r="C321" t="s">
        <v>5300</v>
      </c>
      <c r="D321" t="s">
        <v>6169</v>
      </c>
      <c r="E321">
        <v>1</v>
      </c>
      <c r="F321" t="s">
        <v>5301</v>
      </c>
      <c r="G321" t="s">
        <v>5302</v>
      </c>
      <c r="H321" t="s">
        <v>19</v>
      </c>
      <c r="I321" t="s">
        <v>6195</v>
      </c>
      <c r="J321" t="s">
        <v>6187</v>
      </c>
      <c r="K321">
        <v>0.5</v>
      </c>
      <c r="L321">
        <v>7.77</v>
      </c>
      <c r="M321">
        <v>7.77</v>
      </c>
      <c r="N321" t="s">
        <v>6218</v>
      </c>
      <c r="O321" t="s">
        <v>6221</v>
      </c>
      <c r="P321" t="s">
        <v>6190</v>
      </c>
    </row>
    <row r="322" spans="1:16" x14ac:dyDescent="0.25">
      <c r="A322" t="s">
        <v>2834</v>
      </c>
      <c r="B322" s="12">
        <v>43787</v>
      </c>
      <c r="C322" t="s">
        <v>2835</v>
      </c>
      <c r="D322" t="s">
        <v>6180</v>
      </c>
      <c r="E322">
        <v>3</v>
      </c>
      <c r="F322" t="s">
        <v>2836</v>
      </c>
      <c r="G322" t="s">
        <v>6223</v>
      </c>
      <c r="H322" t="s">
        <v>19</v>
      </c>
      <c r="I322" t="s">
        <v>6193</v>
      </c>
      <c r="J322" t="s">
        <v>6186</v>
      </c>
      <c r="K322">
        <v>0.5</v>
      </c>
      <c r="L322">
        <v>7.77</v>
      </c>
      <c r="M322">
        <v>23.31</v>
      </c>
      <c r="N322" t="s">
        <v>6216</v>
      </c>
      <c r="O322" t="s">
        <v>6222</v>
      </c>
      <c r="P322" t="s">
        <v>6190</v>
      </c>
    </row>
    <row r="323" spans="1:16" x14ac:dyDescent="0.25">
      <c r="A323" t="s">
        <v>5024</v>
      </c>
      <c r="B323" s="12">
        <v>43788</v>
      </c>
      <c r="C323" t="s">
        <v>5025</v>
      </c>
      <c r="D323" t="s">
        <v>6163</v>
      </c>
      <c r="E323">
        <v>4</v>
      </c>
      <c r="F323" t="s">
        <v>5026</v>
      </c>
      <c r="G323" t="s">
        <v>5027</v>
      </c>
      <c r="H323" t="s">
        <v>19</v>
      </c>
      <c r="I323" t="s">
        <v>6192</v>
      </c>
      <c r="J323" t="s">
        <v>6187</v>
      </c>
      <c r="K323">
        <v>0.2</v>
      </c>
      <c r="L323">
        <v>2.6849999999999996</v>
      </c>
      <c r="M323">
        <v>10.739999999999998</v>
      </c>
      <c r="N323" t="s">
        <v>6219</v>
      </c>
      <c r="O323" t="s">
        <v>6221</v>
      </c>
      <c r="P323" t="s">
        <v>6191</v>
      </c>
    </row>
    <row r="324" spans="1:16" x14ac:dyDescent="0.25">
      <c r="A324" t="s">
        <v>5543</v>
      </c>
      <c r="B324" s="12">
        <v>44368</v>
      </c>
      <c r="C324" t="s">
        <v>5544</v>
      </c>
      <c r="D324" t="s">
        <v>6161</v>
      </c>
      <c r="E324">
        <v>6</v>
      </c>
      <c r="F324" t="s">
        <v>5545</v>
      </c>
      <c r="G324" t="s">
        <v>5546</v>
      </c>
      <c r="H324" t="s">
        <v>19</v>
      </c>
      <c r="I324" t="s">
        <v>6195</v>
      </c>
      <c r="J324" t="s">
        <v>6186</v>
      </c>
      <c r="K324">
        <v>0.5</v>
      </c>
      <c r="L324">
        <v>9.51</v>
      </c>
      <c r="M324">
        <v>57.06</v>
      </c>
      <c r="N324" t="s">
        <v>6218</v>
      </c>
      <c r="O324" t="s">
        <v>6222</v>
      </c>
      <c r="P324" t="s">
        <v>6190</v>
      </c>
    </row>
    <row r="325" spans="1:16" x14ac:dyDescent="0.25">
      <c r="A325" t="s">
        <v>5597</v>
      </c>
      <c r="B325" s="12">
        <v>43790</v>
      </c>
      <c r="C325" t="s">
        <v>5598</v>
      </c>
      <c r="D325" t="s">
        <v>6160</v>
      </c>
      <c r="E325">
        <v>2</v>
      </c>
      <c r="F325" t="s">
        <v>5599</v>
      </c>
      <c r="G325" t="s">
        <v>5600</v>
      </c>
      <c r="H325" t="s">
        <v>19</v>
      </c>
      <c r="I325" t="s">
        <v>6195</v>
      </c>
      <c r="J325" t="s">
        <v>6188</v>
      </c>
      <c r="K325">
        <v>0.5</v>
      </c>
      <c r="L325">
        <v>8.73</v>
      </c>
      <c r="M325">
        <v>17.46</v>
      </c>
      <c r="N325" t="s">
        <v>6218</v>
      </c>
      <c r="O325" t="s">
        <v>6220</v>
      </c>
      <c r="P325" t="s">
        <v>6191</v>
      </c>
    </row>
    <row r="326" spans="1:16" x14ac:dyDescent="0.25">
      <c r="A326" t="s">
        <v>3010</v>
      </c>
      <c r="B326" s="12">
        <v>43791</v>
      </c>
      <c r="C326" t="s">
        <v>3011</v>
      </c>
      <c r="D326" t="s">
        <v>6146</v>
      </c>
      <c r="E326">
        <v>3</v>
      </c>
      <c r="F326" t="s">
        <v>3012</v>
      </c>
      <c r="G326" t="s">
        <v>3013</v>
      </c>
      <c r="H326" t="s">
        <v>19</v>
      </c>
      <c r="I326" t="s">
        <v>6192</v>
      </c>
      <c r="J326" t="s">
        <v>6188</v>
      </c>
      <c r="K326">
        <v>0.5</v>
      </c>
      <c r="L326">
        <v>5.97</v>
      </c>
      <c r="M326">
        <v>17.91</v>
      </c>
      <c r="N326" t="s">
        <v>6219</v>
      </c>
      <c r="O326" t="s">
        <v>6220</v>
      </c>
      <c r="P326" t="s">
        <v>6191</v>
      </c>
    </row>
    <row r="327" spans="1:16" x14ac:dyDescent="0.25">
      <c r="A327" t="s">
        <v>1503</v>
      </c>
      <c r="B327" s="12">
        <v>43792</v>
      </c>
      <c r="C327" t="s">
        <v>1504</v>
      </c>
      <c r="D327" t="s">
        <v>6184</v>
      </c>
      <c r="E327">
        <v>5</v>
      </c>
      <c r="F327" t="s">
        <v>1505</v>
      </c>
      <c r="G327" t="s">
        <v>1506</v>
      </c>
      <c r="H327" t="s">
        <v>19</v>
      </c>
      <c r="I327" t="s">
        <v>6194</v>
      </c>
      <c r="J327" t="s">
        <v>6186</v>
      </c>
      <c r="K327">
        <v>0.2</v>
      </c>
      <c r="L327">
        <v>4.4550000000000001</v>
      </c>
      <c r="M327">
        <v>22.274999999999999</v>
      </c>
      <c r="N327" t="s">
        <v>6217</v>
      </c>
      <c r="O327" t="s">
        <v>6222</v>
      </c>
      <c r="P327" t="s">
        <v>6191</v>
      </c>
    </row>
    <row r="328" spans="1:16" x14ac:dyDescent="0.25">
      <c r="A328" t="s">
        <v>1503</v>
      </c>
      <c r="B328" s="12">
        <v>43793</v>
      </c>
      <c r="C328" t="s">
        <v>1504</v>
      </c>
      <c r="D328" t="s">
        <v>6158</v>
      </c>
      <c r="E328">
        <v>5</v>
      </c>
      <c r="F328" t="s">
        <v>1505</v>
      </c>
      <c r="G328" t="s">
        <v>1506</v>
      </c>
      <c r="H328" t="s">
        <v>19</v>
      </c>
      <c r="I328" t="s">
        <v>6193</v>
      </c>
      <c r="J328" t="s">
        <v>6187</v>
      </c>
      <c r="K328">
        <v>0.5</v>
      </c>
      <c r="L328">
        <v>5.97</v>
      </c>
      <c r="M328">
        <v>29.849999999999998</v>
      </c>
      <c r="N328" t="s">
        <v>6216</v>
      </c>
      <c r="O328" t="s">
        <v>6221</v>
      </c>
      <c r="P328" t="s">
        <v>6191</v>
      </c>
    </row>
    <row r="329" spans="1:16" x14ac:dyDescent="0.25">
      <c r="A329" t="s">
        <v>5525</v>
      </c>
      <c r="B329" s="12">
        <v>44367</v>
      </c>
      <c r="C329" t="s">
        <v>5526</v>
      </c>
      <c r="D329" t="s">
        <v>6149</v>
      </c>
      <c r="E329">
        <v>1</v>
      </c>
      <c r="F329" t="s">
        <v>5527</v>
      </c>
      <c r="G329" t="s">
        <v>5528</v>
      </c>
      <c r="H329" t="s">
        <v>19</v>
      </c>
      <c r="I329" t="s">
        <v>6192</v>
      </c>
      <c r="J329" t="s">
        <v>6187</v>
      </c>
      <c r="K329">
        <v>2.5</v>
      </c>
      <c r="L329">
        <v>20.584999999999997</v>
      </c>
      <c r="M329">
        <v>20.584999999999997</v>
      </c>
      <c r="N329" t="s">
        <v>6219</v>
      </c>
      <c r="O329" t="s">
        <v>6221</v>
      </c>
      <c r="P329" t="s">
        <v>6190</v>
      </c>
    </row>
    <row r="330" spans="1:16" x14ac:dyDescent="0.25">
      <c r="A330" t="s">
        <v>849</v>
      </c>
      <c r="B330" s="12">
        <v>43795</v>
      </c>
      <c r="C330" t="s">
        <v>850</v>
      </c>
      <c r="D330" t="s">
        <v>6146</v>
      </c>
      <c r="E330">
        <v>6</v>
      </c>
      <c r="F330" t="s">
        <v>851</v>
      </c>
      <c r="G330" t="s">
        <v>6223</v>
      </c>
      <c r="H330" t="s">
        <v>19</v>
      </c>
      <c r="I330" t="s">
        <v>6192</v>
      </c>
      <c r="J330" t="s">
        <v>6188</v>
      </c>
      <c r="K330">
        <v>0.5</v>
      </c>
      <c r="L330">
        <v>5.97</v>
      </c>
      <c r="M330">
        <v>35.82</v>
      </c>
      <c r="N330" t="s">
        <v>6219</v>
      </c>
      <c r="O330" t="s">
        <v>6220</v>
      </c>
      <c r="P330" t="s">
        <v>6190</v>
      </c>
    </row>
    <row r="331" spans="1:16" x14ac:dyDescent="0.25">
      <c r="A331" t="s">
        <v>6019</v>
      </c>
      <c r="B331" s="12">
        <v>43796</v>
      </c>
      <c r="C331" t="s">
        <v>5990</v>
      </c>
      <c r="D331" t="s">
        <v>6180</v>
      </c>
      <c r="E331">
        <v>3</v>
      </c>
      <c r="F331" t="s">
        <v>5991</v>
      </c>
      <c r="G331" t="s">
        <v>5992</v>
      </c>
      <c r="H331" t="s">
        <v>19</v>
      </c>
      <c r="I331" t="s">
        <v>6193</v>
      </c>
      <c r="J331" t="s">
        <v>6186</v>
      </c>
      <c r="K331">
        <v>0.5</v>
      </c>
      <c r="L331">
        <v>7.77</v>
      </c>
      <c r="M331">
        <v>23.31</v>
      </c>
      <c r="N331" t="s">
        <v>6216</v>
      </c>
      <c r="O331" t="s">
        <v>6222</v>
      </c>
      <c r="P331" t="s">
        <v>6191</v>
      </c>
    </row>
    <row r="332" spans="1:16" x14ac:dyDescent="0.25">
      <c r="A332" t="s">
        <v>4411</v>
      </c>
      <c r="B332" s="12">
        <v>43797</v>
      </c>
      <c r="C332" t="s">
        <v>4412</v>
      </c>
      <c r="D332" t="s">
        <v>6144</v>
      </c>
      <c r="E332">
        <v>5</v>
      </c>
      <c r="F332" t="s">
        <v>4413</v>
      </c>
      <c r="G332" t="s">
        <v>4414</v>
      </c>
      <c r="H332" t="s">
        <v>19</v>
      </c>
      <c r="I332" t="s">
        <v>6194</v>
      </c>
      <c r="J332" t="s">
        <v>6187</v>
      </c>
      <c r="K332">
        <v>0.5</v>
      </c>
      <c r="L332">
        <v>7.29</v>
      </c>
      <c r="M332">
        <v>36.450000000000003</v>
      </c>
      <c r="N332" t="s">
        <v>6217</v>
      </c>
      <c r="O332" t="s">
        <v>6221</v>
      </c>
      <c r="P332" t="s">
        <v>6191</v>
      </c>
    </row>
    <row r="333" spans="1:16" x14ac:dyDescent="0.25">
      <c r="A333" t="s">
        <v>4286</v>
      </c>
      <c r="B333" s="12">
        <v>43798</v>
      </c>
      <c r="C333" t="s">
        <v>4287</v>
      </c>
      <c r="D333" t="s">
        <v>6160</v>
      </c>
      <c r="E333">
        <v>5</v>
      </c>
      <c r="F333" t="s">
        <v>4288</v>
      </c>
      <c r="G333" t="s">
        <v>4289</v>
      </c>
      <c r="H333" t="s">
        <v>19</v>
      </c>
      <c r="I333" t="s">
        <v>6195</v>
      </c>
      <c r="J333" t="s">
        <v>6188</v>
      </c>
      <c r="K333">
        <v>0.5</v>
      </c>
      <c r="L333">
        <v>8.73</v>
      </c>
      <c r="M333">
        <v>43.650000000000006</v>
      </c>
      <c r="N333" t="s">
        <v>6218</v>
      </c>
      <c r="O333" t="s">
        <v>6220</v>
      </c>
      <c r="P333" t="s">
        <v>6190</v>
      </c>
    </row>
    <row r="334" spans="1:16" x14ac:dyDescent="0.25">
      <c r="A334" t="s">
        <v>1854</v>
      </c>
      <c r="B334" s="12">
        <v>43799</v>
      </c>
      <c r="C334" t="s">
        <v>1855</v>
      </c>
      <c r="D334" t="s">
        <v>6183</v>
      </c>
      <c r="E334">
        <v>3</v>
      </c>
      <c r="F334" t="s">
        <v>1856</v>
      </c>
      <c r="G334" t="s">
        <v>1857</v>
      </c>
      <c r="H334" t="s">
        <v>19</v>
      </c>
      <c r="I334" t="s">
        <v>6194</v>
      </c>
      <c r="J334" t="s">
        <v>6187</v>
      </c>
      <c r="K334">
        <v>1</v>
      </c>
      <c r="L334">
        <v>12.15</v>
      </c>
      <c r="M334">
        <v>36.450000000000003</v>
      </c>
      <c r="N334" t="s">
        <v>6217</v>
      </c>
      <c r="O334" t="s">
        <v>6221</v>
      </c>
      <c r="P334" t="s">
        <v>6190</v>
      </c>
    </row>
    <row r="335" spans="1:16" x14ac:dyDescent="0.25">
      <c r="A335" t="s">
        <v>2638</v>
      </c>
      <c r="B335" s="12">
        <v>44366</v>
      </c>
      <c r="C335" t="s">
        <v>2639</v>
      </c>
      <c r="D335" t="s">
        <v>6154</v>
      </c>
      <c r="E335">
        <v>5</v>
      </c>
      <c r="F335" t="s">
        <v>2640</v>
      </c>
      <c r="G335" t="s">
        <v>2641</v>
      </c>
      <c r="H335" t="s">
        <v>19</v>
      </c>
      <c r="I335" t="s">
        <v>6193</v>
      </c>
      <c r="J335" t="s">
        <v>6187</v>
      </c>
      <c r="K335">
        <v>0.2</v>
      </c>
      <c r="L335">
        <v>2.9849999999999999</v>
      </c>
      <c r="M335">
        <v>14.924999999999999</v>
      </c>
      <c r="N335" t="s">
        <v>6216</v>
      </c>
      <c r="O335" t="s">
        <v>6221</v>
      </c>
      <c r="P335" t="s">
        <v>6190</v>
      </c>
    </row>
    <row r="336" spans="1:16" x14ac:dyDescent="0.25">
      <c r="A336" t="s">
        <v>930</v>
      </c>
      <c r="B336" s="12">
        <v>43801</v>
      </c>
      <c r="C336" t="s">
        <v>931</v>
      </c>
      <c r="D336" t="s">
        <v>6157</v>
      </c>
      <c r="E336">
        <v>6</v>
      </c>
      <c r="F336" t="s">
        <v>932</v>
      </c>
      <c r="G336" t="s">
        <v>933</v>
      </c>
      <c r="H336" t="s">
        <v>19</v>
      </c>
      <c r="I336" t="s">
        <v>6193</v>
      </c>
      <c r="J336" t="s">
        <v>6188</v>
      </c>
      <c r="K336">
        <v>0.5</v>
      </c>
      <c r="L336">
        <v>6.75</v>
      </c>
      <c r="M336">
        <v>40.5</v>
      </c>
      <c r="N336" t="s">
        <v>6216</v>
      </c>
      <c r="O336" t="s">
        <v>6220</v>
      </c>
      <c r="P336" t="s">
        <v>6190</v>
      </c>
    </row>
    <row r="337" spans="1:16" x14ac:dyDescent="0.25">
      <c r="A337" t="s">
        <v>1682</v>
      </c>
      <c r="B337" s="12">
        <v>43802</v>
      </c>
      <c r="C337" t="s">
        <v>1683</v>
      </c>
      <c r="D337" t="s">
        <v>6153</v>
      </c>
      <c r="E337">
        <v>4</v>
      </c>
      <c r="F337" t="s">
        <v>1684</v>
      </c>
      <c r="G337" t="s">
        <v>1685</v>
      </c>
      <c r="H337" t="s">
        <v>19</v>
      </c>
      <c r="I337" t="s">
        <v>6194</v>
      </c>
      <c r="J337" t="s">
        <v>6187</v>
      </c>
      <c r="K337">
        <v>0.2</v>
      </c>
      <c r="L337">
        <v>3.645</v>
      </c>
      <c r="M337">
        <v>14.58</v>
      </c>
      <c r="N337" t="s">
        <v>6217</v>
      </c>
      <c r="O337" t="s">
        <v>6221</v>
      </c>
      <c r="P337" t="s">
        <v>6190</v>
      </c>
    </row>
    <row r="338" spans="1:16" x14ac:dyDescent="0.25">
      <c r="A338" t="s">
        <v>3475</v>
      </c>
      <c r="B338" s="12">
        <v>43803</v>
      </c>
      <c r="C338" t="s">
        <v>3476</v>
      </c>
      <c r="D338" t="s">
        <v>6176</v>
      </c>
      <c r="E338">
        <v>6</v>
      </c>
      <c r="F338" t="s">
        <v>3477</v>
      </c>
      <c r="G338" t="s">
        <v>3478</v>
      </c>
      <c r="H338" t="s">
        <v>19</v>
      </c>
      <c r="I338" t="s">
        <v>6194</v>
      </c>
      <c r="J338" t="s">
        <v>6186</v>
      </c>
      <c r="K338">
        <v>0.5</v>
      </c>
      <c r="L338">
        <v>8.91</v>
      </c>
      <c r="M338">
        <v>53.46</v>
      </c>
      <c r="N338" t="s">
        <v>6217</v>
      </c>
      <c r="O338" t="s">
        <v>6222</v>
      </c>
      <c r="P338" t="s">
        <v>6191</v>
      </c>
    </row>
    <row r="339" spans="1:16" x14ac:dyDescent="0.25">
      <c r="A339" t="s">
        <v>3712</v>
      </c>
      <c r="B339" s="12">
        <v>43804</v>
      </c>
      <c r="C339" t="s">
        <v>3713</v>
      </c>
      <c r="D339" t="s">
        <v>6157</v>
      </c>
      <c r="E339">
        <v>4</v>
      </c>
      <c r="F339" t="s">
        <v>3714</v>
      </c>
      <c r="G339" t="s">
        <v>3715</v>
      </c>
      <c r="H339" t="s">
        <v>19</v>
      </c>
      <c r="I339" t="s">
        <v>6193</v>
      </c>
      <c r="J339" t="s">
        <v>6188</v>
      </c>
      <c r="K339">
        <v>0.5</v>
      </c>
      <c r="L339">
        <v>6.75</v>
      </c>
      <c r="M339">
        <v>27</v>
      </c>
      <c r="N339" t="s">
        <v>6216</v>
      </c>
      <c r="O339" t="s">
        <v>6220</v>
      </c>
      <c r="P339" t="s">
        <v>6191</v>
      </c>
    </row>
    <row r="340" spans="1:16" x14ac:dyDescent="0.25">
      <c r="A340" t="s">
        <v>3972</v>
      </c>
      <c r="B340" s="12">
        <v>43805</v>
      </c>
      <c r="C340" t="s">
        <v>3973</v>
      </c>
      <c r="D340" t="s">
        <v>6181</v>
      </c>
      <c r="E340">
        <v>1</v>
      </c>
      <c r="F340" t="s">
        <v>3974</v>
      </c>
      <c r="G340" t="s">
        <v>3975</v>
      </c>
      <c r="H340" t="s">
        <v>19</v>
      </c>
      <c r="I340" t="s">
        <v>6195</v>
      </c>
      <c r="J340" t="s">
        <v>6188</v>
      </c>
      <c r="K340">
        <v>2.5</v>
      </c>
      <c r="L340">
        <v>33.464999999999996</v>
      </c>
      <c r="M340">
        <v>33.464999999999996</v>
      </c>
      <c r="N340" t="s">
        <v>6218</v>
      </c>
      <c r="O340" t="s">
        <v>6220</v>
      </c>
      <c r="P340" t="s">
        <v>6191</v>
      </c>
    </row>
    <row r="341" spans="1:16" x14ac:dyDescent="0.25">
      <c r="A341" t="s">
        <v>738</v>
      </c>
      <c r="B341" s="12">
        <v>43806</v>
      </c>
      <c r="C341" t="s">
        <v>739</v>
      </c>
      <c r="D341" t="s">
        <v>6139</v>
      </c>
      <c r="E341">
        <v>2</v>
      </c>
      <c r="F341" t="s">
        <v>740</v>
      </c>
      <c r="G341" t="s">
        <v>741</v>
      </c>
      <c r="H341" t="s">
        <v>19</v>
      </c>
      <c r="I341" t="s">
        <v>6194</v>
      </c>
      <c r="J341" t="s">
        <v>6188</v>
      </c>
      <c r="K341">
        <v>0.5</v>
      </c>
      <c r="L341">
        <v>8.25</v>
      </c>
      <c r="M341">
        <v>16.5</v>
      </c>
      <c r="N341" t="s">
        <v>6217</v>
      </c>
      <c r="O341" t="s">
        <v>6220</v>
      </c>
      <c r="P341" t="s">
        <v>6190</v>
      </c>
    </row>
    <row r="342" spans="1:16" x14ac:dyDescent="0.25">
      <c r="A342" t="s">
        <v>2181</v>
      </c>
      <c r="B342" s="12">
        <v>44365</v>
      </c>
      <c r="C342" t="s">
        <v>2182</v>
      </c>
      <c r="D342" t="s">
        <v>6140</v>
      </c>
      <c r="E342">
        <v>3</v>
      </c>
      <c r="F342" t="s">
        <v>2183</v>
      </c>
      <c r="G342" t="s">
        <v>2184</v>
      </c>
      <c r="H342" t="s">
        <v>19</v>
      </c>
      <c r="I342" t="s">
        <v>6193</v>
      </c>
      <c r="J342" t="s">
        <v>6186</v>
      </c>
      <c r="K342">
        <v>1</v>
      </c>
      <c r="L342">
        <v>12.95</v>
      </c>
      <c r="M342">
        <v>38.849999999999994</v>
      </c>
      <c r="N342" t="s">
        <v>6216</v>
      </c>
      <c r="O342" t="s">
        <v>6222</v>
      </c>
      <c r="P342" t="s">
        <v>6190</v>
      </c>
    </row>
    <row r="343" spans="1:16" x14ac:dyDescent="0.25">
      <c r="A343" t="s">
        <v>960</v>
      </c>
      <c r="B343" s="12">
        <v>43808</v>
      </c>
      <c r="C343" t="s">
        <v>961</v>
      </c>
      <c r="D343" t="s">
        <v>6149</v>
      </c>
      <c r="E343">
        <v>4</v>
      </c>
      <c r="F343" t="s">
        <v>962</v>
      </c>
      <c r="G343" t="s">
        <v>6223</v>
      </c>
      <c r="H343" t="s">
        <v>19</v>
      </c>
      <c r="I343" t="s">
        <v>6192</v>
      </c>
      <c r="J343" t="s">
        <v>6187</v>
      </c>
      <c r="K343">
        <v>2.5</v>
      </c>
      <c r="L343">
        <v>20.584999999999997</v>
      </c>
      <c r="M343">
        <v>82.339999999999989</v>
      </c>
      <c r="N343" t="s">
        <v>6219</v>
      </c>
      <c r="O343" t="s">
        <v>6221</v>
      </c>
      <c r="P343" t="s">
        <v>6190</v>
      </c>
    </row>
    <row r="344" spans="1:16" x14ac:dyDescent="0.25">
      <c r="A344" t="s">
        <v>4068</v>
      </c>
      <c r="B344" s="12">
        <v>43809</v>
      </c>
      <c r="C344" t="s">
        <v>4069</v>
      </c>
      <c r="D344" t="s">
        <v>6162</v>
      </c>
      <c r="E344">
        <v>3</v>
      </c>
      <c r="F344" t="s">
        <v>4070</v>
      </c>
      <c r="G344" t="s">
        <v>4071</v>
      </c>
      <c r="H344" t="s">
        <v>19</v>
      </c>
      <c r="I344" t="s">
        <v>6195</v>
      </c>
      <c r="J344" t="s">
        <v>6188</v>
      </c>
      <c r="K344">
        <v>1</v>
      </c>
      <c r="L344">
        <v>14.55</v>
      </c>
      <c r="M344">
        <v>43.650000000000006</v>
      </c>
      <c r="N344" t="s">
        <v>6218</v>
      </c>
      <c r="O344" t="s">
        <v>6220</v>
      </c>
      <c r="P344" t="s">
        <v>6191</v>
      </c>
    </row>
    <row r="345" spans="1:16" x14ac:dyDescent="0.25">
      <c r="A345" t="s">
        <v>4348</v>
      </c>
      <c r="B345" s="12">
        <v>43810</v>
      </c>
      <c r="C345" t="s">
        <v>4349</v>
      </c>
      <c r="D345" t="s">
        <v>6169</v>
      </c>
      <c r="E345">
        <v>6</v>
      </c>
      <c r="F345" t="s">
        <v>4350</v>
      </c>
      <c r="G345" t="s">
        <v>4351</v>
      </c>
      <c r="H345" t="s">
        <v>19</v>
      </c>
      <c r="I345" t="s">
        <v>6195</v>
      </c>
      <c r="J345" t="s">
        <v>6187</v>
      </c>
      <c r="K345">
        <v>0.5</v>
      </c>
      <c r="L345">
        <v>7.77</v>
      </c>
      <c r="M345">
        <v>46.62</v>
      </c>
      <c r="N345" t="s">
        <v>6218</v>
      </c>
      <c r="O345" t="s">
        <v>6221</v>
      </c>
      <c r="P345" t="s">
        <v>6191</v>
      </c>
    </row>
    <row r="346" spans="1:16" x14ac:dyDescent="0.25">
      <c r="A346" t="s">
        <v>5489</v>
      </c>
      <c r="B346" s="12">
        <v>43811</v>
      </c>
      <c r="C346" t="s">
        <v>5490</v>
      </c>
      <c r="D346" t="s">
        <v>6172</v>
      </c>
      <c r="E346">
        <v>1</v>
      </c>
      <c r="F346" t="s">
        <v>5491</v>
      </c>
      <c r="G346" t="s">
        <v>5492</v>
      </c>
      <c r="H346" t="s">
        <v>19</v>
      </c>
      <c r="I346" t="s">
        <v>6192</v>
      </c>
      <c r="J346" t="s">
        <v>6187</v>
      </c>
      <c r="K346">
        <v>0.5</v>
      </c>
      <c r="L346">
        <v>5.3699999999999992</v>
      </c>
      <c r="M346">
        <v>5.3699999999999992</v>
      </c>
      <c r="N346" t="s">
        <v>6219</v>
      </c>
      <c r="O346" t="s">
        <v>6221</v>
      </c>
      <c r="P346" t="s">
        <v>6190</v>
      </c>
    </row>
    <row r="347" spans="1:16" x14ac:dyDescent="0.25">
      <c r="A347" t="s">
        <v>1688</v>
      </c>
      <c r="B347" s="12">
        <v>44364</v>
      </c>
      <c r="C347" t="s">
        <v>1689</v>
      </c>
      <c r="D347" t="s">
        <v>6149</v>
      </c>
      <c r="E347">
        <v>1</v>
      </c>
      <c r="F347" t="s">
        <v>1690</v>
      </c>
      <c r="G347" t="s">
        <v>1691</v>
      </c>
      <c r="H347" t="s">
        <v>19</v>
      </c>
      <c r="I347" t="s">
        <v>6192</v>
      </c>
      <c r="J347" t="s">
        <v>6187</v>
      </c>
      <c r="K347">
        <v>2.5</v>
      </c>
      <c r="L347">
        <v>20.584999999999997</v>
      </c>
      <c r="M347">
        <v>20.584999999999997</v>
      </c>
      <c r="N347" t="s">
        <v>6219</v>
      </c>
      <c r="O347" t="s">
        <v>6221</v>
      </c>
      <c r="P347" t="s">
        <v>6191</v>
      </c>
    </row>
    <row r="348" spans="1:16" x14ac:dyDescent="0.25">
      <c r="A348" t="s">
        <v>705</v>
      </c>
      <c r="B348" s="12">
        <v>43813</v>
      </c>
      <c r="C348" t="s">
        <v>706</v>
      </c>
      <c r="D348" t="s">
        <v>6151</v>
      </c>
      <c r="E348">
        <v>5</v>
      </c>
      <c r="F348" t="s">
        <v>707</v>
      </c>
      <c r="G348" t="s">
        <v>708</v>
      </c>
      <c r="H348" t="s">
        <v>19</v>
      </c>
      <c r="I348" t="s">
        <v>6192</v>
      </c>
      <c r="J348" t="s">
        <v>6188</v>
      </c>
      <c r="K348">
        <v>2.5</v>
      </c>
      <c r="L348">
        <v>22.884999999999998</v>
      </c>
      <c r="M348">
        <v>114.42499999999998</v>
      </c>
      <c r="N348" t="s">
        <v>6219</v>
      </c>
      <c r="O348" t="s">
        <v>6220</v>
      </c>
      <c r="P348" t="s">
        <v>6191</v>
      </c>
    </row>
    <row r="349" spans="1:16" x14ac:dyDescent="0.25">
      <c r="A349" t="s">
        <v>3823</v>
      </c>
      <c r="B349" s="12">
        <v>43814</v>
      </c>
      <c r="C349" t="s">
        <v>3824</v>
      </c>
      <c r="D349" t="s">
        <v>6166</v>
      </c>
      <c r="E349">
        <v>2</v>
      </c>
      <c r="F349" t="s">
        <v>3825</v>
      </c>
      <c r="G349" t="s">
        <v>3826</v>
      </c>
      <c r="H349" t="s">
        <v>19</v>
      </c>
      <c r="I349" t="s">
        <v>6194</v>
      </c>
      <c r="J349" t="s">
        <v>6188</v>
      </c>
      <c r="K349">
        <v>2.5</v>
      </c>
      <c r="L349">
        <v>31.624999999999996</v>
      </c>
      <c r="M349">
        <v>63.249999999999993</v>
      </c>
      <c r="N349" t="s">
        <v>6217</v>
      </c>
      <c r="O349" t="s">
        <v>6220</v>
      </c>
      <c r="P349" t="s">
        <v>6190</v>
      </c>
    </row>
    <row r="350" spans="1:16" x14ac:dyDescent="0.25">
      <c r="A350" t="s">
        <v>5002</v>
      </c>
      <c r="B350" s="12">
        <v>43815</v>
      </c>
      <c r="C350" t="s">
        <v>5003</v>
      </c>
      <c r="D350" t="s">
        <v>6163</v>
      </c>
      <c r="E350">
        <v>3</v>
      </c>
      <c r="F350" t="s">
        <v>5004</v>
      </c>
      <c r="G350" t="s">
        <v>5005</v>
      </c>
      <c r="H350" t="s">
        <v>19</v>
      </c>
      <c r="I350" t="s">
        <v>6192</v>
      </c>
      <c r="J350" t="s">
        <v>6187</v>
      </c>
      <c r="K350">
        <v>0.2</v>
      </c>
      <c r="L350">
        <v>2.6849999999999996</v>
      </c>
      <c r="M350">
        <v>8.0549999999999997</v>
      </c>
      <c r="N350" t="s">
        <v>6219</v>
      </c>
      <c r="O350" t="s">
        <v>6221</v>
      </c>
      <c r="P350" t="s">
        <v>6190</v>
      </c>
    </row>
    <row r="351" spans="1:16" x14ac:dyDescent="0.25">
      <c r="A351" t="s">
        <v>1872</v>
      </c>
      <c r="B351" s="12">
        <v>43816</v>
      </c>
      <c r="C351" t="s">
        <v>1873</v>
      </c>
      <c r="D351" t="s">
        <v>6145</v>
      </c>
      <c r="E351">
        <v>5</v>
      </c>
      <c r="F351" t="s">
        <v>1874</v>
      </c>
      <c r="G351" t="s">
        <v>1875</v>
      </c>
      <c r="H351" t="s">
        <v>19</v>
      </c>
      <c r="I351" t="s">
        <v>6195</v>
      </c>
      <c r="J351" t="s">
        <v>6186</v>
      </c>
      <c r="K351">
        <v>0.2</v>
      </c>
      <c r="L351">
        <v>4.7549999999999999</v>
      </c>
      <c r="M351">
        <v>23.774999999999999</v>
      </c>
      <c r="N351" t="s">
        <v>6218</v>
      </c>
      <c r="O351" t="s">
        <v>6222</v>
      </c>
      <c r="P351" t="s">
        <v>6190</v>
      </c>
    </row>
    <row r="352" spans="1:16" x14ac:dyDescent="0.25">
      <c r="A352" t="s">
        <v>2244</v>
      </c>
      <c r="B352" s="12">
        <v>43817</v>
      </c>
      <c r="C352" t="s">
        <v>2245</v>
      </c>
      <c r="D352" t="s">
        <v>6166</v>
      </c>
      <c r="E352">
        <v>6</v>
      </c>
      <c r="F352" t="s">
        <v>2246</v>
      </c>
      <c r="G352" t="s">
        <v>2247</v>
      </c>
      <c r="H352" t="s">
        <v>19</v>
      </c>
      <c r="I352" t="s">
        <v>6194</v>
      </c>
      <c r="J352" t="s">
        <v>6188</v>
      </c>
      <c r="K352">
        <v>2.5</v>
      </c>
      <c r="L352">
        <v>31.624999999999996</v>
      </c>
      <c r="M352">
        <v>189.74999999999997</v>
      </c>
      <c r="N352" t="s">
        <v>6217</v>
      </c>
      <c r="O352" t="s">
        <v>6220</v>
      </c>
      <c r="P352" t="s">
        <v>6190</v>
      </c>
    </row>
    <row r="353" spans="1:16" x14ac:dyDescent="0.25">
      <c r="A353" t="s">
        <v>3153</v>
      </c>
      <c r="B353" s="12">
        <v>44362</v>
      </c>
      <c r="C353" t="s">
        <v>3154</v>
      </c>
      <c r="D353" t="s">
        <v>6181</v>
      </c>
      <c r="E353">
        <v>4</v>
      </c>
      <c r="F353" t="s">
        <v>3155</v>
      </c>
      <c r="G353" t="s">
        <v>6223</v>
      </c>
      <c r="H353" t="s">
        <v>19</v>
      </c>
      <c r="I353" t="s">
        <v>6195</v>
      </c>
      <c r="J353" t="s">
        <v>6188</v>
      </c>
      <c r="K353">
        <v>2.5</v>
      </c>
      <c r="L353">
        <v>33.464999999999996</v>
      </c>
      <c r="M353">
        <v>133.85999999999999</v>
      </c>
      <c r="N353" t="s">
        <v>6218</v>
      </c>
      <c r="O353" t="s">
        <v>6220</v>
      </c>
      <c r="P353" t="s">
        <v>6190</v>
      </c>
    </row>
    <row r="354" spans="1:16" x14ac:dyDescent="0.25">
      <c r="A354" t="s">
        <v>4961</v>
      </c>
      <c r="B354" s="12">
        <v>43819</v>
      </c>
      <c r="C354" t="s">
        <v>4962</v>
      </c>
      <c r="D354" t="s">
        <v>6145</v>
      </c>
      <c r="E354">
        <v>5</v>
      </c>
      <c r="F354" t="s">
        <v>4963</v>
      </c>
      <c r="G354" t="s">
        <v>4964</v>
      </c>
      <c r="H354" t="s">
        <v>19</v>
      </c>
      <c r="I354" t="s">
        <v>6195</v>
      </c>
      <c r="J354" t="s">
        <v>6186</v>
      </c>
      <c r="K354">
        <v>0.2</v>
      </c>
      <c r="L354">
        <v>4.7549999999999999</v>
      </c>
      <c r="M354">
        <v>23.774999999999999</v>
      </c>
      <c r="N354" t="s">
        <v>6218</v>
      </c>
      <c r="O354" t="s">
        <v>6222</v>
      </c>
      <c r="P354" t="s">
        <v>6190</v>
      </c>
    </row>
    <row r="355" spans="1:16" x14ac:dyDescent="0.25">
      <c r="A355" t="s">
        <v>5030</v>
      </c>
      <c r="B355" s="12">
        <v>43820</v>
      </c>
      <c r="C355" t="s">
        <v>5031</v>
      </c>
      <c r="D355" t="s">
        <v>6166</v>
      </c>
      <c r="E355">
        <v>4</v>
      </c>
      <c r="F355" t="s">
        <v>5032</v>
      </c>
      <c r="G355" t="s">
        <v>5033</v>
      </c>
      <c r="H355" t="s">
        <v>19</v>
      </c>
      <c r="I355" t="s">
        <v>6194</v>
      </c>
      <c r="J355" t="s">
        <v>6188</v>
      </c>
      <c r="K355">
        <v>2.5</v>
      </c>
      <c r="L355">
        <v>31.624999999999996</v>
      </c>
      <c r="M355">
        <v>126.49999999999999</v>
      </c>
      <c r="N355" t="s">
        <v>6217</v>
      </c>
      <c r="O355" t="s">
        <v>6220</v>
      </c>
      <c r="P355" t="s">
        <v>6191</v>
      </c>
    </row>
    <row r="356" spans="1:16" x14ac:dyDescent="0.25">
      <c r="A356" t="s">
        <v>5666</v>
      </c>
      <c r="B356" s="12">
        <v>43821</v>
      </c>
      <c r="C356" t="s">
        <v>5667</v>
      </c>
      <c r="D356" t="s">
        <v>6185</v>
      </c>
      <c r="E356">
        <v>3</v>
      </c>
      <c r="F356" t="s">
        <v>5668</v>
      </c>
      <c r="G356" t="s">
        <v>5669</v>
      </c>
      <c r="H356" t="s">
        <v>19</v>
      </c>
      <c r="I356" t="s">
        <v>6194</v>
      </c>
      <c r="J356" t="s">
        <v>6187</v>
      </c>
      <c r="K356">
        <v>2.5</v>
      </c>
      <c r="L356">
        <v>27.945</v>
      </c>
      <c r="M356">
        <v>83.835000000000008</v>
      </c>
      <c r="N356" t="s">
        <v>6217</v>
      </c>
      <c r="O356" t="s">
        <v>6221</v>
      </c>
      <c r="P356" t="s">
        <v>6190</v>
      </c>
    </row>
    <row r="357" spans="1:16" x14ac:dyDescent="0.25">
      <c r="A357" t="s">
        <v>6064</v>
      </c>
      <c r="B357" s="12">
        <v>43822</v>
      </c>
      <c r="C357" t="s">
        <v>6065</v>
      </c>
      <c r="D357" t="s">
        <v>6181</v>
      </c>
      <c r="E357">
        <v>1</v>
      </c>
      <c r="F357" t="s">
        <v>6066</v>
      </c>
      <c r="G357" t="s">
        <v>6067</v>
      </c>
      <c r="H357" t="s">
        <v>19</v>
      </c>
      <c r="I357" t="s">
        <v>6195</v>
      </c>
      <c r="J357" t="s">
        <v>6188</v>
      </c>
      <c r="K357">
        <v>2.5</v>
      </c>
      <c r="L357">
        <v>33.464999999999996</v>
      </c>
      <c r="M357">
        <v>33.464999999999996</v>
      </c>
      <c r="N357" t="s">
        <v>6218</v>
      </c>
      <c r="O357" t="s">
        <v>6220</v>
      </c>
      <c r="P357" t="s">
        <v>6191</v>
      </c>
    </row>
    <row r="358" spans="1:16" x14ac:dyDescent="0.25">
      <c r="A358" t="s">
        <v>1083</v>
      </c>
      <c r="B358" s="12">
        <v>43823</v>
      </c>
      <c r="C358" t="s">
        <v>1084</v>
      </c>
      <c r="D358" t="s">
        <v>6183</v>
      </c>
      <c r="E358">
        <v>2</v>
      </c>
      <c r="F358" t="s">
        <v>1085</v>
      </c>
      <c r="G358" t="s">
        <v>1086</v>
      </c>
      <c r="H358" t="s">
        <v>19</v>
      </c>
      <c r="I358" t="s">
        <v>6194</v>
      </c>
      <c r="J358" t="s">
        <v>6187</v>
      </c>
      <c r="K358">
        <v>1</v>
      </c>
      <c r="L358">
        <v>12.15</v>
      </c>
      <c r="M358">
        <v>24.3</v>
      </c>
      <c r="N358" t="s">
        <v>6217</v>
      </c>
      <c r="O358" t="s">
        <v>6221</v>
      </c>
      <c r="P358" t="s">
        <v>6191</v>
      </c>
    </row>
    <row r="359" spans="1:16" x14ac:dyDescent="0.25">
      <c r="A359" t="s">
        <v>5483</v>
      </c>
      <c r="B359" s="12">
        <v>43824</v>
      </c>
      <c r="C359" t="s">
        <v>5484</v>
      </c>
      <c r="D359" t="s">
        <v>6175</v>
      </c>
      <c r="E359">
        <v>3</v>
      </c>
      <c r="F359" t="s">
        <v>5485</v>
      </c>
      <c r="G359" t="s">
        <v>5486</v>
      </c>
      <c r="H359" t="s">
        <v>19</v>
      </c>
      <c r="I359" t="s">
        <v>6193</v>
      </c>
      <c r="J359" t="s">
        <v>6188</v>
      </c>
      <c r="K359">
        <v>2.5</v>
      </c>
      <c r="L359">
        <v>25.874999999999996</v>
      </c>
      <c r="M359">
        <v>77.624999999999986</v>
      </c>
      <c r="N359" t="s">
        <v>6216</v>
      </c>
      <c r="O359" t="s">
        <v>6220</v>
      </c>
      <c r="P359" t="s">
        <v>6190</v>
      </c>
    </row>
    <row r="360" spans="1:16" x14ac:dyDescent="0.25">
      <c r="A360" t="s">
        <v>2097</v>
      </c>
      <c r="B360" s="12">
        <v>43825</v>
      </c>
      <c r="C360" t="s">
        <v>2098</v>
      </c>
      <c r="D360" t="s">
        <v>6166</v>
      </c>
      <c r="E360">
        <v>3</v>
      </c>
      <c r="F360" t="s">
        <v>2099</v>
      </c>
      <c r="G360" t="s">
        <v>6223</v>
      </c>
      <c r="H360" t="s">
        <v>19</v>
      </c>
      <c r="I360" t="s">
        <v>6194</v>
      </c>
      <c r="J360" t="s">
        <v>6188</v>
      </c>
      <c r="K360">
        <v>2.5</v>
      </c>
      <c r="L360">
        <v>31.624999999999996</v>
      </c>
      <c r="M360">
        <v>94.874999999999986</v>
      </c>
      <c r="N360" t="s">
        <v>6217</v>
      </c>
      <c r="O360" t="s">
        <v>6220</v>
      </c>
      <c r="P360" t="s">
        <v>6191</v>
      </c>
    </row>
    <row r="361" spans="1:16" x14ac:dyDescent="0.25">
      <c r="A361" t="s">
        <v>4516</v>
      </c>
      <c r="B361" s="12">
        <v>43826</v>
      </c>
      <c r="C361" t="s">
        <v>4517</v>
      </c>
      <c r="D361" t="s">
        <v>6174</v>
      </c>
      <c r="E361">
        <v>1</v>
      </c>
      <c r="F361" t="s">
        <v>4518</v>
      </c>
      <c r="G361" t="s">
        <v>4519</v>
      </c>
      <c r="H361" t="s">
        <v>19</v>
      </c>
      <c r="I361" t="s">
        <v>6192</v>
      </c>
      <c r="J361" t="s">
        <v>6188</v>
      </c>
      <c r="K361">
        <v>0.2</v>
      </c>
      <c r="L361">
        <v>2.9849999999999999</v>
      </c>
      <c r="M361">
        <v>2.9849999999999999</v>
      </c>
      <c r="N361" t="s">
        <v>6219</v>
      </c>
      <c r="O361" t="s">
        <v>6220</v>
      </c>
      <c r="P361" t="s">
        <v>6191</v>
      </c>
    </row>
    <row r="362" spans="1:16" x14ac:dyDescent="0.25">
      <c r="A362" t="s">
        <v>3187</v>
      </c>
      <c r="B362" s="12">
        <v>43827</v>
      </c>
      <c r="C362" t="s">
        <v>3188</v>
      </c>
      <c r="D362" t="s">
        <v>6159</v>
      </c>
      <c r="E362">
        <v>6</v>
      </c>
      <c r="F362" t="s">
        <v>3189</v>
      </c>
      <c r="G362" t="s">
        <v>3190</v>
      </c>
      <c r="H362" t="s">
        <v>19</v>
      </c>
      <c r="I362" t="s">
        <v>6195</v>
      </c>
      <c r="J362" t="s">
        <v>6188</v>
      </c>
      <c r="K362">
        <v>0.2</v>
      </c>
      <c r="L362">
        <v>4.3650000000000002</v>
      </c>
      <c r="M362">
        <v>26.19</v>
      </c>
      <c r="N362" t="s">
        <v>6218</v>
      </c>
      <c r="O362" t="s">
        <v>6220</v>
      </c>
      <c r="P362" t="s">
        <v>6191</v>
      </c>
    </row>
    <row r="363" spans="1:16" x14ac:dyDescent="0.25">
      <c r="A363" t="s">
        <v>3767</v>
      </c>
      <c r="B363" s="12">
        <v>43828</v>
      </c>
      <c r="C363" t="s">
        <v>3768</v>
      </c>
      <c r="D363" t="s">
        <v>6171</v>
      </c>
      <c r="E363">
        <v>3</v>
      </c>
      <c r="F363" t="s">
        <v>3769</v>
      </c>
      <c r="G363" t="s">
        <v>3770</v>
      </c>
      <c r="H363" t="s">
        <v>19</v>
      </c>
      <c r="I363" t="s">
        <v>6194</v>
      </c>
      <c r="J363" t="s">
        <v>6186</v>
      </c>
      <c r="K363">
        <v>1</v>
      </c>
      <c r="L363">
        <v>14.85</v>
      </c>
      <c r="M363">
        <v>44.55</v>
      </c>
      <c r="N363" t="s">
        <v>6217</v>
      </c>
      <c r="O363" t="s">
        <v>6222</v>
      </c>
      <c r="P363" t="s">
        <v>6190</v>
      </c>
    </row>
    <row r="364" spans="1:16" x14ac:dyDescent="0.25">
      <c r="A364" t="s">
        <v>1283</v>
      </c>
      <c r="B364" s="12">
        <v>43829</v>
      </c>
      <c r="C364" t="s">
        <v>1284</v>
      </c>
      <c r="D364" t="s">
        <v>6167</v>
      </c>
      <c r="E364">
        <v>4</v>
      </c>
      <c r="F364" t="s">
        <v>1285</v>
      </c>
      <c r="G364" t="s">
        <v>1286</v>
      </c>
      <c r="H364" t="s">
        <v>19</v>
      </c>
      <c r="I364" t="s">
        <v>6193</v>
      </c>
      <c r="J364" t="s">
        <v>6186</v>
      </c>
      <c r="K364">
        <v>0.2</v>
      </c>
      <c r="L364">
        <v>3.8849999999999998</v>
      </c>
      <c r="M364">
        <v>15.54</v>
      </c>
      <c r="N364" t="s">
        <v>6216</v>
      </c>
      <c r="O364" t="s">
        <v>6222</v>
      </c>
      <c r="P364" t="s">
        <v>6190</v>
      </c>
    </row>
    <row r="365" spans="1:16" x14ac:dyDescent="0.25">
      <c r="A365" t="s">
        <v>1579</v>
      </c>
      <c r="B365" s="12">
        <v>44361</v>
      </c>
      <c r="C365" t="s">
        <v>1580</v>
      </c>
      <c r="D365" t="s">
        <v>6171</v>
      </c>
      <c r="E365">
        <v>3</v>
      </c>
      <c r="F365" t="s">
        <v>1581</v>
      </c>
      <c r="G365" t="s">
        <v>6223</v>
      </c>
      <c r="H365" t="s">
        <v>19</v>
      </c>
      <c r="I365" t="s">
        <v>6194</v>
      </c>
      <c r="J365" t="s">
        <v>6186</v>
      </c>
      <c r="K365">
        <v>1</v>
      </c>
      <c r="L365">
        <v>14.85</v>
      </c>
      <c r="M365">
        <v>44.55</v>
      </c>
      <c r="N365" t="s">
        <v>6217</v>
      </c>
      <c r="O365" t="s">
        <v>6222</v>
      </c>
      <c r="P365" t="s">
        <v>6191</v>
      </c>
    </row>
    <row r="366" spans="1:16" x14ac:dyDescent="0.25">
      <c r="A366" t="s">
        <v>2019</v>
      </c>
      <c r="B366" s="12">
        <v>43831</v>
      </c>
      <c r="C366" t="s">
        <v>2020</v>
      </c>
      <c r="D366" t="s">
        <v>6154</v>
      </c>
      <c r="E366">
        <v>4</v>
      </c>
      <c r="F366" t="s">
        <v>2021</v>
      </c>
      <c r="G366" t="s">
        <v>2022</v>
      </c>
      <c r="H366" t="s">
        <v>19</v>
      </c>
      <c r="I366" t="s">
        <v>6193</v>
      </c>
      <c r="J366" t="s">
        <v>6187</v>
      </c>
      <c r="K366">
        <v>0.2</v>
      </c>
      <c r="L366">
        <v>2.9849999999999999</v>
      </c>
      <c r="M366">
        <v>11.94</v>
      </c>
      <c r="N366" t="s">
        <v>6216</v>
      </c>
      <c r="O366" t="s">
        <v>6221</v>
      </c>
      <c r="P366" t="s">
        <v>6190</v>
      </c>
    </row>
    <row r="367" spans="1:16" x14ac:dyDescent="0.25">
      <c r="A367" t="s">
        <v>5961</v>
      </c>
      <c r="B367" s="12">
        <v>44358</v>
      </c>
      <c r="C367" t="s">
        <v>5962</v>
      </c>
      <c r="D367" t="s">
        <v>6174</v>
      </c>
      <c r="E367">
        <v>2</v>
      </c>
      <c r="F367" t="s">
        <v>5963</v>
      </c>
      <c r="G367" t="s">
        <v>5964</v>
      </c>
      <c r="H367" t="s">
        <v>19</v>
      </c>
      <c r="I367" t="s">
        <v>6192</v>
      </c>
      <c r="J367" t="s">
        <v>6188</v>
      </c>
      <c r="K367">
        <v>0.2</v>
      </c>
      <c r="L367">
        <v>2.9849999999999999</v>
      </c>
      <c r="M367">
        <v>5.97</v>
      </c>
      <c r="N367" t="s">
        <v>6219</v>
      </c>
      <c r="O367" t="s">
        <v>6220</v>
      </c>
      <c r="P367" t="s">
        <v>6191</v>
      </c>
    </row>
    <row r="368" spans="1:16" x14ac:dyDescent="0.25">
      <c r="A368" t="s">
        <v>565</v>
      </c>
      <c r="B368" s="12">
        <v>43833</v>
      </c>
      <c r="C368" t="s">
        <v>566</v>
      </c>
      <c r="D368" t="s">
        <v>6149</v>
      </c>
      <c r="E368">
        <v>2</v>
      </c>
      <c r="F368" t="s">
        <v>567</v>
      </c>
      <c r="G368" t="s">
        <v>568</v>
      </c>
      <c r="H368" t="s">
        <v>19</v>
      </c>
      <c r="I368" t="s">
        <v>6192</v>
      </c>
      <c r="J368" t="s">
        <v>6187</v>
      </c>
      <c r="K368">
        <v>2.5</v>
      </c>
      <c r="L368">
        <v>20.584999999999997</v>
      </c>
      <c r="M368">
        <v>41.169999999999995</v>
      </c>
      <c r="N368" t="s">
        <v>6219</v>
      </c>
      <c r="O368" t="s">
        <v>6221</v>
      </c>
      <c r="P368" t="s">
        <v>6191</v>
      </c>
    </row>
    <row r="369" spans="1:16" x14ac:dyDescent="0.25">
      <c r="A369" t="s">
        <v>4770</v>
      </c>
      <c r="B369" s="12">
        <v>43834</v>
      </c>
      <c r="C369" t="s">
        <v>4771</v>
      </c>
      <c r="D369" t="s">
        <v>6158</v>
      </c>
      <c r="E369">
        <v>3</v>
      </c>
      <c r="F369" t="s">
        <v>4772</v>
      </c>
      <c r="G369" t="s">
        <v>4773</v>
      </c>
      <c r="H369" t="s">
        <v>19</v>
      </c>
      <c r="I369" t="s">
        <v>6193</v>
      </c>
      <c r="J369" t="s">
        <v>6187</v>
      </c>
      <c r="K369">
        <v>0.5</v>
      </c>
      <c r="L369">
        <v>5.97</v>
      </c>
      <c r="M369">
        <v>17.91</v>
      </c>
      <c r="N369" t="s">
        <v>6216</v>
      </c>
      <c r="O369" t="s">
        <v>6221</v>
      </c>
      <c r="P369" t="s">
        <v>6190</v>
      </c>
    </row>
    <row r="370" spans="1:16" x14ac:dyDescent="0.25">
      <c r="A370" t="s">
        <v>1077</v>
      </c>
      <c r="B370" s="12">
        <v>43835</v>
      </c>
      <c r="C370" t="s">
        <v>1078</v>
      </c>
      <c r="D370" t="s">
        <v>6157</v>
      </c>
      <c r="E370">
        <v>6</v>
      </c>
      <c r="F370" t="s">
        <v>1079</v>
      </c>
      <c r="G370" t="s">
        <v>1080</v>
      </c>
      <c r="H370" t="s">
        <v>19</v>
      </c>
      <c r="I370" t="s">
        <v>6193</v>
      </c>
      <c r="J370" t="s">
        <v>6188</v>
      </c>
      <c r="K370">
        <v>0.5</v>
      </c>
      <c r="L370">
        <v>6.75</v>
      </c>
      <c r="M370">
        <v>40.5</v>
      </c>
      <c r="N370" t="s">
        <v>6216</v>
      </c>
      <c r="O370" t="s">
        <v>6220</v>
      </c>
      <c r="P370" t="s">
        <v>6190</v>
      </c>
    </row>
    <row r="371" spans="1:16" x14ac:dyDescent="0.25">
      <c r="A371" t="s">
        <v>6030</v>
      </c>
      <c r="B371" s="12">
        <v>43836</v>
      </c>
      <c r="C371" t="s">
        <v>6031</v>
      </c>
      <c r="D371" t="s">
        <v>6185</v>
      </c>
      <c r="E371">
        <v>6</v>
      </c>
      <c r="F371" t="s">
        <v>6032</v>
      </c>
      <c r="G371" t="s">
        <v>6223</v>
      </c>
      <c r="H371" t="s">
        <v>19</v>
      </c>
      <c r="I371" t="s">
        <v>6194</v>
      </c>
      <c r="J371" t="s">
        <v>6187</v>
      </c>
      <c r="K371">
        <v>2.5</v>
      </c>
      <c r="L371">
        <v>27.945</v>
      </c>
      <c r="M371">
        <v>167.67000000000002</v>
      </c>
      <c r="N371" t="s">
        <v>6217</v>
      </c>
      <c r="O371" t="s">
        <v>6221</v>
      </c>
      <c r="P371" t="s">
        <v>6190</v>
      </c>
    </row>
    <row r="372" spans="1:16" x14ac:dyDescent="0.25">
      <c r="A372" t="s">
        <v>2476</v>
      </c>
      <c r="B372" s="12">
        <v>43837</v>
      </c>
      <c r="C372" t="s">
        <v>2331</v>
      </c>
      <c r="D372" t="s">
        <v>6144</v>
      </c>
      <c r="E372">
        <v>5</v>
      </c>
      <c r="F372" t="s">
        <v>2332</v>
      </c>
      <c r="G372" t="s">
        <v>6223</v>
      </c>
      <c r="H372" t="s">
        <v>19</v>
      </c>
      <c r="I372" t="s">
        <v>6194</v>
      </c>
      <c r="J372" t="s">
        <v>6187</v>
      </c>
      <c r="K372">
        <v>0.5</v>
      </c>
      <c r="L372">
        <v>7.29</v>
      </c>
      <c r="M372">
        <v>36.450000000000003</v>
      </c>
      <c r="N372" t="s">
        <v>6217</v>
      </c>
      <c r="O372" t="s">
        <v>6221</v>
      </c>
      <c r="P372" t="s">
        <v>6191</v>
      </c>
    </row>
    <row r="373" spans="1:16" x14ac:dyDescent="0.25">
      <c r="A373" t="s">
        <v>2038</v>
      </c>
      <c r="B373" s="12">
        <v>43838</v>
      </c>
      <c r="C373" t="s">
        <v>2039</v>
      </c>
      <c r="D373" t="s">
        <v>6175</v>
      </c>
      <c r="E373">
        <v>1</v>
      </c>
      <c r="F373" t="s">
        <v>2040</v>
      </c>
      <c r="G373" t="s">
        <v>2041</v>
      </c>
      <c r="H373" t="s">
        <v>19</v>
      </c>
      <c r="I373" t="s">
        <v>6193</v>
      </c>
      <c r="J373" t="s">
        <v>6188</v>
      </c>
      <c r="K373">
        <v>2.5</v>
      </c>
      <c r="L373">
        <v>25.874999999999996</v>
      </c>
      <c r="M373">
        <v>25.874999999999996</v>
      </c>
      <c r="N373" t="s">
        <v>6216</v>
      </c>
      <c r="O373" t="s">
        <v>6220</v>
      </c>
      <c r="P373" t="s">
        <v>6191</v>
      </c>
    </row>
    <row r="374" spans="1:16" x14ac:dyDescent="0.25">
      <c r="A374" t="s">
        <v>4892</v>
      </c>
      <c r="B374" s="12">
        <v>43839</v>
      </c>
      <c r="C374" t="s">
        <v>4893</v>
      </c>
      <c r="D374" t="s">
        <v>6143</v>
      </c>
      <c r="E374">
        <v>6</v>
      </c>
      <c r="F374" t="s">
        <v>4894</v>
      </c>
      <c r="G374" t="s">
        <v>4895</v>
      </c>
      <c r="H374" t="s">
        <v>19</v>
      </c>
      <c r="I374" t="s">
        <v>6195</v>
      </c>
      <c r="J374" t="s">
        <v>6187</v>
      </c>
      <c r="K374">
        <v>1</v>
      </c>
      <c r="L374">
        <v>12.95</v>
      </c>
      <c r="M374">
        <v>77.699999999999989</v>
      </c>
      <c r="N374" t="s">
        <v>6218</v>
      </c>
      <c r="O374" t="s">
        <v>6221</v>
      </c>
      <c r="P374" t="s">
        <v>6190</v>
      </c>
    </row>
    <row r="375" spans="1:16" x14ac:dyDescent="0.25">
      <c r="A375" t="s">
        <v>4250</v>
      </c>
      <c r="B375" s="12">
        <v>43840</v>
      </c>
      <c r="C375" t="s">
        <v>4251</v>
      </c>
      <c r="D375" t="s">
        <v>6168</v>
      </c>
      <c r="E375">
        <v>4</v>
      </c>
      <c r="F375" t="s">
        <v>4252</v>
      </c>
      <c r="G375" t="s">
        <v>4253</v>
      </c>
      <c r="H375" t="s">
        <v>19</v>
      </c>
      <c r="I375" t="s">
        <v>6193</v>
      </c>
      <c r="J375" t="s">
        <v>6187</v>
      </c>
      <c r="K375">
        <v>2.5</v>
      </c>
      <c r="L375">
        <v>22.884999999999998</v>
      </c>
      <c r="M375">
        <v>91.539999999999992</v>
      </c>
      <c r="N375" t="s">
        <v>6216</v>
      </c>
      <c r="O375" t="s">
        <v>6221</v>
      </c>
      <c r="P375" t="s">
        <v>6191</v>
      </c>
    </row>
    <row r="376" spans="1:16" x14ac:dyDescent="0.25">
      <c r="A376" t="s">
        <v>4979</v>
      </c>
      <c r="B376" s="12">
        <v>43841</v>
      </c>
      <c r="C376" t="s">
        <v>4980</v>
      </c>
      <c r="D376" t="s">
        <v>6182</v>
      </c>
      <c r="E376">
        <v>5</v>
      </c>
      <c r="F376" t="s">
        <v>4981</v>
      </c>
      <c r="G376" t="s">
        <v>4982</v>
      </c>
      <c r="H376" t="s">
        <v>19</v>
      </c>
      <c r="I376" t="s">
        <v>6193</v>
      </c>
      <c r="J376" t="s">
        <v>6186</v>
      </c>
      <c r="K376">
        <v>2.5</v>
      </c>
      <c r="L376">
        <v>29.784999999999997</v>
      </c>
      <c r="M376">
        <v>148.92499999999998</v>
      </c>
      <c r="N376" t="s">
        <v>6216</v>
      </c>
      <c r="O376" t="s">
        <v>6222</v>
      </c>
      <c r="P376" t="s">
        <v>6191</v>
      </c>
    </row>
    <row r="377" spans="1:16" x14ac:dyDescent="0.25">
      <c r="A377" t="s">
        <v>2357</v>
      </c>
      <c r="B377" s="12">
        <v>43842</v>
      </c>
      <c r="C377" t="s">
        <v>2358</v>
      </c>
      <c r="D377" t="s">
        <v>6151</v>
      </c>
      <c r="E377">
        <v>1</v>
      </c>
      <c r="F377" t="s">
        <v>2359</v>
      </c>
      <c r="G377" t="s">
        <v>2360</v>
      </c>
      <c r="H377" t="s">
        <v>19</v>
      </c>
      <c r="I377" t="s">
        <v>6192</v>
      </c>
      <c r="J377" t="s">
        <v>6188</v>
      </c>
      <c r="K377">
        <v>2.5</v>
      </c>
      <c r="L377">
        <v>22.884999999999998</v>
      </c>
      <c r="M377">
        <v>22.884999999999998</v>
      </c>
      <c r="N377" t="s">
        <v>6219</v>
      </c>
      <c r="O377" t="s">
        <v>6220</v>
      </c>
      <c r="P377" t="s">
        <v>6190</v>
      </c>
    </row>
    <row r="378" spans="1:16" x14ac:dyDescent="0.25">
      <c r="A378" t="s">
        <v>5660</v>
      </c>
      <c r="B378" s="12">
        <v>44357</v>
      </c>
      <c r="C378" t="s">
        <v>5661</v>
      </c>
      <c r="D378" t="s">
        <v>6155</v>
      </c>
      <c r="E378">
        <v>4</v>
      </c>
      <c r="F378" t="s">
        <v>5662</v>
      </c>
      <c r="G378" t="s">
        <v>5663</v>
      </c>
      <c r="H378" t="s">
        <v>19</v>
      </c>
      <c r="I378" t="s">
        <v>6193</v>
      </c>
      <c r="J378" t="s">
        <v>6188</v>
      </c>
      <c r="K378">
        <v>1</v>
      </c>
      <c r="L378">
        <v>11.25</v>
      </c>
      <c r="M378">
        <v>45</v>
      </c>
      <c r="N378" t="s">
        <v>6216</v>
      </c>
      <c r="O378" t="s">
        <v>6220</v>
      </c>
      <c r="P378" t="s">
        <v>6191</v>
      </c>
    </row>
    <row r="379" spans="1:16" x14ac:dyDescent="0.25">
      <c r="A379" t="s">
        <v>3917</v>
      </c>
      <c r="B379" s="12">
        <v>44356</v>
      </c>
      <c r="C379" t="s">
        <v>3918</v>
      </c>
      <c r="D379" t="s">
        <v>6153</v>
      </c>
      <c r="E379">
        <v>1</v>
      </c>
      <c r="F379" t="s">
        <v>3919</v>
      </c>
      <c r="G379" t="s">
        <v>3920</v>
      </c>
      <c r="H379" t="s">
        <v>19</v>
      </c>
      <c r="I379" t="s">
        <v>6194</v>
      </c>
      <c r="J379" t="s">
        <v>6187</v>
      </c>
      <c r="K379">
        <v>0.2</v>
      </c>
      <c r="L379">
        <v>3.645</v>
      </c>
      <c r="M379">
        <v>3.645</v>
      </c>
      <c r="N379" t="s">
        <v>6217</v>
      </c>
      <c r="O379" t="s">
        <v>6221</v>
      </c>
      <c r="P379" t="s">
        <v>6190</v>
      </c>
    </row>
    <row r="380" spans="1:16" x14ac:dyDescent="0.25">
      <c r="A380" t="s">
        <v>4359</v>
      </c>
      <c r="B380" s="12">
        <v>44355</v>
      </c>
      <c r="C380" t="s">
        <v>4360</v>
      </c>
      <c r="D380" t="s">
        <v>6164</v>
      </c>
      <c r="E380">
        <v>2</v>
      </c>
      <c r="F380" t="s">
        <v>4361</v>
      </c>
      <c r="G380" t="s">
        <v>4362</v>
      </c>
      <c r="H380" t="s">
        <v>19</v>
      </c>
      <c r="I380" t="s">
        <v>6195</v>
      </c>
      <c r="J380" t="s">
        <v>6186</v>
      </c>
      <c r="K380">
        <v>2.5</v>
      </c>
      <c r="L380">
        <v>36.454999999999998</v>
      </c>
      <c r="M380">
        <v>72.91</v>
      </c>
      <c r="N380" t="s">
        <v>6218</v>
      </c>
      <c r="O380" t="s">
        <v>6222</v>
      </c>
      <c r="P380" t="s">
        <v>6190</v>
      </c>
    </row>
    <row r="381" spans="1:16" x14ac:dyDescent="0.25">
      <c r="A381" t="s">
        <v>1845</v>
      </c>
      <c r="B381" s="12">
        <v>43846</v>
      </c>
      <c r="C381" t="s">
        <v>1846</v>
      </c>
      <c r="D381" t="s">
        <v>6175</v>
      </c>
      <c r="E381">
        <v>6</v>
      </c>
      <c r="F381" t="s">
        <v>1847</v>
      </c>
      <c r="G381" t="s">
        <v>6223</v>
      </c>
      <c r="H381" t="s">
        <v>19</v>
      </c>
      <c r="I381" t="s">
        <v>6193</v>
      </c>
      <c r="J381" t="s">
        <v>6188</v>
      </c>
      <c r="K381">
        <v>2.5</v>
      </c>
      <c r="L381">
        <v>25.874999999999996</v>
      </c>
      <c r="M381">
        <v>155.24999999999997</v>
      </c>
      <c r="N381" t="s">
        <v>6216</v>
      </c>
      <c r="O381" t="s">
        <v>6220</v>
      </c>
      <c r="P381" t="s">
        <v>6190</v>
      </c>
    </row>
    <row r="382" spans="1:16" x14ac:dyDescent="0.25">
      <c r="A382" t="s">
        <v>2396</v>
      </c>
      <c r="B382" s="12">
        <v>43847</v>
      </c>
      <c r="C382" t="s">
        <v>2397</v>
      </c>
      <c r="D382" t="s">
        <v>6171</v>
      </c>
      <c r="E382">
        <v>4</v>
      </c>
      <c r="F382" t="s">
        <v>2398</v>
      </c>
      <c r="G382" t="s">
        <v>2399</v>
      </c>
      <c r="H382" t="s">
        <v>19</v>
      </c>
      <c r="I382" t="s">
        <v>6194</v>
      </c>
      <c r="J382" t="s">
        <v>6186</v>
      </c>
      <c r="K382">
        <v>1</v>
      </c>
      <c r="L382">
        <v>14.85</v>
      </c>
      <c r="M382">
        <v>59.4</v>
      </c>
      <c r="N382" t="s">
        <v>6217</v>
      </c>
      <c r="O382" t="s">
        <v>6222</v>
      </c>
      <c r="P382" t="s">
        <v>6191</v>
      </c>
    </row>
    <row r="383" spans="1:16" x14ac:dyDescent="0.25">
      <c r="A383" t="s">
        <v>5507</v>
      </c>
      <c r="B383" s="12">
        <v>43848</v>
      </c>
      <c r="C383" t="s">
        <v>5508</v>
      </c>
      <c r="D383" t="s">
        <v>6184</v>
      </c>
      <c r="E383">
        <v>3</v>
      </c>
      <c r="F383" t="s">
        <v>5509</v>
      </c>
      <c r="G383" t="s">
        <v>5510</v>
      </c>
      <c r="H383" t="s">
        <v>19</v>
      </c>
      <c r="I383" t="s">
        <v>6194</v>
      </c>
      <c r="J383" t="s">
        <v>6186</v>
      </c>
      <c r="K383">
        <v>0.2</v>
      </c>
      <c r="L383">
        <v>4.4550000000000001</v>
      </c>
      <c r="M383">
        <v>13.365</v>
      </c>
      <c r="N383" t="s">
        <v>6217</v>
      </c>
      <c r="O383" t="s">
        <v>6222</v>
      </c>
      <c r="P383" t="s">
        <v>6191</v>
      </c>
    </row>
    <row r="384" spans="1:16" x14ac:dyDescent="0.25">
      <c r="A384" t="s">
        <v>4262</v>
      </c>
      <c r="B384" s="12">
        <v>44353</v>
      </c>
      <c r="C384" t="s">
        <v>4263</v>
      </c>
      <c r="D384" t="s">
        <v>6142</v>
      </c>
      <c r="E384">
        <v>5</v>
      </c>
      <c r="F384" t="s">
        <v>4264</v>
      </c>
      <c r="G384" t="s">
        <v>4265</v>
      </c>
      <c r="H384" t="s">
        <v>19</v>
      </c>
      <c r="I384" t="s">
        <v>6192</v>
      </c>
      <c r="J384" t="s">
        <v>6186</v>
      </c>
      <c r="K384">
        <v>2.5</v>
      </c>
      <c r="L384">
        <v>27.484999999999996</v>
      </c>
      <c r="M384">
        <v>137.42499999999998</v>
      </c>
      <c r="N384" t="s">
        <v>6219</v>
      </c>
      <c r="O384" t="s">
        <v>6222</v>
      </c>
      <c r="P384" t="s">
        <v>6190</v>
      </c>
    </row>
    <row r="385" spans="1:16" x14ac:dyDescent="0.25">
      <c r="A385" t="s">
        <v>3960</v>
      </c>
      <c r="B385" s="12">
        <v>43850</v>
      </c>
      <c r="C385" t="s">
        <v>3961</v>
      </c>
      <c r="D385" t="s">
        <v>6164</v>
      </c>
      <c r="E385">
        <v>2</v>
      </c>
      <c r="F385" t="s">
        <v>3962</v>
      </c>
      <c r="G385" t="s">
        <v>3963</v>
      </c>
      <c r="H385" t="s">
        <v>19</v>
      </c>
      <c r="I385" t="s">
        <v>6195</v>
      </c>
      <c r="J385" t="s">
        <v>6186</v>
      </c>
      <c r="K385">
        <v>2.5</v>
      </c>
      <c r="L385">
        <v>36.454999999999998</v>
      </c>
      <c r="M385">
        <v>72.91</v>
      </c>
      <c r="N385" t="s">
        <v>6218</v>
      </c>
      <c r="O385" t="s">
        <v>6222</v>
      </c>
      <c r="P385" t="s">
        <v>6190</v>
      </c>
    </row>
    <row r="386" spans="1:16" x14ac:dyDescent="0.25">
      <c r="A386" t="s">
        <v>3996</v>
      </c>
      <c r="B386" s="12">
        <v>43851</v>
      </c>
      <c r="C386" t="s">
        <v>3997</v>
      </c>
      <c r="D386" t="s">
        <v>6140</v>
      </c>
      <c r="E386">
        <v>6</v>
      </c>
      <c r="F386" t="s">
        <v>3998</v>
      </c>
      <c r="G386" t="s">
        <v>3999</v>
      </c>
      <c r="H386" t="s">
        <v>19</v>
      </c>
      <c r="I386" t="s">
        <v>6193</v>
      </c>
      <c r="J386" t="s">
        <v>6186</v>
      </c>
      <c r="K386">
        <v>1</v>
      </c>
      <c r="L386">
        <v>12.95</v>
      </c>
      <c r="M386">
        <v>77.699999999999989</v>
      </c>
      <c r="N386" t="s">
        <v>6216</v>
      </c>
      <c r="O386" t="s">
        <v>6222</v>
      </c>
      <c r="P386" t="s">
        <v>6191</v>
      </c>
    </row>
    <row r="387" spans="1:16" x14ac:dyDescent="0.25">
      <c r="A387" t="s">
        <v>5117</v>
      </c>
      <c r="B387" s="12">
        <v>43852</v>
      </c>
      <c r="C387" t="s">
        <v>5118</v>
      </c>
      <c r="D387" t="s">
        <v>6145</v>
      </c>
      <c r="E387">
        <v>1</v>
      </c>
      <c r="F387" t="s">
        <v>5119</v>
      </c>
      <c r="G387" t="s">
        <v>5120</v>
      </c>
      <c r="H387" t="s">
        <v>19</v>
      </c>
      <c r="I387" t="s">
        <v>6195</v>
      </c>
      <c r="J387" t="s">
        <v>6186</v>
      </c>
      <c r="K387">
        <v>0.2</v>
      </c>
      <c r="L387">
        <v>4.7549999999999999</v>
      </c>
      <c r="M387">
        <v>4.7549999999999999</v>
      </c>
      <c r="N387" t="s">
        <v>6218</v>
      </c>
      <c r="O387" t="s">
        <v>6222</v>
      </c>
      <c r="P387" t="s">
        <v>6190</v>
      </c>
    </row>
    <row r="388" spans="1:16" x14ac:dyDescent="0.25">
      <c r="A388" t="s">
        <v>5632</v>
      </c>
      <c r="B388" s="12">
        <v>44352</v>
      </c>
      <c r="C388" t="s">
        <v>5633</v>
      </c>
      <c r="D388" t="s">
        <v>6178</v>
      </c>
      <c r="E388">
        <v>3</v>
      </c>
      <c r="F388" t="s">
        <v>5634</v>
      </c>
      <c r="G388" t="s">
        <v>6223</v>
      </c>
      <c r="H388" t="s">
        <v>19</v>
      </c>
      <c r="I388" t="s">
        <v>6192</v>
      </c>
      <c r="J388" t="s">
        <v>6186</v>
      </c>
      <c r="K388">
        <v>0.2</v>
      </c>
      <c r="L388">
        <v>3.5849999999999995</v>
      </c>
      <c r="M388">
        <v>10.754999999999999</v>
      </c>
      <c r="N388" t="s">
        <v>6219</v>
      </c>
      <c r="O388" t="s">
        <v>6222</v>
      </c>
      <c r="P388" t="s">
        <v>6191</v>
      </c>
    </row>
    <row r="389" spans="1:16" x14ac:dyDescent="0.25">
      <c r="A389" t="s">
        <v>1544</v>
      </c>
      <c r="B389" s="12">
        <v>44350</v>
      </c>
      <c r="C389" t="s">
        <v>1545</v>
      </c>
      <c r="D389" t="s">
        <v>6160</v>
      </c>
      <c r="E389">
        <v>5</v>
      </c>
      <c r="F389" t="s">
        <v>1546</v>
      </c>
      <c r="G389" t="s">
        <v>1547</v>
      </c>
      <c r="H389" t="s">
        <v>19</v>
      </c>
      <c r="I389" t="s">
        <v>6195</v>
      </c>
      <c r="J389" t="s">
        <v>6188</v>
      </c>
      <c r="K389">
        <v>0.5</v>
      </c>
      <c r="L389">
        <v>8.73</v>
      </c>
      <c r="M389">
        <v>43.650000000000006</v>
      </c>
      <c r="N389" t="s">
        <v>6218</v>
      </c>
      <c r="O389" t="s">
        <v>6220</v>
      </c>
      <c r="P389" t="s">
        <v>6190</v>
      </c>
    </row>
    <row r="390" spans="1:16" x14ac:dyDescent="0.25">
      <c r="A390" t="s">
        <v>936</v>
      </c>
      <c r="B390" s="12">
        <v>44349</v>
      </c>
      <c r="C390" t="s">
        <v>937</v>
      </c>
      <c r="D390" t="s">
        <v>6179</v>
      </c>
      <c r="E390">
        <v>4</v>
      </c>
      <c r="F390" t="s">
        <v>938</v>
      </c>
      <c r="G390" t="s">
        <v>939</v>
      </c>
      <c r="H390" t="s">
        <v>19</v>
      </c>
      <c r="I390" t="s">
        <v>6192</v>
      </c>
      <c r="J390" t="s">
        <v>6186</v>
      </c>
      <c r="K390">
        <v>1</v>
      </c>
      <c r="L390">
        <v>11.95</v>
      </c>
      <c r="M390">
        <v>47.8</v>
      </c>
      <c r="N390" t="s">
        <v>6219</v>
      </c>
      <c r="O390" t="s">
        <v>6222</v>
      </c>
      <c r="P390" t="s">
        <v>6191</v>
      </c>
    </row>
    <row r="391" spans="1:16" x14ac:dyDescent="0.25">
      <c r="A391" t="s">
        <v>4123</v>
      </c>
      <c r="B391" s="12">
        <v>43856</v>
      </c>
      <c r="C391" t="s">
        <v>4124</v>
      </c>
      <c r="D391" t="s">
        <v>6148</v>
      </c>
      <c r="E391">
        <v>3</v>
      </c>
      <c r="F391" t="s">
        <v>4125</v>
      </c>
      <c r="G391" t="s">
        <v>4126</v>
      </c>
      <c r="H391" t="s">
        <v>19</v>
      </c>
      <c r="I391" t="s">
        <v>6194</v>
      </c>
      <c r="J391" t="s">
        <v>6186</v>
      </c>
      <c r="K391">
        <v>2.5</v>
      </c>
      <c r="L391">
        <v>34.154999999999994</v>
      </c>
      <c r="M391">
        <v>102.46499999999997</v>
      </c>
      <c r="N391" t="s">
        <v>6217</v>
      </c>
      <c r="O391" t="s">
        <v>6222</v>
      </c>
      <c r="P391" t="s">
        <v>6190</v>
      </c>
    </row>
    <row r="392" spans="1:16" x14ac:dyDescent="0.25">
      <c r="A392" t="s">
        <v>4405</v>
      </c>
      <c r="B392" s="12">
        <v>43857</v>
      </c>
      <c r="C392" t="s">
        <v>4406</v>
      </c>
      <c r="D392" t="s">
        <v>6175</v>
      </c>
      <c r="E392">
        <v>2</v>
      </c>
      <c r="F392" t="s">
        <v>4407</v>
      </c>
      <c r="G392" t="s">
        <v>4408</v>
      </c>
      <c r="H392" t="s">
        <v>19</v>
      </c>
      <c r="I392" t="s">
        <v>6193</v>
      </c>
      <c r="J392" t="s">
        <v>6188</v>
      </c>
      <c r="K392">
        <v>2.5</v>
      </c>
      <c r="L392">
        <v>25.874999999999996</v>
      </c>
      <c r="M392">
        <v>51.749999999999993</v>
      </c>
      <c r="N392" t="s">
        <v>6216</v>
      </c>
      <c r="O392" t="s">
        <v>6220</v>
      </c>
      <c r="P392" t="s">
        <v>6190</v>
      </c>
    </row>
    <row r="393" spans="1:16" x14ac:dyDescent="0.25">
      <c r="A393" t="s">
        <v>5725</v>
      </c>
      <c r="B393" s="12">
        <v>43858</v>
      </c>
      <c r="C393" t="s">
        <v>5726</v>
      </c>
      <c r="D393" t="s">
        <v>6157</v>
      </c>
      <c r="E393">
        <v>5</v>
      </c>
      <c r="F393" t="s">
        <v>5727</v>
      </c>
      <c r="G393" t="s">
        <v>5728</v>
      </c>
      <c r="H393" t="s">
        <v>19</v>
      </c>
      <c r="I393" t="s">
        <v>6193</v>
      </c>
      <c r="J393" t="s">
        <v>6188</v>
      </c>
      <c r="K393">
        <v>0.5</v>
      </c>
      <c r="L393">
        <v>6.75</v>
      </c>
      <c r="M393">
        <v>33.75</v>
      </c>
      <c r="N393" t="s">
        <v>6216</v>
      </c>
      <c r="O393" t="s">
        <v>6220</v>
      </c>
      <c r="P393" t="s">
        <v>6190</v>
      </c>
    </row>
    <row r="394" spans="1:16" x14ac:dyDescent="0.25">
      <c r="A394" t="s">
        <v>2945</v>
      </c>
      <c r="B394" s="12">
        <v>44348</v>
      </c>
      <c r="C394" t="s">
        <v>2946</v>
      </c>
      <c r="D394" t="s">
        <v>6145</v>
      </c>
      <c r="E394">
        <v>2</v>
      </c>
      <c r="F394" t="s">
        <v>2947</v>
      </c>
      <c r="G394" t="s">
        <v>2948</v>
      </c>
      <c r="H394" t="s">
        <v>19</v>
      </c>
      <c r="I394" t="s">
        <v>6195</v>
      </c>
      <c r="J394" t="s">
        <v>6186</v>
      </c>
      <c r="K394">
        <v>0.2</v>
      </c>
      <c r="L394">
        <v>4.7549999999999999</v>
      </c>
      <c r="M394">
        <v>9.51</v>
      </c>
      <c r="N394" t="s">
        <v>6218</v>
      </c>
      <c r="O394" t="s">
        <v>6222</v>
      </c>
      <c r="P394" t="s">
        <v>6190</v>
      </c>
    </row>
    <row r="395" spans="1:16" x14ac:dyDescent="0.25">
      <c r="A395" t="s">
        <v>2498</v>
      </c>
      <c r="B395" s="12">
        <v>44347</v>
      </c>
      <c r="C395" t="s">
        <v>2499</v>
      </c>
      <c r="D395" t="s">
        <v>6143</v>
      </c>
      <c r="E395">
        <v>4</v>
      </c>
      <c r="F395" t="s">
        <v>2500</v>
      </c>
      <c r="G395" t="s">
        <v>2501</v>
      </c>
      <c r="H395" t="s">
        <v>19</v>
      </c>
      <c r="I395" t="s">
        <v>6195</v>
      </c>
      <c r="J395" t="s">
        <v>6187</v>
      </c>
      <c r="K395">
        <v>1</v>
      </c>
      <c r="L395">
        <v>12.95</v>
      </c>
      <c r="M395">
        <v>51.8</v>
      </c>
      <c r="N395" t="s">
        <v>6218</v>
      </c>
      <c r="O395" t="s">
        <v>6221</v>
      </c>
      <c r="P395" t="s">
        <v>6190</v>
      </c>
    </row>
    <row r="396" spans="1:16" x14ac:dyDescent="0.25">
      <c r="A396" t="s">
        <v>4207</v>
      </c>
      <c r="B396" s="12">
        <v>44346</v>
      </c>
      <c r="C396" t="s">
        <v>4263</v>
      </c>
      <c r="D396" t="s">
        <v>6139</v>
      </c>
      <c r="E396">
        <v>3</v>
      </c>
      <c r="F396" t="s">
        <v>4264</v>
      </c>
      <c r="G396" t="s">
        <v>4265</v>
      </c>
      <c r="H396" t="s">
        <v>19</v>
      </c>
      <c r="I396" t="s">
        <v>6194</v>
      </c>
      <c r="J396" t="s">
        <v>6188</v>
      </c>
      <c r="K396">
        <v>0.5</v>
      </c>
      <c r="L396">
        <v>8.25</v>
      </c>
      <c r="M396">
        <v>24.75</v>
      </c>
      <c r="N396" t="s">
        <v>6217</v>
      </c>
      <c r="O396" t="s">
        <v>6220</v>
      </c>
      <c r="P396" t="s">
        <v>6190</v>
      </c>
    </row>
    <row r="397" spans="1:16" x14ac:dyDescent="0.25">
      <c r="A397" t="s">
        <v>5288</v>
      </c>
      <c r="B397" s="12">
        <v>44345</v>
      </c>
      <c r="C397" t="s">
        <v>5289</v>
      </c>
      <c r="D397" t="s">
        <v>6152</v>
      </c>
      <c r="E397">
        <v>2</v>
      </c>
      <c r="F397" t="s">
        <v>5290</v>
      </c>
      <c r="G397" t="s">
        <v>5291</v>
      </c>
      <c r="H397" t="s">
        <v>19</v>
      </c>
      <c r="I397" t="s">
        <v>6193</v>
      </c>
      <c r="J397" t="s">
        <v>6188</v>
      </c>
      <c r="K397">
        <v>0.2</v>
      </c>
      <c r="L397">
        <v>3.375</v>
      </c>
      <c r="M397">
        <v>6.75</v>
      </c>
      <c r="N397" t="s">
        <v>6216</v>
      </c>
      <c r="O397" t="s">
        <v>6220</v>
      </c>
      <c r="P397" t="s">
        <v>6190</v>
      </c>
    </row>
    <row r="398" spans="1:16" x14ac:dyDescent="0.25">
      <c r="A398" t="s">
        <v>5288</v>
      </c>
      <c r="B398" s="12">
        <v>44344</v>
      </c>
      <c r="C398" t="s">
        <v>5289</v>
      </c>
      <c r="D398" t="s">
        <v>6167</v>
      </c>
      <c r="E398">
        <v>6</v>
      </c>
      <c r="F398" t="s">
        <v>5290</v>
      </c>
      <c r="G398" t="s">
        <v>5291</v>
      </c>
      <c r="H398" t="s">
        <v>19</v>
      </c>
      <c r="I398" t="s">
        <v>6193</v>
      </c>
      <c r="J398" t="s">
        <v>6186</v>
      </c>
      <c r="K398">
        <v>0.2</v>
      </c>
      <c r="L398">
        <v>3.8849999999999998</v>
      </c>
      <c r="M398">
        <v>23.31</v>
      </c>
      <c r="N398" t="s">
        <v>6216</v>
      </c>
      <c r="O398" t="s">
        <v>6222</v>
      </c>
      <c r="P398" t="s">
        <v>6190</v>
      </c>
    </row>
    <row r="399" spans="1:16" x14ac:dyDescent="0.25">
      <c r="A399" t="s">
        <v>4017</v>
      </c>
      <c r="B399" s="12">
        <v>43864</v>
      </c>
      <c r="C399" t="s">
        <v>4018</v>
      </c>
      <c r="D399" t="s">
        <v>6173</v>
      </c>
      <c r="E399">
        <v>5</v>
      </c>
      <c r="F399" t="s">
        <v>4019</v>
      </c>
      <c r="G399" t="s">
        <v>4020</v>
      </c>
      <c r="H399" t="s">
        <v>19</v>
      </c>
      <c r="I399" t="s">
        <v>6192</v>
      </c>
      <c r="J399" t="s">
        <v>6186</v>
      </c>
      <c r="K399">
        <v>0.5</v>
      </c>
      <c r="L399">
        <v>7.169999999999999</v>
      </c>
      <c r="M399">
        <v>35.849999999999994</v>
      </c>
      <c r="N399" t="s">
        <v>6219</v>
      </c>
      <c r="O399" t="s">
        <v>6222</v>
      </c>
      <c r="P399" t="s">
        <v>6191</v>
      </c>
    </row>
    <row r="400" spans="1:16" x14ac:dyDescent="0.25">
      <c r="A400" t="s">
        <v>1889</v>
      </c>
      <c r="B400" s="12">
        <v>43865</v>
      </c>
      <c r="C400" t="s">
        <v>1890</v>
      </c>
      <c r="D400" t="s">
        <v>6147</v>
      </c>
      <c r="E400">
        <v>1</v>
      </c>
      <c r="F400" t="s">
        <v>1891</v>
      </c>
      <c r="G400" t="s">
        <v>1892</v>
      </c>
      <c r="H400" t="s">
        <v>19</v>
      </c>
      <c r="I400" t="s">
        <v>6193</v>
      </c>
      <c r="J400" t="s">
        <v>6187</v>
      </c>
      <c r="K400">
        <v>1</v>
      </c>
      <c r="L400">
        <v>9.9499999999999993</v>
      </c>
      <c r="M400">
        <v>9.9499999999999993</v>
      </c>
      <c r="N400" t="s">
        <v>6216</v>
      </c>
      <c r="O400" t="s">
        <v>6221</v>
      </c>
      <c r="P400" t="s">
        <v>6190</v>
      </c>
    </row>
    <row r="401" spans="1:16" x14ac:dyDescent="0.25">
      <c r="A401" t="s">
        <v>3136</v>
      </c>
      <c r="B401" s="12">
        <v>43866</v>
      </c>
      <c r="C401" t="s">
        <v>3137</v>
      </c>
      <c r="D401" t="s">
        <v>6141</v>
      </c>
      <c r="E401">
        <v>3</v>
      </c>
      <c r="F401" t="s">
        <v>3138</v>
      </c>
      <c r="G401" t="s">
        <v>3139</v>
      </c>
      <c r="H401" t="s">
        <v>19</v>
      </c>
      <c r="I401" t="s">
        <v>6194</v>
      </c>
      <c r="J401" t="s">
        <v>6188</v>
      </c>
      <c r="K401">
        <v>1</v>
      </c>
      <c r="L401">
        <v>13.75</v>
      </c>
      <c r="M401">
        <v>41.25</v>
      </c>
      <c r="N401" t="s">
        <v>6217</v>
      </c>
      <c r="O401" t="s">
        <v>6220</v>
      </c>
      <c r="P401" t="s">
        <v>6190</v>
      </c>
    </row>
    <row r="402" spans="1:16" x14ac:dyDescent="0.25">
      <c r="A402" t="s">
        <v>1311</v>
      </c>
      <c r="B402" s="12">
        <v>43867</v>
      </c>
      <c r="C402" t="s">
        <v>1312</v>
      </c>
      <c r="D402" t="s">
        <v>6162</v>
      </c>
      <c r="E402">
        <v>3</v>
      </c>
      <c r="F402" t="s">
        <v>1313</v>
      </c>
      <c r="G402" t="s">
        <v>1314</v>
      </c>
      <c r="H402" t="s">
        <v>19</v>
      </c>
      <c r="I402" t="s">
        <v>6195</v>
      </c>
      <c r="J402" t="s">
        <v>6188</v>
      </c>
      <c r="K402">
        <v>1</v>
      </c>
      <c r="L402">
        <v>14.55</v>
      </c>
      <c r="M402">
        <v>43.650000000000006</v>
      </c>
      <c r="N402" t="s">
        <v>6218</v>
      </c>
      <c r="O402" t="s">
        <v>6220</v>
      </c>
      <c r="P402" t="s">
        <v>6191</v>
      </c>
    </row>
    <row r="403" spans="1:16" x14ac:dyDescent="0.25">
      <c r="A403" t="s">
        <v>1311</v>
      </c>
      <c r="B403" s="12">
        <v>43868</v>
      </c>
      <c r="C403" t="s">
        <v>1312</v>
      </c>
      <c r="D403" t="s">
        <v>6141</v>
      </c>
      <c r="E403">
        <v>2</v>
      </c>
      <c r="F403" t="s">
        <v>1313</v>
      </c>
      <c r="G403" t="s">
        <v>1314</v>
      </c>
      <c r="H403" t="s">
        <v>19</v>
      </c>
      <c r="I403" t="s">
        <v>6194</v>
      </c>
      <c r="J403" t="s">
        <v>6188</v>
      </c>
      <c r="K403">
        <v>1</v>
      </c>
      <c r="L403">
        <v>13.75</v>
      </c>
      <c r="M403">
        <v>27.5</v>
      </c>
      <c r="N403" t="s">
        <v>6217</v>
      </c>
      <c r="O403" t="s">
        <v>6220</v>
      </c>
      <c r="P403" t="s">
        <v>6191</v>
      </c>
    </row>
    <row r="404" spans="1:16" x14ac:dyDescent="0.25">
      <c r="A404" t="s">
        <v>3318</v>
      </c>
      <c r="B404" s="12">
        <v>43869</v>
      </c>
      <c r="C404" t="s">
        <v>3319</v>
      </c>
      <c r="D404" t="s">
        <v>6179</v>
      </c>
      <c r="E404">
        <v>4</v>
      </c>
      <c r="F404" t="s">
        <v>3320</v>
      </c>
      <c r="G404" t="s">
        <v>6223</v>
      </c>
      <c r="H404" t="s">
        <v>19</v>
      </c>
      <c r="I404" t="s">
        <v>6192</v>
      </c>
      <c r="J404" t="s">
        <v>6186</v>
      </c>
      <c r="K404">
        <v>1</v>
      </c>
      <c r="L404">
        <v>11.95</v>
      </c>
      <c r="M404">
        <v>47.8</v>
      </c>
      <c r="N404" t="s">
        <v>6219</v>
      </c>
      <c r="O404" t="s">
        <v>6222</v>
      </c>
      <c r="P404" t="s">
        <v>6191</v>
      </c>
    </row>
    <row r="405" spans="1:16" x14ac:dyDescent="0.25">
      <c r="A405" t="s">
        <v>5018</v>
      </c>
      <c r="B405" s="12">
        <v>43870</v>
      </c>
      <c r="C405" t="s">
        <v>5019</v>
      </c>
      <c r="D405" t="s">
        <v>6149</v>
      </c>
      <c r="E405">
        <v>2</v>
      </c>
      <c r="F405" t="s">
        <v>5020</v>
      </c>
      <c r="G405" t="s">
        <v>5021</v>
      </c>
      <c r="H405" t="s">
        <v>19</v>
      </c>
      <c r="I405" t="s">
        <v>6192</v>
      </c>
      <c r="J405" t="s">
        <v>6187</v>
      </c>
      <c r="K405">
        <v>2.5</v>
      </c>
      <c r="L405">
        <v>20.584999999999997</v>
      </c>
      <c r="M405">
        <v>41.169999999999995</v>
      </c>
      <c r="N405" t="s">
        <v>6219</v>
      </c>
      <c r="O405" t="s">
        <v>6221</v>
      </c>
      <c r="P405" t="s">
        <v>6190</v>
      </c>
    </row>
    <row r="406" spans="1:16" x14ac:dyDescent="0.25">
      <c r="A406" t="s">
        <v>1198</v>
      </c>
      <c r="B406" s="12">
        <v>43871</v>
      </c>
      <c r="C406" t="s">
        <v>1199</v>
      </c>
      <c r="D406" t="s">
        <v>6155</v>
      </c>
      <c r="E406">
        <v>1</v>
      </c>
      <c r="F406" t="s">
        <v>1200</v>
      </c>
      <c r="G406" t="s">
        <v>1201</v>
      </c>
      <c r="H406" t="s">
        <v>19</v>
      </c>
      <c r="I406" t="s">
        <v>6193</v>
      </c>
      <c r="J406" t="s">
        <v>6188</v>
      </c>
      <c r="K406">
        <v>1</v>
      </c>
      <c r="L406">
        <v>11.25</v>
      </c>
      <c r="M406">
        <v>11.25</v>
      </c>
      <c r="N406" t="s">
        <v>6216</v>
      </c>
      <c r="O406" t="s">
        <v>6220</v>
      </c>
      <c r="P406" t="s">
        <v>6191</v>
      </c>
    </row>
    <row r="407" spans="1:16" x14ac:dyDescent="0.25">
      <c r="A407" t="s">
        <v>854</v>
      </c>
      <c r="B407" s="12">
        <v>44343</v>
      </c>
      <c r="C407" t="s">
        <v>855</v>
      </c>
      <c r="D407" t="s">
        <v>6149</v>
      </c>
      <c r="E407">
        <v>4</v>
      </c>
      <c r="F407" t="s">
        <v>856</v>
      </c>
      <c r="G407" t="s">
        <v>857</v>
      </c>
      <c r="H407" t="s">
        <v>19</v>
      </c>
      <c r="I407" t="s">
        <v>6192</v>
      </c>
      <c r="J407" t="s">
        <v>6187</v>
      </c>
      <c r="K407">
        <v>2.5</v>
      </c>
      <c r="L407">
        <v>20.584999999999997</v>
      </c>
      <c r="M407">
        <v>82.339999999999989</v>
      </c>
      <c r="N407" t="s">
        <v>6219</v>
      </c>
      <c r="O407" t="s">
        <v>6221</v>
      </c>
      <c r="P407" t="s">
        <v>6190</v>
      </c>
    </row>
    <row r="408" spans="1:16" x14ac:dyDescent="0.25">
      <c r="A408" t="s">
        <v>6013</v>
      </c>
      <c r="B408" s="12">
        <v>43873</v>
      </c>
      <c r="C408" t="s">
        <v>6014</v>
      </c>
      <c r="D408" t="s">
        <v>6179</v>
      </c>
      <c r="E408">
        <v>5</v>
      </c>
      <c r="F408" t="s">
        <v>6015</v>
      </c>
      <c r="G408" t="s">
        <v>6016</v>
      </c>
      <c r="H408" t="s">
        <v>19</v>
      </c>
      <c r="I408" t="s">
        <v>6192</v>
      </c>
      <c r="J408" t="s">
        <v>6186</v>
      </c>
      <c r="K408">
        <v>1</v>
      </c>
      <c r="L408">
        <v>11.95</v>
      </c>
      <c r="M408">
        <v>59.75</v>
      </c>
      <c r="N408" t="s">
        <v>6219</v>
      </c>
      <c r="O408" t="s">
        <v>6222</v>
      </c>
      <c r="P408" t="s">
        <v>6191</v>
      </c>
    </row>
    <row r="409" spans="1:16" x14ac:dyDescent="0.25">
      <c r="A409" t="s">
        <v>1638</v>
      </c>
      <c r="B409" s="12">
        <v>43874</v>
      </c>
      <c r="C409" t="s">
        <v>1639</v>
      </c>
      <c r="D409" t="s">
        <v>6141</v>
      </c>
      <c r="E409">
        <v>6</v>
      </c>
      <c r="F409" t="s">
        <v>1640</v>
      </c>
      <c r="G409" t="s">
        <v>6223</v>
      </c>
      <c r="H409" t="s">
        <v>19</v>
      </c>
      <c r="I409" t="s">
        <v>6194</v>
      </c>
      <c r="J409" t="s">
        <v>6188</v>
      </c>
      <c r="K409">
        <v>1</v>
      </c>
      <c r="L409">
        <v>13.75</v>
      </c>
      <c r="M409">
        <v>82.5</v>
      </c>
      <c r="N409" t="s">
        <v>6217</v>
      </c>
      <c r="O409" t="s">
        <v>6220</v>
      </c>
      <c r="P409" t="s">
        <v>6191</v>
      </c>
    </row>
    <row r="410" spans="1:16" x14ac:dyDescent="0.25">
      <c r="A410" t="s">
        <v>3905</v>
      </c>
      <c r="B410" s="12">
        <v>43875</v>
      </c>
      <c r="C410" t="s">
        <v>3906</v>
      </c>
      <c r="D410" t="s">
        <v>6182</v>
      </c>
      <c r="E410">
        <v>5</v>
      </c>
      <c r="F410" t="s">
        <v>3907</v>
      </c>
      <c r="G410" t="s">
        <v>3908</v>
      </c>
      <c r="H410" t="s">
        <v>19</v>
      </c>
      <c r="I410" t="s">
        <v>6193</v>
      </c>
      <c r="J410" t="s">
        <v>6186</v>
      </c>
      <c r="K410">
        <v>2.5</v>
      </c>
      <c r="L410">
        <v>29.784999999999997</v>
      </c>
      <c r="M410">
        <v>148.92499999999998</v>
      </c>
      <c r="N410" t="s">
        <v>6216</v>
      </c>
      <c r="O410" t="s">
        <v>6222</v>
      </c>
      <c r="P410" t="s">
        <v>6190</v>
      </c>
    </row>
    <row r="411" spans="1:16" x14ac:dyDescent="0.25">
      <c r="A411" t="s">
        <v>2102</v>
      </c>
      <c r="B411" s="12">
        <v>43876</v>
      </c>
      <c r="C411" t="s">
        <v>2103</v>
      </c>
      <c r="D411" t="s">
        <v>6164</v>
      </c>
      <c r="E411">
        <v>1</v>
      </c>
      <c r="F411" t="s">
        <v>2104</v>
      </c>
      <c r="G411" t="s">
        <v>6223</v>
      </c>
      <c r="H411" t="s">
        <v>19</v>
      </c>
      <c r="I411" t="s">
        <v>6195</v>
      </c>
      <c r="J411" t="s">
        <v>6186</v>
      </c>
      <c r="K411">
        <v>2.5</v>
      </c>
      <c r="L411">
        <v>36.454999999999998</v>
      </c>
      <c r="M411">
        <v>36.454999999999998</v>
      </c>
      <c r="N411" t="s">
        <v>6218</v>
      </c>
      <c r="O411" t="s">
        <v>6222</v>
      </c>
      <c r="P411" t="s">
        <v>6191</v>
      </c>
    </row>
    <row r="412" spans="1:16" x14ac:dyDescent="0.25">
      <c r="A412" t="s">
        <v>3683</v>
      </c>
      <c r="B412" s="12">
        <v>43877</v>
      </c>
      <c r="C412" t="s">
        <v>3684</v>
      </c>
      <c r="D412" t="s">
        <v>6149</v>
      </c>
      <c r="E412">
        <v>4</v>
      </c>
      <c r="F412" t="s">
        <v>3685</v>
      </c>
      <c r="G412" t="s">
        <v>3686</v>
      </c>
      <c r="H412" t="s">
        <v>19</v>
      </c>
      <c r="I412" t="s">
        <v>6192</v>
      </c>
      <c r="J412" t="s">
        <v>6187</v>
      </c>
      <c r="K412">
        <v>2.5</v>
      </c>
      <c r="L412">
        <v>20.584999999999997</v>
      </c>
      <c r="M412">
        <v>82.339999999999989</v>
      </c>
      <c r="N412" t="s">
        <v>6219</v>
      </c>
      <c r="O412" t="s">
        <v>6221</v>
      </c>
      <c r="P412" t="s">
        <v>6191</v>
      </c>
    </row>
    <row r="413" spans="1:16" x14ac:dyDescent="0.25">
      <c r="A413" t="s">
        <v>5327</v>
      </c>
      <c r="B413" s="12">
        <v>43878</v>
      </c>
      <c r="C413" t="s">
        <v>5188</v>
      </c>
      <c r="D413" t="s">
        <v>6159</v>
      </c>
      <c r="E413">
        <v>2</v>
      </c>
      <c r="F413" t="s">
        <v>5189</v>
      </c>
      <c r="G413" t="s">
        <v>5190</v>
      </c>
      <c r="H413" t="s">
        <v>19</v>
      </c>
      <c r="I413" t="s">
        <v>6195</v>
      </c>
      <c r="J413" t="s">
        <v>6188</v>
      </c>
      <c r="K413">
        <v>0.2</v>
      </c>
      <c r="L413">
        <v>4.3650000000000002</v>
      </c>
      <c r="M413">
        <v>8.73</v>
      </c>
      <c r="N413" t="s">
        <v>6218</v>
      </c>
      <c r="O413" t="s">
        <v>6220</v>
      </c>
      <c r="P413" t="s">
        <v>6190</v>
      </c>
    </row>
    <row r="414" spans="1:16" x14ac:dyDescent="0.25">
      <c r="A414" t="s">
        <v>817</v>
      </c>
      <c r="B414" s="12">
        <v>44341</v>
      </c>
      <c r="C414" t="s">
        <v>818</v>
      </c>
      <c r="D414" t="s">
        <v>6165</v>
      </c>
      <c r="E414">
        <v>3</v>
      </c>
      <c r="F414" t="s">
        <v>819</v>
      </c>
      <c r="G414" t="s">
        <v>6223</v>
      </c>
      <c r="H414" t="s">
        <v>19</v>
      </c>
      <c r="I414" t="s">
        <v>6195</v>
      </c>
      <c r="J414" t="s">
        <v>6187</v>
      </c>
      <c r="K414">
        <v>2.5</v>
      </c>
      <c r="L414">
        <v>29.784999999999997</v>
      </c>
      <c r="M414">
        <v>89.35499999999999</v>
      </c>
      <c r="N414" t="s">
        <v>6218</v>
      </c>
      <c r="O414" t="s">
        <v>6221</v>
      </c>
      <c r="P414" t="s">
        <v>6190</v>
      </c>
    </row>
    <row r="415" spans="1:16" x14ac:dyDescent="0.25">
      <c r="A415" t="s">
        <v>1007</v>
      </c>
      <c r="B415" s="12">
        <v>43880</v>
      </c>
      <c r="C415" t="s">
        <v>1008</v>
      </c>
      <c r="D415" t="s">
        <v>6171</v>
      </c>
      <c r="E415">
        <v>3</v>
      </c>
      <c r="F415" t="s">
        <v>1009</v>
      </c>
      <c r="G415" t="s">
        <v>6223</v>
      </c>
      <c r="H415" t="s">
        <v>19</v>
      </c>
      <c r="I415" t="s">
        <v>6194</v>
      </c>
      <c r="J415" t="s">
        <v>6186</v>
      </c>
      <c r="K415">
        <v>1</v>
      </c>
      <c r="L415">
        <v>14.85</v>
      </c>
      <c r="M415">
        <v>44.55</v>
      </c>
      <c r="N415" t="s">
        <v>6217</v>
      </c>
      <c r="O415" t="s">
        <v>6222</v>
      </c>
      <c r="P415" t="s">
        <v>6190</v>
      </c>
    </row>
    <row r="416" spans="1:16" x14ac:dyDescent="0.25">
      <c r="A416" t="s">
        <v>3458</v>
      </c>
      <c r="B416" s="12">
        <v>43881</v>
      </c>
      <c r="C416" t="s">
        <v>3459</v>
      </c>
      <c r="D416" t="s">
        <v>6163</v>
      </c>
      <c r="E416">
        <v>5</v>
      </c>
      <c r="F416" t="s">
        <v>3460</v>
      </c>
      <c r="G416" t="s">
        <v>6223</v>
      </c>
      <c r="H416" t="s">
        <v>19</v>
      </c>
      <c r="I416" t="s">
        <v>6192</v>
      </c>
      <c r="J416" t="s">
        <v>6187</v>
      </c>
      <c r="K416">
        <v>0.2</v>
      </c>
      <c r="L416">
        <v>2.6849999999999996</v>
      </c>
      <c r="M416">
        <v>13.424999999999997</v>
      </c>
      <c r="N416" t="s">
        <v>6219</v>
      </c>
      <c r="O416" t="s">
        <v>6221</v>
      </c>
      <c r="P416" t="s">
        <v>6190</v>
      </c>
    </row>
    <row r="417" spans="1:16" x14ac:dyDescent="0.25">
      <c r="A417" t="s">
        <v>1095</v>
      </c>
      <c r="B417" s="12">
        <v>43882</v>
      </c>
      <c r="C417" t="s">
        <v>1096</v>
      </c>
      <c r="D417" t="s">
        <v>6157</v>
      </c>
      <c r="E417">
        <v>4</v>
      </c>
      <c r="F417" t="s">
        <v>1097</v>
      </c>
      <c r="G417" t="s">
        <v>6223</v>
      </c>
      <c r="H417" t="s">
        <v>19</v>
      </c>
      <c r="I417" t="s">
        <v>6193</v>
      </c>
      <c r="J417" t="s">
        <v>6188</v>
      </c>
      <c r="K417">
        <v>0.5</v>
      </c>
      <c r="L417">
        <v>6.75</v>
      </c>
      <c r="M417">
        <v>27</v>
      </c>
      <c r="N417" t="s">
        <v>6216</v>
      </c>
      <c r="O417" t="s">
        <v>6220</v>
      </c>
      <c r="P417" t="s">
        <v>6191</v>
      </c>
    </row>
    <row r="418" spans="1:16" x14ac:dyDescent="0.25">
      <c r="A418" t="s">
        <v>4688</v>
      </c>
      <c r="B418" s="12">
        <v>43883</v>
      </c>
      <c r="C418" t="s">
        <v>4689</v>
      </c>
      <c r="D418" t="s">
        <v>6158</v>
      </c>
      <c r="E418">
        <v>3</v>
      </c>
      <c r="F418" t="s">
        <v>4690</v>
      </c>
      <c r="G418" t="s">
        <v>4691</v>
      </c>
      <c r="H418" t="s">
        <v>19</v>
      </c>
      <c r="I418" t="s">
        <v>6193</v>
      </c>
      <c r="J418" t="s">
        <v>6187</v>
      </c>
      <c r="K418">
        <v>0.5</v>
      </c>
      <c r="L418">
        <v>5.97</v>
      </c>
      <c r="M418">
        <v>17.91</v>
      </c>
      <c r="N418" t="s">
        <v>6216</v>
      </c>
      <c r="O418" t="s">
        <v>6221</v>
      </c>
      <c r="P418" t="s">
        <v>6191</v>
      </c>
    </row>
    <row r="419" spans="1:16" x14ac:dyDescent="0.25">
      <c r="A419" t="s">
        <v>1233</v>
      </c>
      <c r="B419" s="12">
        <v>43884</v>
      </c>
      <c r="C419" t="s">
        <v>1234</v>
      </c>
      <c r="D419" t="s">
        <v>6182</v>
      </c>
      <c r="E419">
        <v>5</v>
      </c>
      <c r="F419" t="s">
        <v>1235</v>
      </c>
      <c r="G419" t="s">
        <v>1236</v>
      </c>
      <c r="H419" t="s">
        <v>19</v>
      </c>
      <c r="I419" t="s">
        <v>6193</v>
      </c>
      <c r="J419" t="s">
        <v>6186</v>
      </c>
      <c r="K419">
        <v>2.5</v>
      </c>
      <c r="L419">
        <v>29.784999999999997</v>
      </c>
      <c r="M419">
        <v>148.92499999999998</v>
      </c>
      <c r="N419" t="s">
        <v>6216</v>
      </c>
      <c r="O419" t="s">
        <v>6222</v>
      </c>
      <c r="P419" t="s">
        <v>6190</v>
      </c>
    </row>
    <row r="420" spans="1:16" x14ac:dyDescent="0.25">
      <c r="A420" t="s">
        <v>4569</v>
      </c>
      <c r="B420" s="12">
        <v>44340</v>
      </c>
      <c r="C420" t="s">
        <v>4570</v>
      </c>
      <c r="D420" t="s">
        <v>6183</v>
      </c>
      <c r="E420">
        <v>2</v>
      </c>
      <c r="F420" t="s">
        <v>4571</v>
      </c>
      <c r="G420" t="s">
        <v>6223</v>
      </c>
      <c r="H420" t="s">
        <v>19</v>
      </c>
      <c r="I420" t="s">
        <v>6194</v>
      </c>
      <c r="J420" t="s">
        <v>6187</v>
      </c>
      <c r="K420">
        <v>1</v>
      </c>
      <c r="L420">
        <v>12.15</v>
      </c>
      <c r="M420">
        <v>24.3</v>
      </c>
      <c r="N420" t="s">
        <v>6217</v>
      </c>
      <c r="O420" t="s">
        <v>6221</v>
      </c>
      <c r="P420" t="s">
        <v>6191</v>
      </c>
    </row>
    <row r="421" spans="1:16" x14ac:dyDescent="0.25">
      <c r="A421" t="s">
        <v>3379</v>
      </c>
      <c r="B421" s="12">
        <v>43886</v>
      </c>
      <c r="C421" t="s">
        <v>3380</v>
      </c>
      <c r="D421" t="s">
        <v>6152</v>
      </c>
      <c r="E421">
        <v>4</v>
      </c>
      <c r="F421" t="s">
        <v>3381</v>
      </c>
      <c r="G421" t="s">
        <v>3382</v>
      </c>
      <c r="H421" t="s">
        <v>19</v>
      </c>
      <c r="I421" t="s">
        <v>6193</v>
      </c>
      <c r="J421" t="s">
        <v>6188</v>
      </c>
      <c r="K421">
        <v>0.2</v>
      </c>
      <c r="L421">
        <v>3.375</v>
      </c>
      <c r="M421">
        <v>13.5</v>
      </c>
      <c r="N421" t="s">
        <v>6216</v>
      </c>
      <c r="O421" t="s">
        <v>6220</v>
      </c>
      <c r="P421" t="s">
        <v>6190</v>
      </c>
    </row>
    <row r="422" spans="1:16" x14ac:dyDescent="0.25">
      <c r="A422" t="s">
        <v>4585</v>
      </c>
      <c r="B422" s="12">
        <v>43887</v>
      </c>
      <c r="C422" t="s">
        <v>4586</v>
      </c>
      <c r="D422" t="s">
        <v>6167</v>
      </c>
      <c r="E422">
        <v>6</v>
      </c>
      <c r="F422" t="s">
        <v>4587</v>
      </c>
      <c r="G422" t="s">
        <v>4588</v>
      </c>
      <c r="H422" t="s">
        <v>19</v>
      </c>
      <c r="I422" t="s">
        <v>6193</v>
      </c>
      <c r="J422" t="s">
        <v>6186</v>
      </c>
      <c r="K422">
        <v>0.2</v>
      </c>
      <c r="L422">
        <v>3.8849999999999998</v>
      </c>
      <c r="M422">
        <v>23.31</v>
      </c>
      <c r="N422" t="s">
        <v>6216</v>
      </c>
      <c r="O422" t="s">
        <v>6222</v>
      </c>
      <c r="P422" t="s">
        <v>6191</v>
      </c>
    </row>
    <row r="423" spans="1:16" x14ac:dyDescent="0.25">
      <c r="A423" t="s">
        <v>3812</v>
      </c>
      <c r="B423" s="12">
        <v>43888</v>
      </c>
      <c r="C423" t="s">
        <v>3813</v>
      </c>
      <c r="D423" t="s">
        <v>6146</v>
      </c>
      <c r="E423">
        <v>2</v>
      </c>
      <c r="F423" t="s">
        <v>3814</v>
      </c>
      <c r="G423" t="s">
        <v>3815</v>
      </c>
      <c r="H423" t="s">
        <v>19</v>
      </c>
      <c r="I423" t="s">
        <v>6192</v>
      </c>
      <c r="J423" t="s">
        <v>6188</v>
      </c>
      <c r="K423">
        <v>0.5</v>
      </c>
      <c r="L423">
        <v>5.97</v>
      </c>
      <c r="M423">
        <v>11.94</v>
      </c>
      <c r="N423" t="s">
        <v>6219</v>
      </c>
      <c r="O423" t="s">
        <v>6220</v>
      </c>
      <c r="P423" t="s">
        <v>6190</v>
      </c>
    </row>
    <row r="424" spans="1:16" x14ac:dyDescent="0.25">
      <c r="A424" t="s">
        <v>4056</v>
      </c>
      <c r="B424" s="12">
        <v>43889</v>
      </c>
      <c r="C424" t="s">
        <v>4057</v>
      </c>
      <c r="D424" t="s">
        <v>6176</v>
      </c>
      <c r="E424">
        <v>4</v>
      </c>
      <c r="F424" t="s">
        <v>4058</v>
      </c>
      <c r="G424" t="s">
        <v>4059</v>
      </c>
      <c r="H424" t="s">
        <v>19</v>
      </c>
      <c r="I424" t="s">
        <v>6194</v>
      </c>
      <c r="J424" t="s">
        <v>6186</v>
      </c>
      <c r="K424">
        <v>0.5</v>
      </c>
      <c r="L424">
        <v>8.91</v>
      </c>
      <c r="M424">
        <v>35.64</v>
      </c>
      <c r="N424" t="s">
        <v>6217</v>
      </c>
      <c r="O424" t="s">
        <v>6222</v>
      </c>
      <c r="P424" t="s">
        <v>6191</v>
      </c>
    </row>
    <row r="425" spans="1:16" x14ac:dyDescent="0.25">
      <c r="A425" t="s">
        <v>1333</v>
      </c>
      <c r="B425" s="12">
        <v>43890</v>
      </c>
      <c r="C425" t="s">
        <v>1334</v>
      </c>
      <c r="D425" t="s">
        <v>6143</v>
      </c>
      <c r="E425">
        <v>1</v>
      </c>
      <c r="F425" t="s">
        <v>1335</v>
      </c>
      <c r="G425" t="s">
        <v>1336</v>
      </c>
      <c r="H425" t="s">
        <v>19</v>
      </c>
      <c r="I425" t="s">
        <v>6195</v>
      </c>
      <c r="J425" t="s">
        <v>6187</v>
      </c>
      <c r="K425">
        <v>1</v>
      </c>
      <c r="L425">
        <v>12.95</v>
      </c>
      <c r="M425">
        <v>12.95</v>
      </c>
      <c r="N425" t="s">
        <v>6218</v>
      </c>
      <c r="O425" t="s">
        <v>6221</v>
      </c>
      <c r="P425" t="s">
        <v>6190</v>
      </c>
    </row>
    <row r="426" spans="1:16" x14ac:dyDescent="0.25">
      <c r="A426" t="s">
        <v>3271</v>
      </c>
      <c r="B426" s="12">
        <v>44339</v>
      </c>
      <c r="C426" t="s">
        <v>3272</v>
      </c>
      <c r="D426" t="s">
        <v>6156</v>
      </c>
      <c r="E426">
        <v>1</v>
      </c>
      <c r="F426" t="s">
        <v>3273</v>
      </c>
      <c r="G426" t="s">
        <v>3274</v>
      </c>
      <c r="H426" t="s">
        <v>19</v>
      </c>
      <c r="I426" t="s">
        <v>6194</v>
      </c>
      <c r="J426" t="s">
        <v>6188</v>
      </c>
      <c r="K426">
        <v>0.2</v>
      </c>
      <c r="L426">
        <v>4.125</v>
      </c>
      <c r="M426">
        <v>4.125</v>
      </c>
      <c r="N426" t="s">
        <v>6217</v>
      </c>
      <c r="O426" t="s">
        <v>6220</v>
      </c>
      <c r="P426" t="s">
        <v>6190</v>
      </c>
    </row>
    <row r="427" spans="1:16" x14ac:dyDescent="0.25">
      <c r="A427" t="s">
        <v>5067</v>
      </c>
      <c r="B427" s="12">
        <v>43892</v>
      </c>
      <c r="C427" t="s">
        <v>5068</v>
      </c>
      <c r="D427" t="s">
        <v>6161</v>
      </c>
      <c r="E427">
        <v>3</v>
      </c>
      <c r="F427" t="s">
        <v>5069</v>
      </c>
      <c r="G427" t="s">
        <v>5070</v>
      </c>
      <c r="H427" t="s">
        <v>19</v>
      </c>
      <c r="I427" t="s">
        <v>6195</v>
      </c>
      <c r="J427" t="s">
        <v>6186</v>
      </c>
      <c r="K427">
        <v>0.5</v>
      </c>
      <c r="L427">
        <v>9.51</v>
      </c>
      <c r="M427">
        <v>28.53</v>
      </c>
      <c r="N427" t="s">
        <v>6218</v>
      </c>
      <c r="O427" t="s">
        <v>6222</v>
      </c>
      <c r="P427" t="s">
        <v>6191</v>
      </c>
    </row>
    <row r="428" spans="1:16" x14ac:dyDescent="0.25">
      <c r="A428" t="s">
        <v>5828</v>
      </c>
      <c r="B428" s="12">
        <v>43893</v>
      </c>
      <c r="C428" t="s">
        <v>5829</v>
      </c>
      <c r="D428" t="s">
        <v>6173</v>
      </c>
      <c r="E428">
        <v>5</v>
      </c>
      <c r="F428" t="s">
        <v>5830</v>
      </c>
      <c r="G428" t="s">
        <v>5831</v>
      </c>
      <c r="H428" t="s">
        <v>19</v>
      </c>
      <c r="I428" t="s">
        <v>6192</v>
      </c>
      <c r="J428" t="s">
        <v>6186</v>
      </c>
      <c r="K428">
        <v>0.5</v>
      </c>
      <c r="L428">
        <v>7.169999999999999</v>
      </c>
      <c r="M428">
        <v>35.849999999999994</v>
      </c>
      <c r="N428" t="s">
        <v>6219</v>
      </c>
      <c r="O428" t="s">
        <v>6222</v>
      </c>
      <c r="P428" t="s">
        <v>6191</v>
      </c>
    </row>
    <row r="429" spans="1:16" x14ac:dyDescent="0.25">
      <c r="A429" t="s">
        <v>2153</v>
      </c>
      <c r="B429" s="12">
        <v>43894</v>
      </c>
      <c r="C429" t="s">
        <v>2154</v>
      </c>
      <c r="D429" t="s">
        <v>6141</v>
      </c>
      <c r="E429">
        <v>2</v>
      </c>
      <c r="F429" t="s">
        <v>2155</v>
      </c>
      <c r="G429" t="s">
        <v>6223</v>
      </c>
      <c r="H429" t="s">
        <v>19</v>
      </c>
      <c r="I429" t="s">
        <v>6194</v>
      </c>
      <c r="J429" t="s">
        <v>6188</v>
      </c>
      <c r="K429">
        <v>1</v>
      </c>
      <c r="L429">
        <v>13.75</v>
      </c>
      <c r="M429">
        <v>27.5</v>
      </c>
      <c r="N429" t="s">
        <v>6217</v>
      </c>
      <c r="O429" t="s">
        <v>6220</v>
      </c>
      <c r="P429" t="s">
        <v>6191</v>
      </c>
    </row>
    <row r="430" spans="1:16" x14ac:dyDescent="0.25">
      <c r="A430" t="s">
        <v>2330</v>
      </c>
      <c r="B430" s="12">
        <v>43895</v>
      </c>
      <c r="C430" t="s">
        <v>2331</v>
      </c>
      <c r="D430" t="s">
        <v>6177</v>
      </c>
      <c r="E430">
        <v>5</v>
      </c>
      <c r="F430" t="s">
        <v>2332</v>
      </c>
      <c r="G430" t="s">
        <v>6223</v>
      </c>
      <c r="H430" t="s">
        <v>19</v>
      </c>
      <c r="I430" t="s">
        <v>6192</v>
      </c>
      <c r="J430" t="s">
        <v>6187</v>
      </c>
      <c r="K430">
        <v>1</v>
      </c>
      <c r="L430">
        <v>8.9499999999999993</v>
      </c>
      <c r="M430">
        <v>44.75</v>
      </c>
      <c r="N430" t="s">
        <v>6219</v>
      </c>
      <c r="O430" t="s">
        <v>6221</v>
      </c>
      <c r="P430" t="s">
        <v>6191</v>
      </c>
    </row>
    <row r="431" spans="1:16" x14ac:dyDescent="0.25">
      <c r="A431" t="s">
        <v>2521</v>
      </c>
      <c r="B431" s="12">
        <v>43896</v>
      </c>
      <c r="C431" t="s">
        <v>2522</v>
      </c>
      <c r="D431" t="s">
        <v>6149</v>
      </c>
      <c r="E431">
        <v>2</v>
      </c>
      <c r="F431" t="s">
        <v>2523</v>
      </c>
      <c r="G431" t="s">
        <v>2524</v>
      </c>
      <c r="H431" t="s">
        <v>19</v>
      </c>
      <c r="I431" t="s">
        <v>6192</v>
      </c>
      <c r="J431" t="s">
        <v>6187</v>
      </c>
      <c r="K431">
        <v>2.5</v>
      </c>
      <c r="L431">
        <v>20.584999999999997</v>
      </c>
      <c r="M431">
        <v>41.169999999999995</v>
      </c>
      <c r="N431" t="s">
        <v>6219</v>
      </c>
      <c r="O431" t="s">
        <v>6221</v>
      </c>
      <c r="P431" t="s">
        <v>6191</v>
      </c>
    </row>
    <row r="432" spans="1:16" x14ac:dyDescent="0.25">
      <c r="A432" t="s">
        <v>2521</v>
      </c>
      <c r="B432" s="12">
        <v>43897</v>
      </c>
      <c r="C432" t="s">
        <v>2522</v>
      </c>
      <c r="D432" t="s">
        <v>6146</v>
      </c>
      <c r="E432">
        <v>1</v>
      </c>
      <c r="F432" t="s">
        <v>2523</v>
      </c>
      <c r="G432" t="s">
        <v>2524</v>
      </c>
      <c r="H432" t="s">
        <v>19</v>
      </c>
      <c r="I432" t="s">
        <v>6192</v>
      </c>
      <c r="J432" t="s">
        <v>6188</v>
      </c>
      <c r="K432">
        <v>0.5</v>
      </c>
      <c r="L432">
        <v>5.97</v>
      </c>
      <c r="M432">
        <v>5.97</v>
      </c>
      <c r="N432" t="s">
        <v>6219</v>
      </c>
      <c r="O432" t="s">
        <v>6220</v>
      </c>
      <c r="P432" t="s">
        <v>6191</v>
      </c>
    </row>
    <row r="433" spans="1:16" x14ac:dyDescent="0.25">
      <c r="A433" t="s">
        <v>2470</v>
      </c>
      <c r="B433" s="12">
        <v>43898</v>
      </c>
      <c r="C433" t="s">
        <v>2471</v>
      </c>
      <c r="D433" t="s">
        <v>6155</v>
      </c>
      <c r="E433">
        <v>2</v>
      </c>
      <c r="F433" t="s">
        <v>2472</v>
      </c>
      <c r="G433" t="s">
        <v>2473</v>
      </c>
      <c r="H433" t="s">
        <v>19</v>
      </c>
      <c r="I433" t="s">
        <v>6193</v>
      </c>
      <c r="J433" t="s">
        <v>6188</v>
      </c>
      <c r="K433">
        <v>1</v>
      </c>
      <c r="L433">
        <v>11.25</v>
      </c>
      <c r="M433">
        <v>22.5</v>
      </c>
      <c r="N433" t="s">
        <v>6216</v>
      </c>
      <c r="O433" t="s">
        <v>6220</v>
      </c>
      <c r="P433" t="s">
        <v>6191</v>
      </c>
    </row>
    <row r="434" spans="1:16" x14ac:dyDescent="0.25">
      <c r="A434" t="s">
        <v>4717</v>
      </c>
      <c r="B434" s="12">
        <v>43899</v>
      </c>
      <c r="C434" t="s">
        <v>4718</v>
      </c>
      <c r="D434" t="s">
        <v>6144</v>
      </c>
      <c r="E434">
        <v>2</v>
      </c>
      <c r="F434" t="s">
        <v>4719</v>
      </c>
      <c r="G434" t="s">
        <v>4720</v>
      </c>
      <c r="H434" t="s">
        <v>19</v>
      </c>
      <c r="I434" t="s">
        <v>6194</v>
      </c>
      <c r="J434" t="s">
        <v>6187</v>
      </c>
      <c r="K434">
        <v>0.5</v>
      </c>
      <c r="L434">
        <v>7.29</v>
      </c>
      <c r="M434">
        <v>14.58</v>
      </c>
      <c r="N434" t="s">
        <v>6217</v>
      </c>
      <c r="O434" t="s">
        <v>6221</v>
      </c>
      <c r="P434" t="s">
        <v>6191</v>
      </c>
    </row>
    <row r="435" spans="1:16" x14ac:dyDescent="0.25">
      <c r="A435" t="s">
        <v>4580</v>
      </c>
      <c r="B435" s="12">
        <v>43900</v>
      </c>
      <c r="C435" t="s">
        <v>4581</v>
      </c>
      <c r="D435" t="s">
        <v>6152</v>
      </c>
      <c r="E435">
        <v>2</v>
      </c>
      <c r="F435" t="s">
        <v>4582</v>
      </c>
      <c r="G435" t="s">
        <v>6223</v>
      </c>
      <c r="H435" t="s">
        <v>19</v>
      </c>
      <c r="I435" t="s">
        <v>6193</v>
      </c>
      <c r="J435" t="s">
        <v>6188</v>
      </c>
      <c r="K435">
        <v>0.2</v>
      </c>
      <c r="L435">
        <v>3.375</v>
      </c>
      <c r="M435">
        <v>6.75</v>
      </c>
      <c r="N435" t="s">
        <v>6216</v>
      </c>
      <c r="O435" t="s">
        <v>6220</v>
      </c>
      <c r="P435" t="s">
        <v>6190</v>
      </c>
    </row>
    <row r="436" spans="1:16" x14ac:dyDescent="0.25">
      <c r="A436" t="s">
        <v>4955</v>
      </c>
      <c r="B436" s="12">
        <v>44338</v>
      </c>
      <c r="C436" t="s">
        <v>4956</v>
      </c>
      <c r="D436" t="s">
        <v>6180</v>
      </c>
      <c r="E436">
        <v>3</v>
      </c>
      <c r="F436" t="s">
        <v>4957</v>
      </c>
      <c r="G436" t="s">
        <v>4958</v>
      </c>
      <c r="H436" t="s">
        <v>19</v>
      </c>
      <c r="I436" t="s">
        <v>6193</v>
      </c>
      <c r="J436" t="s">
        <v>6186</v>
      </c>
      <c r="K436">
        <v>0.5</v>
      </c>
      <c r="L436">
        <v>7.77</v>
      </c>
      <c r="M436">
        <v>23.31</v>
      </c>
      <c r="N436" t="s">
        <v>6216</v>
      </c>
      <c r="O436" t="s">
        <v>6222</v>
      </c>
      <c r="P436" t="s">
        <v>6191</v>
      </c>
    </row>
    <row r="437" spans="1:16" x14ac:dyDescent="0.25">
      <c r="A437" t="s">
        <v>1849</v>
      </c>
      <c r="B437" s="12">
        <v>43902</v>
      </c>
      <c r="C437" t="s">
        <v>1850</v>
      </c>
      <c r="D437" t="s">
        <v>6151</v>
      </c>
      <c r="E437">
        <v>2</v>
      </c>
      <c r="F437" t="s">
        <v>1851</v>
      </c>
      <c r="G437" t="s">
        <v>6223</v>
      </c>
      <c r="H437" t="s">
        <v>19</v>
      </c>
      <c r="I437" t="s">
        <v>6192</v>
      </c>
      <c r="J437" t="s">
        <v>6188</v>
      </c>
      <c r="K437">
        <v>2.5</v>
      </c>
      <c r="L437">
        <v>22.884999999999998</v>
      </c>
      <c r="M437">
        <v>45.769999999999996</v>
      </c>
      <c r="N437" t="s">
        <v>6219</v>
      </c>
      <c r="O437" t="s">
        <v>6220</v>
      </c>
      <c r="P437" t="s">
        <v>6191</v>
      </c>
    </row>
    <row r="438" spans="1:16" x14ac:dyDescent="0.25">
      <c r="A438" t="s">
        <v>1293</v>
      </c>
      <c r="B438" s="12">
        <v>43903</v>
      </c>
      <c r="C438" t="s">
        <v>1294</v>
      </c>
      <c r="D438" t="s">
        <v>6160</v>
      </c>
      <c r="E438">
        <v>2</v>
      </c>
      <c r="F438" t="s">
        <v>1295</v>
      </c>
      <c r="G438" t="s">
        <v>1296</v>
      </c>
      <c r="H438" t="s">
        <v>19</v>
      </c>
      <c r="I438" t="s">
        <v>6195</v>
      </c>
      <c r="J438" t="s">
        <v>6188</v>
      </c>
      <c r="K438">
        <v>0.5</v>
      </c>
      <c r="L438">
        <v>8.73</v>
      </c>
      <c r="M438">
        <v>17.46</v>
      </c>
      <c r="N438" t="s">
        <v>6218</v>
      </c>
      <c r="O438" t="s">
        <v>6220</v>
      </c>
      <c r="P438" t="s">
        <v>6191</v>
      </c>
    </row>
    <row r="439" spans="1:16" x14ac:dyDescent="0.25">
      <c r="A439" t="s">
        <v>2666</v>
      </c>
      <c r="B439" s="12">
        <v>43904</v>
      </c>
      <c r="C439" t="s">
        <v>2667</v>
      </c>
      <c r="D439" t="s">
        <v>6154</v>
      </c>
      <c r="E439">
        <v>6</v>
      </c>
      <c r="F439" t="s">
        <v>2668</v>
      </c>
      <c r="G439" t="s">
        <v>6223</v>
      </c>
      <c r="H439" t="s">
        <v>19</v>
      </c>
      <c r="I439" t="s">
        <v>6193</v>
      </c>
      <c r="J439" t="s">
        <v>6187</v>
      </c>
      <c r="K439">
        <v>0.2</v>
      </c>
      <c r="L439">
        <v>2.9849999999999999</v>
      </c>
      <c r="M439">
        <v>17.91</v>
      </c>
      <c r="N439" t="s">
        <v>6216</v>
      </c>
      <c r="O439" t="s">
        <v>6221</v>
      </c>
      <c r="P439" t="s">
        <v>6190</v>
      </c>
    </row>
    <row r="440" spans="1:16" x14ac:dyDescent="0.25">
      <c r="A440" t="s">
        <v>2710</v>
      </c>
      <c r="B440" s="12">
        <v>43905</v>
      </c>
      <c r="C440" t="s">
        <v>2711</v>
      </c>
      <c r="D440" t="s">
        <v>6142</v>
      </c>
      <c r="E440">
        <v>4</v>
      </c>
      <c r="F440" t="s">
        <v>2712</v>
      </c>
      <c r="G440" t="s">
        <v>2713</v>
      </c>
      <c r="H440" t="s">
        <v>19</v>
      </c>
      <c r="I440" t="s">
        <v>6192</v>
      </c>
      <c r="J440" t="s">
        <v>6186</v>
      </c>
      <c r="K440">
        <v>2.5</v>
      </c>
      <c r="L440">
        <v>27.484999999999996</v>
      </c>
      <c r="M440">
        <v>109.93999999999998</v>
      </c>
      <c r="N440" t="s">
        <v>6219</v>
      </c>
      <c r="O440" t="s">
        <v>6222</v>
      </c>
      <c r="P440" t="s">
        <v>6191</v>
      </c>
    </row>
    <row r="441" spans="1:16" x14ac:dyDescent="0.25">
      <c r="A441" t="s">
        <v>4169</v>
      </c>
      <c r="B441" s="12">
        <v>43906</v>
      </c>
      <c r="C441" t="s">
        <v>4170</v>
      </c>
      <c r="D441" t="s">
        <v>6179</v>
      </c>
      <c r="E441">
        <v>4</v>
      </c>
      <c r="F441" t="s">
        <v>4171</v>
      </c>
      <c r="G441" t="s">
        <v>6223</v>
      </c>
      <c r="H441" t="s">
        <v>19</v>
      </c>
      <c r="I441" t="s">
        <v>6192</v>
      </c>
      <c r="J441" t="s">
        <v>6186</v>
      </c>
      <c r="K441">
        <v>1</v>
      </c>
      <c r="L441">
        <v>11.95</v>
      </c>
      <c r="M441">
        <v>47.8</v>
      </c>
      <c r="N441" t="s">
        <v>6219</v>
      </c>
      <c r="O441" t="s">
        <v>6222</v>
      </c>
      <c r="P441" t="s">
        <v>6191</v>
      </c>
    </row>
    <row r="442" spans="1:16" x14ac:dyDescent="0.25">
      <c r="A442" t="s">
        <v>4217</v>
      </c>
      <c r="B442" s="12">
        <v>43907</v>
      </c>
      <c r="C442" t="s">
        <v>4218</v>
      </c>
      <c r="D442" t="s">
        <v>6176</v>
      </c>
      <c r="E442">
        <v>6</v>
      </c>
      <c r="F442" t="s">
        <v>4219</v>
      </c>
      <c r="G442" t="s">
        <v>4220</v>
      </c>
      <c r="H442" t="s">
        <v>19</v>
      </c>
      <c r="I442" t="s">
        <v>6194</v>
      </c>
      <c r="J442" t="s">
        <v>6186</v>
      </c>
      <c r="K442">
        <v>0.5</v>
      </c>
      <c r="L442">
        <v>8.91</v>
      </c>
      <c r="M442">
        <v>53.46</v>
      </c>
      <c r="N442" t="s">
        <v>6217</v>
      </c>
      <c r="O442" t="s">
        <v>6222</v>
      </c>
      <c r="P442" t="s">
        <v>6191</v>
      </c>
    </row>
    <row r="443" spans="1:16" x14ac:dyDescent="0.25">
      <c r="A443" t="s">
        <v>761</v>
      </c>
      <c r="B443" s="12">
        <v>43908</v>
      </c>
      <c r="C443" t="s">
        <v>762</v>
      </c>
      <c r="D443" t="s">
        <v>6168</v>
      </c>
      <c r="E443">
        <v>4</v>
      </c>
      <c r="F443" t="s">
        <v>763</v>
      </c>
      <c r="G443" t="s">
        <v>764</v>
      </c>
      <c r="H443" t="s">
        <v>19</v>
      </c>
      <c r="I443" t="s">
        <v>6193</v>
      </c>
      <c r="J443" t="s">
        <v>6187</v>
      </c>
      <c r="K443">
        <v>2.5</v>
      </c>
      <c r="L443">
        <v>22.884999999999998</v>
      </c>
      <c r="M443">
        <v>91.539999999999992</v>
      </c>
      <c r="N443" t="s">
        <v>6216</v>
      </c>
      <c r="O443" t="s">
        <v>6221</v>
      </c>
      <c r="P443" t="s">
        <v>6191</v>
      </c>
    </row>
    <row r="444" spans="1:16" x14ac:dyDescent="0.25">
      <c r="A444" t="s">
        <v>3617</v>
      </c>
      <c r="B444" s="12">
        <v>43909</v>
      </c>
      <c r="C444" t="s">
        <v>3618</v>
      </c>
      <c r="D444" t="s">
        <v>6141</v>
      </c>
      <c r="E444">
        <v>5</v>
      </c>
      <c r="F444" t="s">
        <v>3619</v>
      </c>
      <c r="G444" t="s">
        <v>3620</v>
      </c>
      <c r="H444" t="s">
        <v>19</v>
      </c>
      <c r="I444" t="s">
        <v>6194</v>
      </c>
      <c r="J444" t="s">
        <v>6188</v>
      </c>
      <c r="K444">
        <v>1</v>
      </c>
      <c r="L444">
        <v>13.75</v>
      </c>
      <c r="M444">
        <v>68.75</v>
      </c>
      <c r="N444" t="s">
        <v>6217</v>
      </c>
      <c r="O444" t="s">
        <v>6220</v>
      </c>
      <c r="P444" t="s">
        <v>6191</v>
      </c>
    </row>
    <row r="445" spans="1:16" x14ac:dyDescent="0.25">
      <c r="A445" t="s">
        <v>5570</v>
      </c>
      <c r="B445" s="12">
        <v>43910</v>
      </c>
      <c r="C445" t="s">
        <v>5571</v>
      </c>
      <c r="D445" t="s">
        <v>6173</v>
      </c>
      <c r="E445">
        <v>5</v>
      </c>
      <c r="F445" t="s">
        <v>5572</v>
      </c>
      <c r="G445" t="s">
        <v>6223</v>
      </c>
      <c r="H445" t="s">
        <v>19</v>
      </c>
      <c r="I445" t="s">
        <v>6192</v>
      </c>
      <c r="J445" t="s">
        <v>6186</v>
      </c>
      <c r="K445">
        <v>0.5</v>
      </c>
      <c r="L445">
        <v>7.169999999999999</v>
      </c>
      <c r="M445">
        <v>35.849999999999994</v>
      </c>
      <c r="N445" t="s">
        <v>6219</v>
      </c>
      <c r="O445" t="s">
        <v>6222</v>
      </c>
      <c r="P445" t="s">
        <v>6191</v>
      </c>
    </row>
    <row r="446" spans="1:16" x14ac:dyDescent="0.25">
      <c r="A446" t="s">
        <v>1742</v>
      </c>
      <c r="B446" s="12">
        <v>43911</v>
      </c>
      <c r="C446" t="s">
        <v>1743</v>
      </c>
      <c r="D446" t="s">
        <v>6169</v>
      </c>
      <c r="E446">
        <v>3</v>
      </c>
      <c r="F446" t="s">
        <v>1744</v>
      </c>
      <c r="G446" t="s">
        <v>1745</v>
      </c>
      <c r="H446" t="s">
        <v>19</v>
      </c>
      <c r="I446" t="s">
        <v>6195</v>
      </c>
      <c r="J446" t="s">
        <v>6187</v>
      </c>
      <c r="K446">
        <v>0.5</v>
      </c>
      <c r="L446">
        <v>7.77</v>
      </c>
      <c r="M446">
        <v>23.31</v>
      </c>
      <c r="N446" t="s">
        <v>6218</v>
      </c>
      <c r="O446" t="s">
        <v>6221</v>
      </c>
      <c r="P446" t="s">
        <v>6191</v>
      </c>
    </row>
    <row r="447" spans="1:16" x14ac:dyDescent="0.25">
      <c r="A447" t="s">
        <v>3343</v>
      </c>
      <c r="B447" s="12">
        <v>44336</v>
      </c>
      <c r="C447" t="s">
        <v>3344</v>
      </c>
      <c r="D447" t="s">
        <v>6159</v>
      </c>
      <c r="E447">
        <v>6</v>
      </c>
      <c r="F447" t="s">
        <v>3345</v>
      </c>
      <c r="G447" t="s">
        <v>3346</v>
      </c>
      <c r="H447" t="s">
        <v>19</v>
      </c>
      <c r="I447" t="s">
        <v>6195</v>
      </c>
      <c r="J447" t="s">
        <v>6188</v>
      </c>
      <c r="K447">
        <v>0.2</v>
      </c>
      <c r="L447">
        <v>4.3650000000000002</v>
      </c>
      <c r="M447">
        <v>26.19</v>
      </c>
      <c r="N447" t="s">
        <v>6218</v>
      </c>
      <c r="O447" t="s">
        <v>6220</v>
      </c>
      <c r="P447" t="s">
        <v>6191</v>
      </c>
    </row>
    <row r="448" spans="1:16" x14ac:dyDescent="0.25">
      <c r="A448" t="s">
        <v>4842</v>
      </c>
      <c r="B448" s="12">
        <v>43913</v>
      </c>
      <c r="C448" t="s">
        <v>4843</v>
      </c>
      <c r="D448" t="s">
        <v>6147</v>
      </c>
      <c r="E448">
        <v>1</v>
      </c>
      <c r="F448" t="s">
        <v>4844</v>
      </c>
      <c r="G448" t="s">
        <v>4845</v>
      </c>
      <c r="H448" t="s">
        <v>19</v>
      </c>
      <c r="I448" t="s">
        <v>6193</v>
      </c>
      <c r="J448" t="s">
        <v>6187</v>
      </c>
      <c r="K448">
        <v>1</v>
      </c>
      <c r="L448">
        <v>9.9499999999999993</v>
      </c>
      <c r="M448">
        <v>9.9499999999999993</v>
      </c>
      <c r="N448" t="s">
        <v>6216</v>
      </c>
      <c r="O448" t="s">
        <v>6221</v>
      </c>
      <c r="P448" t="s">
        <v>6191</v>
      </c>
    </row>
    <row r="449" spans="1:16" x14ac:dyDescent="0.25">
      <c r="A449" t="s">
        <v>5866</v>
      </c>
      <c r="B449" s="12">
        <v>43914</v>
      </c>
      <c r="C449" t="s">
        <v>5867</v>
      </c>
      <c r="D449" t="s">
        <v>6178</v>
      </c>
      <c r="E449">
        <v>6</v>
      </c>
      <c r="F449" t="s">
        <v>5868</v>
      </c>
      <c r="G449" t="s">
        <v>5869</v>
      </c>
      <c r="H449" t="s">
        <v>19</v>
      </c>
      <c r="I449" t="s">
        <v>6192</v>
      </c>
      <c r="J449" t="s">
        <v>6186</v>
      </c>
      <c r="K449">
        <v>0.2</v>
      </c>
      <c r="L449">
        <v>3.5849999999999995</v>
      </c>
      <c r="M449">
        <v>21.509999999999998</v>
      </c>
      <c r="N449" t="s">
        <v>6219</v>
      </c>
      <c r="O449" t="s">
        <v>6222</v>
      </c>
      <c r="P449" t="s">
        <v>6191</v>
      </c>
    </row>
    <row r="450" spans="1:16" x14ac:dyDescent="0.25">
      <c r="A450" t="s">
        <v>3923</v>
      </c>
      <c r="B450" s="12">
        <v>44335</v>
      </c>
      <c r="C450" t="s">
        <v>3924</v>
      </c>
      <c r="D450" t="s">
        <v>6185</v>
      </c>
      <c r="E450">
        <v>2</v>
      </c>
      <c r="F450" t="s">
        <v>3925</v>
      </c>
      <c r="G450" t="s">
        <v>6223</v>
      </c>
      <c r="H450" t="s">
        <v>19</v>
      </c>
      <c r="I450" t="s">
        <v>6194</v>
      </c>
      <c r="J450" t="s">
        <v>6187</v>
      </c>
      <c r="K450">
        <v>2.5</v>
      </c>
      <c r="L450">
        <v>27.945</v>
      </c>
      <c r="M450">
        <v>55.89</v>
      </c>
      <c r="N450" t="s">
        <v>6217</v>
      </c>
      <c r="O450" t="s">
        <v>6221</v>
      </c>
      <c r="P450" t="s">
        <v>6191</v>
      </c>
    </row>
    <row r="451" spans="1:16" x14ac:dyDescent="0.25">
      <c r="A451" t="s">
        <v>2609</v>
      </c>
      <c r="B451" s="12">
        <v>43916</v>
      </c>
      <c r="C451" t="s">
        <v>2610</v>
      </c>
      <c r="D451" t="s">
        <v>6146</v>
      </c>
      <c r="E451">
        <v>1</v>
      </c>
      <c r="F451" t="s">
        <v>2611</v>
      </c>
      <c r="G451" t="s">
        <v>2612</v>
      </c>
      <c r="H451" t="s">
        <v>19</v>
      </c>
      <c r="I451" t="s">
        <v>6192</v>
      </c>
      <c r="J451" t="s">
        <v>6188</v>
      </c>
      <c r="K451">
        <v>0.5</v>
      </c>
      <c r="L451">
        <v>5.97</v>
      </c>
      <c r="M451">
        <v>5.97</v>
      </c>
      <c r="N451" t="s">
        <v>6219</v>
      </c>
      <c r="O451" t="s">
        <v>6220</v>
      </c>
      <c r="P451" t="s">
        <v>6190</v>
      </c>
    </row>
    <row r="452" spans="1:16" x14ac:dyDescent="0.25">
      <c r="A452" t="s">
        <v>3266</v>
      </c>
      <c r="B452" s="12">
        <v>43917</v>
      </c>
      <c r="C452" t="s">
        <v>3267</v>
      </c>
      <c r="D452" t="s">
        <v>6150</v>
      </c>
      <c r="E452">
        <v>6</v>
      </c>
      <c r="F452" t="s">
        <v>3268</v>
      </c>
      <c r="G452" t="s">
        <v>6223</v>
      </c>
      <c r="H452" t="s">
        <v>19</v>
      </c>
      <c r="I452" t="s">
        <v>6195</v>
      </c>
      <c r="J452" t="s">
        <v>6187</v>
      </c>
      <c r="K452">
        <v>0.2</v>
      </c>
      <c r="L452">
        <v>3.8849999999999998</v>
      </c>
      <c r="M452">
        <v>23.31</v>
      </c>
      <c r="N452" t="s">
        <v>6218</v>
      </c>
      <c r="O452" t="s">
        <v>6221</v>
      </c>
      <c r="P452" t="s">
        <v>6191</v>
      </c>
    </row>
    <row r="453" spans="1:16" x14ac:dyDescent="0.25">
      <c r="A453" t="s">
        <v>2187</v>
      </c>
      <c r="B453" s="12">
        <v>43918</v>
      </c>
      <c r="C453" t="s">
        <v>2188</v>
      </c>
      <c r="D453" t="s">
        <v>6150</v>
      </c>
      <c r="E453">
        <v>4</v>
      </c>
      <c r="F453" t="s">
        <v>2189</v>
      </c>
      <c r="G453" t="s">
        <v>2190</v>
      </c>
      <c r="H453" t="s">
        <v>19</v>
      </c>
      <c r="I453" t="s">
        <v>6195</v>
      </c>
      <c r="J453" t="s">
        <v>6187</v>
      </c>
      <c r="K453">
        <v>0.2</v>
      </c>
      <c r="L453">
        <v>3.8849999999999998</v>
      </c>
      <c r="M453">
        <v>15.54</v>
      </c>
      <c r="N453" t="s">
        <v>6218</v>
      </c>
      <c r="O453" t="s">
        <v>6221</v>
      </c>
      <c r="P453" t="s">
        <v>6190</v>
      </c>
    </row>
    <row r="454" spans="1:16" x14ac:dyDescent="0.25">
      <c r="A454" t="s">
        <v>1632</v>
      </c>
      <c r="B454" s="12">
        <v>44334</v>
      </c>
      <c r="C454" t="s">
        <v>1633</v>
      </c>
      <c r="D454" t="s">
        <v>6145</v>
      </c>
      <c r="E454">
        <v>1</v>
      </c>
      <c r="F454" t="s">
        <v>1634</v>
      </c>
      <c r="G454" t="s">
        <v>1635</v>
      </c>
      <c r="H454" t="s">
        <v>19</v>
      </c>
      <c r="I454" t="s">
        <v>6195</v>
      </c>
      <c r="J454" t="s">
        <v>6186</v>
      </c>
      <c r="K454">
        <v>0.2</v>
      </c>
      <c r="L454">
        <v>4.7549999999999999</v>
      </c>
      <c r="M454">
        <v>4.7549999999999999</v>
      </c>
      <c r="N454" t="s">
        <v>6218</v>
      </c>
      <c r="O454" t="s">
        <v>6222</v>
      </c>
      <c r="P454" t="s">
        <v>6191</v>
      </c>
    </row>
    <row r="455" spans="1:16" x14ac:dyDescent="0.25">
      <c r="A455" t="s">
        <v>4133</v>
      </c>
      <c r="B455" s="12">
        <v>43920</v>
      </c>
      <c r="C455" t="s">
        <v>4134</v>
      </c>
      <c r="D455" t="s">
        <v>6168</v>
      </c>
      <c r="E455">
        <v>3</v>
      </c>
      <c r="F455" t="s">
        <v>4135</v>
      </c>
      <c r="G455" t="s">
        <v>4136</v>
      </c>
      <c r="H455" t="s">
        <v>19</v>
      </c>
      <c r="I455" t="s">
        <v>6193</v>
      </c>
      <c r="J455" t="s">
        <v>6187</v>
      </c>
      <c r="K455">
        <v>2.5</v>
      </c>
      <c r="L455">
        <v>22.884999999999998</v>
      </c>
      <c r="M455">
        <v>68.655000000000001</v>
      </c>
      <c r="N455" t="s">
        <v>6216</v>
      </c>
      <c r="O455" t="s">
        <v>6221</v>
      </c>
      <c r="P455" t="s">
        <v>6190</v>
      </c>
    </row>
    <row r="456" spans="1:16" x14ac:dyDescent="0.25">
      <c r="A456" t="s">
        <v>1328</v>
      </c>
      <c r="B456" s="12">
        <v>43921</v>
      </c>
      <c r="C456" t="s">
        <v>1329</v>
      </c>
      <c r="D456" t="s">
        <v>6175</v>
      </c>
      <c r="E456">
        <v>2</v>
      </c>
      <c r="F456" t="s">
        <v>1330</v>
      </c>
      <c r="G456" t="s">
        <v>6223</v>
      </c>
      <c r="H456" t="s">
        <v>19</v>
      </c>
      <c r="I456" t="s">
        <v>6193</v>
      </c>
      <c r="J456" t="s">
        <v>6188</v>
      </c>
      <c r="K456">
        <v>2.5</v>
      </c>
      <c r="L456">
        <v>25.874999999999996</v>
      </c>
      <c r="M456">
        <v>51.749999999999993</v>
      </c>
      <c r="N456" t="s">
        <v>6216</v>
      </c>
      <c r="O456" t="s">
        <v>6220</v>
      </c>
      <c r="P456" t="s">
        <v>6190</v>
      </c>
    </row>
    <row r="457" spans="1:16" x14ac:dyDescent="0.25">
      <c r="A457" t="s">
        <v>2585</v>
      </c>
      <c r="B457" s="12">
        <v>43922</v>
      </c>
      <c r="C457" t="s">
        <v>2586</v>
      </c>
      <c r="D457" t="s">
        <v>6173</v>
      </c>
      <c r="E457">
        <v>6</v>
      </c>
      <c r="F457" t="s">
        <v>2587</v>
      </c>
      <c r="G457" t="s">
        <v>2588</v>
      </c>
      <c r="H457" t="s">
        <v>19</v>
      </c>
      <c r="I457" t="s">
        <v>6192</v>
      </c>
      <c r="J457" t="s">
        <v>6186</v>
      </c>
      <c r="K457">
        <v>0.5</v>
      </c>
      <c r="L457">
        <v>7.169999999999999</v>
      </c>
      <c r="M457">
        <v>43.019999999999996</v>
      </c>
      <c r="N457" t="s">
        <v>6219</v>
      </c>
      <c r="O457" t="s">
        <v>6222</v>
      </c>
      <c r="P457" t="s">
        <v>6191</v>
      </c>
    </row>
    <row r="458" spans="1:16" x14ac:dyDescent="0.25">
      <c r="A458" t="s">
        <v>1748</v>
      </c>
      <c r="B458" s="12">
        <v>43923</v>
      </c>
      <c r="C458" t="s">
        <v>1749</v>
      </c>
      <c r="D458" t="s">
        <v>6171</v>
      </c>
      <c r="E458">
        <v>4</v>
      </c>
      <c r="F458" t="s">
        <v>1750</v>
      </c>
      <c r="G458" t="s">
        <v>6223</v>
      </c>
      <c r="H458" t="s">
        <v>19</v>
      </c>
      <c r="I458" t="s">
        <v>6194</v>
      </c>
      <c r="J458" t="s">
        <v>6186</v>
      </c>
      <c r="K458">
        <v>1</v>
      </c>
      <c r="L458">
        <v>14.85</v>
      </c>
      <c r="M458">
        <v>59.4</v>
      </c>
      <c r="N458" t="s">
        <v>6217</v>
      </c>
      <c r="O458" t="s">
        <v>6222</v>
      </c>
      <c r="P458" t="s">
        <v>6190</v>
      </c>
    </row>
    <row r="459" spans="1:16" x14ac:dyDescent="0.25">
      <c r="A459" t="s">
        <v>1860</v>
      </c>
      <c r="B459" s="12">
        <v>43924</v>
      </c>
      <c r="C459" t="s">
        <v>1861</v>
      </c>
      <c r="D459" t="s">
        <v>6144</v>
      </c>
      <c r="E459">
        <v>4</v>
      </c>
      <c r="F459" t="s">
        <v>1862</v>
      </c>
      <c r="G459" t="s">
        <v>1863</v>
      </c>
      <c r="H459" t="s">
        <v>19</v>
      </c>
      <c r="I459" t="s">
        <v>6194</v>
      </c>
      <c r="J459" t="s">
        <v>6187</v>
      </c>
      <c r="K459">
        <v>0.5</v>
      </c>
      <c r="L459">
        <v>7.29</v>
      </c>
      <c r="M459">
        <v>29.16</v>
      </c>
      <c r="N459" t="s">
        <v>6217</v>
      </c>
      <c r="O459" t="s">
        <v>6221</v>
      </c>
      <c r="P459" t="s">
        <v>6190</v>
      </c>
    </row>
    <row r="460" spans="1:16" x14ac:dyDescent="0.25">
      <c r="A460" t="s">
        <v>4471</v>
      </c>
      <c r="B460" s="12">
        <v>43925</v>
      </c>
      <c r="C460" t="s">
        <v>4472</v>
      </c>
      <c r="D460" t="s">
        <v>6176</v>
      </c>
      <c r="E460">
        <v>2</v>
      </c>
      <c r="F460" t="s">
        <v>4473</v>
      </c>
      <c r="G460" t="s">
        <v>4474</v>
      </c>
      <c r="H460" t="s">
        <v>19</v>
      </c>
      <c r="I460" t="s">
        <v>6194</v>
      </c>
      <c r="J460" t="s">
        <v>6186</v>
      </c>
      <c r="K460">
        <v>0.5</v>
      </c>
      <c r="L460">
        <v>8.91</v>
      </c>
      <c r="M460">
        <v>17.82</v>
      </c>
      <c r="N460" t="s">
        <v>6217</v>
      </c>
      <c r="O460" t="s">
        <v>6222</v>
      </c>
      <c r="P460" t="s">
        <v>6191</v>
      </c>
    </row>
    <row r="461" spans="1:16" x14ac:dyDescent="0.25">
      <c r="A461" t="s">
        <v>5753</v>
      </c>
      <c r="B461" s="12">
        <v>44333</v>
      </c>
      <c r="C461" t="s">
        <v>5754</v>
      </c>
      <c r="D461" t="s">
        <v>6158</v>
      </c>
      <c r="E461">
        <v>4</v>
      </c>
      <c r="F461" t="s">
        <v>5755</v>
      </c>
      <c r="G461" t="s">
        <v>6223</v>
      </c>
      <c r="H461" t="s">
        <v>19</v>
      </c>
      <c r="I461" t="s">
        <v>6193</v>
      </c>
      <c r="J461" t="s">
        <v>6187</v>
      </c>
      <c r="K461">
        <v>0.5</v>
      </c>
      <c r="L461">
        <v>5.97</v>
      </c>
      <c r="M461">
        <v>23.88</v>
      </c>
      <c r="N461" t="s">
        <v>6216</v>
      </c>
      <c r="O461" t="s">
        <v>6221</v>
      </c>
      <c r="P461" t="s">
        <v>6190</v>
      </c>
    </row>
    <row r="462" spans="1:16" x14ac:dyDescent="0.25">
      <c r="A462" t="s">
        <v>5152</v>
      </c>
      <c r="B462" s="12">
        <v>44332</v>
      </c>
      <c r="C462" t="s">
        <v>5188</v>
      </c>
      <c r="D462" t="s">
        <v>6147</v>
      </c>
      <c r="E462">
        <v>3</v>
      </c>
      <c r="F462" t="s">
        <v>5189</v>
      </c>
      <c r="G462" t="s">
        <v>5190</v>
      </c>
      <c r="H462" t="s">
        <v>19</v>
      </c>
      <c r="I462" t="s">
        <v>6193</v>
      </c>
      <c r="J462" t="s">
        <v>6187</v>
      </c>
      <c r="K462">
        <v>1</v>
      </c>
      <c r="L462">
        <v>9.9499999999999993</v>
      </c>
      <c r="M462">
        <v>29.849999999999998</v>
      </c>
      <c r="N462" t="s">
        <v>6216</v>
      </c>
      <c r="O462" t="s">
        <v>6221</v>
      </c>
      <c r="P462" t="s">
        <v>6190</v>
      </c>
    </row>
    <row r="463" spans="1:16" x14ac:dyDescent="0.25">
      <c r="A463" t="s">
        <v>1339</v>
      </c>
      <c r="B463" s="12">
        <v>43928</v>
      </c>
      <c r="C463" t="s">
        <v>1340</v>
      </c>
      <c r="D463" t="s">
        <v>6155</v>
      </c>
      <c r="E463">
        <v>3</v>
      </c>
      <c r="F463" t="s">
        <v>1341</v>
      </c>
      <c r="G463" t="s">
        <v>6223</v>
      </c>
      <c r="H463" t="s">
        <v>19</v>
      </c>
      <c r="I463" t="s">
        <v>6193</v>
      </c>
      <c r="J463" t="s">
        <v>6188</v>
      </c>
      <c r="K463">
        <v>1</v>
      </c>
      <c r="L463">
        <v>11.25</v>
      </c>
      <c r="M463">
        <v>33.75</v>
      </c>
      <c r="N463" t="s">
        <v>6216</v>
      </c>
      <c r="O463" t="s">
        <v>6220</v>
      </c>
      <c r="P463" t="s">
        <v>6190</v>
      </c>
    </row>
    <row r="464" spans="1:16" x14ac:dyDescent="0.25">
      <c r="A464" t="s">
        <v>5757</v>
      </c>
      <c r="B464" s="12">
        <v>43929</v>
      </c>
      <c r="C464" t="s">
        <v>5758</v>
      </c>
      <c r="D464" t="s">
        <v>6141</v>
      </c>
      <c r="E464">
        <v>4</v>
      </c>
      <c r="F464" t="s">
        <v>5759</v>
      </c>
      <c r="G464" t="s">
        <v>5760</v>
      </c>
      <c r="H464" t="s">
        <v>19</v>
      </c>
      <c r="I464" t="s">
        <v>6194</v>
      </c>
      <c r="J464" t="s">
        <v>6188</v>
      </c>
      <c r="K464">
        <v>1</v>
      </c>
      <c r="L464">
        <v>13.75</v>
      </c>
      <c r="M464">
        <v>55</v>
      </c>
      <c r="N464" t="s">
        <v>6217</v>
      </c>
      <c r="O464" t="s">
        <v>6220</v>
      </c>
      <c r="P464" t="s">
        <v>6191</v>
      </c>
    </row>
    <row r="465" spans="1:16" x14ac:dyDescent="0.25">
      <c r="A465" t="s">
        <v>4291</v>
      </c>
      <c r="B465" s="12">
        <v>43930</v>
      </c>
      <c r="C465" t="s">
        <v>4292</v>
      </c>
      <c r="D465" t="s">
        <v>6141</v>
      </c>
      <c r="E465">
        <v>6</v>
      </c>
      <c r="F465" t="s">
        <v>4293</v>
      </c>
      <c r="G465" t="s">
        <v>4294</v>
      </c>
      <c r="H465" t="s">
        <v>19</v>
      </c>
      <c r="I465" t="s">
        <v>6194</v>
      </c>
      <c r="J465" t="s">
        <v>6188</v>
      </c>
      <c r="K465">
        <v>1</v>
      </c>
      <c r="L465">
        <v>13.75</v>
      </c>
      <c r="M465">
        <v>82.5</v>
      </c>
      <c r="N465" t="s">
        <v>6217</v>
      </c>
      <c r="O465" t="s">
        <v>6220</v>
      </c>
      <c r="P465" t="s">
        <v>6190</v>
      </c>
    </row>
    <row r="466" spans="1:16" x14ac:dyDescent="0.25">
      <c r="A466" t="s">
        <v>3164</v>
      </c>
      <c r="B466" s="12">
        <v>44331</v>
      </c>
      <c r="C466" t="s">
        <v>3165</v>
      </c>
      <c r="D466" t="s">
        <v>6140</v>
      </c>
      <c r="E466">
        <v>2</v>
      </c>
      <c r="F466" t="s">
        <v>3166</v>
      </c>
      <c r="G466" t="s">
        <v>3167</v>
      </c>
      <c r="H466" t="s">
        <v>19</v>
      </c>
      <c r="I466" t="s">
        <v>6193</v>
      </c>
      <c r="J466" t="s">
        <v>6186</v>
      </c>
      <c r="K466">
        <v>1</v>
      </c>
      <c r="L466">
        <v>12.95</v>
      </c>
      <c r="M466">
        <v>25.9</v>
      </c>
      <c r="N466" t="s">
        <v>6216</v>
      </c>
      <c r="O466" t="s">
        <v>6222</v>
      </c>
      <c r="P466" t="s">
        <v>6191</v>
      </c>
    </row>
    <row r="467" spans="1:16" x14ac:dyDescent="0.25">
      <c r="A467" t="s">
        <v>1487</v>
      </c>
      <c r="B467" s="12">
        <v>43932</v>
      </c>
      <c r="C467" t="s">
        <v>1488</v>
      </c>
      <c r="D467" t="s">
        <v>6142</v>
      </c>
      <c r="E467">
        <v>4</v>
      </c>
      <c r="F467" t="s">
        <v>1489</v>
      </c>
      <c r="G467" t="s">
        <v>1490</v>
      </c>
      <c r="H467" t="s">
        <v>19</v>
      </c>
      <c r="I467" t="s">
        <v>6192</v>
      </c>
      <c r="J467" t="s">
        <v>6186</v>
      </c>
      <c r="K467">
        <v>2.5</v>
      </c>
      <c r="L467">
        <v>27.484999999999996</v>
      </c>
      <c r="M467">
        <v>109.93999999999998</v>
      </c>
      <c r="N467" t="s">
        <v>6219</v>
      </c>
      <c r="O467" t="s">
        <v>6222</v>
      </c>
      <c r="P467" t="s">
        <v>6190</v>
      </c>
    </row>
    <row r="468" spans="1:16" x14ac:dyDescent="0.25">
      <c r="A468" t="s">
        <v>2603</v>
      </c>
      <c r="B468" s="12">
        <v>43933</v>
      </c>
      <c r="C468" t="s">
        <v>2604</v>
      </c>
      <c r="D468" t="s">
        <v>6152</v>
      </c>
      <c r="E468">
        <v>2</v>
      </c>
      <c r="F468" t="s">
        <v>2605</v>
      </c>
      <c r="G468" t="s">
        <v>2606</v>
      </c>
      <c r="H468" t="s">
        <v>19</v>
      </c>
      <c r="I468" t="s">
        <v>6193</v>
      </c>
      <c r="J468" t="s">
        <v>6188</v>
      </c>
      <c r="K468">
        <v>0.2</v>
      </c>
      <c r="L468">
        <v>3.375</v>
      </c>
      <c r="M468">
        <v>6.75</v>
      </c>
      <c r="N468" t="s">
        <v>6216</v>
      </c>
      <c r="O468" t="s">
        <v>6220</v>
      </c>
      <c r="P468" t="s">
        <v>6190</v>
      </c>
    </row>
    <row r="469" spans="1:16" x14ac:dyDescent="0.25">
      <c r="A469" t="s">
        <v>620</v>
      </c>
      <c r="B469" s="12">
        <v>44330</v>
      </c>
      <c r="C469" t="s">
        <v>621</v>
      </c>
      <c r="D469" t="s">
        <v>6154</v>
      </c>
      <c r="E469">
        <v>4</v>
      </c>
      <c r="F469" t="s">
        <v>622</v>
      </c>
      <c r="G469" t="s">
        <v>623</v>
      </c>
      <c r="H469" t="s">
        <v>19</v>
      </c>
      <c r="I469" t="s">
        <v>6193</v>
      </c>
      <c r="J469" t="s">
        <v>6187</v>
      </c>
      <c r="K469">
        <v>0.2</v>
      </c>
      <c r="L469">
        <v>2.9849999999999999</v>
      </c>
      <c r="M469">
        <v>11.94</v>
      </c>
      <c r="N469" t="s">
        <v>6216</v>
      </c>
      <c r="O469" t="s">
        <v>6221</v>
      </c>
      <c r="P469" t="s">
        <v>6190</v>
      </c>
    </row>
    <row r="470" spans="1:16" x14ac:dyDescent="0.25">
      <c r="A470" t="s">
        <v>3100</v>
      </c>
      <c r="B470" s="12">
        <v>43935</v>
      </c>
      <c r="C470" t="s">
        <v>3101</v>
      </c>
      <c r="D470" t="s">
        <v>6147</v>
      </c>
      <c r="E470">
        <v>5</v>
      </c>
      <c r="F470" t="s">
        <v>3102</v>
      </c>
      <c r="G470" t="s">
        <v>3103</v>
      </c>
      <c r="H470" t="s">
        <v>19</v>
      </c>
      <c r="I470" t="s">
        <v>6193</v>
      </c>
      <c r="J470" t="s">
        <v>6187</v>
      </c>
      <c r="K470">
        <v>1</v>
      </c>
      <c r="L470">
        <v>9.9499999999999993</v>
      </c>
      <c r="M470">
        <v>49.75</v>
      </c>
      <c r="N470" t="s">
        <v>6216</v>
      </c>
      <c r="O470" t="s">
        <v>6221</v>
      </c>
      <c r="P470" t="s">
        <v>6190</v>
      </c>
    </row>
    <row r="471" spans="1:16" x14ac:dyDescent="0.25">
      <c r="A471" t="s">
        <v>2597</v>
      </c>
      <c r="B471" s="12">
        <v>43936</v>
      </c>
      <c r="C471" t="s">
        <v>2598</v>
      </c>
      <c r="D471" t="s">
        <v>6161</v>
      </c>
      <c r="E471">
        <v>4</v>
      </c>
      <c r="F471" t="s">
        <v>2599</v>
      </c>
      <c r="G471" t="s">
        <v>2600</v>
      </c>
      <c r="H471" t="s">
        <v>19</v>
      </c>
      <c r="I471" t="s">
        <v>6195</v>
      </c>
      <c r="J471" t="s">
        <v>6186</v>
      </c>
      <c r="K471">
        <v>0.5</v>
      </c>
      <c r="L471">
        <v>9.51</v>
      </c>
      <c r="M471">
        <v>38.04</v>
      </c>
      <c r="N471" t="s">
        <v>6218</v>
      </c>
      <c r="O471" t="s">
        <v>6222</v>
      </c>
      <c r="P471" t="s">
        <v>6190</v>
      </c>
    </row>
    <row r="472" spans="1:16" x14ac:dyDescent="0.25">
      <c r="A472" t="s">
        <v>4781</v>
      </c>
      <c r="B472" s="12">
        <v>43937</v>
      </c>
      <c r="C472" t="s">
        <v>4782</v>
      </c>
      <c r="D472" t="s">
        <v>6165</v>
      </c>
      <c r="E472">
        <v>1</v>
      </c>
      <c r="F472" t="s">
        <v>4783</v>
      </c>
      <c r="G472" t="s">
        <v>4784</v>
      </c>
      <c r="H472" t="s">
        <v>19</v>
      </c>
      <c r="I472" t="s">
        <v>6195</v>
      </c>
      <c r="J472" t="s">
        <v>6187</v>
      </c>
      <c r="K472">
        <v>2.5</v>
      </c>
      <c r="L472">
        <v>29.784999999999997</v>
      </c>
      <c r="M472">
        <v>29.784999999999997</v>
      </c>
      <c r="N472" t="s">
        <v>6218</v>
      </c>
      <c r="O472" t="s">
        <v>6221</v>
      </c>
      <c r="P472" t="s">
        <v>6190</v>
      </c>
    </row>
    <row r="473" spans="1:16" x14ac:dyDescent="0.25">
      <c r="A473" t="s">
        <v>1812</v>
      </c>
      <c r="B473" s="12">
        <v>44329</v>
      </c>
      <c r="C473" t="s">
        <v>1813</v>
      </c>
      <c r="D473" t="s">
        <v>6164</v>
      </c>
      <c r="E473">
        <v>1</v>
      </c>
      <c r="F473" t="s">
        <v>1814</v>
      </c>
      <c r="G473" t="s">
        <v>1815</v>
      </c>
      <c r="H473" t="s">
        <v>19</v>
      </c>
      <c r="I473" t="s">
        <v>6195</v>
      </c>
      <c r="J473" t="s">
        <v>6186</v>
      </c>
      <c r="K473">
        <v>2.5</v>
      </c>
      <c r="L473">
        <v>36.454999999999998</v>
      </c>
      <c r="M473">
        <v>36.454999999999998</v>
      </c>
      <c r="N473" t="s">
        <v>6218</v>
      </c>
      <c r="O473" t="s">
        <v>6222</v>
      </c>
      <c r="P473" t="s">
        <v>6191</v>
      </c>
    </row>
    <row r="474" spans="1:16" x14ac:dyDescent="0.25">
      <c r="A474" t="s">
        <v>632</v>
      </c>
      <c r="B474" s="12">
        <v>43939</v>
      </c>
      <c r="C474" t="s">
        <v>633</v>
      </c>
      <c r="D474" t="s">
        <v>6156</v>
      </c>
      <c r="E474">
        <v>3</v>
      </c>
      <c r="F474" t="s">
        <v>634</v>
      </c>
      <c r="G474" t="s">
        <v>6223</v>
      </c>
      <c r="H474" t="s">
        <v>19</v>
      </c>
      <c r="I474" t="s">
        <v>6194</v>
      </c>
      <c r="J474" t="s">
        <v>6188</v>
      </c>
      <c r="K474">
        <v>0.2</v>
      </c>
      <c r="L474">
        <v>4.125</v>
      </c>
      <c r="M474">
        <v>12.375</v>
      </c>
      <c r="N474" t="s">
        <v>6217</v>
      </c>
      <c r="O474" t="s">
        <v>6220</v>
      </c>
      <c r="P474" t="s">
        <v>6190</v>
      </c>
    </row>
    <row r="475" spans="1:16" x14ac:dyDescent="0.25">
      <c r="A475" t="s">
        <v>4505</v>
      </c>
      <c r="B475" s="12">
        <v>44328</v>
      </c>
      <c r="C475" t="s">
        <v>4506</v>
      </c>
      <c r="D475" t="s">
        <v>6174</v>
      </c>
      <c r="E475">
        <v>6</v>
      </c>
      <c r="F475" t="s">
        <v>4507</v>
      </c>
      <c r="G475" t="s">
        <v>4508</v>
      </c>
      <c r="H475" t="s">
        <v>19</v>
      </c>
      <c r="I475" t="s">
        <v>6192</v>
      </c>
      <c r="J475" t="s">
        <v>6188</v>
      </c>
      <c r="K475">
        <v>0.2</v>
      </c>
      <c r="L475">
        <v>2.9849999999999999</v>
      </c>
      <c r="M475">
        <v>17.91</v>
      </c>
      <c r="N475" t="s">
        <v>6219</v>
      </c>
      <c r="O475" t="s">
        <v>6220</v>
      </c>
      <c r="P475" t="s">
        <v>6191</v>
      </c>
    </row>
    <row r="476" spans="1:16" x14ac:dyDescent="0.25">
      <c r="A476" t="s">
        <v>2677</v>
      </c>
      <c r="B476" s="12">
        <v>43941</v>
      </c>
      <c r="C476" t="s">
        <v>2678</v>
      </c>
      <c r="D476" t="s">
        <v>6150</v>
      </c>
      <c r="E476">
        <v>3</v>
      </c>
      <c r="F476" t="s">
        <v>2679</v>
      </c>
      <c r="G476" t="s">
        <v>2680</v>
      </c>
      <c r="H476" t="s">
        <v>19</v>
      </c>
      <c r="I476" t="s">
        <v>6195</v>
      </c>
      <c r="J476" t="s">
        <v>6187</v>
      </c>
      <c r="K476">
        <v>0.2</v>
      </c>
      <c r="L476">
        <v>3.8849999999999998</v>
      </c>
      <c r="M476">
        <v>11.654999999999999</v>
      </c>
      <c r="N476" t="s">
        <v>6218</v>
      </c>
      <c r="O476" t="s">
        <v>6221</v>
      </c>
      <c r="P476" t="s">
        <v>6190</v>
      </c>
    </row>
    <row r="477" spans="1:16" x14ac:dyDescent="0.25">
      <c r="A477" t="s">
        <v>897</v>
      </c>
      <c r="B477" s="12">
        <v>43942</v>
      </c>
      <c r="C477" t="s">
        <v>898</v>
      </c>
      <c r="D477" t="s">
        <v>6175</v>
      </c>
      <c r="E477">
        <v>3</v>
      </c>
      <c r="F477" t="s">
        <v>899</v>
      </c>
      <c r="G477" t="s">
        <v>6223</v>
      </c>
      <c r="H477" t="s">
        <v>19</v>
      </c>
      <c r="I477" t="s">
        <v>6193</v>
      </c>
      <c r="J477" t="s">
        <v>6188</v>
      </c>
      <c r="K477">
        <v>2.5</v>
      </c>
      <c r="L477">
        <v>25.874999999999996</v>
      </c>
      <c r="M477">
        <v>77.624999999999986</v>
      </c>
      <c r="N477" t="s">
        <v>6216</v>
      </c>
      <c r="O477" t="s">
        <v>6220</v>
      </c>
      <c r="P477" t="s">
        <v>6191</v>
      </c>
    </row>
    <row r="478" spans="1:16" x14ac:dyDescent="0.25">
      <c r="A478" t="s">
        <v>5910</v>
      </c>
      <c r="B478" s="12">
        <v>44327</v>
      </c>
      <c r="C478" t="s">
        <v>5911</v>
      </c>
      <c r="D478" t="s">
        <v>6145</v>
      </c>
      <c r="E478">
        <v>5</v>
      </c>
      <c r="F478" t="s">
        <v>5912</v>
      </c>
      <c r="G478" t="s">
        <v>5913</v>
      </c>
      <c r="H478" t="s">
        <v>19</v>
      </c>
      <c r="I478" t="s">
        <v>6195</v>
      </c>
      <c r="J478" t="s">
        <v>6186</v>
      </c>
      <c r="K478">
        <v>0.2</v>
      </c>
      <c r="L478">
        <v>4.7549999999999999</v>
      </c>
      <c r="M478">
        <v>23.774999999999999</v>
      </c>
      <c r="N478" t="s">
        <v>6218</v>
      </c>
      <c r="O478" t="s">
        <v>6222</v>
      </c>
      <c r="P478" t="s">
        <v>6190</v>
      </c>
    </row>
    <row r="479" spans="1:16" x14ac:dyDescent="0.25">
      <c r="A479" t="s">
        <v>553</v>
      </c>
      <c r="B479" s="12">
        <v>43944</v>
      </c>
      <c r="C479" t="s">
        <v>554</v>
      </c>
      <c r="D479" t="s">
        <v>6148</v>
      </c>
      <c r="E479">
        <v>5</v>
      </c>
      <c r="F479" t="s">
        <v>555</v>
      </c>
      <c r="G479" t="s">
        <v>556</v>
      </c>
      <c r="H479" t="s">
        <v>19</v>
      </c>
      <c r="I479" t="s">
        <v>6194</v>
      </c>
      <c r="J479" t="s">
        <v>6186</v>
      </c>
      <c r="K479">
        <v>2.5</v>
      </c>
      <c r="L479">
        <v>34.154999999999994</v>
      </c>
      <c r="M479">
        <v>170.77499999999998</v>
      </c>
      <c r="N479" t="s">
        <v>6217</v>
      </c>
      <c r="O479" t="s">
        <v>6222</v>
      </c>
      <c r="P479" t="s">
        <v>6190</v>
      </c>
    </row>
    <row r="480" spans="1:16" x14ac:dyDescent="0.25">
      <c r="A480" t="s">
        <v>3283</v>
      </c>
      <c r="B480" s="12">
        <v>43945</v>
      </c>
      <c r="C480" t="s">
        <v>3284</v>
      </c>
      <c r="D480" t="s">
        <v>6170</v>
      </c>
      <c r="E480">
        <v>2</v>
      </c>
      <c r="F480" t="s">
        <v>3285</v>
      </c>
      <c r="G480" t="s">
        <v>3286</v>
      </c>
      <c r="H480" t="s">
        <v>19</v>
      </c>
      <c r="I480" t="s">
        <v>6195</v>
      </c>
      <c r="J480" t="s">
        <v>6186</v>
      </c>
      <c r="K480">
        <v>1</v>
      </c>
      <c r="L480">
        <v>15.85</v>
      </c>
      <c r="M480">
        <v>31.7</v>
      </c>
      <c r="N480" t="s">
        <v>6218</v>
      </c>
      <c r="O480" t="s">
        <v>6222</v>
      </c>
      <c r="P480" t="s">
        <v>6191</v>
      </c>
    </row>
    <row r="481" spans="1:16" x14ac:dyDescent="0.25">
      <c r="A481" t="s">
        <v>2694</v>
      </c>
      <c r="B481" s="12">
        <v>43946</v>
      </c>
      <c r="C481" t="s">
        <v>2695</v>
      </c>
      <c r="D481" t="s">
        <v>6157</v>
      </c>
      <c r="E481">
        <v>2</v>
      </c>
      <c r="F481" t="s">
        <v>2696</v>
      </c>
      <c r="G481" t="s">
        <v>2697</v>
      </c>
      <c r="H481" t="s">
        <v>19</v>
      </c>
      <c r="I481" t="s">
        <v>6193</v>
      </c>
      <c r="J481" t="s">
        <v>6188</v>
      </c>
      <c r="K481">
        <v>0.5</v>
      </c>
      <c r="L481">
        <v>6.75</v>
      </c>
      <c r="M481">
        <v>13.5</v>
      </c>
      <c r="N481" t="s">
        <v>6216</v>
      </c>
      <c r="O481" t="s">
        <v>6220</v>
      </c>
      <c r="P481" t="s">
        <v>6191</v>
      </c>
    </row>
    <row r="482" spans="1:16" x14ac:dyDescent="0.25">
      <c r="A482" t="s">
        <v>4682</v>
      </c>
      <c r="B482" s="12">
        <v>43947</v>
      </c>
      <c r="C482" t="s">
        <v>4683</v>
      </c>
      <c r="D482" t="s">
        <v>6162</v>
      </c>
      <c r="E482">
        <v>4</v>
      </c>
      <c r="F482" t="s">
        <v>4684</v>
      </c>
      <c r="G482" t="s">
        <v>4685</v>
      </c>
      <c r="H482" t="s">
        <v>19</v>
      </c>
      <c r="I482" t="s">
        <v>6195</v>
      </c>
      <c r="J482" t="s">
        <v>6188</v>
      </c>
      <c r="K482">
        <v>1</v>
      </c>
      <c r="L482">
        <v>14.55</v>
      </c>
      <c r="M482">
        <v>58.2</v>
      </c>
      <c r="N482" t="s">
        <v>6218</v>
      </c>
      <c r="O482" t="s">
        <v>6220</v>
      </c>
      <c r="P482" t="s">
        <v>6191</v>
      </c>
    </row>
    <row r="483" spans="1:16" x14ac:dyDescent="0.25">
      <c r="A483" t="s">
        <v>5141</v>
      </c>
      <c r="B483" s="12">
        <v>43948</v>
      </c>
      <c r="C483" t="s">
        <v>5142</v>
      </c>
      <c r="D483" t="s">
        <v>6170</v>
      </c>
      <c r="E483">
        <v>3</v>
      </c>
      <c r="F483" t="s">
        <v>5143</v>
      </c>
      <c r="G483" t="s">
        <v>5144</v>
      </c>
      <c r="H483" t="s">
        <v>19</v>
      </c>
      <c r="I483" t="s">
        <v>6195</v>
      </c>
      <c r="J483" t="s">
        <v>6186</v>
      </c>
      <c r="K483">
        <v>1</v>
      </c>
      <c r="L483">
        <v>15.85</v>
      </c>
      <c r="M483">
        <v>47.55</v>
      </c>
      <c r="N483" t="s">
        <v>6218</v>
      </c>
      <c r="O483" t="s">
        <v>6222</v>
      </c>
      <c r="P483" t="s">
        <v>6190</v>
      </c>
    </row>
    <row r="484" spans="1:16" x14ac:dyDescent="0.25">
      <c r="A484" t="s">
        <v>1001</v>
      </c>
      <c r="B484" s="12">
        <v>43949</v>
      </c>
      <c r="C484" t="s">
        <v>1002</v>
      </c>
      <c r="D484" t="s">
        <v>6175</v>
      </c>
      <c r="E484">
        <v>4</v>
      </c>
      <c r="F484" t="s">
        <v>1003</v>
      </c>
      <c r="G484" t="s">
        <v>1004</v>
      </c>
      <c r="H484" t="s">
        <v>19</v>
      </c>
      <c r="I484" t="s">
        <v>6193</v>
      </c>
      <c r="J484" t="s">
        <v>6188</v>
      </c>
      <c r="K484">
        <v>2.5</v>
      </c>
      <c r="L484">
        <v>25.874999999999996</v>
      </c>
      <c r="M484">
        <v>103.49999999999999</v>
      </c>
      <c r="N484" t="s">
        <v>6216</v>
      </c>
      <c r="O484" t="s">
        <v>6220</v>
      </c>
      <c r="P484" t="s">
        <v>6191</v>
      </c>
    </row>
    <row r="485" spans="1:16" x14ac:dyDescent="0.25">
      <c r="A485" t="s">
        <v>744</v>
      </c>
      <c r="B485" s="12">
        <v>44324</v>
      </c>
      <c r="C485" t="s">
        <v>745</v>
      </c>
      <c r="D485" t="s">
        <v>6165</v>
      </c>
      <c r="E485">
        <v>6</v>
      </c>
      <c r="F485" t="s">
        <v>746</v>
      </c>
      <c r="G485" t="s">
        <v>747</v>
      </c>
      <c r="H485" t="s">
        <v>19</v>
      </c>
      <c r="I485" t="s">
        <v>6195</v>
      </c>
      <c r="J485" t="s">
        <v>6187</v>
      </c>
      <c r="K485">
        <v>2.5</v>
      </c>
      <c r="L485">
        <v>29.784999999999997</v>
      </c>
      <c r="M485">
        <v>178.70999999999998</v>
      </c>
      <c r="N485" t="s">
        <v>6218</v>
      </c>
      <c r="O485" t="s">
        <v>6221</v>
      </c>
      <c r="P485" t="s">
        <v>6191</v>
      </c>
    </row>
    <row r="486" spans="1:16" x14ac:dyDescent="0.25">
      <c r="A486" t="s">
        <v>1043</v>
      </c>
      <c r="B486" s="12">
        <v>43951</v>
      </c>
      <c r="C486" t="s">
        <v>1044</v>
      </c>
      <c r="D486" t="s">
        <v>6159</v>
      </c>
      <c r="E486">
        <v>3</v>
      </c>
      <c r="F486" t="s">
        <v>1045</v>
      </c>
      <c r="G486" t="s">
        <v>6223</v>
      </c>
      <c r="H486" t="s">
        <v>19</v>
      </c>
      <c r="I486" t="s">
        <v>6195</v>
      </c>
      <c r="J486" t="s">
        <v>6188</v>
      </c>
      <c r="K486">
        <v>0.2</v>
      </c>
      <c r="L486">
        <v>4.3650000000000002</v>
      </c>
      <c r="M486">
        <v>13.095000000000001</v>
      </c>
      <c r="N486" t="s">
        <v>6218</v>
      </c>
      <c r="O486" t="s">
        <v>6220</v>
      </c>
      <c r="P486" t="s">
        <v>6190</v>
      </c>
    </row>
    <row r="487" spans="1:16" x14ac:dyDescent="0.25">
      <c r="A487" t="s">
        <v>2721</v>
      </c>
      <c r="B487" s="12">
        <v>43952</v>
      </c>
      <c r="C487" t="s">
        <v>2722</v>
      </c>
      <c r="D487" t="s">
        <v>6180</v>
      </c>
      <c r="E487">
        <v>5</v>
      </c>
      <c r="F487" t="s">
        <v>2723</v>
      </c>
      <c r="G487" t="s">
        <v>2724</v>
      </c>
      <c r="H487" t="s">
        <v>19</v>
      </c>
      <c r="I487" t="s">
        <v>6193</v>
      </c>
      <c r="J487" t="s">
        <v>6186</v>
      </c>
      <c r="K487">
        <v>0.5</v>
      </c>
      <c r="L487">
        <v>7.77</v>
      </c>
      <c r="M487">
        <v>38.849999999999994</v>
      </c>
      <c r="N487" t="s">
        <v>6216</v>
      </c>
      <c r="O487" t="s">
        <v>6222</v>
      </c>
      <c r="P487" t="s">
        <v>6191</v>
      </c>
    </row>
    <row r="488" spans="1:16" x14ac:dyDescent="0.25">
      <c r="A488" t="s">
        <v>5205</v>
      </c>
      <c r="B488" s="12">
        <v>43953</v>
      </c>
      <c r="C488" t="s">
        <v>5206</v>
      </c>
      <c r="D488" t="s">
        <v>6168</v>
      </c>
      <c r="E488">
        <v>1</v>
      </c>
      <c r="F488" t="s">
        <v>5207</v>
      </c>
      <c r="G488" t="s">
        <v>5208</v>
      </c>
      <c r="H488" t="s">
        <v>19</v>
      </c>
      <c r="I488" t="s">
        <v>6193</v>
      </c>
      <c r="J488" t="s">
        <v>6187</v>
      </c>
      <c r="K488">
        <v>2.5</v>
      </c>
      <c r="L488">
        <v>22.884999999999998</v>
      </c>
      <c r="M488">
        <v>22.884999999999998</v>
      </c>
      <c r="N488" t="s">
        <v>6216</v>
      </c>
      <c r="O488" t="s">
        <v>6221</v>
      </c>
      <c r="P488" t="s">
        <v>6191</v>
      </c>
    </row>
    <row r="489" spans="1:16" x14ac:dyDescent="0.25">
      <c r="A489" t="s">
        <v>2844</v>
      </c>
      <c r="B489" s="12">
        <v>43954</v>
      </c>
      <c r="C489" t="s">
        <v>2845</v>
      </c>
      <c r="D489" t="s">
        <v>6182</v>
      </c>
      <c r="E489">
        <v>5</v>
      </c>
      <c r="F489" t="s">
        <v>2846</v>
      </c>
      <c r="G489" t="s">
        <v>2847</v>
      </c>
      <c r="H489" t="s">
        <v>19</v>
      </c>
      <c r="I489" t="s">
        <v>6193</v>
      </c>
      <c r="J489" t="s">
        <v>6186</v>
      </c>
      <c r="K489">
        <v>2.5</v>
      </c>
      <c r="L489">
        <v>29.784999999999997</v>
      </c>
      <c r="M489">
        <v>148.92499999999998</v>
      </c>
      <c r="N489" t="s">
        <v>6216</v>
      </c>
      <c r="O489" t="s">
        <v>6222</v>
      </c>
      <c r="P489" t="s">
        <v>6190</v>
      </c>
    </row>
    <row r="490" spans="1:16" x14ac:dyDescent="0.25">
      <c r="A490" t="s">
        <v>5129</v>
      </c>
      <c r="B490" s="12">
        <v>43955</v>
      </c>
      <c r="C490" t="s">
        <v>5130</v>
      </c>
      <c r="D490" t="s">
        <v>6172</v>
      </c>
      <c r="E490">
        <v>5</v>
      </c>
      <c r="F490" t="s">
        <v>5131</v>
      </c>
      <c r="G490" t="s">
        <v>5132</v>
      </c>
      <c r="H490" t="s">
        <v>19</v>
      </c>
      <c r="I490" t="s">
        <v>6192</v>
      </c>
      <c r="J490" t="s">
        <v>6187</v>
      </c>
      <c r="K490">
        <v>0.5</v>
      </c>
      <c r="L490">
        <v>5.3699999999999992</v>
      </c>
      <c r="M490">
        <v>26.849999999999994</v>
      </c>
      <c r="N490" t="s">
        <v>6219</v>
      </c>
      <c r="O490" t="s">
        <v>6221</v>
      </c>
      <c r="P490" t="s">
        <v>6191</v>
      </c>
    </row>
    <row r="491" spans="1:16" x14ac:dyDescent="0.25">
      <c r="A491" t="s">
        <v>3927</v>
      </c>
      <c r="B491" s="12">
        <v>43956</v>
      </c>
      <c r="C491" t="s">
        <v>3928</v>
      </c>
      <c r="D491" t="s">
        <v>6159</v>
      </c>
      <c r="E491">
        <v>6</v>
      </c>
      <c r="F491" t="s">
        <v>3929</v>
      </c>
      <c r="G491" t="s">
        <v>3930</v>
      </c>
      <c r="H491" t="s">
        <v>19</v>
      </c>
      <c r="I491" t="s">
        <v>6195</v>
      </c>
      <c r="J491" t="s">
        <v>6188</v>
      </c>
      <c r="K491">
        <v>0.2</v>
      </c>
      <c r="L491">
        <v>4.3650000000000002</v>
      </c>
      <c r="M491">
        <v>26.19</v>
      </c>
      <c r="N491" t="s">
        <v>6218</v>
      </c>
      <c r="O491" t="s">
        <v>6220</v>
      </c>
      <c r="P491" t="s">
        <v>6190</v>
      </c>
    </row>
    <row r="492" spans="1:16" x14ac:dyDescent="0.25">
      <c r="A492" t="s">
        <v>5915</v>
      </c>
      <c r="B492" s="12">
        <v>44323</v>
      </c>
      <c r="C492" t="s">
        <v>5916</v>
      </c>
      <c r="D492" t="s">
        <v>6170</v>
      </c>
      <c r="E492">
        <v>5</v>
      </c>
      <c r="F492" t="s">
        <v>5917</v>
      </c>
      <c r="G492" t="s">
        <v>5918</v>
      </c>
      <c r="H492" t="s">
        <v>19</v>
      </c>
      <c r="I492" t="s">
        <v>6195</v>
      </c>
      <c r="J492" t="s">
        <v>6186</v>
      </c>
      <c r="K492">
        <v>1</v>
      </c>
      <c r="L492">
        <v>15.85</v>
      </c>
      <c r="M492">
        <v>79.25</v>
      </c>
      <c r="N492" t="s">
        <v>6218</v>
      </c>
      <c r="O492" t="s">
        <v>6222</v>
      </c>
      <c r="P492" t="s">
        <v>6190</v>
      </c>
    </row>
    <row r="493" spans="1:16" x14ac:dyDescent="0.25">
      <c r="A493" t="s">
        <v>4551</v>
      </c>
      <c r="B493" s="12">
        <v>43958</v>
      </c>
      <c r="C493" t="s">
        <v>4552</v>
      </c>
      <c r="D493" t="s">
        <v>6170</v>
      </c>
      <c r="E493">
        <v>5</v>
      </c>
      <c r="F493" t="s">
        <v>4553</v>
      </c>
      <c r="G493" t="s">
        <v>4554</v>
      </c>
      <c r="H493" t="s">
        <v>19</v>
      </c>
      <c r="I493" t="s">
        <v>6195</v>
      </c>
      <c r="J493" t="s">
        <v>6186</v>
      </c>
      <c r="K493">
        <v>1</v>
      </c>
      <c r="L493">
        <v>15.85</v>
      </c>
      <c r="M493">
        <v>79.25</v>
      </c>
      <c r="N493" t="s">
        <v>6218</v>
      </c>
      <c r="O493" t="s">
        <v>6222</v>
      </c>
      <c r="P493" t="s">
        <v>6190</v>
      </c>
    </row>
    <row r="494" spans="1:16" x14ac:dyDescent="0.25">
      <c r="A494" t="s">
        <v>5774</v>
      </c>
      <c r="B494" s="12">
        <v>43959</v>
      </c>
      <c r="C494" t="s">
        <v>5775</v>
      </c>
      <c r="D494" t="s">
        <v>6175</v>
      </c>
      <c r="E494">
        <v>6</v>
      </c>
      <c r="F494" t="s">
        <v>5776</v>
      </c>
      <c r="G494" t="s">
        <v>5777</v>
      </c>
      <c r="H494" t="s">
        <v>19</v>
      </c>
      <c r="I494" t="s">
        <v>6193</v>
      </c>
      <c r="J494" t="s">
        <v>6188</v>
      </c>
      <c r="K494">
        <v>2.5</v>
      </c>
      <c r="L494">
        <v>25.874999999999996</v>
      </c>
      <c r="M494">
        <v>155.24999999999997</v>
      </c>
      <c r="N494" t="s">
        <v>6216</v>
      </c>
      <c r="O494" t="s">
        <v>6220</v>
      </c>
      <c r="P494" t="s">
        <v>6190</v>
      </c>
    </row>
    <row r="495" spans="1:16" x14ac:dyDescent="0.25">
      <c r="A495" t="s">
        <v>4602</v>
      </c>
      <c r="B495" s="12">
        <v>43960</v>
      </c>
      <c r="C495" t="s">
        <v>4603</v>
      </c>
      <c r="D495" t="s">
        <v>6144</v>
      </c>
      <c r="E495">
        <v>3</v>
      </c>
      <c r="F495" t="s">
        <v>4604</v>
      </c>
      <c r="G495" t="s">
        <v>4605</v>
      </c>
      <c r="H495" t="s">
        <v>19</v>
      </c>
      <c r="I495" t="s">
        <v>6194</v>
      </c>
      <c r="J495" t="s">
        <v>6187</v>
      </c>
      <c r="K495">
        <v>0.5</v>
      </c>
      <c r="L495">
        <v>7.29</v>
      </c>
      <c r="M495">
        <v>21.87</v>
      </c>
      <c r="N495" t="s">
        <v>6217</v>
      </c>
      <c r="O495" t="s">
        <v>6221</v>
      </c>
      <c r="P495" t="s">
        <v>6190</v>
      </c>
    </row>
    <row r="496" spans="1:16" x14ac:dyDescent="0.25">
      <c r="A496" t="s">
        <v>1958</v>
      </c>
      <c r="B496" s="12">
        <v>43961</v>
      </c>
      <c r="C496" t="s">
        <v>1959</v>
      </c>
      <c r="D496" t="s">
        <v>6142</v>
      </c>
      <c r="E496">
        <v>1</v>
      </c>
      <c r="F496" t="s">
        <v>1960</v>
      </c>
      <c r="G496" t="s">
        <v>1961</v>
      </c>
      <c r="H496" t="s">
        <v>19</v>
      </c>
      <c r="I496" t="s">
        <v>6192</v>
      </c>
      <c r="J496" t="s">
        <v>6186</v>
      </c>
      <c r="K496">
        <v>2.5</v>
      </c>
      <c r="L496">
        <v>27.484999999999996</v>
      </c>
      <c r="M496">
        <v>27.484999999999996</v>
      </c>
      <c r="N496" t="s">
        <v>6219</v>
      </c>
      <c r="O496" t="s">
        <v>6222</v>
      </c>
      <c r="P496" t="s">
        <v>6190</v>
      </c>
    </row>
    <row r="497" spans="1:16" x14ac:dyDescent="0.25">
      <c r="A497" t="s">
        <v>3527</v>
      </c>
      <c r="B497" s="12">
        <v>43962</v>
      </c>
      <c r="C497" t="s">
        <v>3528</v>
      </c>
      <c r="D497" t="s">
        <v>6185</v>
      </c>
      <c r="E497">
        <v>4</v>
      </c>
      <c r="F497" t="s">
        <v>3529</v>
      </c>
      <c r="G497" t="s">
        <v>3530</v>
      </c>
      <c r="H497" t="s">
        <v>19</v>
      </c>
      <c r="I497" t="s">
        <v>6194</v>
      </c>
      <c r="J497" t="s">
        <v>6187</v>
      </c>
      <c r="K497">
        <v>2.5</v>
      </c>
      <c r="L497">
        <v>27.945</v>
      </c>
      <c r="M497">
        <v>111.78</v>
      </c>
      <c r="N497" t="s">
        <v>6217</v>
      </c>
      <c r="O497" t="s">
        <v>6221</v>
      </c>
      <c r="P497" t="s">
        <v>6190</v>
      </c>
    </row>
    <row r="498" spans="1:16" x14ac:dyDescent="0.25">
      <c r="A498" t="s">
        <v>5921</v>
      </c>
      <c r="B498" s="12">
        <v>43963</v>
      </c>
      <c r="C498" t="s">
        <v>5922</v>
      </c>
      <c r="D498" t="s">
        <v>6168</v>
      </c>
      <c r="E498">
        <v>2</v>
      </c>
      <c r="F498" t="s">
        <v>5923</v>
      </c>
      <c r="G498" t="s">
        <v>6223</v>
      </c>
      <c r="H498" t="s">
        <v>19</v>
      </c>
      <c r="I498" t="s">
        <v>6193</v>
      </c>
      <c r="J498" t="s">
        <v>6187</v>
      </c>
      <c r="K498">
        <v>2.5</v>
      </c>
      <c r="L498">
        <v>22.884999999999998</v>
      </c>
      <c r="M498">
        <v>45.769999999999996</v>
      </c>
      <c r="N498" t="s">
        <v>6216</v>
      </c>
      <c r="O498" t="s">
        <v>6221</v>
      </c>
      <c r="P498" t="s">
        <v>6190</v>
      </c>
    </row>
    <row r="499" spans="1:16" x14ac:dyDescent="0.25">
      <c r="A499" t="s">
        <v>3493</v>
      </c>
      <c r="B499" s="12">
        <v>44322</v>
      </c>
      <c r="C499" t="s">
        <v>3494</v>
      </c>
      <c r="D499" t="s">
        <v>6177</v>
      </c>
      <c r="E499">
        <v>5</v>
      </c>
      <c r="F499" t="s">
        <v>3495</v>
      </c>
      <c r="G499" t="s">
        <v>3496</v>
      </c>
      <c r="H499" t="s">
        <v>19</v>
      </c>
      <c r="I499" t="s">
        <v>6192</v>
      </c>
      <c r="J499" t="s">
        <v>6187</v>
      </c>
      <c r="K499">
        <v>1</v>
      </c>
      <c r="L499">
        <v>8.9499999999999993</v>
      </c>
      <c r="M499">
        <v>44.75</v>
      </c>
      <c r="N499" t="s">
        <v>6219</v>
      </c>
      <c r="O499" t="s">
        <v>6221</v>
      </c>
      <c r="P499" t="s">
        <v>6191</v>
      </c>
    </row>
    <row r="500" spans="1:16" x14ac:dyDescent="0.25">
      <c r="A500" t="s">
        <v>5742</v>
      </c>
      <c r="B500" s="12">
        <v>43965</v>
      </c>
      <c r="C500" t="s">
        <v>5743</v>
      </c>
      <c r="D500" t="s">
        <v>6184</v>
      </c>
      <c r="E500">
        <v>2</v>
      </c>
      <c r="F500" t="s">
        <v>5744</v>
      </c>
      <c r="G500" t="s">
        <v>5745</v>
      </c>
      <c r="H500" t="s">
        <v>19</v>
      </c>
      <c r="I500" t="s">
        <v>6194</v>
      </c>
      <c r="J500" t="s">
        <v>6186</v>
      </c>
      <c r="K500">
        <v>0.2</v>
      </c>
      <c r="L500">
        <v>4.4550000000000001</v>
      </c>
      <c r="M500">
        <v>8.91</v>
      </c>
      <c r="N500" t="s">
        <v>6217</v>
      </c>
      <c r="O500" t="s">
        <v>6222</v>
      </c>
      <c r="P500" t="s">
        <v>6190</v>
      </c>
    </row>
    <row r="501" spans="1:16" x14ac:dyDescent="0.25">
      <c r="A501" t="s">
        <v>2775</v>
      </c>
      <c r="B501" s="12">
        <v>43966</v>
      </c>
      <c r="C501" t="s">
        <v>2776</v>
      </c>
      <c r="D501" t="s">
        <v>6139</v>
      </c>
      <c r="E501">
        <v>3</v>
      </c>
      <c r="F501" t="s">
        <v>2777</v>
      </c>
      <c r="G501" t="s">
        <v>2778</v>
      </c>
      <c r="H501" t="s">
        <v>19</v>
      </c>
      <c r="I501" t="s">
        <v>6194</v>
      </c>
      <c r="J501" t="s">
        <v>6188</v>
      </c>
      <c r="K501">
        <v>0.5</v>
      </c>
      <c r="L501">
        <v>8.25</v>
      </c>
      <c r="M501">
        <v>24.75</v>
      </c>
      <c r="N501" t="s">
        <v>6217</v>
      </c>
      <c r="O501" t="s">
        <v>6220</v>
      </c>
      <c r="P501" t="s">
        <v>6190</v>
      </c>
    </row>
    <row r="502" spans="1:16" x14ac:dyDescent="0.25">
      <c r="A502" t="s">
        <v>800</v>
      </c>
      <c r="B502" s="12">
        <v>43967</v>
      </c>
      <c r="C502" t="s">
        <v>801</v>
      </c>
      <c r="D502" t="s">
        <v>6170</v>
      </c>
      <c r="E502">
        <v>3</v>
      </c>
      <c r="F502" t="s">
        <v>802</v>
      </c>
      <c r="G502" t="s">
        <v>6223</v>
      </c>
      <c r="H502" t="s">
        <v>19</v>
      </c>
      <c r="I502" t="s">
        <v>6195</v>
      </c>
      <c r="J502" t="s">
        <v>6186</v>
      </c>
      <c r="K502">
        <v>1</v>
      </c>
      <c r="L502">
        <v>15.85</v>
      </c>
      <c r="M502">
        <v>47.55</v>
      </c>
      <c r="N502" t="s">
        <v>6218</v>
      </c>
      <c r="O502" t="s">
        <v>6222</v>
      </c>
      <c r="P502" t="s">
        <v>6191</v>
      </c>
    </row>
    <row r="503" spans="1:16" x14ac:dyDescent="0.25">
      <c r="A503" t="s">
        <v>598</v>
      </c>
      <c r="B503" s="12">
        <v>43968</v>
      </c>
      <c r="C503" t="s">
        <v>599</v>
      </c>
      <c r="D503" t="s">
        <v>6152</v>
      </c>
      <c r="E503">
        <v>5</v>
      </c>
      <c r="F503" t="s">
        <v>600</v>
      </c>
      <c r="G503" t="s">
        <v>601</v>
      </c>
      <c r="H503" t="s">
        <v>19</v>
      </c>
      <c r="I503" t="s">
        <v>6193</v>
      </c>
      <c r="J503" t="s">
        <v>6188</v>
      </c>
      <c r="K503">
        <v>0.2</v>
      </c>
      <c r="L503">
        <v>3.375</v>
      </c>
      <c r="M503">
        <v>16.875</v>
      </c>
      <c r="N503" t="s">
        <v>6216</v>
      </c>
      <c r="O503" t="s">
        <v>6220</v>
      </c>
      <c r="P503" t="s">
        <v>6190</v>
      </c>
    </row>
    <row r="504" spans="1:16" x14ac:dyDescent="0.25">
      <c r="A504" t="s">
        <v>598</v>
      </c>
      <c r="B504" s="12">
        <v>43969</v>
      </c>
      <c r="C504" t="s">
        <v>599</v>
      </c>
      <c r="D504" t="s">
        <v>6153</v>
      </c>
      <c r="E504">
        <v>4</v>
      </c>
      <c r="F504" t="s">
        <v>600</v>
      </c>
      <c r="G504" t="s">
        <v>601</v>
      </c>
      <c r="H504" t="s">
        <v>19</v>
      </c>
      <c r="I504" t="s">
        <v>6194</v>
      </c>
      <c r="J504" t="s">
        <v>6187</v>
      </c>
      <c r="K504">
        <v>0.2</v>
      </c>
      <c r="L504">
        <v>3.645</v>
      </c>
      <c r="M504">
        <v>14.58</v>
      </c>
      <c r="N504" t="s">
        <v>6217</v>
      </c>
      <c r="O504" t="s">
        <v>6221</v>
      </c>
      <c r="P504" t="s">
        <v>6190</v>
      </c>
    </row>
    <row r="505" spans="1:16" x14ac:dyDescent="0.25">
      <c r="A505" t="s">
        <v>608</v>
      </c>
      <c r="B505" s="12">
        <v>43970</v>
      </c>
      <c r="C505" t="s">
        <v>609</v>
      </c>
      <c r="D505" t="s">
        <v>6154</v>
      </c>
      <c r="E505">
        <v>6</v>
      </c>
      <c r="F505" t="s">
        <v>610</v>
      </c>
      <c r="G505" t="s">
        <v>611</v>
      </c>
      <c r="H505" t="s">
        <v>19</v>
      </c>
      <c r="I505" t="s">
        <v>6193</v>
      </c>
      <c r="J505" t="s">
        <v>6187</v>
      </c>
      <c r="K505">
        <v>0.2</v>
      </c>
      <c r="L505">
        <v>2.9849999999999999</v>
      </c>
      <c r="M505">
        <v>17.91</v>
      </c>
      <c r="N505" t="s">
        <v>6216</v>
      </c>
      <c r="O505" t="s">
        <v>6221</v>
      </c>
      <c r="P505" t="s">
        <v>6191</v>
      </c>
    </row>
    <row r="506" spans="1:16" x14ac:dyDescent="0.25">
      <c r="A506" t="s">
        <v>5614</v>
      </c>
      <c r="B506" s="12">
        <v>44321</v>
      </c>
      <c r="C506" t="s">
        <v>5615</v>
      </c>
      <c r="D506" t="s">
        <v>6157</v>
      </c>
      <c r="E506">
        <v>4</v>
      </c>
      <c r="F506" t="s">
        <v>5616</v>
      </c>
      <c r="G506" t="s">
        <v>5617</v>
      </c>
      <c r="H506" t="s">
        <v>19</v>
      </c>
      <c r="I506" t="s">
        <v>6193</v>
      </c>
      <c r="J506" t="s">
        <v>6188</v>
      </c>
      <c r="K506">
        <v>0.5</v>
      </c>
      <c r="L506">
        <v>6.75</v>
      </c>
      <c r="M506">
        <v>27</v>
      </c>
      <c r="N506" t="s">
        <v>6216</v>
      </c>
      <c r="O506" t="s">
        <v>6220</v>
      </c>
      <c r="P506" t="s">
        <v>6190</v>
      </c>
    </row>
    <row r="507" spans="1:16" x14ac:dyDescent="0.25">
      <c r="A507" t="s">
        <v>1027</v>
      </c>
      <c r="B507" s="12">
        <v>43972</v>
      </c>
      <c r="C507" t="s">
        <v>1028</v>
      </c>
      <c r="D507" t="s">
        <v>6154</v>
      </c>
      <c r="E507">
        <v>2</v>
      </c>
      <c r="F507" t="s">
        <v>1029</v>
      </c>
      <c r="G507" t="s">
        <v>1030</v>
      </c>
      <c r="H507" t="s">
        <v>19</v>
      </c>
      <c r="I507" t="s">
        <v>6193</v>
      </c>
      <c r="J507" t="s">
        <v>6187</v>
      </c>
      <c r="K507">
        <v>0.2</v>
      </c>
      <c r="L507">
        <v>2.9849999999999999</v>
      </c>
      <c r="M507">
        <v>5.97</v>
      </c>
      <c r="N507" t="s">
        <v>6216</v>
      </c>
      <c r="O507" t="s">
        <v>6221</v>
      </c>
      <c r="P507" t="s">
        <v>6191</v>
      </c>
    </row>
    <row r="508" spans="1:16" x14ac:dyDescent="0.25">
      <c r="A508" t="s">
        <v>3124</v>
      </c>
      <c r="B508" s="12">
        <v>43973</v>
      </c>
      <c r="C508" t="s">
        <v>3125</v>
      </c>
      <c r="D508" t="s">
        <v>6154</v>
      </c>
      <c r="E508">
        <v>3</v>
      </c>
      <c r="F508" t="s">
        <v>3126</v>
      </c>
      <c r="G508" t="s">
        <v>3127</v>
      </c>
      <c r="H508" t="s">
        <v>19</v>
      </c>
      <c r="I508" t="s">
        <v>6193</v>
      </c>
      <c r="J508" t="s">
        <v>6187</v>
      </c>
      <c r="K508">
        <v>0.2</v>
      </c>
      <c r="L508">
        <v>2.9849999999999999</v>
      </c>
      <c r="M508">
        <v>8.9550000000000001</v>
      </c>
      <c r="N508" t="s">
        <v>6216</v>
      </c>
      <c r="O508" t="s">
        <v>6221</v>
      </c>
      <c r="P508" t="s">
        <v>6190</v>
      </c>
    </row>
    <row r="509" spans="1:16" x14ac:dyDescent="0.25">
      <c r="A509" t="s">
        <v>1833</v>
      </c>
      <c r="B509" s="12">
        <v>43974</v>
      </c>
      <c r="C509" t="s">
        <v>1834</v>
      </c>
      <c r="D509" t="s">
        <v>6151</v>
      </c>
      <c r="E509">
        <v>2</v>
      </c>
      <c r="F509" t="s">
        <v>1835</v>
      </c>
      <c r="G509" t="s">
        <v>1836</v>
      </c>
      <c r="H509" t="s">
        <v>19</v>
      </c>
      <c r="I509" t="s">
        <v>6192</v>
      </c>
      <c r="J509" t="s">
        <v>6188</v>
      </c>
      <c r="K509">
        <v>2.5</v>
      </c>
      <c r="L509">
        <v>22.884999999999998</v>
      </c>
      <c r="M509">
        <v>45.769999999999996</v>
      </c>
      <c r="N509" t="s">
        <v>6219</v>
      </c>
      <c r="O509" t="s">
        <v>6220</v>
      </c>
      <c r="P509" t="s">
        <v>6190</v>
      </c>
    </row>
    <row r="510" spans="1:16" x14ac:dyDescent="0.25">
      <c r="A510" t="s">
        <v>5084</v>
      </c>
      <c r="B510" s="12">
        <v>43975</v>
      </c>
      <c r="C510" t="s">
        <v>5085</v>
      </c>
      <c r="D510" t="s">
        <v>6166</v>
      </c>
      <c r="E510">
        <v>1</v>
      </c>
      <c r="F510" t="s">
        <v>5086</v>
      </c>
      <c r="G510" t="s">
        <v>5087</v>
      </c>
      <c r="H510" t="s">
        <v>19</v>
      </c>
      <c r="I510" t="s">
        <v>6194</v>
      </c>
      <c r="J510" t="s">
        <v>6188</v>
      </c>
      <c r="K510">
        <v>2.5</v>
      </c>
      <c r="L510">
        <v>31.624999999999996</v>
      </c>
      <c r="M510">
        <v>31.624999999999996</v>
      </c>
      <c r="N510" t="s">
        <v>6217</v>
      </c>
      <c r="O510" t="s">
        <v>6220</v>
      </c>
      <c r="P510" t="s">
        <v>6190</v>
      </c>
    </row>
    <row r="511" spans="1:16" x14ac:dyDescent="0.25">
      <c r="A511" t="s">
        <v>1713</v>
      </c>
      <c r="B511" s="12">
        <v>43976</v>
      </c>
      <c r="C511" t="s">
        <v>1714</v>
      </c>
      <c r="D511" t="s">
        <v>6176</v>
      </c>
      <c r="E511">
        <v>4</v>
      </c>
      <c r="F511" t="s">
        <v>1715</v>
      </c>
      <c r="G511" t="s">
        <v>1716</v>
      </c>
      <c r="H511" t="s">
        <v>19</v>
      </c>
      <c r="I511" t="s">
        <v>6194</v>
      </c>
      <c r="J511" t="s">
        <v>6186</v>
      </c>
      <c r="K511">
        <v>0.5</v>
      </c>
      <c r="L511">
        <v>8.91</v>
      </c>
      <c r="M511">
        <v>35.64</v>
      </c>
      <c r="N511" t="s">
        <v>6217</v>
      </c>
      <c r="O511" t="s">
        <v>6222</v>
      </c>
      <c r="P511" t="s">
        <v>6191</v>
      </c>
    </row>
    <row r="512" spans="1:16" x14ac:dyDescent="0.25">
      <c r="A512" t="s">
        <v>3599</v>
      </c>
      <c r="B512" s="12">
        <v>43977</v>
      </c>
      <c r="C512" t="s">
        <v>3600</v>
      </c>
      <c r="D512" t="s">
        <v>6150</v>
      </c>
      <c r="E512">
        <v>6</v>
      </c>
      <c r="F512" t="s">
        <v>3601</v>
      </c>
      <c r="G512" t="s">
        <v>3602</v>
      </c>
      <c r="H512" t="s">
        <v>19</v>
      </c>
      <c r="I512" t="s">
        <v>6195</v>
      </c>
      <c r="J512" t="s">
        <v>6187</v>
      </c>
      <c r="K512">
        <v>0.2</v>
      </c>
      <c r="L512">
        <v>3.8849999999999998</v>
      </c>
      <c r="M512">
        <v>23.31</v>
      </c>
      <c r="N512" t="s">
        <v>6218</v>
      </c>
      <c r="O512" t="s">
        <v>6221</v>
      </c>
      <c r="P512" t="s">
        <v>6190</v>
      </c>
    </row>
    <row r="513" spans="1:16" x14ac:dyDescent="0.25">
      <c r="A513" t="s">
        <v>5008</v>
      </c>
      <c r="B513" s="12">
        <v>44320</v>
      </c>
      <c r="C513" t="s">
        <v>5009</v>
      </c>
      <c r="D513" t="s">
        <v>6183</v>
      </c>
      <c r="E513">
        <v>3</v>
      </c>
      <c r="F513" t="s">
        <v>5010</v>
      </c>
      <c r="G513" t="s">
        <v>6223</v>
      </c>
      <c r="H513" t="s">
        <v>19</v>
      </c>
      <c r="I513" t="s">
        <v>6194</v>
      </c>
      <c r="J513" t="s">
        <v>6187</v>
      </c>
      <c r="K513">
        <v>1</v>
      </c>
      <c r="L513">
        <v>12.15</v>
      </c>
      <c r="M513">
        <v>36.450000000000003</v>
      </c>
      <c r="N513" t="s">
        <v>6217</v>
      </c>
      <c r="O513" t="s">
        <v>6221</v>
      </c>
      <c r="P513" t="s">
        <v>6190</v>
      </c>
    </row>
    <row r="514" spans="1:16" x14ac:dyDescent="0.25">
      <c r="A514" t="s">
        <v>5687</v>
      </c>
      <c r="B514" s="12">
        <v>43979</v>
      </c>
      <c r="C514" t="s">
        <v>5688</v>
      </c>
      <c r="D514" t="s">
        <v>6163</v>
      </c>
      <c r="E514">
        <v>5</v>
      </c>
      <c r="F514" t="s">
        <v>5689</v>
      </c>
      <c r="G514" t="s">
        <v>5690</v>
      </c>
      <c r="H514" t="s">
        <v>19</v>
      </c>
      <c r="I514" t="s">
        <v>6192</v>
      </c>
      <c r="J514" t="s">
        <v>6187</v>
      </c>
      <c r="K514">
        <v>0.2</v>
      </c>
      <c r="L514">
        <v>2.6849999999999996</v>
      </c>
      <c r="M514">
        <v>13.424999999999997</v>
      </c>
      <c r="N514" t="s">
        <v>6219</v>
      </c>
      <c r="O514" t="s">
        <v>6221</v>
      </c>
      <c r="P514" t="s">
        <v>6190</v>
      </c>
    </row>
    <row r="515" spans="1:16" x14ac:dyDescent="0.25">
      <c r="A515" t="s">
        <v>4803</v>
      </c>
      <c r="B515" s="12">
        <v>44319</v>
      </c>
      <c r="C515" t="s">
        <v>4804</v>
      </c>
      <c r="D515" t="s">
        <v>6180</v>
      </c>
      <c r="E515">
        <v>3</v>
      </c>
      <c r="F515" t="s">
        <v>4805</v>
      </c>
      <c r="G515" t="s">
        <v>6223</v>
      </c>
      <c r="H515" t="s">
        <v>19</v>
      </c>
      <c r="I515" t="s">
        <v>6193</v>
      </c>
      <c r="J515" t="s">
        <v>6186</v>
      </c>
      <c r="K515">
        <v>0.5</v>
      </c>
      <c r="L515">
        <v>7.77</v>
      </c>
      <c r="M515">
        <v>23.31</v>
      </c>
      <c r="N515" t="s">
        <v>6216</v>
      </c>
      <c r="O515" t="s">
        <v>6222</v>
      </c>
      <c r="P515" t="s">
        <v>6191</v>
      </c>
    </row>
    <row r="516" spans="1:16" x14ac:dyDescent="0.25">
      <c r="A516" t="s">
        <v>5878</v>
      </c>
      <c r="B516" s="12">
        <v>44315</v>
      </c>
      <c r="C516" t="s">
        <v>5764</v>
      </c>
      <c r="D516" t="s">
        <v>6167</v>
      </c>
      <c r="E516">
        <v>1</v>
      </c>
      <c r="F516" t="s">
        <v>5765</v>
      </c>
      <c r="G516" t="s">
        <v>6223</v>
      </c>
      <c r="H516" t="s">
        <v>19</v>
      </c>
      <c r="I516" t="s">
        <v>6193</v>
      </c>
      <c r="J516" t="s">
        <v>6186</v>
      </c>
      <c r="K516">
        <v>0.2</v>
      </c>
      <c r="L516">
        <v>3.8849999999999998</v>
      </c>
      <c r="M516">
        <v>3.8849999999999998</v>
      </c>
      <c r="N516" t="s">
        <v>6216</v>
      </c>
      <c r="O516" t="s">
        <v>6222</v>
      </c>
      <c r="P516" t="s">
        <v>6190</v>
      </c>
    </row>
    <row r="517" spans="1:16" x14ac:dyDescent="0.25">
      <c r="A517" t="s">
        <v>2056</v>
      </c>
      <c r="B517" s="12">
        <v>43982</v>
      </c>
      <c r="C517" t="s">
        <v>2057</v>
      </c>
      <c r="D517" t="s">
        <v>6171</v>
      </c>
      <c r="E517">
        <v>6</v>
      </c>
      <c r="F517" t="s">
        <v>2058</v>
      </c>
      <c r="G517" t="s">
        <v>2059</v>
      </c>
      <c r="H517" t="s">
        <v>19</v>
      </c>
      <c r="I517" t="s">
        <v>6194</v>
      </c>
      <c r="J517" t="s">
        <v>6186</v>
      </c>
      <c r="K517">
        <v>1</v>
      </c>
      <c r="L517">
        <v>14.85</v>
      </c>
      <c r="M517">
        <v>89.1</v>
      </c>
      <c r="N517" t="s">
        <v>6217</v>
      </c>
      <c r="O517" t="s">
        <v>6222</v>
      </c>
      <c r="P517" t="s">
        <v>6191</v>
      </c>
    </row>
    <row r="518" spans="1:16" x14ac:dyDescent="0.25">
      <c r="A518" t="s">
        <v>2871</v>
      </c>
      <c r="B518" s="12">
        <v>43983</v>
      </c>
      <c r="C518" t="s">
        <v>2872</v>
      </c>
      <c r="D518" t="s">
        <v>6146</v>
      </c>
      <c r="E518">
        <v>3</v>
      </c>
      <c r="F518" t="s">
        <v>2873</v>
      </c>
      <c r="G518" t="s">
        <v>6223</v>
      </c>
      <c r="H518" t="s">
        <v>19</v>
      </c>
      <c r="I518" t="s">
        <v>6192</v>
      </c>
      <c r="J518" t="s">
        <v>6188</v>
      </c>
      <c r="K518">
        <v>0.5</v>
      </c>
      <c r="L518">
        <v>5.97</v>
      </c>
      <c r="M518">
        <v>17.91</v>
      </c>
      <c r="N518" t="s">
        <v>6219</v>
      </c>
      <c r="O518" t="s">
        <v>6220</v>
      </c>
      <c r="P518" t="s">
        <v>6191</v>
      </c>
    </row>
    <row r="519" spans="1:16" x14ac:dyDescent="0.25">
      <c r="A519" t="s">
        <v>3349</v>
      </c>
      <c r="B519" s="12">
        <v>43984</v>
      </c>
      <c r="C519" t="s">
        <v>3350</v>
      </c>
      <c r="D519" t="s">
        <v>6140</v>
      </c>
      <c r="E519">
        <v>2</v>
      </c>
      <c r="F519" t="s">
        <v>3351</v>
      </c>
      <c r="G519" t="s">
        <v>3352</v>
      </c>
      <c r="H519" t="s">
        <v>19</v>
      </c>
      <c r="I519" t="s">
        <v>6193</v>
      </c>
      <c r="J519" t="s">
        <v>6186</v>
      </c>
      <c r="K519">
        <v>1</v>
      </c>
      <c r="L519">
        <v>12.95</v>
      </c>
      <c r="M519">
        <v>25.9</v>
      </c>
      <c r="N519" t="s">
        <v>6216</v>
      </c>
      <c r="O519" t="s">
        <v>6222</v>
      </c>
      <c r="P519" t="s">
        <v>6190</v>
      </c>
    </row>
    <row r="520" spans="1:16" x14ac:dyDescent="0.25">
      <c r="A520" t="s">
        <v>4787</v>
      </c>
      <c r="B520" s="12">
        <v>43985</v>
      </c>
      <c r="C520" t="s">
        <v>4788</v>
      </c>
      <c r="D520" t="s">
        <v>6176</v>
      </c>
      <c r="E520">
        <v>5</v>
      </c>
      <c r="F520" t="s">
        <v>4789</v>
      </c>
      <c r="G520" t="s">
        <v>4790</v>
      </c>
      <c r="H520" t="s">
        <v>19</v>
      </c>
      <c r="I520" t="s">
        <v>6194</v>
      </c>
      <c r="J520" t="s">
        <v>6186</v>
      </c>
      <c r="K520">
        <v>0.5</v>
      </c>
      <c r="L520">
        <v>8.91</v>
      </c>
      <c r="M520">
        <v>44.55</v>
      </c>
      <c r="N520" t="s">
        <v>6217</v>
      </c>
      <c r="O520" t="s">
        <v>6222</v>
      </c>
      <c r="P520" t="s">
        <v>6191</v>
      </c>
    </row>
    <row r="521" spans="1:16" x14ac:dyDescent="0.25">
      <c r="A521" t="s">
        <v>524</v>
      </c>
      <c r="B521" s="12">
        <v>44314</v>
      </c>
      <c r="C521" t="s">
        <v>525</v>
      </c>
      <c r="D521" t="s">
        <v>6144</v>
      </c>
      <c r="E521">
        <v>3</v>
      </c>
      <c r="F521" t="s">
        <v>526</v>
      </c>
      <c r="G521" t="s">
        <v>527</v>
      </c>
      <c r="H521" t="s">
        <v>19</v>
      </c>
      <c r="I521" t="s">
        <v>6194</v>
      </c>
      <c r="J521" t="s">
        <v>6187</v>
      </c>
      <c r="K521">
        <v>0.5</v>
      </c>
      <c r="L521">
        <v>7.29</v>
      </c>
      <c r="M521">
        <v>21.87</v>
      </c>
      <c r="N521" t="s">
        <v>6217</v>
      </c>
      <c r="O521" t="s">
        <v>6221</v>
      </c>
      <c r="P521" t="s">
        <v>6190</v>
      </c>
    </row>
    <row r="522" spans="1:16" x14ac:dyDescent="0.25">
      <c r="A522" t="s">
        <v>3418</v>
      </c>
      <c r="B522" s="12">
        <v>43987</v>
      </c>
      <c r="C522" t="s">
        <v>3419</v>
      </c>
      <c r="D522" t="s">
        <v>6185</v>
      </c>
      <c r="E522">
        <v>5</v>
      </c>
      <c r="F522" t="s">
        <v>3420</v>
      </c>
      <c r="G522" t="s">
        <v>3421</v>
      </c>
      <c r="H522" t="s">
        <v>19</v>
      </c>
      <c r="I522" t="s">
        <v>6194</v>
      </c>
      <c r="J522" t="s">
        <v>6187</v>
      </c>
      <c r="K522">
        <v>2.5</v>
      </c>
      <c r="L522">
        <v>27.945</v>
      </c>
      <c r="M522">
        <v>139.72499999999999</v>
      </c>
      <c r="N522" t="s">
        <v>6217</v>
      </c>
      <c r="O522" t="s">
        <v>6221</v>
      </c>
      <c r="P522" t="s">
        <v>6191</v>
      </c>
    </row>
    <row r="523" spans="1:16" x14ac:dyDescent="0.25">
      <c r="A523" t="s">
        <v>1227</v>
      </c>
      <c r="B523" s="12">
        <v>43988</v>
      </c>
      <c r="C523" t="s">
        <v>1228</v>
      </c>
      <c r="D523" t="s">
        <v>6144</v>
      </c>
      <c r="E523">
        <v>2</v>
      </c>
      <c r="F523" t="s">
        <v>1229</v>
      </c>
      <c r="G523" t="s">
        <v>1230</v>
      </c>
      <c r="H523" t="s">
        <v>19</v>
      </c>
      <c r="I523" t="s">
        <v>6194</v>
      </c>
      <c r="J523" t="s">
        <v>6187</v>
      </c>
      <c r="K523">
        <v>0.5</v>
      </c>
      <c r="L523">
        <v>7.29</v>
      </c>
      <c r="M523">
        <v>14.58</v>
      </c>
      <c r="N523" t="s">
        <v>6217</v>
      </c>
      <c r="O523" t="s">
        <v>6221</v>
      </c>
      <c r="P523" t="s">
        <v>6190</v>
      </c>
    </row>
    <row r="524" spans="1:16" x14ac:dyDescent="0.25">
      <c r="A524" t="s">
        <v>3047</v>
      </c>
      <c r="B524" s="12">
        <v>44313</v>
      </c>
      <c r="C524" t="s">
        <v>3048</v>
      </c>
      <c r="D524" t="s">
        <v>6161</v>
      </c>
      <c r="E524">
        <v>4</v>
      </c>
      <c r="F524" t="s">
        <v>3049</v>
      </c>
      <c r="G524" t="s">
        <v>3050</v>
      </c>
      <c r="H524" t="s">
        <v>19</v>
      </c>
      <c r="I524" t="s">
        <v>6195</v>
      </c>
      <c r="J524" t="s">
        <v>6186</v>
      </c>
      <c r="K524">
        <v>0.5</v>
      </c>
      <c r="L524">
        <v>9.51</v>
      </c>
      <c r="M524">
        <v>38.04</v>
      </c>
      <c r="N524" t="s">
        <v>6218</v>
      </c>
      <c r="O524" t="s">
        <v>6222</v>
      </c>
      <c r="P524" t="s">
        <v>6191</v>
      </c>
    </row>
    <row r="525" spans="1:16" x14ac:dyDescent="0.25">
      <c r="A525" t="s">
        <v>5096</v>
      </c>
      <c r="B525" s="12">
        <v>43990</v>
      </c>
      <c r="C525" t="s">
        <v>5097</v>
      </c>
      <c r="D525" t="s">
        <v>6146</v>
      </c>
      <c r="E525">
        <v>6</v>
      </c>
      <c r="F525" t="s">
        <v>5098</v>
      </c>
      <c r="G525" t="s">
        <v>5099</v>
      </c>
      <c r="H525" t="s">
        <v>19</v>
      </c>
      <c r="I525" t="s">
        <v>6192</v>
      </c>
      <c r="J525" t="s">
        <v>6188</v>
      </c>
      <c r="K525">
        <v>0.5</v>
      </c>
      <c r="L525">
        <v>5.97</v>
      </c>
      <c r="M525">
        <v>35.82</v>
      </c>
      <c r="N525" t="s">
        <v>6219</v>
      </c>
      <c r="O525" t="s">
        <v>6220</v>
      </c>
      <c r="P525" t="s">
        <v>6191</v>
      </c>
    </row>
    <row r="526" spans="1:16" x14ac:dyDescent="0.25">
      <c r="A526" t="s">
        <v>4074</v>
      </c>
      <c r="B526" s="12">
        <v>44312</v>
      </c>
      <c r="C526" t="s">
        <v>4075</v>
      </c>
      <c r="D526" t="s">
        <v>6176</v>
      </c>
      <c r="E526">
        <v>4</v>
      </c>
      <c r="F526" t="s">
        <v>4076</v>
      </c>
      <c r="G526" t="s">
        <v>4077</v>
      </c>
      <c r="H526" t="s">
        <v>19</v>
      </c>
      <c r="I526" t="s">
        <v>6194</v>
      </c>
      <c r="J526" t="s">
        <v>6186</v>
      </c>
      <c r="K526">
        <v>0.5</v>
      </c>
      <c r="L526">
        <v>8.91</v>
      </c>
      <c r="M526">
        <v>35.64</v>
      </c>
      <c r="N526" t="s">
        <v>6217</v>
      </c>
      <c r="O526" t="s">
        <v>6222</v>
      </c>
      <c r="P526" t="s">
        <v>6190</v>
      </c>
    </row>
    <row r="527" spans="1:16" x14ac:dyDescent="0.25">
      <c r="A527" t="s">
        <v>5932</v>
      </c>
      <c r="B527" s="12">
        <v>43992</v>
      </c>
      <c r="C527" t="s">
        <v>5933</v>
      </c>
      <c r="D527" t="s">
        <v>6146</v>
      </c>
      <c r="E527">
        <v>4</v>
      </c>
      <c r="F527" t="s">
        <v>5934</v>
      </c>
      <c r="G527" t="s">
        <v>5935</v>
      </c>
      <c r="H527" t="s">
        <v>19</v>
      </c>
      <c r="I527" t="s">
        <v>6192</v>
      </c>
      <c r="J527" t="s">
        <v>6188</v>
      </c>
      <c r="K527">
        <v>0.5</v>
      </c>
      <c r="L527">
        <v>5.97</v>
      </c>
      <c r="M527">
        <v>23.88</v>
      </c>
      <c r="N527" t="s">
        <v>6219</v>
      </c>
      <c r="O527" t="s">
        <v>6220</v>
      </c>
      <c r="P527" t="s">
        <v>6190</v>
      </c>
    </row>
    <row r="528" spans="1:16" x14ac:dyDescent="0.25">
      <c r="A528" t="s">
        <v>2446</v>
      </c>
      <c r="B528" s="12">
        <v>44311</v>
      </c>
      <c r="C528" t="s">
        <v>2447</v>
      </c>
      <c r="D528" t="s">
        <v>6162</v>
      </c>
      <c r="E528">
        <v>3</v>
      </c>
      <c r="F528" t="s">
        <v>2448</v>
      </c>
      <c r="G528" t="s">
        <v>2449</v>
      </c>
      <c r="H528" t="s">
        <v>19</v>
      </c>
      <c r="I528" t="s">
        <v>6195</v>
      </c>
      <c r="J528" t="s">
        <v>6188</v>
      </c>
      <c r="K528">
        <v>1</v>
      </c>
      <c r="L528">
        <v>14.55</v>
      </c>
      <c r="M528">
        <v>43.650000000000006</v>
      </c>
      <c r="N528" t="s">
        <v>6218</v>
      </c>
      <c r="O528" t="s">
        <v>6220</v>
      </c>
      <c r="P528" t="s">
        <v>6191</v>
      </c>
    </row>
    <row r="529" spans="1:16" x14ac:dyDescent="0.25">
      <c r="A529" t="s">
        <v>1395</v>
      </c>
      <c r="B529" s="12">
        <v>43994</v>
      </c>
      <c r="C529" t="s">
        <v>1396</v>
      </c>
      <c r="D529" t="s">
        <v>6180</v>
      </c>
      <c r="E529">
        <v>3</v>
      </c>
      <c r="F529" t="s">
        <v>1397</v>
      </c>
      <c r="G529" t="s">
        <v>1398</v>
      </c>
      <c r="H529" t="s">
        <v>19</v>
      </c>
      <c r="I529" t="s">
        <v>6193</v>
      </c>
      <c r="J529" t="s">
        <v>6186</v>
      </c>
      <c r="K529">
        <v>0.5</v>
      </c>
      <c r="L529">
        <v>7.77</v>
      </c>
      <c r="M529">
        <v>23.31</v>
      </c>
      <c r="N529" t="s">
        <v>6216</v>
      </c>
      <c r="O529" t="s">
        <v>6222</v>
      </c>
      <c r="P529" t="s">
        <v>6191</v>
      </c>
    </row>
    <row r="530" spans="1:16" x14ac:dyDescent="0.25">
      <c r="A530" t="s">
        <v>1653</v>
      </c>
      <c r="B530" s="12">
        <v>43995</v>
      </c>
      <c r="C530" t="s">
        <v>1654</v>
      </c>
      <c r="D530" t="s">
        <v>6157</v>
      </c>
      <c r="E530">
        <v>6</v>
      </c>
      <c r="F530" t="s">
        <v>1655</v>
      </c>
      <c r="G530" t="s">
        <v>1656</v>
      </c>
      <c r="H530" t="s">
        <v>19</v>
      </c>
      <c r="I530" t="s">
        <v>6193</v>
      </c>
      <c r="J530" t="s">
        <v>6188</v>
      </c>
      <c r="K530">
        <v>0.5</v>
      </c>
      <c r="L530">
        <v>6.75</v>
      </c>
      <c r="M530">
        <v>40.5</v>
      </c>
      <c r="N530" t="s">
        <v>6216</v>
      </c>
      <c r="O530" t="s">
        <v>6220</v>
      </c>
      <c r="P530" t="s">
        <v>6190</v>
      </c>
    </row>
    <row r="531" spans="1:16" x14ac:dyDescent="0.25">
      <c r="A531" t="s">
        <v>5240</v>
      </c>
      <c r="B531" s="12">
        <v>44310</v>
      </c>
      <c r="C531" t="s">
        <v>5241</v>
      </c>
      <c r="D531" t="s">
        <v>6173</v>
      </c>
      <c r="E531">
        <v>4</v>
      </c>
      <c r="F531" t="s">
        <v>5242</v>
      </c>
      <c r="G531" t="s">
        <v>5243</v>
      </c>
      <c r="H531" t="s">
        <v>19</v>
      </c>
      <c r="I531" t="s">
        <v>6192</v>
      </c>
      <c r="J531" t="s">
        <v>6186</v>
      </c>
      <c r="K531">
        <v>0.5</v>
      </c>
      <c r="L531">
        <v>7.169999999999999</v>
      </c>
      <c r="M531">
        <v>28.679999999999996</v>
      </c>
      <c r="N531" t="s">
        <v>6219</v>
      </c>
      <c r="O531" t="s">
        <v>6222</v>
      </c>
      <c r="P531" t="s">
        <v>6190</v>
      </c>
    </row>
    <row r="532" spans="1:16" x14ac:dyDescent="0.25">
      <c r="A532" t="s">
        <v>4591</v>
      </c>
      <c r="B532" s="12">
        <v>44307</v>
      </c>
      <c r="C532" t="s">
        <v>4592</v>
      </c>
      <c r="D532" t="s">
        <v>6164</v>
      </c>
      <c r="E532">
        <v>4</v>
      </c>
      <c r="F532" t="s">
        <v>4593</v>
      </c>
      <c r="G532" t="s">
        <v>6223</v>
      </c>
      <c r="H532" t="s">
        <v>19</v>
      </c>
      <c r="I532" t="s">
        <v>6195</v>
      </c>
      <c r="J532" t="s">
        <v>6186</v>
      </c>
      <c r="K532">
        <v>2.5</v>
      </c>
      <c r="L532">
        <v>36.454999999999998</v>
      </c>
      <c r="M532">
        <v>145.82</v>
      </c>
      <c r="N532" t="s">
        <v>6218</v>
      </c>
      <c r="O532" t="s">
        <v>6222</v>
      </c>
      <c r="P532" t="s">
        <v>6191</v>
      </c>
    </row>
    <row r="533" spans="1:16" x14ac:dyDescent="0.25">
      <c r="A533" t="s">
        <v>4631</v>
      </c>
      <c r="B533" s="12">
        <v>44306</v>
      </c>
      <c r="C533" t="s">
        <v>4632</v>
      </c>
      <c r="D533" t="s">
        <v>6181</v>
      </c>
      <c r="E533">
        <v>3</v>
      </c>
      <c r="F533" t="s">
        <v>4633</v>
      </c>
      <c r="G533" t="s">
        <v>4634</v>
      </c>
      <c r="H533" t="s">
        <v>19</v>
      </c>
      <c r="I533" t="s">
        <v>6195</v>
      </c>
      <c r="J533" t="s">
        <v>6188</v>
      </c>
      <c r="K533">
        <v>2.5</v>
      </c>
      <c r="L533">
        <v>33.464999999999996</v>
      </c>
      <c r="M533">
        <v>100.39499999999998</v>
      </c>
      <c r="N533" t="s">
        <v>6218</v>
      </c>
      <c r="O533" t="s">
        <v>6220</v>
      </c>
      <c r="P533" t="s">
        <v>6190</v>
      </c>
    </row>
    <row r="534" spans="1:16" x14ac:dyDescent="0.25">
      <c r="A534" t="s">
        <v>2079</v>
      </c>
      <c r="B534" s="12">
        <v>43999</v>
      </c>
      <c r="C534" t="s">
        <v>2080</v>
      </c>
      <c r="D534" t="s">
        <v>6171</v>
      </c>
      <c r="E534">
        <v>4</v>
      </c>
      <c r="F534" t="s">
        <v>2081</v>
      </c>
      <c r="G534" t="s">
        <v>2082</v>
      </c>
      <c r="H534" t="s">
        <v>19</v>
      </c>
      <c r="I534" t="s">
        <v>6194</v>
      </c>
      <c r="J534" t="s">
        <v>6186</v>
      </c>
      <c r="K534">
        <v>1</v>
      </c>
      <c r="L534">
        <v>14.85</v>
      </c>
      <c r="M534">
        <v>59.4</v>
      </c>
      <c r="N534" t="s">
        <v>6217</v>
      </c>
      <c r="O534" t="s">
        <v>6222</v>
      </c>
      <c r="P534" t="s">
        <v>6190</v>
      </c>
    </row>
    <row r="535" spans="1:16" x14ac:dyDescent="0.25">
      <c r="A535" t="s">
        <v>2928</v>
      </c>
      <c r="B535" s="12">
        <v>44304</v>
      </c>
      <c r="C535" t="s">
        <v>2929</v>
      </c>
      <c r="D535" t="s">
        <v>6181</v>
      </c>
      <c r="E535">
        <v>6</v>
      </c>
      <c r="F535" t="s">
        <v>2930</v>
      </c>
      <c r="G535" t="s">
        <v>2931</v>
      </c>
      <c r="H535" t="s">
        <v>19</v>
      </c>
      <c r="I535" t="s">
        <v>6195</v>
      </c>
      <c r="J535" t="s">
        <v>6188</v>
      </c>
      <c r="K535">
        <v>2.5</v>
      </c>
      <c r="L535">
        <v>33.464999999999996</v>
      </c>
      <c r="M535">
        <v>200.78999999999996</v>
      </c>
      <c r="N535" t="s">
        <v>6218</v>
      </c>
      <c r="O535" t="s">
        <v>6220</v>
      </c>
      <c r="P535" t="s">
        <v>6190</v>
      </c>
    </row>
    <row r="536" spans="1:16" x14ac:dyDescent="0.25">
      <c r="A536" t="s">
        <v>1648</v>
      </c>
      <c r="B536" s="12">
        <v>44001</v>
      </c>
      <c r="C536" t="s">
        <v>1649</v>
      </c>
      <c r="D536" t="s">
        <v>6155</v>
      </c>
      <c r="E536">
        <v>2</v>
      </c>
      <c r="F536" t="s">
        <v>1650</v>
      </c>
      <c r="G536" t="s">
        <v>1651</v>
      </c>
      <c r="H536" t="s">
        <v>19</v>
      </c>
      <c r="I536" t="s">
        <v>6193</v>
      </c>
      <c r="J536" t="s">
        <v>6188</v>
      </c>
      <c r="K536">
        <v>1</v>
      </c>
      <c r="L536">
        <v>11.25</v>
      </c>
      <c r="M536">
        <v>22.5</v>
      </c>
      <c r="N536" t="s">
        <v>6216</v>
      </c>
      <c r="O536" t="s">
        <v>6220</v>
      </c>
      <c r="P536" t="s">
        <v>6191</v>
      </c>
    </row>
    <row r="537" spans="1:16" x14ac:dyDescent="0.25">
      <c r="A537" t="s">
        <v>2951</v>
      </c>
      <c r="B537" s="12">
        <v>44002</v>
      </c>
      <c r="C537" t="s">
        <v>2952</v>
      </c>
      <c r="D537" t="s">
        <v>6165</v>
      </c>
      <c r="E537">
        <v>1</v>
      </c>
      <c r="F537" t="s">
        <v>2953</v>
      </c>
      <c r="G537" t="s">
        <v>6223</v>
      </c>
      <c r="H537" t="s">
        <v>19</v>
      </c>
      <c r="I537" t="s">
        <v>6195</v>
      </c>
      <c r="J537" t="s">
        <v>6187</v>
      </c>
      <c r="K537">
        <v>2.5</v>
      </c>
      <c r="L537">
        <v>29.784999999999997</v>
      </c>
      <c r="M537">
        <v>29.784999999999997</v>
      </c>
      <c r="N537" t="s">
        <v>6218</v>
      </c>
      <c r="O537" t="s">
        <v>6221</v>
      </c>
      <c r="P537" t="s">
        <v>6191</v>
      </c>
    </row>
    <row r="538" spans="1:16" x14ac:dyDescent="0.25">
      <c r="A538" t="s">
        <v>2285</v>
      </c>
      <c r="B538" s="12">
        <v>44303</v>
      </c>
      <c r="C538" t="s">
        <v>2286</v>
      </c>
      <c r="D538" t="s">
        <v>6175</v>
      </c>
      <c r="E538">
        <v>2</v>
      </c>
      <c r="F538" t="s">
        <v>2287</v>
      </c>
      <c r="G538" t="s">
        <v>2288</v>
      </c>
      <c r="H538" t="s">
        <v>19</v>
      </c>
      <c r="I538" t="s">
        <v>6193</v>
      </c>
      <c r="J538" t="s">
        <v>6188</v>
      </c>
      <c r="K538">
        <v>2.5</v>
      </c>
      <c r="L538">
        <v>25.874999999999996</v>
      </c>
      <c r="M538">
        <v>51.749999999999993</v>
      </c>
      <c r="N538" t="s">
        <v>6216</v>
      </c>
      <c r="O538" t="s">
        <v>6220</v>
      </c>
      <c r="P538" t="s">
        <v>6190</v>
      </c>
    </row>
    <row r="539" spans="1:16" x14ac:dyDescent="0.25">
      <c r="A539" t="s">
        <v>4557</v>
      </c>
      <c r="B539" s="12">
        <v>44004</v>
      </c>
      <c r="C539" t="s">
        <v>4558</v>
      </c>
      <c r="D539" t="s">
        <v>6144</v>
      </c>
      <c r="E539">
        <v>5</v>
      </c>
      <c r="F539" t="s">
        <v>4559</v>
      </c>
      <c r="G539" t="s">
        <v>4560</v>
      </c>
      <c r="H539" t="s">
        <v>19</v>
      </c>
      <c r="I539" t="s">
        <v>6194</v>
      </c>
      <c r="J539" t="s">
        <v>6187</v>
      </c>
      <c r="K539">
        <v>0.5</v>
      </c>
      <c r="L539">
        <v>7.29</v>
      </c>
      <c r="M539">
        <v>36.450000000000003</v>
      </c>
      <c r="N539" t="s">
        <v>6217</v>
      </c>
      <c r="O539" t="s">
        <v>6221</v>
      </c>
      <c r="P539" t="s">
        <v>6190</v>
      </c>
    </row>
    <row r="540" spans="1:16" x14ac:dyDescent="0.25">
      <c r="A540" t="s">
        <v>3990</v>
      </c>
      <c r="B540" s="12">
        <v>44005</v>
      </c>
      <c r="C540" t="s">
        <v>4042</v>
      </c>
      <c r="D540" t="s">
        <v>6152</v>
      </c>
      <c r="E540">
        <v>6</v>
      </c>
      <c r="F540" t="s">
        <v>4043</v>
      </c>
      <c r="G540" t="s">
        <v>4044</v>
      </c>
      <c r="H540" t="s">
        <v>19</v>
      </c>
      <c r="I540" t="s">
        <v>6193</v>
      </c>
      <c r="J540" t="s">
        <v>6188</v>
      </c>
      <c r="K540">
        <v>0.2</v>
      </c>
      <c r="L540">
        <v>3.375</v>
      </c>
      <c r="M540">
        <v>20.25</v>
      </c>
      <c r="N540" t="s">
        <v>6216</v>
      </c>
      <c r="O540" t="s">
        <v>6220</v>
      </c>
      <c r="P540" t="s">
        <v>6191</v>
      </c>
    </row>
    <row r="541" spans="1:16" x14ac:dyDescent="0.25">
      <c r="A541" t="s">
        <v>4308</v>
      </c>
      <c r="B541" s="12">
        <v>44006</v>
      </c>
      <c r="C541" t="s">
        <v>4309</v>
      </c>
      <c r="D541" t="s">
        <v>6161</v>
      </c>
      <c r="E541">
        <v>5</v>
      </c>
      <c r="F541" t="s">
        <v>4310</v>
      </c>
      <c r="G541" t="s">
        <v>6223</v>
      </c>
      <c r="H541" t="s">
        <v>19</v>
      </c>
      <c r="I541" t="s">
        <v>6195</v>
      </c>
      <c r="J541" t="s">
        <v>6186</v>
      </c>
      <c r="K541">
        <v>0.5</v>
      </c>
      <c r="L541">
        <v>9.51</v>
      </c>
      <c r="M541">
        <v>47.55</v>
      </c>
      <c r="N541" t="s">
        <v>6218</v>
      </c>
      <c r="O541" t="s">
        <v>6222</v>
      </c>
      <c r="P541" t="s">
        <v>6191</v>
      </c>
    </row>
    <row r="542" spans="1:16" x14ac:dyDescent="0.25">
      <c r="A542" t="s">
        <v>614</v>
      </c>
      <c r="B542" s="12">
        <v>44007</v>
      </c>
      <c r="C542" t="s">
        <v>615</v>
      </c>
      <c r="D542" t="s">
        <v>6151</v>
      </c>
      <c r="E542">
        <v>4</v>
      </c>
      <c r="F542" t="s">
        <v>616</v>
      </c>
      <c r="G542" t="s">
        <v>617</v>
      </c>
      <c r="H542" t="s">
        <v>19</v>
      </c>
      <c r="I542" t="s">
        <v>6192</v>
      </c>
      <c r="J542" t="s">
        <v>6188</v>
      </c>
      <c r="K542">
        <v>2.5</v>
      </c>
      <c r="L542">
        <v>22.884999999999998</v>
      </c>
      <c r="M542">
        <v>91.539999999999992</v>
      </c>
      <c r="N542" t="s">
        <v>6219</v>
      </c>
      <c r="O542" t="s">
        <v>6220</v>
      </c>
      <c r="P542" t="s">
        <v>6190</v>
      </c>
    </row>
    <row r="543" spans="1:16" x14ac:dyDescent="0.25">
      <c r="A543" t="s">
        <v>4620</v>
      </c>
      <c r="B543" s="12">
        <v>44008</v>
      </c>
      <c r="C543" t="s">
        <v>4621</v>
      </c>
      <c r="D543" t="s">
        <v>6150</v>
      </c>
      <c r="E543">
        <v>4</v>
      </c>
      <c r="F543" t="s">
        <v>4622</v>
      </c>
      <c r="G543" t="s">
        <v>6223</v>
      </c>
      <c r="H543" t="s">
        <v>19</v>
      </c>
      <c r="I543" t="s">
        <v>6195</v>
      </c>
      <c r="J543" t="s">
        <v>6187</v>
      </c>
      <c r="K543">
        <v>0.2</v>
      </c>
      <c r="L543">
        <v>3.8849999999999998</v>
      </c>
      <c r="M543">
        <v>15.54</v>
      </c>
      <c r="N543" t="s">
        <v>6218</v>
      </c>
      <c r="O543" t="s">
        <v>6221</v>
      </c>
      <c r="P543" t="s">
        <v>6190</v>
      </c>
    </row>
    <row r="544" spans="1:16" x14ac:dyDescent="0.25">
      <c r="A544" t="s">
        <v>5585</v>
      </c>
      <c r="B544" s="12">
        <v>44009</v>
      </c>
      <c r="C544" t="s">
        <v>5586</v>
      </c>
      <c r="D544" t="s">
        <v>6178</v>
      </c>
      <c r="E544">
        <v>1</v>
      </c>
      <c r="F544" t="s">
        <v>5587</v>
      </c>
      <c r="G544" t="s">
        <v>5588</v>
      </c>
      <c r="H544" t="s">
        <v>19</v>
      </c>
      <c r="I544" t="s">
        <v>6192</v>
      </c>
      <c r="J544" t="s">
        <v>6186</v>
      </c>
      <c r="K544">
        <v>0.2</v>
      </c>
      <c r="L544">
        <v>3.5849999999999995</v>
      </c>
      <c r="M544">
        <v>3.5849999999999995</v>
      </c>
      <c r="N544" t="s">
        <v>6219</v>
      </c>
      <c r="O544" t="s">
        <v>6222</v>
      </c>
      <c r="P544" t="s">
        <v>6190</v>
      </c>
    </row>
    <row r="545" spans="1:16" x14ac:dyDescent="0.25">
      <c r="A545" t="s">
        <v>2894</v>
      </c>
      <c r="B545" s="12">
        <v>44010</v>
      </c>
      <c r="C545" t="s">
        <v>2895</v>
      </c>
      <c r="D545" t="s">
        <v>6175</v>
      </c>
      <c r="E545">
        <v>3</v>
      </c>
      <c r="F545" t="s">
        <v>2896</v>
      </c>
      <c r="G545" t="s">
        <v>6223</v>
      </c>
      <c r="H545" t="s">
        <v>19</v>
      </c>
      <c r="I545" t="s">
        <v>6193</v>
      </c>
      <c r="J545" t="s">
        <v>6188</v>
      </c>
      <c r="K545">
        <v>2.5</v>
      </c>
      <c r="L545">
        <v>25.874999999999996</v>
      </c>
      <c r="M545">
        <v>77.624999999999986</v>
      </c>
      <c r="N545" t="s">
        <v>6216</v>
      </c>
      <c r="O545" t="s">
        <v>6220</v>
      </c>
      <c r="P545" t="s">
        <v>6190</v>
      </c>
    </row>
    <row r="546" spans="1:16" x14ac:dyDescent="0.25">
      <c r="A546" t="s">
        <v>1828</v>
      </c>
      <c r="B546" s="12">
        <v>44302</v>
      </c>
      <c r="C546" t="s">
        <v>1829</v>
      </c>
      <c r="D546" t="s">
        <v>6178</v>
      </c>
      <c r="E546">
        <v>1</v>
      </c>
      <c r="F546" t="s">
        <v>1830</v>
      </c>
      <c r="G546" t="s">
        <v>6223</v>
      </c>
      <c r="H546" t="s">
        <v>19</v>
      </c>
      <c r="I546" t="s">
        <v>6192</v>
      </c>
      <c r="J546" t="s">
        <v>6186</v>
      </c>
      <c r="K546">
        <v>0.2</v>
      </c>
      <c r="L546">
        <v>3.5849999999999995</v>
      </c>
      <c r="M546">
        <v>3.5849999999999995</v>
      </c>
      <c r="N546" t="s">
        <v>6219</v>
      </c>
      <c r="O546" t="s">
        <v>6222</v>
      </c>
      <c r="P546" t="s">
        <v>6190</v>
      </c>
    </row>
    <row r="547" spans="1:16" x14ac:dyDescent="0.25">
      <c r="A547" t="s">
        <v>3643</v>
      </c>
      <c r="B547" s="12">
        <v>44012</v>
      </c>
      <c r="C547" t="s">
        <v>3644</v>
      </c>
      <c r="D547" t="s">
        <v>6150</v>
      </c>
      <c r="E547">
        <v>4</v>
      </c>
      <c r="F547" t="s">
        <v>3645</v>
      </c>
      <c r="G547" t="s">
        <v>6223</v>
      </c>
      <c r="H547" t="s">
        <v>19</v>
      </c>
      <c r="I547" t="s">
        <v>6195</v>
      </c>
      <c r="J547" t="s">
        <v>6187</v>
      </c>
      <c r="K547">
        <v>0.2</v>
      </c>
      <c r="L547">
        <v>3.8849999999999998</v>
      </c>
      <c r="M547">
        <v>15.54</v>
      </c>
      <c r="N547" t="s">
        <v>6218</v>
      </c>
      <c r="O547" t="s">
        <v>6221</v>
      </c>
      <c r="P547" t="s">
        <v>6190</v>
      </c>
    </row>
    <row r="548" spans="1:16" x14ac:dyDescent="0.25">
      <c r="A548" t="s">
        <v>2221</v>
      </c>
      <c r="B548" s="12">
        <v>44013</v>
      </c>
      <c r="C548" t="s">
        <v>2222</v>
      </c>
      <c r="D548" t="s">
        <v>6155</v>
      </c>
      <c r="E548">
        <v>3</v>
      </c>
      <c r="F548" t="s">
        <v>2223</v>
      </c>
      <c r="G548" t="s">
        <v>2224</v>
      </c>
      <c r="H548" t="s">
        <v>19</v>
      </c>
      <c r="I548" t="s">
        <v>6193</v>
      </c>
      <c r="J548" t="s">
        <v>6188</v>
      </c>
      <c r="K548">
        <v>1</v>
      </c>
      <c r="L548">
        <v>11.25</v>
      </c>
      <c r="M548">
        <v>33.75</v>
      </c>
      <c r="N548" t="s">
        <v>6216</v>
      </c>
      <c r="O548" t="s">
        <v>6220</v>
      </c>
      <c r="P548" t="s">
        <v>6190</v>
      </c>
    </row>
    <row r="549" spans="1:16" x14ac:dyDescent="0.25">
      <c r="A549" t="s">
        <v>4831</v>
      </c>
      <c r="B549" s="12">
        <v>44301</v>
      </c>
      <c r="C549" t="s">
        <v>4759</v>
      </c>
      <c r="D549" t="s">
        <v>6179</v>
      </c>
      <c r="E549">
        <v>2</v>
      </c>
      <c r="F549" t="s">
        <v>4760</v>
      </c>
      <c r="G549" t="s">
        <v>4761</v>
      </c>
      <c r="H549" t="s">
        <v>19</v>
      </c>
      <c r="I549" t="s">
        <v>6192</v>
      </c>
      <c r="J549" t="s">
        <v>6186</v>
      </c>
      <c r="K549">
        <v>1</v>
      </c>
      <c r="L549">
        <v>11.95</v>
      </c>
      <c r="M549">
        <v>23.9</v>
      </c>
      <c r="N549" t="s">
        <v>6219</v>
      </c>
      <c r="O549" t="s">
        <v>6222</v>
      </c>
      <c r="P549" t="s">
        <v>6191</v>
      </c>
    </row>
    <row r="550" spans="1:16" x14ac:dyDescent="0.25">
      <c r="A550" t="s">
        <v>5797</v>
      </c>
      <c r="B550" s="12">
        <v>44015</v>
      </c>
      <c r="C550" t="s">
        <v>5798</v>
      </c>
      <c r="D550" t="s">
        <v>6145</v>
      </c>
      <c r="E550">
        <v>6</v>
      </c>
      <c r="F550" t="s">
        <v>5799</v>
      </c>
      <c r="G550" t="s">
        <v>5800</v>
      </c>
      <c r="H550" t="s">
        <v>19</v>
      </c>
      <c r="I550" t="s">
        <v>6195</v>
      </c>
      <c r="J550" t="s">
        <v>6186</v>
      </c>
      <c r="K550">
        <v>0.2</v>
      </c>
      <c r="L550">
        <v>4.7549999999999999</v>
      </c>
      <c r="M550">
        <v>28.53</v>
      </c>
      <c r="N550" t="s">
        <v>6218</v>
      </c>
      <c r="O550" t="s">
        <v>6222</v>
      </c>
      <c r="P550" t="s">
        <v>6191</v>
      </c>
    </row>
    <row r="551" spans="1:16" x14ac:dyDescent="0.25">
      <c r="A551" t="s">
        <v>2968</v>
      </c>
      <c r="B551" s="12">
        <v>44016</v>
      </c>
      <c r="C551" t="s">
        <v>2969</v>
      </c>
      <c r="D551" t="s">
        <v>6175</v>
      </c>
      <c r="E551">
        <v>4</v>
      </c>
      <c r="F551" t="s">
        <v>2970</v>
      </c>
      <c r="G551" t="s">
        <v>2971</v>
      </c>
      <c r="H551" t="s">
        <v>19</v>
      </c>
      <c r="I551" t="s">
        <v>6193</v>
      </c>
      <c r="J551" t="s">
        <v>6188</v>
      </c>
      <c r="K551">
        <v>2.5</v>
      </c>
      <c r="L551">
        <v>25.874999999999996</v>
      </c>
      <c r="M551">
        <v>103.49999999999999</v>
      </c>
      <c r="N551" t="s">
        <v>6216</v>
      </c>
      <c r="O551" t="s">
        <v>6220</v>
      </c>
      <c r="P551" t="s">
        <v>6190</v>
      </c>
    </row>
    <row r="552" spans="1:16" x14ac:dyDescent="0.25">
      <c r="A552" t="s">
        <v>1249</v>
      </c>
      <c r="B552" s="12">
        <v>44017</v>
      </c>
      <c r="C552" t="s">
        <v>976</v>
      </c>
      <c r="D552" t="s">
        <v>6180</v>
      </c>
      <c r="E552">
        <v>5</v>
      </c>
      <c r="F552" t="s">
        <v>977</v>
      </c>
      <c r="G552" t="s">
        <v>978</v>
      </c>
      <c r="H552" t="s">
        <v>19</v>
      </c>
      <c r="I552" t="s">
        <v>6193</v>
      </c>
      <c r="J552" t="s">
        <v>6186</v>
      </c>
      <c r="K552">
        <v>0.5</v>
      </c>
      <c r="L552">
        <v>7.77</v>
      </c>
      <c r="M552">
        <v>38.849999999999994</v>
      </c>
      <c r="N552" t="s">
        <v>6216</v>
      </c>
      <c r="O552" t="s">
        <v>6222</v>
      </c>
      <c r="P552" t="s">
        <v>6190</v>
      </c>
    </row>
    <row r="553" spans="1:16" x14ac:dyDescent="0.25">
      <c r="A553" t="s">
        <v>3593</v>
      </c>
      <c r="B553" s="12">
        <v>44018</v>
      </c>
      <c r="C553" t="s">
        <v>3594</v>
      </c>
      <c r="D553" t="s">
        <v>6184</v>
      </c>
      <c r="E553">
        <v>4</v>
      </c>
      <c r="F553" t="s">
        <v>3595</v>
      </c>
      <c r="G553" t="s">
        <v>3596</v>
      </c>
      <c r="H553" t="s">
        <v>19</v>
      </c>
      <c r="I553" t="s">
        <v>6194</v>
      </c>
      <c r="J553" t="s">
        <v>6186</v>
      </c>
      <c r="K553">
        <v>0.2</v>
      </c>
      <c r="L553">
        <v>4.4550000000000001</v>
      </c>
      <c r="M553">
        <v>17.82</v>
      </c>
      <c r="N553" t="s">
        <v>6217</v>
      </c>
      <c r="O553" t="s">
        <v>6222</v>
      </c>
      <c r="P553" t="s">
        <v>6190</v>
      </c>
    </row>
    <row r="554" spans="1:16" x14ac:dyDescent="0.25">
      <c r="A554" t="s">
        <v>693</v>
      </c>
      <c r="B554" s="12">
        <v>44019</v>
      </c>
      <c r="C554" t="s">
        <v>694</v>
      </c>
      <c r="D554" t="s">
        <v>6159</v>
      </c>
      <c r="E554">
        <v>2</v>
      </c>
      <c r="F554" t="s">
        <v>695</v>
      </c>
      <c r="G554" t="s">
        <v>696</v>
      </c>
      <c r="H554" t="s">
        <v>19</v>
      </c>
      <c r="I554" t="s">
        <v>6195</v>
      </c>
      <c r="J554" t="s">
        <v>6188</v>
      </c>
      <c r="K554">
        <v>0.2</v>
      </c>
      <c r="L554">
        <v>4.3650000000000002</v>
      </c>
      <c r="M554">
        <v>8.73</v>
      </c>
      <c r="N554" t="s">
        <v>6218</v>
      </c>
      <c r="O554" t="s">
        <v>6220</v>
      </c>
      <c r="P554" t="s">
        <v>6191</v>
      </c>
    </row>
    <row r="555" spans="1:16" x14ac:dyDescent="0.25">
      <c r="A555" t="s">
        <v>1420</v>
      </c>
      <c r="B555" s="12">
        <v>44020</v>
      </c>
      <c r="C555" t="s">
        <v>1421</v>
      </c>
      <c r="D555" t="s">
        <v>6177</v>
      </c>
      <c r="E555">
        <v>6</v>
      </c>
      <c r="F555" t="s">
        <v>1422</v>
      </c>
      <c r="G555" t="s">
        <v>6223</v>
      </c>
      <c r="H555" t="s">
        <v>19</v>
      </c>
      <c r="I555" t="s">
        <v>6192</v>
      </c>
      <c r="J555" t="s">
        <v>6187</v>
      </c>
      <c r="K555">
        <v>1</v>
      </c>
      <c r="L555">
        <v>8.9499999999999993</v>
      </c>
      <c r="M555">
        <v>53.699999999999996</v>
      </c>
      <c r="N555" t="s">
        <v>6219</v>
      </c>
      <c r="O555" t="s">
        <v>6221</v>
      </c>
      <c r="P555" t="s">
        <v>6190</v>
      </c>
    </row>
    <row r="556" spans="1:16" x14ac:dyDescent="0.25">
      <c r="A556" t="s">
        <v>2074</v>
      </c>
      <c r="B556" s="12">
        <v>44021</v>
      </c>
      <c r="C556" t="s">
        <v>2075</v>
      </c>
      <c r="D556" t="s">
        <v>6139</v>
      </c>
      <c r="E556">
        <v>5</v>
      </c>
      <c r="F556" t="s">
        <v>2076</v>
      </c>
      <c r="G556" t="s">
        <v>6223</v>
      </c>
      <c r="H556" t="s">
        <v>19</v>
      </c>
      <c r="I556" t="s">
        <v>6194</v>
      </c>
      <c r="J556" t="s">
        <v>6188</v>
      </c>
      <c r="K556">
        <v>0.5</v>
      </c>
      <c r="L556">
        <v>8.25</v>
      </c>
      <c r="M556">
        <v>41.25</v>
      </c>
      <c r="N556" t="s">
        <v>6217</v>
      </c>
      <c r="O556" t="s">
        <v>6220</v>
      </c>
      <c r="P556" t="s">
        <v>6190</v>
      </c>
    </row>
    <row r="557" spans="1:16" x14ac:dyDescent="0.25">
      <c r="A557" t="s">
        <v>5062</v>
      </c>
      <c r="B557" s="12">
        <v>44022</v>
      </c>
      <c r="C557" t="s">
        <v>5063</v>
      </c>
      <c r="D557" t="s">
        <v>6163</v>
      </c>
      <c r="E557">
        <v>3</v>
      </c>
      <c r="F557" t="s">
        <v>5064</v>
      </c>
      <c r="G557" t="s">
        <v>6223</v>
      </c>
      <c r="H557" t="s">
        <v>19</v>
      </c>
      <c r="I557" t="s">
        <v>6192</v>
      </c>
      <c r="J557" t="s">
        <v>6187</v>
      </c>
      <c r="K557">
        <v>0.2</v>
      </c>
      <c r="L557">
        <v>2.6849999999999996</v>
      </c>
      <c r="M557">
        <v>8.0549999999999997</v>
      </c>
      <c r="N557" t="s">
        <v>6219</v>
      </c>
      <c r="O557" t="s">
        <v>6221</v>
      </c>
      <c r="P557" t="s">
        <v>6190</v>
      </c>
    </row>
    <row r="558" spans="1:16" x14ac:dyDescent="0.25">
      <c r="A558" t="s">
        <v>1266</v>
      </c>
      <c r="B558" s="12">
        <v>44023</v>
      </c>
      <c r="C558" t="s">
        <v>1267</v>
      </c>
      <c r="D558" t="s">
        <v>6183</v>
      </c>
      <c r="E558">
        <v>4</v>
      </c>
      <c r="F558" t="s">
        <v>1268</v>
      </c>
      <c r="G558" t="s">
        <v>6223</v>
      </c>
      <c r="H558" t="s">
        <v>19</v>
      </c>
      <c r="I558" t="s">
        <v>6194</v>
      </c>
      <c r="J558" t="s">
        <v>6187</v>
      </c>
      <c r="K558">
        <v>1</v>
      </c>
      <c r="L558">
        <v>12.15</v>
      </c>
      <c r="M558">
        <v>48.6</v>
      </c>
      <c r="N558" t="s">
        <v>6217</v>
      </c>
      <c r="O558" t="s">
        <v>6221</v>
      </c>
      <c r="P558" t="s">
        <v>6191</v>
      </c>
    </row>
    <row r="559" spans="1:16" x14ac:dyDescent="0.25">
      <c r="A559" t="s">
        <v>3739</v>
      </c>
      <c r="B559" s="12">
        <v>44024</v>
      </c>
      <c r="C559" t="s">
        <v>3740</v>
      </c>
      <c r="D559" t="s">
        <v>6181</v>
      </c>
      <c r="E559">
        <v>2</v>
      </c>
      <c r="F559" t="s">
        <v>3741</v>
      </c>
      <c r="G559" t="s">
        <v>3742</v>
      </c>
      <c r="H559" t="s">
        <v>19</v>
      </c>
      <c r="I559" t="s">
        <v>6195</v>
      </c>
      <c r="J559" t="s">
        <v>6188</v>
      </c>
      <c r="K559">
        <v>2.5</v>
      </c>
      <c r="L559">
        <v>33.464999999999996</v>
      </c>
      <c r="M559">
        <v>66.929999999999993</v>
      </c>
      <c r="N559" t="s">
        <v>6218</v>
      </c>
      <c r="O559" t="s">
        <v>6220</v>
      </c>
      <c r="P559" t="s">
        <v>6191</v>
      </c>
    </row>
    <row r="560" spans="1:16" x14ac:dyDescent="0.25">
      <c r="A560" t="s">
        <v>6058</v>
      </c>
      <c r="B560" s="12">
        <v>44300</v>
      </c>
      <c r="C560" t="s">
        <v>6059</v>
      </c>
      <c r="D560" t="s">
        <v>6179</v>
      </c>
      <c r="E560">
        <v>4</v>
      </c>
      <c r="F560" t="s">
        <v>6060</v>
      </c>
      <c r="G560" t="s">
        <v>6061</v>
      </c>
      <c r="H560" t="s">
        <v>19</v>
      </c>
      <c r="I560" t="s">
        <v>6192</v>
      </c>
      <c r="J560" t="s">
        <v>6186</v>
      </c>
      <c r="K560">
        <v>1</v>
      </c>
      <c r="L560">
        <v>11.95</v>
      </c>
      <c r="M560">
        <v>47.8</v>
      </c>
      <c r="N560" t="s">
        <v>6219</v>
      </c>
      <c r="O560" t="s">
        <v>6222</v>
      </c>
      <c r="P560" t="s">
        <v>6191</v>
      </c>
    </row>
    <row r="561" spans="1:16" x14ac:dyDescent="0.25">
      <c r="A561" t="s">
        <v>2660</v>
      </c>
      <c r="B561" s="12">
        <v>44299</v>
      </c>
      <c r="C561" t="s">
        <v>2661</v>
      </c>
      <c r="D561" t="s">
        <v>6160</v>
      </c>
      <c r="E561">
        <v>5</v>
      </c>
      <c r="F561" t="s">
        <v>2662</v>
      </c>
      <c r="G561" t="s">
        <v>2663</v>
      </c>
      <c r="H561" t="s">
        <v>19</v>
      </c>
      <c r="I561" t="s">
        <v>6195</v>
      </c>
      <c r="J561" t="s">
        <v>6188</v>
      </c>
      <c r="K561">
        <v>0.5</v>
      </c>
      <c r="L561">
        <v>8.73</v>
      </c>
      <c r="M561">
        <v>43.650000000000006</v>
      </c>
      <c r="N561" t="s">
        <v>6218</v>
      </c>
      <c r="O561" t="s">
        <v>6220</v>
      </c>
      <c r="P561" t="s">
        <v>6190</v>
      </c>
    </row>
    <row r="562" spans="1:16" x14ac:dyDescent="0.25">
      <c r="A562" t="s">
        <v>5763</v>
      </c>
      <c r="B562" s="12">
        <v>44298</v>
      </c>
      <c r="C562" t="s">
        <v>5764</v>
      </c>
      <c r="D562" t="s">
        <v>6177</v>
      </c>
      <c r="E562">
        <v>3</v>
      </c>
      <c r="F562" t="s">
        <v>5765</v>
      </c>
      <c r="G562" t="s">
        <v>6223</v>
      </c>
      <c r="H562" t="s">
        <v>19</v>
      </c>
      <c r="I562" t="s">
        <v>6192</v>
      </c>
      <c r="J562" t="s">
        <v>6187</v>
      </c>
      <c r="K562">
        <v>1</v>
      </c>
      <c r="L562">
        <v>8.9499999999999993</v>
      </c>
      <c r="M562">
        <v>26.849999999999998</v>
      </c>
      <c r="N562" t="s">
        <v>6219</v>
      </c>
      <c r="O562" t="s">
        <v>6221</v>
      </c>
      <c r="P562" t="s">
        <v>6190</v>
      </c>
    </row>
    <row r="563" spans="1:16" x14ac:dyDescent="0.25">
      <c r="A563" t="s">
        <v>2689</v>
      </c>
      <c r="B563" s="12">
        <v>44028</v>
      </c>
      <c r="C563" t="s">
        <v>2690</v>
      </c>
      <c r="D563" t="s">
        <v>6144</v>
      </c>
      <c r="E563">
        <v>2</v>
      </c>
      <c r="F563" t="s">
        <v>2691</v>
      </c>
      <c r="G563" t="s">
        <v>2692</v>
      </c>
      <c r="H563" t="s">
        <v>19</v>
      </c>
      <c r="I563" t="s">
        <v>6194</v>
      </c>
      <c r="J563" t="s">
        <v>6187</v>
      </c>
      <c r="K563">
        <v>0.5</v>
      </c>
      <c r="L563">
        <v>7.29</v>
      </c>
      <c r="M563">
        <v>14.58</v>
      </c>
      <c r="N563" t="s">
        <v>6217</v>
      </c>
      <c r="O563" t="s">
        <v>6221</v>
      </c>
      <c r="P563" t="s">
        <v>6190</v>
      </c>
    </row>
    <row r="564" spans="1:16" x14ac:dyDescent="0.25">
      <c r="A564" t="s">
        <v>3396</v>
      </c>
      <c r="B564" s="12">
        <v>44296</v>
      </c>
      <c r="C564" t="s">
        <v>3397</v>
      </c>
      <c r="D564" t="s">
        <v>6159</v>
      </c>
      <c r="E564">
        <v>6</v>
      </c>
      <c r="F564" t="s">
        <v>3398</v>
      </c>
      <c r="G564" t="s">
        <v>3399</v>
      </c>
      <c r="H564" t="s">
        <v>19</v>
      </c>
      <c r="I564" t="s">
        <v>6195</v>
      </c>
      <c r="J564" t="s">
        <v>6188</v>
      </c>
      <c r="K564">
        <v>0.2</v>
      </c>
      <c r="L564">
        <v>4.3650000000000002</v>
      </c>
      <c r="M564">
        <v>26.19</v>
      </c>
      <c r="N564" t="s">
        <v>6218</v>
      </c>
      <c r="O564" t="s">
        <v>6220</v>
      </c>
      <c r="P564" t="s">
        <v>6190</v>
      </c>
    </row>
    <row r="565" spans="1:16" x14ac:dyDescent="0.25">
      <c r="A565" t="s">
        <v>3214</v>
      </c>
      <c r="B565" s="12">
        <v>44030</v>
      </c>
      <c r="C565" t="s">
        <v>3215</v>
      </c>
      <c r="D565" t="s">
        <v>6185</v>
      </c>
      <c r="E565">
        <v>5</v>
      </c>
      <c r="F565" t="s">
        <v>3216</v>
      </c>
      <c r="G565" t="s">
        <v>3217</v>
      </c>
      <c r="H565" t="s">
        <v>19</v>
      </c>
      <c r="I565" t="s">
        <v>6194</v>
      </c>
      <c r="J565" t="s">
        <v>6187</v>
      </c>
      <c r="K565">
        <v>2.5</v>
      </c>
      <c r="L565">
        <v>27.945</v>
      </c>
      <c r="M565">
        <v>139.72499999999999</v>
      </c>
      <c r="N565" t="s">
        <v>6217</v>
      </c>
      <c r="O565" t="s">
        <v>6221</v>
      </c>
      <c r="P565" t="s">
        <v>6190</v>
      </c>
    </row>
    <row r="566" spans="1:16" x14ac:dyDescent="0.25">
      <c r="A566" t="s">
        <v>4268</v>
      </c>
      <c r="B566" s="12">
        <v>44295</v>
      </c>
      <c r="C566" t="s">
        <v>4269</v>
      </c>
      <c r="D566" t="s">
        <v>6181</v>
      </c>
      <c r="E566">
        <v>2</v>
      </c>
      <c r="F566" t="s">
        <v>4270</v>
      </c>
      <c r="G566" t="s">
        <v>4271</v>
      </c>
      <c r="H566" t="s">
        <v>19</v>
      </c>
      <c r="I566" t="s">
        <v>6195</v>
      </c>
      <c r="J566" t="s">
        <v>6188</v>
      </c>
      <c r="K566">
        <v>2.5</v>
      </c>
      <c r="L566">
        <v>33.464999999999996</v>
      </c>
      <c r="M566">
        <v>66.929999999999993</v>
      </c>
      <c r="N566" t="s">
        <v>6218</v>
      </c>
      <c r="O566" t="s">
        <v>6220</v>
      </c>
      <c r="P566" t="s">
        <v>6191</v>
      </c>
    </row>
    <row r="567" spans="1:16" x14ac:dyDescent="0.25">
      <c r="A567" t="s">
        <v>2632</v>
      </c>
      <c r="B567" s="12">
        <v>44032</v>
      </c>
      <c r="C567" t="s">
        <v>2331</v>
      </c>
      <c r="D567" t="s">
        <v>6169</v>
      </c>
      <c r="E567">
        <v>3</v>
      </c>
      <c r="F567" t="s">
        <v>2332</v>
      </c>
      <c r="G567" t="s">
        <v>6223</v>
      </c>
      <c r="H567" t="s">
        <v>19</v>
      </c>
      <c r="I567" t="s">
        <v>6195</v>
      </c>
      <c r="J567" t="s">
        <v>6187</v>
      </c>
      <c r="K567">
        <v>0.5</v>
      </c>
      <c r="L567">
        <v>7.77</v>
      </c>
      <c r="M567">
        <v>23.31</v>
      </c>
      <c r="N567" t="s">
        <v>6218</v>
      </c>
      <c r="O567" t="s">
        <v>6221</v>
      </c>
      <c r="P567" t="s">
        <v>6191</v>
      </c>
    </row>
    <row r="568" spans="1:16" x14ac:dyDescent="0.25">
      <c r="A568" t="s">
        <v>1322</v>
      </c>
      <c r="B568" s="12">
        <v>44294</v>
      </c>
      <c r="C568" t="s">
        <v>1323</v>
      </c>
      <c r="D568" t="s">
        <v>6153</v>
      </c>
      <c r="E568">
        <v>5</v>
      </c>
      <c r="F568" t="s">
        <v>1324</v>
      </c>
      <c r="G568" t="s">
        <v>1325</v>
      </c>
      <c r="H568" t="s">
        <v>19</v>
      </c>
      <c r="I568" t="s">
        <v>6194</v>
      </c>
      <c r="J568" t="s">
        <v>6187</v>
      </c>
      <c r="K568">
        <v>0.2</v>
      </c>
      <c r="L568">
        <v>3.645</v>
      </c>
      <c r="M568">
        <v>18.225000000000001</v>
      </c>
      <c r="N568" t="s">
        <v>6217</v>
      </c>
      <c r="O568" t="s">
        <v>6221</v>
      </c>
      <c r="P568" t="s">
        <v>6190</v>
      </c>
    </row>
    <row r="569" spans="1:16" x14ac:dyDescent="0.25">
      <c r="A569" t="s">
        <v>827</v>
      </c>
      <c r="B569" s="12">
        <v>44034</v>
      </c>
      <c r="C569" t="s">
        <v>828</v>
      </c>
      <c r="D569" t="s">
        <v>6168</v>
      </c>
      <c r="E569">
        <v>5</v>
      </c>
      <c r="F569" t="s">
        <v>829</v>
      </c>
      <c r="G569" t="s">
        <v>830</v>
      </c>
      <c r="H569" t="s">
        <v>19</v>
      </c>
      <c r="I569" t="s">
        <v>6193</v>
      </c>
      <c r="J569" t="s">
        <v>6187</v>
      </c>
      <c r="K569">
        <v>2.5</v>
      </c>
      <c r="L569">
        <v>22.884999999999998</v>
      </c>
      <c r="M569">
        <v>114.42499999999998</v>
      </c>
      <c r="N569" t="s">
        <v>6216</v>
      </c>
      <c r="O569" t="s">
        <v>6221</v>
      </c>
      <c r="P569" t="s">
        <v>6191</v>
      </c>
    </row>
    <row r="570" spans="1:16" x14ac:dyDescent="0.25">
      <c r="A570" t="s">
        <v>6101</v>
      </c>
      <c r="B570" s="12">
        <v>44293</v>
      </c>
      <c r="C570" t="s">
        <v>6102</v>
      </c>
      <c r="D570" t="s">
        <v>6140</v>
      </c>
      <c r="E570">
        <v>6</v>
      </c>
      <c r="F570" t="s">
        <v>6103</v>
      </c>
      <c r="G570" t="s">
        <v>6223</v>
      </c>
      <c r="H570" t="s">
        <v>19</v>
      </c>
      <c r="I570" t="s">
        <v>6193</v>
      </c>
      <c r="J570" t="s">
        <v>6186</v>
      </c>
      <c r="K570">
        <v>1</v>
      </c>
      <c r="L570">
        <v>12.95</v>
      </c>
      <c r="M570">
        <v>77.699999999999989</v>
      </c>
      <c r="N570" t="s">
        <v>6216</v>
      </c>
      <c r="O570" t="s">
        <v>6222</v>
      </c>
      <c r="P570" t="s">
        <v>6191</v>
      </c>
    </row>
    <row r="571" spans="1:16" x14ac:dyDescent="0.25">
      <c r="A571" t="s">
        <v>4239</v>
      </c>
      <c r="B571" s="12">
        <v>44292</v>
      </c>
      <c r="C571" t="s">
        <v>4240</v>
      </c>
      <c r="D571" t="s">
        <v>6150</v>
      </c>
      <c r="E571">
        <v>2</v>
      </c>
      <c r="F571" t="s">
        <v>4241</v>
      </c>
      <c r="G571" t="s">
        <v>4242</v>
      </c>
      <c r="H571" t="s">
        <v>19</v>
      </c>
      <c r="I571" t="s">
        <v>6195</v>
      </c>
      <c r="J571" t="s">
        <v>6187</v>
      </c>
      <c r="K571">
        <v>0.2</v>
      </c>
      <c r="L571">
        <v>3.8849999999999998</v>
      </c>
      <c r="M571">
        <v>7.77</v>
      </c>
      <c r="N571" t="s">
        <v>6218</v>
      </c>
      <c r="O571" t="s">
        <v>6221</v>
      </c>
      <c r="P571" t="s">
        <v>6191</v>
      </c>
    </row>
    <row r="572" spans="1:16" x14ac:dyDescent="0.25">
      <c r="A572" t="s">
        <v>3453</v>
      </c>
      <c r="B572" s="12">
        <v>44037</v>
      </c>
      <c r="C572" t="s">
        <v>3454</v>
      </c>
      <c r="D572" t="s">
        <v>6164</v>
      </c>
      <c r="E572">
        <v>2</v>
      </c>
      <c r="F572" t="s">
        <v>3455</v>
      </c>
      <c r="G572" t="s">
        <v>6223</v>
      </c>
      <c r="H572" t="s">
        <v>19</v>
      </c>
      <c r="I572" t="s">
        <v>6195</v>
      </c>
      <c r="J572" t="s">
        <v>6186</v>
      </c>
      <c r="K572">
        <v>2.5</v>
      </c>
      <c r="L572">
        <v>36.454999999999998</v>
      </c>
      <c r="M572">
        <v>72.91</v>
      </c>
      <c r="N572" t="s">
        <v>6218</v>
      </c>
      <c r="O572" t="s">
        <v>6222</v>
      </c>
      <c r="P572" t="s">
        <v>6191</v>
      </c>
    </row>
    <row r="573" spans="1:16" x14ac:dyDescent="0.25">
      <c r="A573" t="s">
        <v>2402</v>
      </c>
      <c r="B573" s="12">
        <v>44038</v>
      </c>
      <c r="C573" t="s">
        <v>2403</v>
      </c>
      <c r="D573" t="s">
        <v>6153</v>
      </c>
      <c r="E573">
        <v>2</v>
      </c>
      <c r="F573" t="s">
        <v>2404</v>
      </c>
      <c r="G573" t="s">
        <v>2405</v>
      </c>
      <c r="H573" t="s">
        <v>19</v>
      </c>
      <c r="I573" t="s">
        <v>6194</v>
      </c>
      <c r="J573" t="s">
        <v>6187</v>
      </c>
      <c r="K573">
        <v>0.2</v>
      </c>
      <c r="L573">
        <v>3.645</v>
      </c>
      <c r="M573">
        <v>7.29</v>
      </c>
      <c r="N573" t="s">
        <v>6217</v>
      </c>
      <c r="O573" t="s">
        <v>6221</v>
      </c>
      <c r="P573" t="s">
        <v>6190</v>
      </c>
    </row>
    <row r="574" spans="1:16" x14ac:dyDescent="0.25">
      <c r="A574" t="s">
        <v>2163</v>
      </c>
      <c r="B574" s="12">
        <v>44039</v>
      </c>
      <c r="C574" t="s">
        <v>2164</v>
      </c>
      <c r="D574" t="s">
        <v>6172</v>
      </c>
      <c r="E574">
        <v>3</v>
      </c>
      <c r="F574" t="s">
        <v>2165</v>
      </c>
      <c r="G574" t="s">
        <v>2166</v>
      </c>
      <c r="H574" t="s">
        <v>19</v>
      </c>
      <c r="I574" t="s">
        <v>6192</v>
      </c>
      <c r="J574" t="s">
        <v>6187</v>
      </c>
      <c r="K574">
        <v>0.5</v>
      </c>
      <c r="L574">
        <v>5.3699999999999992</v>
      </c>
      <c r="M574">
        <v>16.11</v>
      </c>
      <c r="N574" t="s">
        <v>6219</v>
      </c>
      <c r="O574" t="s">
        <v>6221</v>
      </c>
      <c r="P574" t="s">
        <v>6190</v>
      </c>
    </row>
    <row r="575" spans="1:16" x14ac:dyDescent="0.25">
      <c r="A575" t="s">
        <v>4239</v>
      </c>
      <c r="B575" s="12">
        <v>44291</v>
      </c>
      <c r="C575" t="s">
        <v>4240</v>
      </c>
      <c r="D575" t="s">
        <v>6183</v>
      </c>
      <c r="E575">
        <v>6</v>
      </c>
      <c r="F575" t="s">
        <v>4241</v>
      </c>
      <c r="G575" t="s">
        <v>4242</v>
      </c>
      <c r="H575" t="s">
        <v>19</v>
      </c>
      <c r="I575" t="s">
        <v>6194</v>
      </c>
      <c r="J575" t="s">
        <v>6187</v>
      </c>
      <c r="K575">
        <v>1</v>
      </c>
      <c r="L575">
        <v>12.15</v>
      </c>
      <c r="M575">
        <v>72.900000000000006</v>
      </c>
      <c r="N575" t="s">
        <v>6217</v>
      </c>
      <c r="O575" t="s">
        <v>6221</v>
      </c>
      <c r="P575" t="s">
        <v>6191</v>
      </c>
    </row>
    <row r="576" spans="1:16" x14ac:dyDescent="0.25">
      <c r="A576" t="s">
        <v>1032</v>
      </c>
      <c r="B576" s="12">
        <v>44041</v>
      </c>
      <c r="C576" t="s">
        <v>1033</v>
      </c>
      <c r="D576" t="s">
        <v>6157</v>
      </c>
      <c r="E576">
        <v>2</v>
      </c>
      <c r="F576" t="s">
        <v>1034</v>
      </c>
      <c r="G576" t="s">
        <v>1035</v>
      </c>
      <c r="H576" t="s">
        <v>19</v>
      </c>
      <c r="I576" t="s">
        <v>6193</v>
      </c>
      <c r="J576" t="s">
        <v>6188</v>
      </c>
      <c r="K576">
        <v>0.5</v>
      </c>
      <c r="L576">
        <v>6.75</v>
      </c>
      <c r="M576">
        <v>13.5</v>
      </c>
      <c r="N576" t="s">
        <v>6216</v>
      </c>
      <c r="O576" t="s">
        <v>6220</v>
      </c>
      <c r="P576" t="s">
        <v>6191</v>
      </c>
    </row>
    <row r="577" spans="1:16" x14ac:dyDescent="0.25">
      <c r="A577" t="s">
        <v>5310</v>
      </c>
      <c r="B577" s="12">
        <v>44042</v>
      </c>
      <c r="C577" t="s">
        <v>5311</v>
      </c>
      <c r="D577" t="s">
        <v>6147</v>
      </c>
      <c r="E577">
        <v>2</v>
      </c>
      <c r="F577" t="s">
        <v>5312</v>
      </c>
      <c r="G577" t="s">
        <v>5313</v>
      </c>
      <c r="H577" t="s">
        <v>19</v>
      </c>
      <c r="I577" t="s">
        <v>6193</v>
      </c>
      <c r="J577" t="s">
        <v>6187</v>
      </c>
      <c r="K577">
        <v>1</v>
      </c>
      <c r="L577">
        <v>9.9499999999999993</v>
      </c>
      <c r="M577">
        <v>19.899999999999999</v>
      </c>
      <c r="N577" t="s">
        <v>6216</v>
      </c>
      <c r="O577" t="s">
        <v>6221</v>
      </c>
      <c r="P577" t="s">
        <v>6191</v>
      </c>
    </row>
    <row r="578" spans="1:16" x14ac:dyDescent="0.25">
      <c r="A578" t="s">
        <v>3790</v>
      </c>
      <c r="B578" s="12">
        <v>44043</v>
      </c>
      <c r="C578" t="s">
        <v>3791</v>
      </c>
      <c r="D578" t="s">
        <v>6178</v>
      </c>
      <c r="E578">
        <v>6</v>
      </c>
      <c r="F578" t="s">
        <v>3792</v>
      </c>
      <c r="G578" t="s">
        <v>3793</v>
      </c>
      <c r="H578" t="s">
        <v>19</v>
      </c>
      <c r="I578" t="s">
        <v>6192</v>
      </c>
      <c r="J578" t="s">
        <v>6186</v>
      </c>
      <c r="K578">
        <v>0.2</v>
      </c>
      <c r="L578">
        <v>3.5849999999999995</v>
      </c>
      <c r="M578">
        <v>21.509999999999998</v>
      </c>
      <c r="N578" t="s">
        <v>6219</v>
      </c>
      <c r="O578" t="s">
        <v>6222</v>
      </c>
      <c r="P578" t="s">
        <v>6191</v>
      </c>
    </row>
    <row r="579" spans="1:16" x14ac:dyDescent="0.25">
      <c r="A579" t="s">
        <v>547</v>
      </c>
      <c r="B579" s="12">
        <v>44044</v>
      </c>
      <c r="C579" t="s">
        <v>548</v>
      </c>
      <c r="D579" t="s">
        <v>6147</v>
      </c>
      <c r="E579">
        <v>4</v>
      </c>
      <c r="F579" t="s">
        <v>549</v>
      </c>
      <c r="G579" t="s">
        <v>550</v>
      </c>
      <c r="H579" t="s">
        <v>19</v>
      </c>
      <c r="I579" t="s">
        <v>6193</v>
      </c>
      <c r="J579" t="s">
        <v>6187</v>
      </c>
      <c r="K579">
        <v>1</v>
      </c>
      <c r="L579">
        <v>9.9499999999999993</v>
      </c>
      <c r="M579">
        <v>39.799999999999997</v>
      </c>
      <c r="N579" t="s">
        <v>6216</v>
      </c>
      <c r="O579" t="s">
        <v>6221</v>
      </c>
      <c r="P579" t="s">
        <v>6191</v>
      </c>
    </row>
    <row r="580" spans="1:16" x14ac:dyDescent="0.25">
      <c r="A580" t="s">
        <v>4303</v>
      </c>
      <c r="B580" s="12">
        <v>44045</v>
      </c>
      <c r="C580" t="s">
        <v>4304</v>
      </c>
      <c r="D580" t="s">
        <v>6165</v>
      </c>
      <c r="E580">
        <v>4</v>
      </c>
      <c r="F580" t="s">
        <v>4305</v>
      </c>
      <c r="G580" t="s">
        <v>6223</v>
      </c>
      <c r="H580" t="s">
        <v>19</v>
      </c>
      <c r="I580" t="s">
        <v>6195</v>
      </c>
      <c r="J580" t="s">
        <v>6187</v>
      </c>
      <c r="K580">
        <v>2.5</v>
      </c>
      <c r="L580">
        <v>29.784999999999997</v>
      </c>
      <c r="M580">
        <v>119.13999999999999</v>
      </c>
      <c r="N580" t="s">
        <v>6218</v>
      </c>
      <c r="O580" t="s">
        <v>6221</v>
      </c>
      <c r="P580" t="s">
        <v>6190</v>
      </c>
    </row>
    <row r="581" spans="1:16" x14ac:dyDescent="0.25">
      <c r="A581" t="s">
        <v>4104</v>
      </c>
      <c r="B581" s="12">
        <v>44289</v>
      </c>
      <c r="C581" t="s">
        <v>4152</v>
      </c>
      <c r="D581" t="s">
        <v>6142</v>
      </c>
      <c r="E581">
        <v>5</v>
      </c>
      <c r="F581" t="s">
        <v>4153</v>
      </c>
      <c r="G581" t="s">
        <v>4154</v>
      </c>
      <c r="H581" t="s">
        <v>19</v>
      </c>
      <c r="I581" t="s">
        <v>6192</v>
      </c>
      <c r="J581" t="s">
        <v>6186</v>
      </c>
      <c r="K581">
        <v>2.5</v>
      </c>
      <c r="L581">
        <v>27.484999999999996</v>
      </c>
      <c r="M581">
        <v>137.42499999999998</v>
      </c>
      <c r="N581" t="s">
        <v>6219</v>
      </c>
      <c r="O581" t="s">
        <v>6222</v>
      </c>
      <c r="P581" t="s">
        <v>6191</v>
      </c>
    </row>
    <row r="582" spans="1:16" x14ac:dyDescent="0.25">
      <c r="A582" t="s">
        <v>1129</v>
      </c>
      <c r="B582" s="12">
        <v>44047</v>
      </c>
      <c r="C582" t="s">
        <v>1130</v>
      </c>
      <c r="D582" t="s">
        <v>6178</v>
      </c>
      <c r="E582">
        <v>4</v>
      </c>
      <c r="F582" t="s">
        <v>1131</v>
      </c>
      <c r="G582" t="s">
        <v>6223</v>
      </c>
      <c r="H582" t="s">
        <v>19</v>
      </c>
      <c r="I582" t="s">
        <v>6192</v>
      </c>
      <c r="J582" t="s">
        <v>6186</v>
      </c>
      <c r="K582">
        <v>0.2</v>
      </c>
      <c r="L582">
        <v>3.5849999999999995</v>
      </c>
      <c r="M582">
        <v>14.339999999999998</v>
      </c>
      <c r="N582" t="s">
        <v>6219</v>
      </c>
      <c r="O582" t="s">
        <v>6222</v>
      </c>
      <c r="P582" t="s">
        <v>6191</v>
      </c>
    </row>
    <row r="583" spans="1:16" x14ac:dyDescent="0.25">
      <c r="A583" t="s">
        <v>1299</v>
      </c>
      <c r="B583" s="12">
        <v>44048</v>
      </c>
      <c r="C583" t="s">
        <v>1300</v>
      </c>
      <c r="D583" t="s">
        <v>6148</v>
      </c>
      <c r="E583">
        <v>2</v>
      </c>
      <c r="F583" t="s">
        <v>1301</v>
      </c>
      <c r="G583" t="s">
        <v>1302</v>
      </c>
      <c r="H583" t="s">
        <v>19</v>
      </c>
      <c r="I583" t="s">
        <v>6194</v>
      </c>
      <c r="J583" t="s">
        <v>6186</v>
      </c>
      <c r="K583">
        <v>2.5</v>
      </c>
      <c r="L583">
        <v>34.154999999999994</v>
      </c>
      <c r="M583">
        <v>68.309999999999988</v>
      </c>
      <c r="N583" t="s">
        <v>6217</v>
      </c>
      <c r="O583" t="s">
        <v>6222</v>
      </c>
      <c r="P583" t="s">
        <v>6190</v>
      </c>
    </row>
    <row r="584" spans="1:16" x14ac:dyDescent="0.25">
      <c r="A584" t="s">
        <v>3582</v>
      </c>
      <c r="B584" s="12">
        <v>44049</v>
      </c>
      <c r="C584" t="s">
        <v>3594</v>
      </c>
      <c r="D584" t="s">
        <v>6178</v>
      </c>
      <c r="E584">
        <v>3</v>
      </c>
      <c r="F584" t="s">
        <v>3595</v>
      </c>
      <c r="G584" t="s">
        <v>3596</v>
      </c>
      <c r="H584" t="s">
        <v>19</v>
      </c>
      <c r="I584" t="s">
        <v>6192</v>
      </c>
      <c r="J584" t="s">
        <v>6186</v>
      </c>
      <c r="K584">
        <v>0.2</v>
      </c>
      <c r="L584">
        <v>3.5849999999999995</v>
      </c>
      <c r="M584">
        <v>10.754999999999999</v>
      </c>
      <c r="N584" t="s">
        <v>6219</v>
      </c>
      <c r="O584" t="s">
        <v>6222</v>
      </c>
      <c r="P584" t="s">
        <v>6190</v>
      </c>
    </row>
    <row r="585" spans="1:16" x14ac:dyDescent="0.25">
      <c r="A585" t="s">
        <v>3807</v>
      </c>
      <c r="B585" s="12">
        <v>44050</v>
      </c>
      <c r="C585" t="s">
        <v>3808</v>
      </c>
      <c r="D585" t="s">
        <v>6169</v>
      </c>
      <c r="E585">
        <v>1</v>
      </c>
      <c r="F585" t="s">
        <v>3809</v>
      </c>
      <c r="G585" t="s">
        <v>3810</v>
      </c>
      <c r="H585" t="s">
        <v>19</v>
      </c>
      <c r="I585" t="s">
        <v>6195</v>
      </c>
      <c r="J585" t="s">
        <v>6187</v>
      </c>
      <c r="K585">
        <v>0.5</v>
      </c>
      <c r="L585">
        <v>7.77</v>
      </c>
      <c r="M585">
        <v>7.77</v>
      </c>
      <c r="N585" t="s">
        <v>6218</v>
      </c>
      <c r="O585" t="s">
        <v>6221</v>
      </c>
      <c r="P585" t="s">
        <v>6190</v>
      </c>
    </row>
    <row r="586" spans="1:16" x14ac:dyDescent="0.25">
      <c r="A586" t="s">
        <v>4825</v>
      </c>
      <c r="B586" s="12">
        <v>44051</v>
      </c>
      <c r="C586" t="s">
        <v>4759</v>
      </c>
      <c r="D586" t="s">
        <v>6182</v>
      </c>
      <c r="E586">
        <v>3</v>
      </c>
      <c r="F586" t="s">
        <v>4760</v>
      </c>
      <c r="G586" t="s">
        <v>4761</v>
      </c>
      <c r="H586" t="s">
        <v>19</v>
      </c>
      <c r="I586" t="s">
        <v>6193</v>
      </c>
      <c r="J586" t="s">
        <v>6186</v>
      </c>
      <c r="K586">
        <v>2.5</v>
      </c>
      <c r="L586">
        <v>29.784999999999997</v>
      </c>
      <c r="M586">
        <v>89.35499999999999</v>
      </c>
      <c r="N586" t="s">
        <v>6216</v>
      </c>
      <c r="O586" t="s">
        <v>6222</v>
      </c>
      <c r="P586" t="s">
        <v>6191</v>
      </c>
    </row>
    <row r="587" spans="1:16" x14ac:dyDescent="0.25">
      <c r="A587" t="s">
        <v>1174</v>
      </c>
      <c r="B587" s="12">
        <v>44052</v>
      </c>
      <c r="C587" t="s">
        <v>1175</v>
      </c>
      <c r="D587" t="s">
        <v>6158</v>
      </c>
      <c r="E587">
        <v>4</v>
      </c>
      <c r="F587" t="s">
        <v>1176</v>
      </c>
      <c r="G587" t="s">
        <v>1177</v>
      </c>
      <c r="H587" t="s">
        <v>19</v>
      </c>
      <c r="I587" t="s">
        <v>6193</v>
      </c>
      <c r="J587" t="s">
        <v>6187</v>
      </c>
      <c r="K587">
        <v>0.5</v>
      </c>
      <c r="L587">
        <v>5.97</v>
      </c>
      <c r="M587">
        <v>23.88</v>
      </c>
      <c r="N587" t="s">
        <v>6216</v>
      </c>
      <c r="O587" t="s">
        <v>6221</v>
      </c>
      <c r="P587" t="s">
        <v>6190</v>
      </c>
    </row>
    <row r="588" spans="1:16" x14ac:dyDescent="0.25">
      <c r="A588" t="s">
        <v>1425</v>
      </c>
      <c r="B588" s="12">
        <v>44053</v>
      </c>
      <c r="C588" t="s">
        <v>1426</v>
      </c>
      <c r="D588" t="s">
        <v>6172</v>
      </c>
      <c r="E588">
        <v>5</v>
      </c>
      <c r="F588" t="s">
        <v>1427</v>
      </c>
      <c r="G588" t="s">
        <v>6223</v>
      </c>
      <c r="H588" t="s">
        <v>19</v>
      </c>
      <c r="I588" t="s">
        <v>6192</v>
      </c>
      <c r="J588" t="s">
        <v>6187</v>
      </c>
      <c r="K588">
        <v>0.5</v>
      </c>
      <c r="L588">
        <v>5.3699999999999992</v>
      </c>
      <c r="M588">
        <v>26.849999999999994</v>
      </c>
      <c r="N588" t="s">
        <v>6219</v>
      </c>
      <c r="O588" t="s">
        <v>6221</v>
      </c>
      <c r="P588" t="s">
        <v>6190</v>
      </c>
    </row>
    <row r="589" spans="1:16" x14ac:dyDescent="0.25">
      <c r="A589" t="s">
        <v>5211</v>
      </c>
      <c r="B589" s="12">
        <v>44054</v>
      </c>
      <c r="C589" t="s">
        <v>5212</v>
      </c>
      <c r="D589" t="s">
        <v>6176</v>
      </c>
      <c r="E589">
        <v>1</v>
      </c>
      <c r="F589" t="s">
        <v>5213</v>
      </c>
      <c r="G589" t="s">
        <v>5214</v>
      </c>
      <c r="H589" t="s">
        <v>19</v>
      </c>
      <c r="I589" t="s">
        <v>6194</v>
      </c>
      <c r="J589" t="s">
        <v>6186</v>
      </c>
      <c r="K589">
        <v>0.5</v>
      </c>
      <c r="L589">
        <v>8.91</v>
      </c>
      <c r="M589">
        <v>8.91</v>
      </c>
      <c r="N589" t="s">
        <v>6217</v>
      </c>
      <c r="O589" t="s">
        <v>6222</v>
      </c>
      <c r="P589" t="s">
        <v>6190</v>
      </c>
    </row>
    <row r="590" spans="1:16" x14ac:dyDescent="0.25">
      <c r="A590" t="s">
        <v>794</v>
      </c>
      <c r="B590" s="12">
        <v>44055</v>
      </c>
      <c r="C590" t="s">
        <v>795</v>
      </c>
      <c r="D590" t="s">
        <v>6162</v>
      </c>
      <c r="E590">
        <v>5</v>
      </c>
      <c r="F590" t="s">
        <v>796</v>
      </c>
      <c r="G590" t="s">
        <v>797</v>
      </c>
      <c r="H590" t="s">
        <v>19</v>
      </c>
      <c r="I590" t="s">
        <v>6195</v>
      </c>
      <c r="J590" t="s">
        <v>6188</v>
      </c>
      <c r="K590">
        <v>1</v>
      </c>
      <c r="L590">
        <v>14.55</v>
      </c>
      <c r="M590">
        <v>72.75</v>
      </c>
      <c r="N590" t="s">
        <v>6218</v>
      </c>
      <c r="O590" t="s">
        <v>6220</v>
      </c>
      <c r="P590" t="s">
        <v>6191</v>
      </c>
    </row>
    <row r="591" spans="1:16" x14ac:dyDescent="0.25">
      <c r="A591" t="s">
        <v>990</v>
      </c>
      <c r="B591" s="12">
        <v>44287</v>
      </c>
      <c r="C591" t="s">
        <v>991</v>
      </c>
      <c r="D591" t="s">
        <v>6140</v>
      </c>
      <c r="E591">
        <v>6</v>
      </c>
      <c r="F591" t="s">
        <v>992</v>
      </c>
      <c r="G591" t="s">
        <v>993</v>
      </c>
      <c r="H591" t="s">
        <v>19</v>
      </c>
      <c r="I591" t="s">
        <v>6193</v>
      </c>
      <c r="J591" t="s">
        <v>6186</v>
      </c>
      <c r="K591">
        <v>1</v>
      </c>
      <c r="L591">
        <v>12.95</v>
      </c>
      <c r="M591">
        <v>77.699999999999989</v>
      </c>
      <c r="N591" t="s">
        <v>6216</v>
      </c>
      <c r="O591" t="s">
        <v>6222</v>
      </c>
      <c r="P591" t="s">
        <v>6191</v>
      </c>
    </row>
    <row r="592" spans="1:16" x14ac:dyDescent="0.25">
      <c r="A592" t="s">
        <v>3181</v>
      </c>
      <c r="B592" s="12">
        <v>44057</v>
      </c>
      <c r="C592" t="s">
        <v>3182</v>
      </c>
      <c r="D592" t="s">
        <v>6184</v>
      </c>
      <c r="E592">
        <v>6</v>
      </c>
      <c r="F592" t="s">
        <v>3183</v>
      </c>
      <c r="G592" t="s">
        <v>3184</v>
      </c>
      <c r="H592" t="s">
        <v>19</v>
      </c>
      <c r="I592" t="s">
        <v>6194</v>
      </c>
      <c r="J592" t="s">
        <v>6186</v>
      </c>
      <c r="K592">
        <v>0.2</v>
      </c>
      <c r="L592">
        <v>4.4550000000000001</v>
      </c>
      <c r="M592">
        <v>26.73</v>
      </c>
      <c r="N592" t="s">
        <v>6217</v>
      </c>
      <c r="O592" t="s">
        <v>6222</v>
      </c>
      <c r="P592" t="s">
        <v>6190</v>
      </c>
    </row>
    <row r="593" spans="1:16" x14ac:dyDescent="0.25">
      <c r="A593" t="s">
        <v>5193</v>
      </c>
      <c r="B593" s="12">
        <v>44058</v>
      </c>
      <c r="C593" t="s">
        <v>5194</v>
      </c>
      <c r="D593" t="s">
        <v>6138</v>
      </c>
      <c r="E593">
        <v>6</v>
      </c>
      <c r="F593" t="s">
        <v>5195</v>
      </c>
      <c r="G593" t="s">
        <v>5196</v>
      </c>
      <c r="H593" t="s">
        <v>19</v>
      </c>
      <c r="I593" t="s">
        <v>6192</v>
      </c>
      <c r="J593" t="s">
        <v>6188</v>
      </c>
      <c r="K593">
        <v>1</v>
      </c>
      <c r="L593">
        <v>9.9499999999999993</v>
      </c>
      <c r="M593">
        <v>59.699999999999996</v>
      </c>
      <c r="N593" t="s">
        <v>6219</v>
      </c>
      <c r="O593" t="s">
        <v>6220</v>
      </c>
      <c r="P593" t="s">
        <v>6191</v>
      </c>
    </row>
    <row r="594" spans="1:16" x14ac:dyDescent="0.25">
      <c r="A594" t="s">
        <v>2142</v>
      </c>
      <c r="B594" s="12">
        <v>44059</v>
      </c>
      <c r="C594" t="s">
        <v>2143</v>
      </c>
      <c r="D594" t="s">
        <v>6158</v>
      </c>
      <c r="E594">
        <v>5</v>
      </c>
      <c r="F594" t="s">
        <v>2144</v>
      </c>
      <c r="G594" t="s">
        <v>2145</v>
      </c>
      <c r="H594" t="s">
        <v>19</v>
      </c>
      <c r="I594" t="s">
        <v>6193</v>
      </c>
      <c r="J594" t="s">
        <v>6187</v>
      </c>
      <c r="K594">
        <v>0.5</v>
      </c>
      <c r="L594">
        <v>5.97</v>
      </c>
      <c r="M594">
        <v>29.849999999999998</v>
      </c>
      <c r="N594" t="s">
        <v>6216</v>
      </c>
      <c r="O594" t="s">
        <v>6221</v>
      </c>
      <c r="P594" t="s">
        <v>6191</v>
      </c>
    </row>
    <row r="595" spans="1:16" x14ac:dyDescent="0.25">
      <c r="A595" t="s">
        <v>4297</v>
      </c>
      <c r="B595" s="12">
        <v>44285</v>
      </c>
      <c r="C595" t="s">
        <v>4298</v>
      </c>
      <c r="D595" t="s">
        <v>6182</v>
      </c>
      <c r="E595">
        <v>6</v>
      </c>
      <c r="F595" t="s">
        <v>4299</v>
      </c>
      <c r="G595" t="s">
        <v>4300</v>
      </c>
      <c r="H595" t="s">
        <v>19</v>
      </c>
      <c r="I595" t="s">
        <v>6193</v>
      </c>
      <c r="J595" t="s">
        <v>6186</v>
      </c>
      <c r="K595">
        <v>2.5</v>
      </c>
      <c r="L595">
        <v>29.784999999999997</v>
      </c>
      <c r="M595">
        <v>178.70999999999998</v>
      </c>
      <c r="N595" t="s">
        <v>6216</v>
      </c>
      <c r="O595" t="s">
        <v>6222</v>
      </c>
      <c r="P595" t="s">
        <v>6190</v>
      </c>
    </row>
    <row r="596" spans="1:16" x14ac:dyDescent="0.25">
      <c r="A596" t="s">
        <v>4730</v>
      </c>
      <c r="B596" s="12">
        <v>44061</v>
      </c>
      <c r="C596" t="s">
        <v>4731</v>
      </c>
      <c r="D596" t="s">
        <v>6146</v>
      </c>
      <c r="E596">
        <v>1</v>
      </c>
      <c r="F596" t="s">
        <v>4732</v>
      </c>
      <c r="G596" t="s">
        <v>6223</v>
      </c>
      <c r="H596" t="s">
        <v>19</v>
      </c>
      <c r="I596" t="s">
        <v>6192</v>
      </c>
      <c r="J596" t="s">
        <v>6188</v>
      </c>
      <c r="K596">
        <v>0.5</v>
      </c>
      <c r="L596">
        <v>5.97</v>
      </c>
      <c r="M596">
        <v>5.97</v>
      </c>
      <c r="N596" t="s">
        <v>6219</v>
      </c>
      <c r="O596" t="s">
        <v>6220</v>
      </c>
      <c r="P596" t="s">
        <v>6190</v>
      </c>
    </row>
    <row r="597" spans="1:16" x14ac:dyDescent="0.25">
      <c r="A597" t="s">
        <v>1806</v>
      </c>
      <c r="B597" s="12">
        <v>44062</v>
      </c>
      <c r="C597" t="s">
        <v>1807</v>
      </c>
      <c r="D597" t="s">
        <v>6156</v>
      </c>
      <c r="E597">
        <v>5</v>
      </c>
      <c r="F597" t="s">
        <v>1808</v>
      </c>
      <c r="G597" t="s">
        <v>1809</v>
      </c>
      <c r="H597" t="s">
        <v>19</v>
      </c>
      <c r="I597" t="s">
        <v>6194</v>
      </c>
      <c r="J597" t="s">
        <v>6188</v>
      </c>
      <c r="K597">
        <v>0.2</v>
      </c>
      <c r="L597">
        <v>4.125</v>
      </c>
      <c r="M597">
        <v>20.625</v>
      </c>
      <c r="N597" t="s">
        <v>6217</v>
      </c>
      <c r="O597" t="s">
        <v>6220</v>
      </c>
      <c r="P597" t="s">
        <v>6191</v>
      </c>
    </row>
    <row r="598" spans="1:16" x14ac:dyDescent="0.25">
      <c r="A598" t="s">
        <v>5164</v>
      </c>
      <c r="B598" s="12">
        <v>44283</v>
      </c>
      <c r="C598" t="s">
        <v>5165</v>
      </c>
      <c r="D598" t="s">
        <v>6156</v>
      </c>
      <c r="E598">
        <v>5</v>
      </c>
      <c r="F598" t="s">
        <v>5166</v>
      </c>
      <c r="G598" t="s">
        <v>5167</v>
      </c>
      <c r="H598" t="s">
        <v>19</v>
      </c>
      <c r="I598" t="s">
        <v>6194</v>
      </c>
      <c r="J598" t="s">
        <v>6188</v>
      </c>
      <c r="K598">
        <v>0.2</v>
      </c>
      <c r="L598">
        <v>4.125</v>
      </c>
      <c r="M598">
        <v>20.625</v>
      </c>
      <c r="N598" t="s">
        <v>6217</v>
      </c>
      <c r="O598" t="s">
        <v>6220</v>
      </c>
      <c r="P598" t="s">
        <v>6191</v>
      </c>
    </row>
    <row r="599" spans="1:16" x14ac:dyDescent="0.25">
      <c r="A599" t="s">
        <v>4319</v>
      </c>
      <c r="B599" s="12">
        <v>44064</v>
      </c>
      <c r="C599" t="s">
        <v>4320</v>
      </c>
      <c r="D599" t="s">
        <v>6182</v>
      </c>
      <c r="E599">
        <v>6</v>
      </c>
      <c r="F599" t="s">
        <v>4321</v>
      </c>
      <c r="G599" t="s">
        <v>4322</v>
      </c>
      <c r="H599" t="s">
        <v>19</v>
      </c>
      <c r="I599" t="s">
        <v>6193</v>
      </c>
      <c r="J599" t="s">
        <v>6186</v>
      </c>
      <c r="K599">
        <v>2.5</v>
      </c>
      <c r="L599">
        <v>29.784999999999997</v>
      </c>
      <c r="M599">
        <v>178.70999999999998</v>
      </c>
      <c r="N599" t="s">
        <v>6216</v>
      </c>
      <c r="O599" t="s">
        <v>6222</v>
      </c>
      <c r="P599" t="s">
        <v>6190</v>
      </c>
    </row>
    <row r="600" spans="1:16" x14ac:dyDescent="0.25">
      <c r="A600" t="s">
        <v>1783</v>
      </c>
      <c r="B600" s="12">
        <v>44065</v>
      </c>
      <c r="C600" t="s">
        <v>1784</v>
      </c>
      <c r="D600" t="s">
        <v>6159</v>
      </c>
      <c r="E600">
        <v>2</v>
      </c>
      <c r="F600" t="s">
        <v>1785</v>
      </c>
      <c r="G600" t="s">
        <v>1786</v>
      </c>
      <c r="H600" t="s">
        <v>19</v>
      </c>
      <c r="I600" t="s">
        <v>6195</v>
      </c>
      <c r="J600" t="s">
        <v>6188</v>
      </c>
      <c r="K600">
        <v>0.2</v>
      </c>
      <c r="L600">
        <v>4.3650000000000002</v>
      </c>
      <c r="M600">
        <v>8.73</v>
      </c>
      <c r="N600" t="s">
        <v>6218</v>
      </c>
      <c r="O600" t="s">
        <v>6220</v>
      </c>
      <c r="P600" t="s">
        <v>6191</v>
      </c>
    </row>
    <row r="601" spans="1:16" x14ac:dyDescent="0.25">
      <c r="A601" t="s">
        <v>2538</v>
      </c>
      <c r="B601" s="12">
        <v>44066</v>
      </c>
      <c r="C601" t="s">
        <v>2539</v>
      </c>
      <c r="D601" t="s">
        <v>6162</v>
      </c>
      <c r="E601">
        <v>6</v>
      </c>
      <c r="F601" t="s">
        <v>2540</v>
      </c>
      <c r="G601" t="s">
        <v>2541</v>
      </c>
      <c r="H601" t="s">
        <v>19</v>
      </c>
      <c r="I601" t="s">
        <v>6195</v>
      </c>
      <c r="J601" t="s">
        <v>6188</v>
      </c>
      <c r="K601">
        <v>1</v>
      </c>
      <c r="L601">
        <v>14.55</v>
      </c>
      <c r="M601">
        <v>87.300000000000011</v>
      </c>
      <c r="N601" t="s">
        <v>6218</v>
      </c>
      <c r="O601" t="s">
        <v>6220</v>
      </c>
      <c r="P601" t="s">
        <v>6191</v>
      </c>
    </row>
    <row r="602" spans="1:16" x14ac:dyDescent="0.25">
      <c r="A602" t="s">
        <v>1677</v>
      </c>
      <c r="B602" s="12">
        <v>44067</v>
      </c>
      <c r="C602" t="s">
        <v>1678</v>
      </c>
      <c r="D602" t="s">
        <v>6176</v>
      </c>
      <c r="E602">
        <v>6</v>
      </c>
      <c r="F602" t="s">
        <v>1679</v>
      </c>
      <c r="G602" t="s">
        <v>1680</v>
      </c>
      <c r="H602" t="s">
        <v>19</v>
      </c>
      <c r="I602" t="s">
        <v>6194</v>
      </c>
      <c r="J602" t="s">
        <v>6186</v>
      </c>
      <c r="K602">
        <v>0.5</v>
      </c>
      <c r="L602">
        <v>8.91</v>
      </c>
      <c r="M602">
        <v>53.46</v>
      </c>
      <c r="N602" t="s">
        <v>6217</v>
      </c>
      <c r="O602" t="s">
        <v>6222</v>
      </c>
      <c r="P602" t="s">
        <v>6191</v>
      </c>
    </row>
    <row r="603" spans="1:16" x14ac:dyDescent="0.25">
      <c r="A603" t="s">
        <v>4875</v>
      </c>
      <c r="B603" s="12">
        <v>44282</v>
      </c>
      <c r="C603" t="s">
        <v>4876</v>
      </c>
      <c r="D603" t="s">
        <v>6157</v>
      </c>
      <c r="E603">
        <v>3</v>
      </c>
      <c r="F603" t="s">
        <v>4877</v>
      </c>
      <c r="G603" t="s">
        <v>4878</v>
      </c>
      <c r="H603" t="s">
        <v>19</v>
      </c>
      <c r="I603" t="s">
        <v>6193</v>
      </c>
      <c r="J603" t="s">
        <v>6188</v>
      </c>
      <c r="K603">
        <v>0.5</v>
      </c>
      <c r="L603">
        <v>6.75</v>
      </c>
      <c r="M603">
        <v>20.25</v>
      </c>
      <c r="N603" t="s">
        <v>6216</v>
      </c>
      <c r="O603" t="s">
        <v>6220</v>
      </c>
      <c r="P603" t="s">
        <v>6191</v>
      </c>
    </row>
    <row r="604" spans="1:16" x14ac:dyDescent="0.25">
      <c r="A604" t="s">
        <v>5158</v>
      </c>
      <c r="B604" s="12">
        <v>44069</v>
      </c>
      <c r="C604" t="s">
        <v>5159</v>
      </c>
      <c r="D604" t="s">
        <v>6139</v>
      </c>
      <c r="E604">
        <v>5</v>
      </c>
      <c r="F604" t="s">
        <v>5160</v>
      </c>
      <c r="G604" t="s">
        <v>5161</v>
      </c>
      <c r="H604" t="s">
        <v>19</v>
      </c>
      <c r="I604" t="s">
        <v>6194</v>
      </c>
      <c r="J604" t="s">
        <v>6188</v>
      </c>
      <c r="K604">
        <v>0.5</v>
      </c>
      <c r="L604">
        <v>8.25</v>
      </c>
      <c r="M604">
        <v>41.25</v>
      </c>
      <c r="N604" t="s">
        <v>6217</v>
      </c>
      <c r="O604" t="s">
        <v>6220</v>
      </c>
      <c r="P604" t="s">
        <v>6190</v>
      </c>
    </row>
    <row r="605" spans="1:16" x14ac:dyDescent="0.25">
      <c r="A605" t="s">
        <v>985</v>
      </c>
      <c r="B605" s="12">
        <v>44070</v>
      </c>
      <c r="C605" t="s">
        <v>986</v>
      </c>
      <c r="D605" t="s">
        <v>6179</v>
      </c>
      <c r="E605">
        <v>3</v>
      </c>
      <c r="F605" t="s">
        <v>987</v>
      </c>
      <c r="G605" t="s">
        <v>988</v>
      </c>
      <c r="H605" t="s">
        <v>19</v>
      </c>
      <c r="I605" t="s">
        <v>6192</v>
      </c>
      <c r="J605" t="s">
        <v>6186</v>
      </c>
      <c r="K605">
        <v>1</v>
      </c>
      <c r="L605">
        <v>11.95</v>
      </c>
      <c r="M605">
        <v>35.849999999999994</v>
      </c>
      <c r="N605" t="s">
        <v>6219</v>
      </c>
      <c r="O605" t="s">
        <v>6222</v>
      </c>
      <c r="P605" t="s">
        <v>6191</v>
      </c>
    </row>
    <row r="606" spans="1:16" x14ac:dyDescent="0.25">
      <c r="A606" t="s">
        <v>1514</v>
      </c>
      <c r="B606" s="12">
        <v>44071</v>
      </c>
      <c r="C606" t="s">
        <v>1515</v>
      </c>
      <c r="D606" t="s">
        <v>6172</v>
      </c>
      <c r="E606">
        <v>6</v>
      </c>
      <c r="F606" t="s">
        <v>1516</v>
      </c>
      <c r="G606" t="s">
        <v>1517</v>
      </c>
      <c r="H606" t="s">
        <v>19</v>
      </c>
      <c r="I606" t="s">
        <v>6192</v>
      </c>
      <c r="J606" t="s">
        <v>6187</v>
      </c>
      <c r="K606">
        <v>0.5</v>
      </c>
      <c r="L606">
        <v>5.3699999999999992</v>
      </c>
      <c r="M606">
        <v>32.22</v>
      </c>
      <c r="N606" t="s">
        <v>6219</v>
      </c>
      <c r="O606" t="s">
        <v>6221</v>
      </c>
      <c r="P606" t="s">
        <v>6191</v>
      </c>
    </row>
    <row r="607" spans="1:16" x14ac:dyDescent="0.25">
      <c r="A607" t="s">
        <v>5472</v>
      </c>
      <c r="B607" s="12">
        <v>44072</v>
      </c>
      <c r="C607" t="s">
        <v>5473</v>
      </c>
      <c r="D607" t="s">
        <v>6167</v>
      </c>
      <c r="E607">
        <v>6</v>
      </c>
      <c r="F607" t="s">
        <v>5474</v>
      </c>
      <c r="G607" t="s">
        <v>6223</v>
      </c>
      <c r="H607" t="s">
        <v>19</v>
      </c>
      <c r="I607" t="s">
        <v>6193</v>
      </c>
      <c r="J607" t="s">
        <v>6186</v>
      </c>
      <c r="K607">
        <v>0.2</v>
      </c>
      <c r="L607">
        <v>3.8849999999999998</v>
      </c>
      <c r="M607">
        <v>23.31</v>
      </c>
      <c r="N607" t="s">
        <v>6216</v>
      </c>
      <c r="O607" t="s">
        <v>6222</v>
      </c>
      <c r="P607" t="s">
        <v>6190</v>
      </c>
    </row>
    <row r="608" spans="1:16" x14ac:dyDescent="0.25">
      <c r="A608" t="s">
        <v>980</v>
      </c>
      <c r="B608" s="12">
        <v>44073</v>
      </c>
      <c r="C608" t="s">
        <v>981</v>
      </c>
      <c r="D608" t="s">
        <v>6155</v>
      </c>
      <c r="E608">
        <v>3</v>
      </c>
      <c r="F608" t="s">
        <v>982</v>
      </c>
      <c r="G608" t="s">
        <v>983</v>
      </c>
      <c r="H608" t="s">
        <v>19</v>
      </c>
      <c r="I608" t="s">
        <v>6193</v>
      </c>
      <c r="J608" t="s">
        <v>6188</v>
      </c>
      <c r="K608">
        <v>1</v>
      </c>
      <c r="L608">
        <v>11.25</v>
      </c>
      <c r="M608">
        <v>33.75</v>
      </c>
      <c r="N608" t="s">
        <v>6216</v>
      </c>
      <c r="O608" t="s">
        <v>6220</v>
      </c>
      <c r="P608" t="s">
        <v>6191</v>
      </c>
    </row>
    <row r="609" spans="1:16" x14ac:dyDescent="0.25">
      <c r="A609" t="s">
        <v>822</v>
      </c>
      <c r="B609" s="12">
        <v>44280</v>
      </c>
      <c r="C609" t="s">
        <v>823</v>
      </c>
      <c r="D609" t="s">
        <v>6160</v>
      </c>
      <c r="E609">
        <v>3</v>
      </c>
      <c r="F609" t="s">
        <v>824</v>
      </c>
      <c r="G609" t="s">
        <v>825</v>
      </c>
      <c r="H609" t="s">
        <v>19</v>
      </c>
      <c r="I609" t="s">
        <v>6195</v>
      </c>
      <c r="J609" t="s">
        <v>6188</v>
      </c>
      <c r="K609">
        <v>0.5</v>
      </c>
      <c r="L609">
        <v>8.73</v>
      </c>
      <c r="M609">
        <v>26.19</v>
      </c>
      <c r="N609" t="s">
        <v>6218</v>
      </c>
      <c r="O609" t="s">
        <v>6220</v>
      </c>
      <c r="P609" t="s">
        <v>6190</v>
      </c>
    </row>
    <row r="610" spans="1:16" x14ac:dyDescent="0.25">
      <c r="A610" t="s">
        <v>3745</v>
      </c>
      <c r="B610" s="12">
        <v>44075</v>
      </c>
      <c r="C610" t="s">
        <v>3746</v>
      </c>
      <c r="D610" t="s">
        <v>6154</v>
      </c>
      <c r="E610">
        <v>6</v>
      </c>
      <c r="F610" t="s">
        <v>3747</v>
      </c>
      <c r="G610" t="s">
        <v>3748</v>
      </c>
      <c r="H610" t="s">
        <v>19</v>
      </c>
      <c r="I610" t="s">
        <v>6193</v>
      </c>
      <c r="J610" t="s">
        <v>6187</v>
      </c>
      <c r="K610">
        <v>0.2</v>
      </c>
      <c r="L610">
        <v>2.9849999999999999</v>
      </c>
      <c r="M610">
        <v>17.91</v>
      </c>
      <c r="N610" t="s">
        <v>6216</v>
      </c>
      <c r="O610" t="s">
        <v>6221</v>
      </c>
      <c r="P610" t="s">
        <v>6191</v>
      </c>
    </row>
    <row r="611" spans="1:16" x14ac:dyDescent="0.25">
      <c r="A611" t="s">
        <v>1048</v>
      </c>
      <c r="B611" s="12">
        <v>44076</v>
      </c>
      <c r="C611" t="s">
        <v>1049</v>
      </c>
      <c r="D611" t="s">
        <v>6167</v>
      </c>
      <c r="E611">
        <v>2</v>
      </c>
      <c r="F611" t="s">
        <v>1050</v>
      </c>
      <c r="G611" t="s">
        <v>6223</v>
      </c>
      <c r="H611" t="s">
        <v>19</v>
      </c>
      <c r="I611" t="s">
        <v>6193</v>
      </c>
      <c r="J611" t="s">
        <v>6186</v>
      </c>
      <c r="K611">
        <v>0.2</v>
      </c>
      <c r="L611">
        <v>3.8849999999999998</v>
      </c>
      <c r="M611">
        <v>7.77</v>
      </c>
      <c r="N611" t="s">
        <v>6216</v>
      </c>
      <c r="O611" t="s">
        <v>6222</v>
      </c>
      <c r="P611" t="s">
        <v>6190</v>
      </c>
    </row>
    <row r="612" spans="1:16" x14ac:dyDescent="0.25">
      <c r="A612" t="s">
        <v>3130</v>
      </c>
      <c r="B612" s="12">
        <v>44279</v>
      </c>
      <c r="C612" t="s">
        <v>3131</v>
      </c>
      <c r="D612" t="s">
        <v>6158</v>
      </c>
      <c r="E612">
        <v>1</v>
      </c>
      <c r="F612" t="s">
        <v>3132</v>
      </c>
      <c r="G612" t="s">
        <v>3133</v>
      </c>
      <c r="H612" t="s">
        <v>19</v>
      </c>
      <c r="I612" t="s">
        <v>6193</v>
      </c>
      <c r="J612" t="s">
        <v>6187</v>
      </c>
      <c r="K612">
        <v>0.5</v>
      </c>
      <c r="L612">
        <v>5.97</v>
      </c>
      <c r="M612">
        <v>5.97</v>
      </c>
      <c r="N612" t="s">
        <v>6216</v>
      </c>
      <c r="O612" t="s">
        <v>6221</v>
      </c>
      <c r="P612" t="s">
        <v>6191</v>
      </c>
    </row>
    <row r="613" spans="1:16" x14ac:dyDescent="0.25">
      <c r="A613" t="s">
        <v>4991</v>
      </c>
      <c r="B613" s="12">
        <v>44278</v>
      </c>
      <c r="C613" t="s">
        <v>4992</v>
      </c>
      <c r="D613" t="s">
        <v>6161</v>
      </c>
      <c r="E613">
        <v>1</v>
      </c>
      <c r="F613" t="s">
        <v>4993</v>
      </c>
      <c r="G613" t="s">
        <v>6223</v>
      </c>
      <c r="H613" t="s">
        <v>19</v>
      </c>
      <c r="I613" t="s">
        <v>6195</v>
      </c>
      <c r="J613" t="s">
        <v>6186</v>
      </c>
      <c r="K613">
        <v>0.5</v>
      </c>
      <c r="L613">
        <v>9.51</v>
      </c>
      <c r="M613">
        <v>9.51</v>
      </c>
      <c r="N613" t="s">
        <v>6218</v>
      </c>
      <c r="O613" t="s">
        <v>6222</v>
      </c>
      <c r="P613" t="s">
        <v>6191</v>
      </c>
    </row>
    <row r="614" spans="1:16" x14ac:dyDescent="0.25">
      <c r="A614" t="s">
        <v>5513</v>
      </c>
      <c r="B614" s="12">
        <v>44079</v>
      </c>
      <c r="C614" t="s">
        <v>5514</v>
      </c>
      <c r="D614" t="s">
        <v>6167</v>
      </c>
      <c r="E614">
        <v>2</v>
      </c>
      <c r="F614" t="s">
        <v>5515</v>
      </c>
      <c r="G614" t="s">
        <v>5516</v>
      </c>
      <c r="H614" t="s">
        <v>19</v>
      </c>
      <c r="I614" t="s">
        <v>6193</v>
      </c>
      <c r="J614" t="s">
        <v>6186</v>
      </c>
      <c r="K614">
        <v>0.2</v>
      </c>
      <c r="L614">
        <v>3.8849999999999998</v>
      </c>
      <c r="M614">
        <v>7.77</v>
      </c>
      <c r="N614" t="s">
        <v>6216</v>
      </c>
      <c r="O614" t="s">
        <v>6222</v>
      </c>
      <c r="P614" t="s">
        <v>6190</v>
      </c>
    </row>
    <row r="615" spans="1:16" x14ac:dyDescent="0.25">
      <c r="A615" t="s">
        <v>1621</v>
      </c>
      <c r="B615" s="12">
        <v>44080</v>
      </c>
      <c r="C615" t="s">
        <v>1622</v>
      </c>
      <c r="D615" t="s">
        <v>6161</v>
      </c>
      <c r="E615">
        <v>6</v>
      </c>
      <c r="F615" t="s">
        <v>1623</v>
      </c>
      <c r="G615" t="s">
        <v>6223</v>
      </c>
      <c r="H615" t="s">
        <v>19</v>
      </c>
      <c r="I615" t="s">
        <v>6195</v>
      </c>
      <c r="J615" t="s">
        <v>6186</v>
      </c>
      <c r="K615">
        <v>0.5</v>
      </c>
      <c r="L615">
        <v>9.51</v>
      </c>
      <c r="M615">
        <v>57.06</v>
      </c>
      <c r="N615" t="s">
        <v>6218</v>
      </c>
      <c r="O615" t="s">
        <v>6222</v>
      </c>
      <c r="P615" t="s">
        <v>6191</v>
      </c>
    </row>
    <row r="616" spans="1:16" x14ac:dyDescent="0.25">
      <c r="A616" t="s">
        <v>4139</v>
      </c>
      <c r="B616" s="12">
        <v>44277</v>
      </c>
      <c r="C616" t="s">
        <v>4140</v>
      </c>
      <c r="D616" t="s">
        <v>6147</v>
      </c>
      <c r="E616">
        <v>1</v>
      </c>
      <c r="F616" t="s">
        <v>4141</v>
      </c>
      <c r="G616" t="s">
        <v>4142</v>
      </c>
      <c r="H616" t="s">
        <v>19</v>
      </c>
      <c r="I616" t="s">
        <v>6193</v>
      </c>
      <c r="J616" t="s">
        <v>6187</v>
      </c>
      <c r="K616">
        <v>1</v>
      </c>
      <c r="L616">
        <v>9.9499999999999993</v>
      </c>
      <c r="M616">
        <v>9.9499999999999993</v>
      </c>
      <c r="N616" t="s">
        <v>6216</v>
      </c>
      <c r="O616" t="s">
        <v>6221</v>
      </c>
      <c r="P616" t="s">
        <v>6190</v>
      </c>
    </row>
    <row r="617" spans="1:16" x14ac:dyDescent="0.25">
      <c r="A617" t="s">
        <v>2763</v>
      </c>
      <c r="B617" s="12">
        <v>44082</v>
      </c>
      <c r="C617" t="s">
        <v>2764</v>
      </c>
      <c r="D617" t="s">
        <v>6145</v>
      </c>
      <c r="E617">
        <v>2</v>
      </c>
      <c r="F617" t="s">
        <v>2765</v>
      </c>
      <c r="G617" t="s">
        <v>2766</v>
      </c>
      <c r="H617" t="s">
        <v>19</v>
      </c>
      <c r="I617" t="s">
        <v>6195</v>
      </c>
      <c r="J617" t="s">
        <v>6186</v>
      </c>
      <c r="K617">
        <v>0.2</v>
      </c>
      <c r="L617">
        <v>4.7549999999999999</v>
      </c>
      <c r="M617">
        <v>9.51</v>
      </c>
      <c r="N617" t="s">
        <v>6218</v>
      </c>
      <c r="O617" t="s">
        <v>6222</v>
      </c>
      <c r="P617" t="s">
        <v>6191</v>
      </c>
    </row>
    <row r="618" spans="1:16" x14ac:dyDescent="0.25">
      <c r="A618" t="s">
        <v>1475</v>
      </c>
      <c r="B618" s="12">
        <v>44083</v>
      </c>
      <c r="C618" t="s">
        <v>1476</v>
      </c>
      <c r="D618" t="s">
        <v>6166</v>
      </c>
      <c r="E618">
        <v>2</v>
      </c>
      <c r="F618" t="s">
        <v>1477</v>
      </c>
      <c r="G618" t="s">
        <v>1478</v>
      </c>
      <c r="H618" t="s">
        <v>19</v>
      </c>
      <c r="I618" t="s">
        <v>6194</v>
      </c>
      <c r="J618" t="s">
        <v>6188</v>
      </c>
      <c r="K618">
        <v>2.5</v>
      </c>
      <c r="L618">
        <v>31.624999999999996</v>
      </c>
      <c r="M618">
        <v>63.249999999999993</v>
      </c>
      <c r="N618" t="s">
        <v>6217</v>
      </c>
      <c r="O618" t="s">
        <v>6220</v>
      </c>
      <c r="P618" t="s">
        <v>6190</v>
      </c>
    </row>
    <row r="619" spans="1:16" x14ac:dyDescent="0.25">
      <c r="A619" t="s">
        <v>4439</v>
      </c>
      <c r="B619" s="12">
        <v>44084</v>
      </c>
      <c r="C619" t="s">
        <v>4440</v>
      </c>
      <c r="D619" t="s">
        <v>6158</v>
      </c>
      <c r="E619">
        <v>4</v>
      </c>
      <c r="F619" t="s">
        <v>4441</v>
      </c>
      <c r="G619" t="s">
        <v>4442</v>
      </c>
      <c r="H619" t="s">
        <v>19</v>
      </c>
      <c r="I619" t="s">
        <v>6193</v>
      </c>
      <c r="J619" t="s">
        <v>6187</v>
      </c>
      <c r="K619">
        <v>0.5</v>
      </c>
      <c r="L619">
        <v>5.97</v>
      </c>
      <c r="M619">
        <v>23.88</v>
      </c>
      <c r="N619" t="s">
        <v>6216</v>
      </c>
      <c r="O619" t="s">
        <v>6221</v>
      </c>
      <c r="P619" t="s">
        <v>6190</v>
      </c>
    </row>
    <row r="620" spans="1:16" x14ac:dyDescent="0.25">
      <c r="A620" t="s">
        <v>4417</v>
      </c>
      <c r="B620" s="12">
        <v>44085</v>
      </c>
      <c r="C620" t="s">
        <v>4418</v>
      </c>
      <c r="D620" t="s">
        <v>6164</v>
      </c>
      <c r="E620">
        <v>5</v>
      </c>
      <c r="F620" t="s">
        <v>4419</v>
      </c>
      <c r="G620" t="s">
        <v>4420</v>
      </c>
      <c r="H620" t="s">
        <v>19</v>
      </c>
      <c r="I620" t="s">
        <v>6195</v>
      </c>
      <c r="J620" t="s">
        <v>6186</v>
      </c>
      <c r="K620">
        <v>2.5</v>
      </c>
      <c r="L620">
        <v>36.454999999999998</v>
      </c>
      <c r="M620">
        <v>182.27499999999998</v>
      </c>
      <c r="N620" t="s">
        <v>6218</v>
      </c>
      <c r="O620" t="s">
        <v>6222</v>
      </c>
      <c r="P620" t="s">
        <v>6190</v>
      </c>
    </row>
    <row r="621" spans="1:16" x14ac:dyDescent="0.25">
      <c r="A621" t="s">
        <v>5199</v>
      </c>
      <c r="B621" s="12">
        <v>44086</v>
      </c>
      <c r="C621" t="s">
        <v>5200</v>
      </c>
      <c r="D621" t="s">
        <v>6149</v>
      </c>
      <c r="E621">
        <v>4</v>
      </c>
      <c r="F621" t="s">
        <v>5201</v>
      </c>
      <c r="G621" t="s">
        <v>5202</v>
      </c>
      <c r="H621" t="s">
        <v>19</v>
      </c>
      <c r="I621" t="s">
        <v>6192</v>
      </c>
      <c r="J621" t="s">
        <v>6187</v>
      </c>
      <c r="K621">
        <v>2.5</v>
      </c>
      <c r="L621">
        <v>20.584999999999997</v>
      </c>
      <c r="M621">
        <v>82.339999999999989</v>
      </c>
      <c r="N621" t="s">
        <v>6219</v>
      </c>
      <c r="O621" t="s">
        <v>6221</v>
      </c>
      <c r="P621" t="s">
        <v>6190</v>
      </c>
    </row>
    <row r="622" spans="1:16" x14ac:dyDescent="0.25">
      <c r="A622" t="s">
        <v>715</v>
      </c>
      <c r="B622" s="12">
        <v>44087</v>
      </c>
      <c r="C622" t="s">
        <v>716</v>
      </c>
      <c r="D622" t="s">
        <v>6162</v>
      </c>
      <c r="E622">
        <v>3</v>
      </c>
      <c r="F622" t="s">
        <v>717</v>
      </c>
      <c r="G622" t="s">
        <v>6223</v>
      </c>
      <c r="H622" t="s">
        <v>19</v>
      </c>
      <c r="I622" t="s">
        <v>6195</v>
      </c>
      <c r="J622" t="s">
        <v>6188</v>
      </c>
      <c r="K622">
        <v>1</v>
      </c>
      <c r="L622">
        <v>14.55</v>
      </c>
      <c r="M622">
        <v>43.650000000000006</v>
      </c>
      <c r="N622" t="s">
        <v>6218</v>
      </c>
      <c r="O622" t="s">
        <v>6220</v>
      </c>
      <c r="P622" t="s">
        <v>6191</v>
      </c>
    </row>
    <row r="623" spans="1:16" x14ac:dyDescent="0.25">
      <c r="A623" t="s">
        <v>4938</v>
      </c>
      <c r="B623" s="12">
        <v>44088</v>
      </c>
      <c r="C623" t="s">
        <v>4939</v>
      </c>
      <c r="D623" t="s">
        <v>6141</v>
      </c>
      <c r="E623">
        <v>6</v>
      </c>
      <c r="F623" t="s">
        <v>4940</v>
      </c>
      <c r="G623" t="s">
        <v>6223</v>
      </c>
      <c r="H623" t="s">
        <v>19</v>
      </c>
      <c r="I623" t="s">
        <v>6194</v>
      </c>
      <c r="J623" t="s">
        <v>6188</v>
      </c>
      <c r="K623">
        <v>1</v>
      </c>
      <c r="L623">
        <v>13.75</v>
      </c>
      <c r="M623">
        <v>82.5</v>
      </c>
      <c r="N623" t="s">
        <v>6217</v>
      </c>
      <c r="O623" t="s">
        <v>6220</v>
      </c>
      <c r="P623" t="s">
        <v>6190</v>
      </c>
    </row>
    <row r="624" spans="1:16" x14ac:dyDescent="0.25">
      <c r="A624" t="s">
        <v>4625</v>
      </c>
      <c r="B624" s="12">
        <v>44089</v>
      </c>
      <c r="C624" t="s">
        <v>4626</v>
      </c>
      <c r="D624" t="s">
        <v>6184</v>
      </c>
      <c r="E624">
        <v>2</v>
      </c>
      <c r="F624" t="s">
        <v>4627</v>
      </c>
      <c r="G624" t="s">
        <v>4628</v>
      </c>
      <c r="H624" t="s">
        <v>19</v>
      </c>
      <c r="I624" t="s">
        <v>6194</v>
      </c>
      <c r="J624" t="s">
        <v>6186</v>
      </c>
      <c r="K624">
        <v>0.2</v>
      </c>
      <c r="L624">
        <v>4.4550000000000001</v>
      </c>
      <c r="M624">
        <v>8.91</v>
      </c>
      <c r="N624" t="s">
        <v>6217</v>
      </c>
      <c r="O624" t="s">
        <v>6222</v>
      </c>
      <c r="P624" t="s">
        <v>6191</v>
      </c>
    </row>
    <row r="625" spans="1:16" x14ac:dyDescent="0.25">
      <c r="A625" t="s">
        <v>4915</v>
      </c>
      <c r="B625" s="12">
        <v>44090</v>
      </c>
      <c r="C625" t="s">
        <v>4916</v>
      </c>
      <c r="D625" t="s">
        <v>6160</v>
      </c>
      <c r="E625">
        <v>5</v>
      </c>
      <c r="F625" t="s">
        <v>4917</v>
      </c>
      <c r="G625" t="s">
        <v>4918</v>
      </c>
      <c r="H625" t="s">
        <v>19</v>
      </c>
      <c r="I625" t="s">
        <v>6195</v>
      </c>
      <c r="J625" t="s">
        <v>6188</v>
      </c>
      <c r="K625">
        <v>0.5</v>
      </c>
      <c r="L625">
        <v>8.73</v>
      </c>
      <c r="M625">
        <v>43.650000000000006</v>
      </c>
      <c r="N625" t="s">
        <v>6218</v>
      </c>
      <c r="O625" t="s">
        <v>6220</v>
      </c>
      <c r="P625" t="s">
        <v>6190</v>
      </c>
    </row>
    <row r="626" spans="1:16" x14ac:dyDescent="0.25">
      <c r="A626" t="s">
        <v>1384</v>
      </c>
      <c r="B626" s="12">
        <v>44091</v>
      </c>
      <c r="C626" t="s">
        <v>1385</v>
      </c>
      <c r="D626" t="s">
        <v>6164</v>
      </c>
      <c r="E626">
        <v>6</v>
      </c>
      <c r="F626" t="s">
        <v>1386</v>
      </c>
      <c r="G626" t="s">
        <v>6223</v>
      </c>
      <c r="H626" t="s">
        <v>19</v>
      </c>
      <c r="I626" t="s">
        <v>6195</v>
      </c>
      <c r="J626" t="s">
        <v>6186</v>
      </c>
      <c r="K626">
        <v>2.5</v>
      </c>
      <c r="L626">
        <v>36.454999999999998</v>
      </c>
      <c r="M626">
        <v>218.73</v>
      </c>
      <c r="N626" t="s">
        <v>6218</v>
      </c>
      <c r="O626" t="s">
        <v>6222</v>
      </c>
      <c r="P626" t="s">
        <v>6191</v>
      </c>
    </row>
    <row r="627" spans="1:16" x14ac:dyDescent="0.25">
      <c r="A627" t="s">
        <v>3860</v>
      </c>
      <c r="B627" s="12">
        <v>44276</v>
      </c>
      <c r="C627" t="s">
        <v>3861</v>
      </c>
      <c r="D627" t="s">
        <v>6164</v>
      </c>
      <c r="E627">
        <v>4</v>
      </c>
      <c r="F627" t="s">
        <v>3862</v>
      </c>
      <c r="G627" t="s">
        <v>3863</v>
      </c>
      <c r="H627" t="s">
        <v>19</v>
      </c>
      <c r="I627" t="s">
        <v>6195</v>
      </c>
      <c r="J627" t="s">
        <v>6186</v>
      </c>
      <c r="K627">
        <v>2.5</v>
      </c>
      <c r="L627">
        <v>36.454999999999998</v>
      </c>
      <c r="M627">
        <v>145.82</v>
      </c>
      <c r="N627" t="s">
        <v>6218</v>
      </c>
      <c r="O627" t="s">
        <v>6222</v>
      </c>
      <c r="P627" t="s">
        <v>6190</v>
      </c>
    </row>
    <row r="628" spans="1:16" x14ac:dyDescent="0.25">
      <c r="A628" t="s">
        <v>2250</v>
      </c>
      <c r="B628" s="12">
        <v>44093</v>
      </c>
      <c r="C628" t="s">
        <v>2251</v>
      </c>
      <c r="D628" t="s">
        <v>6146</v>
      </c>
      <c r="E628">
        <v>1</v>
      </c>
      <c r="F628" t="s">
        <v>2252</v>
      </c>
      <c r="G628" t="s">
        <v>2253</v>
      </c>
      <c r="H628" t="s">
        <v>19</v>
      </c>
      <c r="I628" t="s">
        <v>6192</v>
      </c>
      <c r="J628" t="s">
        <v>6188</v>
      </c>
      <c r="K628">
        <v>0.5</v>
      </c>
      <c r="L628">
        <v>5.97</v>
      </c>
      <c r="M628">
        <v>5.97</v>
      </c>
      <c r="N628" t="s">
        <v>6219</v>
      </c>
      <c r="O628" t="s">
        <v>6220</v>
      </c>
      <c r="P628" t="s">
        <v>6190</v>
      </c>
    </row>
    <row r="629" spans="1:16" x14ac:dyDescent="0.25">
      <c r="A629" t="s">
        <v>2137</v>
      </c>
      <c r="B629" s="12">
        <v>44274</v>
      </c>
      <c r="C629" t="s">
        <v>2138</v>
      </c>
      <c r="D629" t="s">
        <v>6158</v>
      </c>
      <c r="E629">
        <v>3</v>
      </c>
      <c r="F629" t="s">
        <v>2139</v>
      </c>
      <c r="G629" t="s">
        <v>2140</v>
      </c>
      <c r="H629" t="s">
        <v>19</v>
      </c>
      <c r="I629" t="s">
        <v>6193</v>
      </c>
      <c r="J629" t="s">
        <v>6187</v>
      </c>
      <c r="K629">
        <v>0.5</v>
      </c>
      <c r="L629">
        <v>5.97</v>
      </c>
      <c r="M629">
        <v>17.91</v>
      </c>
      <c r="N629" t="s">
        <v>6216</v>
      </c>
      <c r="O629" t="s">
        <v>6221</v>
      </c>
      <c r="P629" t="s">
        <v>6191</v>
      </c>
    </row>
    <row r="630" spans="1:16" x14ac:dyDescent="0.25">
      <c r="A630" t="s">
        <v>3872</v>
      </c>
      <c r="B630" s="12">
        <v>44095</v>
      </c>
      <c r="C630" t="s">
        <v>3873</v>
      </c>
      <c r="D630" t="s">
        <v>6154</v>
      </c>
      <c r="E630">
        <v>4</v>
      </c>
      <c r="F630" t="s">
        <v>3874</v>
      </c>
      <c r="G630" t="s">
        <v>3875</v>
      </c>
      <c r="H630" t="s">
        <v>19</v>
      </c>
      <c r="I630" t="s">
        <v>6193</v>
      </c>
      <c r="J630" t="s">
        <v>6187</v>
      </c>
      <c r="K630">
        <v>0.2</v>
      </c>
      <c r="L630">
        <v>2.9849999999999999</v>
      </c>
      <c r="M630">
        <v>11.94</v>
      </c>
      <c r="N630" t="s">
        <v>6216</v>
      </c>
      <c r="O630" t="s">
        <v>6221</v>
      </c>
      <c r="P630" t="s">
        <v>6190</v>
      </c>
    </row>
    <row r="631" spans="1:16" x14ac:dyDescent="0.25">
      <c r="A631" t="s">
        <v>5456</v>
      </c>
      <c r="B631" s="12">
        <v>44096</v>
      </c>
      <c r="C631" t="s">
        <v>5457</v>
      </c>
      <c r="D631" t="s">
        <v>6142</v>
      </c>
      <c r="E631">
        <v>1</v>
      </c>
      <c r="F631" t="s">
        <v>5458</v>
      </c>
      <c r="G631" t="s">
        <v>6223</v>
      </c>
      <c r="H631" t="s">
        <v>19</v>
      </c>
      <c r="I631" t="s">
        <v>6192</v>
      </c>
      <c r="J631" t="s">
        <v>6186</v>
      </c>
      <c r="K631">
        <v>2.5</v>
      </c>
      <c r="L631">
        <v>27.484999999999996</v>
      </c>
      <c r="M631">
        <v>27.484999999999996</v>
      </c>
      <c r="N631" t="s">
        <v>6219</v>
      </c>
      <c r="O631" t="s">
        <v>6222</v>
      </c>
      <c r="P631" t="s">
        <v>6190</v>
      </c>
    </row>
    <row r="632" spans="1:16" x14ac:dyDescent="0.25">
      <c r="A632" t="s">
        <v>1998</v>
      </c>
      <c r="B632" s="12">
        <v>44097</v>
      </c>
      <c r="C632" t="s">
        <v>1999</v>
      </c>
      <c r="D632" t="s">
        <v>6153</v>
      </c>
      <c r="E632">
        <v>6</v>
      </c>
      <c r="F632" t="s">
        <v>2000</v>
      </c>
      <c r="G632" t="s">
        <v>2001</v>
      </c>
      <c r="H632" t="s">
        <v>19</v>
      </c>
      <c r="I632" t="s">
        <v>6194</v>
      </c>
      <c r="J632" t="s">
        <v>6187</v>
      </c>
      <c r="K632">
        <v>0.2</v>
      </c>
      <c r="L632">
        <v>3.645</v>
      </c>
      <c r="M632">
        <v>21.87</v>
      </c>
      <c r="N632" t="s">
        <v>6217</v>
      </c>
      <c r="O632" t="s">
        <v>6221</v>
      </c>
      <c r="P632" t="s">
        <v>6190</v>
      </c>
    </row>
    <row r="633" spans="1:16" x14ac:dyDescent="0.25">
      <c r="A633" t="s">
        <v>3499</v>
      </c>
      <c r="B633" s="12">
        <v>44098</v>
      </c>
      <c r="C633" t="s">
        <v>3500</v>
      </c>
      <c r="D633" t="s">
        <v>6139</v>
      </c>
      <c r="E633">
        <v>2</v>
      </c>
      <c r="F633" t="s">
        <v>3501</v>
      </c>
      <c r="G633" t="s">
        <v>3502</v>
      </c>
      <c r="H633" t="s">
        <v>19</v>
      </c>
      <c r="I633" t="s">
        <v>6194</v>
      </c>
      <c r="J633" t="s">
        <v>6188</v>
      </c>
      <c r="K633">
        <v>0.5</v>
      </c>
      <c r="L633">
        <v>8.25</v>
      </c>
      <c r="M633">
        <v>16.5</v>
      </c>
      <c r="N633" t="s">
        <v>6217</v>
      </c>
      <c r="O633" t="s">
        <v>6220</v>
      </c>
      <c r="P633" t="s">
        <v>6190</v>
      </c>
    </row>
    <row r="634" spans="1:16" x14ac:dyDescent="0.25">
      <c r="A634" t="s">
        <v>4365</v>
      </c>
      <c r="B634" s="12">
        <v>44099</v>
      </c>
      <c r="C634" t="s">
        <v>4366</v>
      </c>
      <c r="D634" t="s">
        <v>6163</v>
      </c>
      <c r="E634">
        <v>3</v>
      </c>
      <c r="F634" t="s">
        <v>4367</v>
      </c>
      <c r="G634" t="s">
        <v>4368</v>
      </c>
      <c r="H634" t="s">
        <v>19</v>
      </c>
      <c r="I634" t="s">
        <v>6192</v>
      </c>
      <c r="J634" t="s">
        <v>6187</v>
      </c>
      <c r="K634">
        <v>0.2</v>
      </c>
      <c r="L634">
        <v>2.6849999999999996</v>
      </c>
      <c r="M634">
        <v>8.0549999999999997</v>
      </c>
      <c r="N634" t="s">
        <v>6219</v>
      </c>
      <c r="O634" t="s">
        <v>6221</v>
      </c>
      <c r="P634" t="s">
        <v>6190</v>
      </c>
    </row>
    <row r="635" spans="1:16" x14ac:dyDescent="0.25">
      <c r="A635" t="s">
        <v>4098</v>
      </c>
      <c r="B635" s="12">
        <v>44100</v>
      </c>
      <c r="C635" t="s">
        <v>4099</v>
      </c>
      <c r="D635" t="s">
        <v>6150</v>
      </c>
      <c r="E635">
        <v>1</v>
      </c>
      <c r="F635" t="s">
        <v>4100</v>
      </c>
      <c r="G635" t="s">
        <v>4101</v>
      </c>
      <c r="H635" t="s">
        <v>19</v>
      </c>
      <c r="I635" t="s">
        <v>6195</v>
      </c>
      <c r="J635" t="s">
        <v>6187</v>
      </c>
      <c r="K635">
        <v>0.2</v>
      </c>
      <c r="L635">
        <v>3.8849999999999998</v>
      </c>
      <c r="M635">
        <v>3.8849999999999998</v>
      </c>
      <c r="N635" t="s">
        <v>6218</v>
      </c>
      <c r="O635" t="s">
        <v>6221</v>
      </c>
      <c r="P635" t="s">
        <v>6190</v>
      </c>
    </row>
    <row r="636" spans="1:16" x14ac:dyDescent="0.25">
      <c r="A636" t="s">
        <v>2745</v>
      </c>
      <c r="B636" s="12">
        <v>44101</v>
      </c>
      <c r="C636" t="s">
        <v>2746</v>
      </c>
      <c r="D636" t="s">
        <v>6170</v>
      </c>
      <c r="E636">
        <v>4</v>
      </c>
      <c r="F636" t="s">
        <v>2747</v>
      </c>
      <c r="G636" t="s">
        <v>2748</v>
      </c>
      <c r="H636" t="s">
        <v>19</v>
      </c>
      <c r="I636" t="s">
        <v>6195</v>
      </c>
      <c r="J636" t="s">
        <v>6186</v>
      </c>
      <c r="K636">
        <v>1</v>
      </c>
      <c r="L636">
        <v>15.85</v>
      </c>
      <c r="M636">
        <v>63.4</v>
      </c>
      <c r="N636" t="s">
        <v>6218</v>
      </c>
      <c r="O636" t="s">
        <v>6222</v>
      </c>
      <c r="P636" t="s">
        <v>6191</v>
      </c>
    </row>
    <row r="637" spans="1:16" x14ac:dyDescent="0.25">
      <c r="A637" t="s">
        <v>5803</v>
      </c>
      <c r="B637" s="12">
        <v>44102</v>
      </c>
      <c r="C637" t="s">
        <v>5804</v>
      </c>
      <c r="D637" t="s">
        <v>6173</v>
      </c>
      <c r="E637">
        <v>2</v>
      </c>
      <c r="F637" t="s">
        <v>5805</v>
      </c>
      <c r="G637" t="s">
        <v>5806</v>
      </c>
      <c r="H637" t="s">
        <v>19</v>
      </c>
      <c r="I637" t="s">
        <v>6192</v>
      </c>
      <c r="J637" t="s">
        <v>6186</v>
      </c>
      <c r="K637">
        <v>0.5</v>
      </c>
      <c r="L637">
        <v>7.169999999999999</v>
      </c>
      <c r="M637">
        <v>14.339999999999998</v>
      </c>
      <c r="N637" t="s">
        <v>6219</v>
      </c>
      <c r="O637" t="s">
        <v>6222</v>
      </c>
      <c r="P637" t="s">
        <v>6190</v>
      </c>
    </row>
    <row r="638" spans="1:16" x14ac:dyDescent="0.25">
      <c r="A638" t="s">
        <v>2009</v>
      </c>
      <c r="B638" s="12">
        <v>44103</v>
      </c>
      <c r="C638" t="s">
        <v>2010</v>
      </c>
      <c r="D638" t="s">
        <v>6154</v>
      </c>
      <c r="E638">
        <v>2</v>
      </c>
      <c r="F638" t="s">
        <v>2011</v>
      </c>
      <c r="G638" t="s">
        <v>2012</v>
      </c>
      <c r="H638" t="s">
        <v>19</v>
      </c>
      <c r="I638" t="s">
        <v>6193</v>
      </c>
      <c r="J638" t="s">
        <v>6187</v>
      </c>
      <c r="K638">
        <v>0.2</v>
      </c>
      <c r="L638">
        <v>2.9849999999999999</v>
      </c>
      <c r="M638">
        <v>5.97</v>
      </c>
      <c r="N638" t="s">
        <v>6216</v>
      </c>
      <c r="O638" t="s">
        <v>6221</v>
      </c>
      <c r="P638" t="s">
        <v>6191</v>
      </c>
    </row>
    <row r="639" spans="1:16" x14ac:dyDescent="0.25">
      <c r="A639" t="s">
        <v>3553</v>
      </c>
      <c r="B639" s="12">
        <v>44104</v>
      </c>
      <c r="C639" t="s">
        <v>3554</v>
      </c>
      <c r="D639" t="s">
        <v>6175</v>
      </c>
      <c r="E639">
        <v>4</v>
      </c>
      <c r="F639" t="s">
        <v>3555</v>
      </c>
      <c r="G639" t="s">
        <v>3556</v>
      </c>
      <c r="H639" t="s">
        <v>19</v>
      </c>
      <c r="I639" t="s">
        <v>6193</v>
      </c>
      <c r="J639" t="s">
        <v>6188</v>
      </c>
      <c r="K639">
        <v>2.5</v>
      </c>
      <c r="L639">
        <v>25.874999999999996</v>
      </c>
      <c r="M639">
        <v>103.49999999999999</v>
      </c>
      <c r="N639" t="s">
        <v>6216</v>
      </c>
      <c r="O639" t="s">
        <v>6220</v>
      </c>
      <c r="P639" t="s">
        <v>6191</v>
      </c>
    </row>
    <row r="640" spans="1:16" x14ac:dyDescent="0.25">
      <c r="A640" t="s">
        <v>3021</v>
      </c>
      <c r="B640" s="12">
        <v>44105</v>
      </c>
      <c r="C640" t="s">
        <v>3022</v>
      </c>
      <c r="D640" t="s">
        <v>6163</v>
      </c>
      <c r="E640">
        <v>2</v>
      </c>
      <c r="F640" t="s">
        <v>3023</v>
      </c>
      <c r="G640" t="s">
        <v>3024</v>
      </c>
      <c r="H640" t="s">
        <v>19</v>
      </c>
      <c r="I640" t="s">
        <v>6192</v>
      </c>
      <c r="J640" t="s">
        <v>6187</v>
      </c>
      <c r="K640">
        <v>0.2</v>
      </c>
      <c r="L640">
        <v>2.6849999999999996</v>
      </c>
      <c r="M640">
        <v>5.3699999999999992</v>
      </c>
      <c r="N640" t="s">
        <v>6219</v>
      </c>
      <c r="O640" t="s">
        <v>6221</v>
      </c>
      <c r="P640" t="s">
        <v>6191</v>
      </c>
    </row>
    <row r="641" spans="1:16" x14ac:dyDescent="0.25">
      <c r="A641" t="s">
        <v>2939</v>
      </c>
      <c r="B641" s="12">
        <v>44273</v>
      </c>
      <c r="C641" t="s">
        <v>2940</v>
      </c>
      <c r="D641" t="s">
        <v>6139</v>
      </c>
      <c r="E641">
        <v>1</v>
      </c>
      <c r="F641" t="s">
        <v>2941</v>
      </c>
      <c r="G641" t="s">
        <v>2942</v>
      </c>
      <c r="H641" t="s">
        <v>19</v>
      </c>
      <c r="I641" t="s">
        <v>6194</v>
      </c>
      <c r="J641" t="s">
        <v>6188</v>
      </c>
      <c r="K641">
        <v>0.5</v>
      </c>
      <c r="L641">
        <v>8.25</v>
      </c>
      <c r="M641">
        <v>8.25</v>
      </c>
      <c r="N641" t="s">
        <v>6217</v>
      </c>
      <c r="O641" t="s">
        <v>6220</v>
      </c>
      <c r="P641" t="s">
        <v>6191</v>
      </c>
    </row>
    <row r="642" spans="1:16" x14ac:dyDescent="0.25">
      <c r="A642" t="s">
        <v>1596</v>
      </c>
      <c r="B642" s="12">
        <v>44107</v>
      </c>
      <c r="C642" t="s">
        <v>1597</v>
      </c>
      <c r="D642" t="s">
        <v>6176</v>
      </c>
      <c r="E642">
        <v>6</v>
      </c>
      <c r="F642" t="s">
        <v>1598</v>
      </c>
      <c r="G642" t="s">
        <v>1599</v>
      </c>
      <c r="H642" t="s">
        <v>19</v>
      </c>
      <c r="I642" t="s">
        <v>6194</v>
      </c>
      <c r="J642" t="s">
        <v>6186</v>
      </c>
      <c r="K642">
        <v>0.5</v>
      </c>
      <c r="L642">
        <v>8.91</v>
      </c>
      <c r="M642">
        <v>53.46</v>
      </c>
      <c r="N642" t="s">
        <v>6217</v>
      </c>
      <c r="O642" t="s">
        <v>6222</v>
      </c>
      <c r="P642" t="s">
        <v>6191</v>
      </c>
    </row>
    <row r="643" spans="1:16" x14ac:dyDescent="0.25">
      <c r="A643" t="s">
        <v>1596</v>
      </c>
      <c r="B643" s="12">
        <v>44108</v>
      </c>
      <c r="C643" t="s">
        <v>1597</v>
      </c>
      <c r="D643" t="s">
        <v>6165</v>
      </c>
      <c r="E643">
        <v>2</v>
      </c>
      <c r="F643" t="s">
        <v>1598</v>
      </c>
      <c r="G643" t="s">
        <v>1599</v>
      </c>
      <c r="H643" t="s">
        <v>19</v>
      </c>
      <c r="I643" t="s">
        <v>6195</v>
      </c>
      <c r="J643" t="s">
        <v>6187</v>
      </c>
      <c r="K643">
        <v>2.5</v>
      </c>
      <c r="L643">
        <v>29.784999999999997</v>
      </c>
      <c r="M643">
        <v>59.569999999999993</v>
      </c>
      <c r="N643" t="s">
        <v>6218</v>
      </c>
      <c r="O643" t="s">
        <v>6221</v>
      </c>
      <c r="P643" t="s">
        <v>6191</v>
      </c>
    </row>
    <row r="644" spans="1:16" x14ac:dyDescent="0.25">
      <c r="A644" t="s">
        <v>1596</v>
      </c>
      <c r="B644" s="12">
        <v>44109</v>
      </c>
      <c r="C644" t="s">
        <v>1597</v>
      </c>
      <c r="D644" t="s">
        <v>6165</v>
      </c>
      <c r="E644">
        <v>3</v>
      </c>
      <c r="F644" t="s">
        <v>1598</v>
      </c>
      <c r="G644" t="s">
        <v>1599</v>
      </c>
      <c r="H644" t="s">
        <v>19</v>
      </c>
      <c r="I644" t="s">
        <v>6195</v>
      </c>
      <c r="J644" t="s">
        <v>6187</v>
      </c>
      <c r="K644">
        <v>2.5</v>
      </c>
      <c r="L644">
        <v>29.784999999999997</v>
      </c>
      <c r="M644">
        <v>89.35499999999999</v>
      </c>
      <c r="N644" t="s">
        <v>6218</v>
      </c>
      <c r="O644" t="s">
        <v>6221</v>
      </c>
      <c r="P644" t="s">
        <v>6191</v>
      </c>
    </row>
    <row r="645" spans="1:16" x14ac:dyDescent="0.25">
      <c r="A645" t="s">
        <v>1596</v>
      </c>
      <c r="B645" s="12">
        <v>44110</v>
      </c>
      <c r="C645" t="s">
        <v>1597</v>
      </c>
      <c r="D645" t="s">
        <v>6161</v>
      </c>
      <c r="E645">
        <v>4</v>
      </c>
      <c r="F645" t="s">
        <v>1598</v>
      </c>
      <c r="G645" t="s">
        <v>1599</v>
      </c>
      <c r="H645" t="s">
        <v>19</v>
      </c>
      <c r="I645" t="s">
        <v>6195</v>
      </c>
      <c r="J645" t="s">
        <v>6186</v>
      </c>
      <c r="K645">
        <v>0.5</v>
      </c>
      <c r="L645">
        <v>9.51</v>
      </c>
      <c r="M645">
        <v>38.04</v>
      </c>
      <c r="N645" t="s">
        <v>6218</v>
      </c>
      <c r="O645" t="s">
        <v>6222</v>
      </c>
      <c r="P645" t="s">
        <v>6191</v>
      </c>
    </row>
    <row r="646" spans="1:16" x14ac:dyDescent="0.25">
      <c r="A646" t="s">
        <v>1596</v>
      </c>
      <c r="B646" s="12">
        <v>44111</v>
      </c>
      <c r="C646" t="s">
        <v>1597</v>
      </c>
      <c r="D646" t="s">
        <v>6141</v>
      </c>
      <c r="E646">
        <v>3</v>
      </c>
      <c r="F646" t="s">
        <v>1598</v>
      </c>
      <c r="G646" t="s">
        <v>1599</v>
      </c>
      <c r="H646" t="s">
        <v>19</v>
      </c>
      <c r="I646" t="s">
        <v>6194</v>
      </c>
      <c r="J646" t="s">
        <v>6188</v>
      </c>
      <c r="K646">
        <v>1</v>
      </c>
      <c r="L646">
        <v>13.75</v>
      </c>
      <c r="M646">
        <v>41.25</v>
      </c>
      <c r="N646" t="s">
        <v>6217</v>
      </c>
      <c r="O646" t="s">
        <v>6220</v>
      </c>
      <c r="P646" t="s">
        <v>6191</v>
      </c>
    </row>
    <row r="647" spans="1:16" x14ac:dyDescent="0.25">
      <c r="A647" t="s">
        <v>1239</v>
      </c>
      <c r="B647" s="12">
        <v>44112</v>
      </c>
      <c r="C647" t="s">
        <v>1240</v>
      </c>
      <c r="D647" t="s">
        <v>6143</v>
      </c>
      <c r="E647">
        <v>1</v>
      </c>
      <c r="F647" t="s">
        <v>1241</v>
      </c>
      <c r="G647" t="s">
        <v>1242</v>
      </c>
      <c r="H647" t="s">
        <v>19</v>
      </c>
      <c r="I647" t="s">
        <v>6195</v>
      </c>
      <c r="J647" t="s">
        <v>6187</v>
      </c>
      <c r="K647">
        <v>1</v>
      </c>
      <c r="L647">
        <v>12.95</v>
      </c>
      <c r="M647">
        <v>12.95</v>
      </c>
      <c r="N647" t="s">
        <v>6218</v>
      </c>
      <c r="O647" t="s">
        <v>6221</v>
      </c>
      <c r="P647" t="s">
        <v>6191</v>
      </c>
    </row>
    <row r="648" spans="1:16" x14ac:dyDescent="0.25">
      <c r="A648" t="s">
        <v>2440</v>
      </c>
      <c r="B648" s="12">
        <v>44113</v>
      </c>
      <c r="C648" t="s">
        <v>2441</v>
      </c>
      <c r="D648" t="s">
        <v>6180</v>
      </c>
      <c r="E648">
        <v>3</v>
      </c>
      <c r="F648" t="s">
        <v>2442</v>
      </c>
      <c r="G648" t="s">
        <v>2443</v>
      </c>
      <c r="H648" t="s">
        <v>19</v>
      </c>
      <c r="I648" t="s">
        <v>6193</v>
      </c>
      <c r="J648" t="s">
        <v>6186</v>
      </c>
      <c r="K648">
        <v>0.5</v>
      </c>
      <c r="L648">
        <v>7.77</v>
      </c>
      <c r="M648">
        <v>23.31</v>
      </c>
      <c r="N648" t="s">
        <v>6216</v>
      </c>
      <c r="O648" t="s">
        <v>6222</v>
      </c>
      <c r="P648" t="s">
        <v>6190</v>
      </c>
    </row>
    <row r="649" spans="1:16" x14ac:dyDescent="0.25">
      <c r="A649" t="s">
        <v>4383</v>
      </c>
      <c r="B649" s="12">
        <v>44114</v>
      </c>
      <c r="C649" t="s">
        <v>4384</v>
      </c>
      <c r="D649" t="s">
        <v>6157</v>
      </c>
      <c r="E649">
        <v>5</v>
      </c>
      <c r="F649" t="s">
        <v>4385</v>
      </c>
      <c r="G649" t="s">
        <v>4386</v>
      </c>
      <c r="H649" t="s">
        <v>19</v>
      </c>
      <c r="I649" t="s">
        <v>6193</v>
      </c>
      <c r="J649" t="s">
        <v>6188</v>
      </c>
      <c r="K649">
        <v>0.5</v>
      </c>
      <c r="L649">
        <v>6.75</v>
      </c>
      <c r="M649">
        <v>33.75</v>
      </c>
      <c r="N649" t="s">
        <v>6216</v>
      </c>
      <c r="O649" t="s">
        <v>6220</v>
      </c>
      <c r="P649" t="s">
        <v>6191</v>
      </c>
    </row>
    <row r="650" spans="1:16" x14ac:dyDescent="0.25">
      <c r="A650" t="s">
        <v>5558</v>
      </c>
      <c r="B650" s="12">
        <v>44115</v>
      </c>
      <c r="C650" t="s">
        <v>5559</v>
      </c>
      <c r="D650" t="s">
        <v>6172</v>
      </c>
      <c r="E650">
        <v>6</v>
      </c>
      <c r="F650" t="s">
        <v>5560</v>
      </c>
      <c r="G650" t="s">
        <v>5561</v>
      </c>
      <c r="H650" t="s">
        <v>19</v>
      </c>
      <c r="I650" t="s">
        <v>6192</v>
      </c>
      <c r="J650" t="s">
        <v>6187</v>
      </c>
      <c r="K650">
        <v>0.5</v>
      </c>
      <c r="L650">
        <v>5.3699999999999992</v>
      </c>
      <c r="M650">
        <v>32.22</v>
      </c>
      <c r="N650" t="s">
        <v>6219</v>
      </c>
      <c r="O650" t="s">
        <v>6221</v>
      </c>
      <c r="P650" t="s">
        <v>6190</v>
      </c>
    </row>
    <row r="651" spans="1:16" x14ac:dyDescent="0.25">
      <c r="A651" t="s">
        <v>687</v>
      </c>
      <c r="B651" s="12">
        <v>44116</v>
      </c>
      <c r="C651" t="s">
        <v>688</v>
      </c>
      <c r="D651" t="s">
        <v>6158</v>
      </c>
      <c r="E651">
        <v>6</v>
      </c>
      <c r="F651" t="s">
        <v>689</v>
      </c>
      <c r="G651" t="s">
        <v>690</v>
      </c>
      <c r="H651" t="s">
        <v>19</v>
      </c>
      <c r="I651" t="s">
        <v>6193</v>
      </c>
      <c r="J651" t="s">
        <v>6187</v>
      </c>
      <c r="K651">
        <v>0.5</v>
      </c>
      <c r="L651">
        <v>5.97</v>
      </c>
      <c r="M651">
        <v>35.82</v>
      </c>
      <c r="N651" t="s">
        <v>6216</v>
      </c>
      <c r="O651" t="s">
        <v>6221</v>
      </c>
      <c r="P651" t="s">
        <v>6191</v>
      </c>
    </row>
    <row r="652" spans="1:16" x14ac:dyDescent="0.25">
      <c r="A652" t="s">
        <v>4545</v>
      </c>
      <c r="B652" s="12">
        <v>44117</v>
      </c>
      <c r="C652" t="s">
        <v>4546</v>
      </c>
      <c r="D652" t="s">
        <v>6143</v>
      </c>
      <c r="E652">
        <v>3</v>
      </c>
      <c r="F652" t="s">
        <v>4547</v>
      </c>
      <c r="G652" t="s">
        <v>4548</v>
      </c>
      <c r="H652" t="s">
        <v>19</v>
      </c>
      <c r="I652" t="s">
        <v>6195</v>
      </c>
      <c r="J652" t="s">
        <v>6187</v>
      </c>
      <c r="K652">
        <v>1</v>
      </c>
      <c r="L652">
        <v>12.95</v>
      </c>
      <c r="M652">
        <v>38.849999999999994</v>
      </c>
      <c r="N652" t="s">
        <v>6218</v>
      </c>
      <c r="O652" t="s">
        <v>6221</v>
      </c>
      <c r="P652" t="s">
        <v>6191</v>
      </c>
    </row>
    <row r="653" spans="1:16" x14ac:dyDescent="0.25">
      <c r="A653" t="s">
        <v>5305</v>
      </c>
      <c r="B653" s="12">
        <v>44272</v>
      </c>
      <c r="C653" t="s">
        <v>5306</v>
      </c>
      <c r="D653" t="s">
        <v>6165</v>
      </c>
      <c r="E653">
        <v>4</v>
      </c>
      <c r="F653" t="s">
        <v>5307</v>
      </c>
      <c r="G653" t="s">
        <v>5308</v>
      </c>
      <c r="H653" t="s">
        <v>19</v>
      </c>
      <c r="I653" t="s">
        <v>6195</v>
      </c>
      <c r="J653" t="s">
        <v>6187</v>
      </c>
      <c r="K653">
        <v>2.5</v>
      </c>
      <c r="L653">
        <v>29.784999999999997</v>
      </c>
      <c r="M653">
        <v>119.13999999999999</v>
      </c>
      <c r="N653" t="s">
        <v>6218</v>
      </c>
      <c r="O653" t="s">
        <v>6221</v>
      </c>
      <c r="P653" t="s">
        <v>6190</v>
      </c>
    </row>
    <row r="654" spans="1:16" x14ac:dyDescent="0.25">
      <c r="A654" t="s">
        <v>4477</v>
      </c>
      <c r="B654" s="12">
        <v>44119</v>
      </c>
      <c r="C654" t="s">
        <v>4478</v>
      </c>
      <c r="D654" t="s">
        <v>6156</v>
      </c>
      <c r="E654">
        <v>3</v>
      </c>
      <c r="F654" t="s">
        <v>4479</v>
      </c>
      <c r="G654" t="s">
        <v>4480</v>
      </c>
      <c r="H654" t="s">
        <v>19</v>
      </c>
      <c r="I654" t="s">
        <v>6194</v>
      </c>
      <c r="J654" t="s">
        <v>6188</v>
      </c>
      <c r="K654">
        <v>0.2</v>
      </c>
      <c r="L654">
        <v>4.125</v>
      </c>
      <c r="M654">
        <v>12.375</v>
      </c>
      <c r="N654" t="s">
        <v>6217</v>
      </c>
      <c r="O654" t="s">
        <v>6220</v>
      </c>
      <c r="P654" t="s">
        <v>6191</v>
      </c>
    </row>
    <row r="655" spans="1:16" x14ac:dyDescent="0.25">
      <c r="A655" t="s">
        <v>3700</v>
      </c>
      <c r="B655" s="12">
        <v>44270</v>
      </c>
      <c r="C655" t="s">
        <v>3701</v>
      </c>
      <c r="D655" t="s">
        <v>6145</v>
      </c>
      <c r="E655">
        <v>4</v>
      </c>
      <c r="F655" t="s">
        <v>3702</v>
      </c>
      <c r="G655" t="s">
        <v>3703</v>
      </c>
      <c r="H655" t="s">
        <v>19</v>
      </c>
      <c r="I655" t="s">
        <v>6195</v>
      </c>
      <c r="J655" t="s">
        <v>6186</v>
      </c>
      <c r="K655">
        <v>0.2</v>
      </c>
      <c r="L655">
        <v>4.7549999999999999</v>
      </c>
      <c r="M655">
        <v>19.02</v>
      </c>
      <c r="N655" t="s">
        <v>6218</v>
      </c>
      <c r="O655" t="s">
        <v>6222</v>
      </c>
      <c r="P655" t="s">
        <v>6190</v>
      </c>
    </row>
    <row r="656" spans="1:16" x14ac:dyDescent="0.25">
      <c r="A656" t="s">
        <v>2492</v>
      </c>
      <c r="B656" s="12">
        <v>44121</v>
      </c>
      <c r="C656" t="s">
        <v>2493</v>
      </c>
      <c r="D656" t="s">
        <v>6168</v>
      </c>
      <c r="E656">
        <v>5</v>
      </c>
      <c r="F656" t="s">
        <v>2494</v>
      </c>
      <c r="G656" t="s">
        <v>2495</v>
      </c>
      <c r="H656" t="s">
        <v>19</v>
      </c>
      <c r="I656" t="s">
        <v>6193</v>
      </c>
      <c r="J656" t="s">
        <v>6187</v>
      </c>
      <c r="K656">
        <v>2.5</v>
      </c>
      <c r="L656">
        <v>22.884999999999998</v>
      </c>
      <c r="M656">
        <v>114.42499999999998</v>
      </c>
      <c r="N656" t="s">
        <v>6216</v>
      </c>
      <c r="O656" t="s">
        <v>6221</v>
      </c>
      <c r="P656" t="s">
        <v>6190</v>
      </c>
    </row>
    <row r="657" spans="1:16" x14ac:dyDescent="0.25">
      <c r="A657" t="s">
        <v>3041</v>
      </c>
      <c r="B657" s="12">
        <v>44269</v>
      </c>
      <c r="C657" t="s">
        <v>3042</v>
      </c>
      <c r="D657" t="s">
        <v>6167</v>
      </c>
      <c r="E657">
        <v>3</v>
      </c>
      <c r="F657" t="s">
        <v>3043</v>
      </c>
      <c r="G657" t="s">
        <v>3044</v>
      </c>
      <c r="H657" t="s">
        <v>19</v>
      </c>
      <c r="I657" t="s">
        <v>6193</v>
      </c>
      <c r="J657" t="s">
        <v>6186</v>
      </c>
      <c r="K657">
        <v>0.2</v>
      </c>
      <c r="L657">
        <v>3.8849999999999998</v>
      </c>
      <c r="M657">
        <v>11.654999999999999</v>
      </c>
      <c r="N657" t="s">
        <v>6216</v>
      </c>
      <c r="O657" t="s">
        <v>6222</v>
      </c>
      <c r="P657" t="s">
        <v>6191</v>
      </c>
    </row>
    <row r="658" spans="1:16" x14ac:dyDescent="0.25">
      <c r="A658" t="s">
        <v>1906</v>
      </c>
      <c r="B658" s="12">
        <v>44123</v>
      </c>
      <c r="C658" t="s">
        <v>1907</v>
      </c>
      <c r="D658" t="s">
        <v>6141</v>
      </c>
      <c r="E658">
        <v>5</v>
      </c>
      <c r="F658" t="s">
        <v>1908</v>
      </c>
      <c r="G658" t="s">
        <v>1909</v>
      </c>
      <c r="H658" t="s">
        <v>19</v>
      </c>
      <c r="I658" t="s">
        <v>6194</v>
      </c>
      <c r="J658" t="s">
        <v>6188</v>
      </c>
      <c r="K658">
        <v>1</v>
      </c>
      <c r="L658">
        <v>13.75</v>
      </c>
      <c r="M658">
        <v>68.75</v>
      </c>
      <c r="N658" t="s">
        <v>6217</v>
      </c>
      <c r="O658" t="s">
        <v>6220</v>
      </c>
      <c r="P658" t="s">
        <v>6190</v>
      </c>
    </row>
    <row r="659" spans="1:16" x14ac:dyDescent="0.25">
      <c r="A659" t="s">
        <v>902</v>
      </c>
      <c r="B659" s="12">
        <v>44124</v>
      </c>
      <c r="C659" t="s">
        <v>903</v>
      </c>
      <c r="D659" t="s">
        <v>6159</v>
      </c>
      <c r="E659">
        <v>5</v>
      </c>
      <c r="F659" t="s">
        <v>904</v>
      </c>
      <c r="G659" t="s">
        <v>6223</v>
      </c>
      <c r="H659" t="s">
        <v>19</v>
      </c>
      <c r="I659" t="s">
        <v>6195</v>
      </c>
      <c r="J659" t="s">
        <v>6188</v>
      </c>
      <c r="K659">
        <v>0.2</v>
      </c>
      <c r="L659">
        <v>4.3650000000000002</v>
      </c>
      <c r="M659">
        <v>21.825000000000003</v>
      </c>
      <c r="N659" t="s">
        <v>6218</v>
      </c>
      <c r="O659" t="s">
        <v>6220</v>
      </c>
      <c r="P659" t="s">
        <v>6190</v>
      </c>
    </row>
    <row r="660" spans="1:16" x14ac:dyDescent="0.25">
      <c r="A660" t="s">
        <v>4926</v>
      </c>
      <c r="B660" s="12">
        <v>44125</v>
      </c>
      <c r="C660" t="s">
        <v>4927</v>
      </c>
      <c r="D660" t="s">
        <v>6168</v>
      </c>
      <c r="E660">
        <v>1</v>
      </c>
      <c r="F660" t="s">
        <v>4928</v>
      </c>
      <c r="G660" t="s">
        <v>4929</v>
      </c>
      <c r="H660" t="s">
        <v>19</v>
      </c>
      <c r="I660" t="s">
        <v>6193</v>
      </c>
      <c r="J660" t="s">
        <v>6187</v>
      </c>
      <c r="K660">
        <v>2.5</v>
      </c>
      <c r="L660">
        <v>22.884999999999998</v>
      </c>
      <c r="M660">
        <v>22.884999999999998</v>
      </c>
      <c r="N660" t="s">
        <v>6216</v>
      </c>
      <c r="O660" t="s">
        <v>6221</v>
      </c>
      <c r="P660" t="s">
        <v>6191</v>
      </c>
    </row>
    <row r="661" spans="1:16" x14ac:dyDescent="0.25">
      <c r="A661" t="s">
        <v>501</v>
      </c>
      <c r="B661" s="12">
        <v>44126</v>
      </c>
      <c r="C661" t="s">
        <v>502</v>
      </c>
      <c r="D661" t="s">
        <v>6140</v>
      </c>
      <c r="E661">
        <v>1</v>
      </c>
      <c r="F661" t="s">
        <v>503</v>
      </c>
      <c r="G661" t="s">
        <v>504</v>
      </c>
      <c r="H661" t="s">
        <v>19</v>
      </c>
      <c r="I661" t="s">
        <v>6193</v>
      </c>
      <c r="J661" t="s">
        <v>6186</v>
      </c>
      <c r="K661">
        <v>1</v>
      </c>
      <c r="L661">
        <v>12.95</v>
      </c>
      <c r="M661">
        <v>12.95</v>
      </c>
      <c r="N661" t="s">
        <v>6216</v>
      </c>
      <c r="O661" t="s">
        <v>6222</v>
      </c>
      <c r="P661" t="s">
        <v>6190</v>
      </c>
    </row>
    <row r="662" spans="1:16" x14ac:dyDescent="0.25">
      <c r="A662" t="s">
        <v>4229</v>
      </c>
      <c r="B662" s="12">
        <v>44127</v>
      </c>
      <c r="C662" t="s">
        <v>4230</v>
      </c>
      <c r="D662" t="s">
        <v>6165</v>
      </c>
      <c r="E662">
        <v>5</v>
      </c>
      <c r="F662" t="s">
        <v>4231</v>
      </c>
      <c r="G662" t="s">
        <v>4232</v>
      </c>
      <c r="H662" t="s">
        <v>19</v>
      </c>
      <c r="I662" t="s">
        <v>6195</v>
      </c>
      <c r="J662" t="s">
        <v>6187</v>
      </c>
      <c r="K662">
        <v>2.5</v>
      </c>
      <c r="L662">
        <v>29.784999999999997</v>
      </c>
      <c r="M662">
        <v>148.92499999999998</v>
      </c>
      <c r="N662" t="s">
        <v>6218</v>
      </c>
      <c r="O662" t="s">
        <v>6221</v>
      </c>
      <c r="P662" t="s">
        <v>6191</v>
      </c>
    </row>
    <row r="663" spans="1:16" x14ac:dyDescent="0.25">
      <c r="A663" t="s">
        <v>1350</v>
      </c>
      <c r="B663" s="12">
        <v>44128</v>
      </c>
      <c r="C663" t="s">
        <v>1351</v>
      </c>
      <c r="D663" t="s">
        <v>6163</v>
      </c>
      <c r="E663">
        <v>1</v>
      </c>
      <c r="F663" t="s">
        <v>1352</v>
      </c>
      <c r="G663" t="s">
        <v>6223</v>
      </c>
      <c r="H663" t="s">
        <v>19</v>
      </c>
      <c r="I663" t="s">
        <v>6192</v>
      </c>
      <c r="J663" t="s">
        <v>6187</v>
      </c>
      <c r="K663">
        <v>0.2</v>
      </c>
      <c r="L663">
        <v>2.6849999999999996</v>
      </c>
      <c r="M663">
        <v>2.6849999999999996</v>
      </c>
      <c r="N663" t="s">
        <v>6219</v>
      </c>
      <c r="O663" t="s">
        <v>6221</v>
      </c>
      <c r="P663" t="s">
        <v>6191</v>
      </c>
    </row>
    <row r="664" spans="1:16" x14ac:dyDescent="0.25">
      <c r="A664" t="s">
        <v>2905</v>
      </c>
      <c r="B664" s="12">
        <v>44129</v>
      </c>
      <c r="C664" t="s">
        <v>2586</v>
      </c>
      <c r="D664" t="s">
        <v>6140</v>
      </c>
      <c r="E664">
        <v>6</v>
      </c>
      <c r="F664" t="s">
        <v>2587</v>
      </c>
      <c r="G664" t="s">
        <v>2588</v>
      </c>
      <c r="H664" t="s">
        <v>19</v>
      </c>
      <c r="I664" t="s">
        <v>6193</v>
      </c>
      <c r="J664" t="s">
        <v>6186</v>
      </c>
      <c r="K664">
        <v>1</v>
      </c>
      <c r="L664">
        <v>12.95</v>
      </c>
      <c r="M664">
        <v>77.699999999999989</v>
      </c>
      <c r="N664" t="s">
        <v>6216</v>
      </c>
      <c r="O664" t="s">
        <v>6222</v>
      </c>
      <c r="P664" t="s">
        <v>6191</v>
      </c>
    </row>
    <row r="665" spans="1:16" x14ac:dyDescent="0.25">
      <c r="A665" t="s">
        <v>2313</v>
      </c>
      <c r="B665" s="12">
        <v>44130</v>
      </c>
      <c r="C665" t="s">
        <v>2314</v>
      </c>
      <c r="D665" t="s">
        <v>6153</v>
      </c>
      <c r="E665">
        <v>5</v>
      </c>
      <c r="F665" t="s">
        <v>2315</v>
      </c>
      <c r="G665" t="s">
        <v>2316</v>
      </c>
      <c r="H665" t="s">
        <v>19</v>
      </c>
      <c r="I665" t="s">
        <v>6194</v>
      </c>
      <c r="J665" t="s">
        <v>6187</v>
      </c>
      <c r="K665">
        <v>0.2</v>
      </c>
      <c r="L665">
        <v>3.645</v>
      </c>
      <c r="M665">
        <v>18.225000000000001</v>
      </c>
      <c r="N665" t="s">
        <v>6217</v>
      </c>
      <c r="O665" t="s">
        <v>6221</v>
      </c>
      <c r="P665" t="s">
        <v>6190</v>
      </c>
    </row>
    <row r="666" spans="1:16" x14ac:dyDescent="0.25">
      <c r="A666" t="s">
        <v>711</v>
      </c>
      <c r="B666" s="12">
        <v>44268</v>
      </c>
      <c r="C666" t="s">
        <v>712</v>
      </c>
      <c r="D666" t="s">
        <v>6138</v>
      </c>
      <c r="E666">
        <v>6</v>
      </c>
      <c r="F666" t="s">
        <v>713</v>
      </c>
      <c r="G666" t="s">
        <v>6223</v>
      </c>
      <c r="H666" t="s">
        <v>19</v>
      </c>
      <c r="I666" t="s">
        <v>6192</v>
      </c>
      <c r="J666" t="s">
        <v>6188</v>
      </c>
      <c r="K666">
        <v>1</v>
      </c>
      <c r="L666">
        <v>9.9499999999999993</v>
      </c>
      <c r="M666">
        <v>59.699999999999996</v>
      </c>
      <c r="N666" t="s">
        <v>6219</v>
      </c>
      <c r="O666" t="s">
        <v>6220</v>
      </c>
      <c r="P666" t="s">
        <v>6190</v>
      </c>
    </row>
    <row r="667" spans="1:16" x14ac:dyDescent="0.25">
      <c r="A667" t="s">
        <v>3141</v>
      </c>
      <c r="B667" s="12">
        <v>44132</v>
      </c>
      <c r="C667" t="s">
        <v>3194</v>
      </c>
      <c r="D667" t="s">
        <v>6184</v>
      </c>
      <c r="E667">
        <v>5</v>
      </c>
      <c r="F667" t="s">
        <v>3195</v>
      </c>
      <c r="G667" t="s">
        <v>3196</v>
      </c>
      <c r="H667" t="s">
        <v>19</v>
      </c>
      <c r="I667" t="s">
        <v>6194</v>
      </c>
      <c r="J667" t="s">
        <v>6186</v>
      </c>
      <c r="K667">
        <v>0.2</v>
      </c>
      <c r="L667">
        <v>4.4550000000000001</v>
      </c>
      <c r="M667">
        <v>22.274999999999999</v>
      </c>
      <c r="N667" t="s">
        <v>6217</v>
      </c>
      <c r="O667" t="s">
        <v>6222</v>
      </c>
      <c r="P667" t="s">
        <v>6190</v>
      </c>
    </row>
    <row r="668" spans="1:16" x14ac:dyDescent="0.25">
      <c r="A668" t="s">
        <v>4179</v>
      </c>
      <c r="B668" s="12">
        <v>44133</v>
      </c>
      <c r="C668" t="s">
        <v>4180</v>
      </c>
      <c r="D668" t="s">
        <v>6175</v>
      </c>
      <c r="E668">
        <v>4</v>
      </c>
      <c r="F668" t="s">
        <v>4181</v>
      </c>
      <c r="G668" t="s">
        <v>4182</v>
      </c>
      <c r="H668" t="s">
        <v>19</v>
      </c>
      <c r="I668" t="s">
        <v>6193</v>
      </c>
      <c r="J668" t="s">
        <v>6188</v>
      </c>
      <c r="K668">
        <v>2.5</v>
      </c>
      <c r="L668">
        <v>25.874999999999996</v>
      </c>
      <c r="M668">
        <v>103.49999999999999</v>
      </c>
      <c r="N668" t="s">
        <v>6216</v>
      </c>
      <c r="O668" t="s">
        <v>6220</v>
      </c>
      <c r="P668" t="s">
        <v>6191</v>
      </c>
    </row>
    <row r="669" spans="1:16" x14ac:dyDescent="0.25">
      <c r="A669" t="s">
        <v>1777</v>
      </c>
      <c r="B669" s="12">
        <v>44134</v>
      </c>
      <c r="C669" t="s">
        <v>1778</v>
      </c>
      <c r="D669" t="s">
        <v>6178</v>
      </c>
      <c r="E669">
        <v>5</v>
      </c>
      <c r="F669" t="s">
        <v>1779</v>
      </c>
      <c r="G669" t="s">
        <v>1780</v>
      </c>
      <c r="H669" t="s">
        <v>19</v>
      </c>
      <c r="I669" t="s">
        <v>6192</v>
      </c>
      <c r="J669" t="s">
        <v>6186</v>
      </c>
      <c r="K669">
        <v>0.2</v>
      </c>
      <c r="L669">
        <v>3.5849999999999995</v>
      </c>
      <c r="M669">
        <v>17.924999999999997</v>
      </c>
      <c r="N669" t="s">
        <v>6219</v>
      </c>
      <c r="O669" t="s">
        <v>6222</v>
      </c>
      <c r="P669" t="s">
        <v>6191</v>
      </c>
    </row>
    <row r="670" spans="1:16" x14ac:dyDescent="0.25">
      <c r="A670" t="s">
        <v>5575</v>
      </c>
      <c r="B670" s="12">
        <v>44267</v>
      </c>
      <c r="C670" t="s">
        <v>5554</v>
      </c>
      <c r="D670" t="s">
        <v>6162</v>
      </c>
      <c r="E670">
        <v>5</v>
      </c>
      <c r="F670" t="s">
        <v>5555</v>
      </c>
      <c r="G670" t="s">
        <v>6223</v>
      </c>
      <c r="H670" t="s">
        <v>19</v>
      </c>
      <c r="I670" t="s">
        <v>6195</v>
      </c>
      <c r="J670" t="s">
        <v>6188</v>
      </c>
      <c r="K670">
        <v>1</v>
      </c>
      <c r="L670">
        <v>14.55</v>
      </c>
      <c r="M670">
        <v>72.75</v>
      </c>
      <c r="N670" t="s">
        <v>6218</v>
      </c>
      <c r="O670" t="s">
        <v>6220</v>
      </c>
      <c r="P670" t="s">
        <v>6191</v>
      </c>
    </row>
    <row r="671" spans="1:16" x14ac:dyDescent="0.25">
      <c r="A671" t="s">
        <v>3559</v>
      </c>
      <c r="B671" s="12">
        <v>44136</v>
      </c>
      <c r="C671" t="s">
        <v>3560</v>
      </c>
      <c r="D671" t="s">
        <v>6142</v>
      </c>
      <c r="E671">
        <v>2</v>
      </c>
      <c r="F671" t="s">
        <v>3561</v>
      </c>
      <c r="G671" t="s">
        <v>3562</v>
      </c>
      <c r="H671" t="s">
        <v>19</v>
      </c>
      <c r="I671" t="s">
        <v>6192</v>
      </c>
      <c r="J671" t="s">
        <v>6186</v>
      </c>
      <c r="K671">
        <v>2.5</v>
      </c>
      <c r="L671">
        <v>27.484999999999996</v>
      </c>
      <c r="M671">
        <v>54.969999999999992</v>
      </c>
      <c r="N671" t="s">
        <v>6219</v>
      </c>
      <c r="O671" t="s">
        <v>6222</v>
      </c>
      <c r="P671" t="s">
        <v>6191</v>
      </c>
    </row>
    <row r="672" spans="1:16" x14ac:dyDescent="0.25">
      <c r="A672" t="s">
        <v>3778</v>
      </c>
      <c r="B672" s="12">
        <v>44137</v>
      </c>
      <c r="C672" t="s">
        <v>3779</v>
      </c>
      <c r="D672" t="s">
        <v>6183</v>
      </c>
      <c r="E672">
        <v>5</v>
      </c>
      <c r="F672" t="s">
        <v>3780</v>
      </c>
      <c r="G672" t="s">
        <v>3781</v>
      </c>
      <c r="H672" t="s">
        <v>19</v>
      </c>
      <c r="I672" t="s">
        <v>6194</v>
      </c>
      <c r="J672" t="s">
        <v>6187</v>
      </c>
      <c r="K672">
        <v>1</v>
      </c>
      <c r="L672">
        <v>12.15</v>
      </c>
      <c r="M672">
        <v>60.75</v>
      </c>
      <c r="N672" t="s">
        <v>6217</v>
      </c>
      <c r="O672" t="s">
        <v>6221</v>
      </c>
      <c r="P672" t="s">
        <v>6191</v>
      </c>
    </row>
    <row r="673" spans="1:16" x14ac:dyDescent="0.25">
      <c r="A673" t="s">
        <v>2980</v>
      </c>
      <c r="B673" s="12">
        <v>44138</v>
      </c>
      <c r="C673" t="s">
        <v>2981</v>
      </c>
      <c r="D673" t="s">
        <v>6173</v>
      </c>
      <c r="E673">
        <v>5</v>
      </c>
      <c r="F673" t="s">
        <v>2982</v>
      </c>
      <c r="G673" t="s">
        <v>2983</v>
      </c>
      <c r="H673" t="s">
        <v>19</v>
      </c>
      <c r="I673" t="s">
        <v>6192</v>
      </c>
      <c r="J673" t="s">
        <v>6186</v>
      </c>
      <c r="K673">
        <v>0.5</v>
      </c>
      <c r="L673">
        <v>7.169999999999999</v>
      </c>
      <c r="M673">
        <v>35.849999999999994</v>
      </c>
      <c r="N673" t="s">
        <v>6219</v>
      </c>
      <c r="O673" t="s">
        <v>6222</v>
      </c>
      <c r="P673" t="s">
        <v>6191</v>
      </c>
    </row>
    <row r="674" spans="1:16" x14ac:dyDescent="0.25">
      <c r="A674" t="s">
        <v>3587</v>
      </c>
      <c r="B674" s="12">
        <v>44139</v>
      </c>
      <c r="C674" t="s">
        <v>3588</v>
      </c>
      <c r="D674" t="s">
        <v>6184</v>
      </c>
      <c r="E674">
        <v>3</v>
      </c>
      <c r="F674" t="s">
        <v>3589</v>
      </c>
      <c r="G674" t="s">
        <v>3590</v>
      </c>
      <c r="H674" t="s">
        <v>19</v>
      </c>
      <c r="I674" t="s">
        <v>6194</v>
      </c>
      <c r="J674" t="s">
        <v>6186</v>
      </c>
      <c r="K674">
        <v>0.2</v>
      </c>
      <c r="L674">
        <v>4.4550000000000001</v>
      </c>
      <c r="M674">
        <v>13.365</v>
      </c>
      <c r="N674" t="s">
        <v>6217</v>
      </c>
      <c r="O674" t="s">
        <v>6222</v>
      </c>
      <c r="P674" t="s">
        <v>6190</v>
      </c>
    </row>
    <row r="675" spans="1:16" x14ac:dyDescent="0.25">
      <c r="A675" t="s">
        <v>5256</v>
      </c>
      <c r="B675" s="12">
        <v>44140</v>
      </c>
      <c r="C675" t="s">
        <v>5257</v>
      </c>
      <c r="D675" t="s">
        <v>6156</v>
      </c>
      <c r="E675">
        <v>2</v>
      </c>
      <c r="F675" t="s">
        <v>5258</v>
      </c>
      <c r="G675" t="s">
        <v>5259</v>
      </c>
      <c r="H675" t="s">
        <v>19</v>
      </c>
      <c r="I675" t="s">
        <v>6194</v>
      </c>
      <c r="J675" t="s">
        <v>6188</v>
      </c>
      <c r="K675">
        <v>0.2</v>
      </c>
      <c r="L675">
        <v>4.125</v>
      </c>
      <c r="M675">
        <v>8.25</v>
      </c>
      <c r="N675" t="s">
        <v>6217</v>
      </c>
      <c r="O675" t="s">
        <v>6220</v>
      </c>
      <c r="P675" t="s">
        <v>6190</v>
      </c>
    </row>
    <row r="676" spans="1:16" x14ac:dyDescent="0.25">
      <c r="A676" t="s">
        <v>3854</v>
      </c>
      <c r="B676" s="12">
        <v>44266</v>
      </c>
      <c r="C676" t="s">
        <v>3855</v>
      </c>
      <c r="D676" t="s">
        <v>6157</v>
      </c>
      <c r="E676">
        <v>5</v>
      </c>
      <c r="F676" t="s">
        <v>3856</v>
      </c>
      <c r="G676" t="s">
        <v>3857</v>
      </c>
      <c r="H676" t="s">
        <v>19</v>
      </c>
      <c r="I676" t="s">
        <v>6193</v>
      </c>
      <c r="J676" t="s">
        <v>6188</v>
      </c>
      <c r="K676">
        <v>0.5</v>
      </c>
      <c r="L676">
        <v>6.75</v>
      </c>
      <c r="M676">
        <v>33.75</v>
      </c>
      <c r="N676" t="s">
        <v>6216</v>
      </c>
      <c r="O676" t="s">
        <v>6220</v>
      </c>
      <c r="P676" t="s">
        <v>6191</v>
      </c>
    </row>
    <row r="677" spans="1:16" x14ac:dyDescent="0.25">
      <c r="A677" t="s">
        <v>3633</v>
      </c>
      <c r="B677" s="12">
        <v>44265</v>
      </c>
      <c r="C677" t="s">
        <v>3634</v>
      </c>
      <c r="D677" t="s">
        <v>6159</v>
      </c>
      <c r="E677">
        <v>2</v>
      </c>
      <c r="F677" t="s">
        <v>3635</v>
      </c>
      <c r="G677" t="s">
        <v>3636</v>
      </c>
      <c r="H677" t="s">
        <v>19</v>
      </c>
      <c r="I677" t="s">
        <v>6195</v>
      </c>
      <c r="J677" t="s">
        <v>6188</v>
      </c>
      <c r="K677">
        <v>0.2</v>
      </c>
      <c r="L677">
        <v>4.3650000000000002</v>
      </c>
      <c r="M677">
        <v>8.73</v>
      </c>
      <c r="N677" t="s">
        <v>6218</v>
      </c>
      <c r="O677" t="s">
        <v>6220</v>
      </c>
      <c r="P677" t="s">
        <v>6190</v>
      </c>
    </row>
    <row r="678" spans="1:16" x14ac:dyDescent="0.25">
      <c r="A678" t="s">
        <v>2559</v>
      </c>
      <c r="B678" s="12">
        <v>44143</v>
      </c>
      <c r="C678" t="s">
        <v>2560</v>
      </c>
      <c r="D678" t="s">
        <v>6159</v>
      </c>
      <c r="E678">
        <v>2</v>
      </c>
      <c r="F678" t="s">
        <v>2561</v>
      </c>
      <c r="G678" t="s">
        <v>6223</v>
      </c>
      <c r="H678" t="s">
        <v>19</v>
      </c>
      <c r="I678" t="s">
        <v>6195</v>
      </c>
      <c r="J678" t="s">
        <v>6188</v>
      </c>
      <c r="K678">
        <v>0.2</v>
      </c>
      <c r="L678">
        <v>4.3650000000000002</v>
      </c>
      <c r="M678">
        <v>8.73</v>
      </c>
      <c r="N678" t="s">
        <v>6218</v>
      </c>
      <c r="O678" t="s">
        <v>6220</v>
      </c>
      <c r="P678" t="s">
        <v>6190</v>
      </c>
    </row>
    <row r="679" spans="1:16" x14ac:dyDescent="0.25">
      <c r="A679" t="s">
        <v>676</v>
      </c>
      <c r="B679" s="12">
        <v>44144</v>
      </c>
      <c r="C679" t="s">
        <v>677</v>
      </c>
      <c r="D679" t="s">
        <v>6145</v>
      </c>
      <c r="E679">
        <v>5</v>
      </c>
      <c r="F679" t="s">
        <v>678</v>
      </c>
      <c r="G679" t="s">
        <v>679</v>
      </c>
      <c r="H679" t="s">
        <v>19</v>
      </c>
      <c r="I679" t="s">
        <v>6195</v>
      </c>
      <c r="J679" t="s">
        <v>6186</v>
      </c>
      <c r="K679">
        <v>0.2</v>
      </c>
      <c r="L679">
        <v>4.7549999999999999</v>
      </c>
      <c r="M679">
        <v>23.774999999999999</v>
      </c>
      <c r="N679" t="s">
        <v>6218</v>
      </c>
      <c r="O679" t="s">
        <v>6222</v>
      </c>
      <c r="P679" t="s">
        <v>6191</v>
      </c>
    </row>
    <row r="680" spans="1:16" x14ac:dyDescent="0.25">
      <c r="A680" t="s">
        <v>1917</v>
      </c>
      <c r="B680" s="12">
        <v>44264</v>
      </c>
      <c r="C680" t="s">
        <v>1918</v>
      </c>
      <c r="D680" t="s">
        <v>6162</v>
      </c>
      <c r="E680">
        <v>4</v>
      </c>
      <c r="F680" t="s">
        <v>1919</v>
      </c>
      <c r="G680" t="s">
        <v>1920</v>
      </c>
      <c r="H680" t="s">
        <v>19</v>
      </c>
      <c r="I680" t="s">
        <v>6195</v>
      </c>
      <c r="J680" t="s">
        <v>6188</v>
      </c>
      <c r="K680">
        <v>1</v>
      </c>
      <c r="L680">
        <v>14.55</v>
      </c>
      <c r="M680">
        <v>58.2</v>
      </c>
      <c r="N680" t="s">
        <v>6218</v>
      </c>
      <c r="O680" t="s">
        <v>6220</v>
      </c>
      <c r="P680" t="s">
        <v>6191</v>
      </c>
    </row>
    <row r="681" spans="1:16" x14ac:dyDescent="0.25">
      <c r="A681" t="s">
        <v>907</v>
      </c>
      <c r="B681" s="12">
        <v>44146</v>
      </c>
      <c r="C681" t="s">
        <v>908</v>
      </c>
      <c r="D681" t="s">
        <v>6176</v>
      </c>
      <c r="E681">
        <v>2</v>
      </c>
      <c r="F681" t="s">
        <v>909</v>
      </c>
      <c r="G681" t="s">
        <v>910</v>
      </c>
      <c r="H681" t="s">
        <v>19</v>
      </c>
      <c r="I681" t="s">
        <v>6194</v>
      </c>
      <c r="J681" t="s">
        <v>6186</v>
      </c>
      <c r="K681">
        <v>0.5</v>
      </c>
      <c r="L681">
        <v>8.91</v>
      </c>
      <c r="M681">
        <v>17.82</v>
      </c>
      <c r="N681" t="s">
        <v>6217</v>
      </c>
      <c r="O681" t="s">
        <v>6222</v>
      </c>
      <c r="P681" t="s">
        <v>6190</v>
      </c>
    </row>
    <row r="682" spans="1:16" x14ac:dyDescent="0.25">
      <c r="A682" t="s">
        <v>4869</v>
      </c>
      <c r="B682" s="12">
        <v>44147</v>
      </c>
      <c r="C682" t="s">
        <v>4870</v>
      </c>
      <c r="D682" t="s">
        <v>6176</v>
      </c>
      <c r="E682">
        <v>2</v>
      </c>
      <c r="F682" t="s">
        <v>4871</v>
      </c>
      <c r="G682" t="s">
        <v>4872</v>
      </c>
      <c r="H682" t="s">
        <v>19</v>
      </c>
      <c r="I682" t="s">
        <v>6194</v>
      </c>
      <c r="J682" t="s">
        <v>6186</v>
      </c>
      <c r="K682">
        <v>0.5</v>
      </c>
      <c r="L682">
        <v>8.91</v>
      </c>
      <c r="M682">
        <v>17.82</v>
      </c>
      <c r="N682" t="s">
        <v>6217</v>
      </c>
      <c r="O682" t="s">
        <v>6222</v>
      </c>
      <c r="P682" t="s">
        <v>6190</v>
      </c>
    </row>
    <row r="683" spans="1:16" x14ac:dyDescent="0.25">
      <c r="A683" t="s">
        <v>1526</v>
      </c>
      <c r="B683" s="12">
        <v>44148</v>
      </c>
      <c r="C683" t="s">
        <v>1527</v>
      </c>
      <c r="D683" t="s">
        <v>6180</v>
      </c>
      <c r="E683">
        <v>4</v>
      </c>
      <c r="F683" t="s">
        <v>1528</v>
      </c>
      <c r="G683" t="s">
        <v>1529</v>
      </c>
      <c r="H683" t="s">
        <v>19</v>
      </c>
      <c r="I683" t="s">
        <v>6193</v>
      </c>
      <c r="J683" t="s">
        <v>6186</v>
      </c>
      <c r="K683">
        <v>0.5</v>
      </c>
      <c r="L683">
        <v>7.77</v>
      </c>
      <c r="M683">
        <v>31.08</v>
      </c>
      <c r="N683" t="s">
        <v>6216</v>
      </c>
      <c r="O683" t="s">
        <v>6222</v>
      </c>
      <c r="P683" t="s">
        <v>6191</v>
      </c>
    </row>
    <row r="684" spans="1:16" x14ac:dyDescent="0.25">
      <c r="A684" t="s">
        <v>4758</v>
      </c>
      <c r="B684" s="12">
        <v>44149</v>
      </c>
      <c r="C684" t="s">
        <v>4759</v>
      </c>
      <c r="D684" t="s">
        <v>6145</v>
      </c>
      <c r="E684">
        <v>6</v>
      </c>
      <c r="F684" t="s">
        <v>4760</v>
      </c>
      <c r="G684" t="s">
        <v>4761</v>
      </c>
      <c r="H684" t="s">
        <v>19</v>
      </c>
      <c r="I684" t="s">
        <v>6195</v>
      </c>
      <c r="J684" t="s">
        <v>6186</v>
      </c>
      <c r="K684">
        <v>0.2</v>
      </c>
      <c r="L684">
        <v>4.7549999999999999</v>
      </c>
      <c r="M684">
        <v>28.53</v>
      </c>
      <c r="N684" t="s">
        <v>6218</v>
      </c>
      <c r="O684" t="s">
        <v>6222</v>
      </c>
      <c r="P684" t="s">
        <v>6191</v>
      </c>
    </row>
    <row r="685" spans="1:16" x14ac:dyDescent="0.25">
      <c r="A685" t="s">
        <v>6035</v>
      </c>
      <c r="B685" s="12">
        <v>44150</v>
      </c>
      <c r="C685" t="s">
        <v>6036</v>
      </c>
      <c r="D685" t="s">
        <v>6153</v>
      </c>
      <c r="E685">
        <v>6</v>
      </c>
      <c r="F685" t="s">
        <v>6037</v>
      </c>
      <c r="G685" t="s">
        <v>6038</v>
      </c>
      <c r="H685" t="s">
        <v>19</v>
      </c>
      <c r="I685" t="s">
        <v>6194</v>
      </c>
      <c r="J685" t="s">
        <v>6187</v>
      </c>
      <c r="K685">
        <v>0.2</v>
      </c>
      <c r="L685">
        <v>3.645</v>
      </c>
      <c r="M685">
        <v>21.87</v>
      </c>
      <c r="N685" t="s">
        <v>6217</v>
      </c>
      <c r="O685" t="s">
        <v>6221</v>
      </c>
      <c r="P685" t="s">
        <v>6190</v>
      </c>
    </row>
    <row r="686" spans="1:16" x14ac:dyDescent="0.25">
      <c r="A686" t="s">
        <v>1584</v>
      </c>
      <c r="B686" s="12">
        <v>44151</v>
      </c>
      <c r="C686" t="s">
        <v>1585</v>
      </c>
      <c r="D686" t="s">
        <v>6144</v>
      </c>
      <c r="E686">
        <v>5</v>
      </c>
      <c r="F686" t="s">
        <v>1586</v>
      </c>
      <c r="G686" t="s">
        <v>1587</v>
      </c>
      <c r="H686" t="s">
        <v>19</v>
      </c>
      <c r="I686" t="s">
        <v>6194</v>
      </c>
      <c r="J686" t="s">
        <v>6187</v>
      </c>
      <c r="K686">
        <v>0.5</v>
      </c>
      <c r="L686">
        <v>7.29</v>
      </c>
      <c r="M686">
        <v>36.450000000000003</v>
      </c>
      <c r="N686" t="s">
        <v>6217</v>
      </c>
      <c r="O686" t="s">
        <v>6221</v>
      </c>
      <c r="P686" t="s">
        <v>6191</v>
      </c>
    </row>
    <row r="687" spans="1:16" x14ac:dyDescent="0.25">
      <c r="A687" t="s">
        <v>4331</v>
      </c>
      <c r="B687" s="12">
        <v>44152</v>
      </c>
      <c r="C687" t="s">
        <v>4332</v>
      </c>
      <c r="D687" t="s">
        <v>6155</v>
      </c>
      <c r="E687">
        <v>5</v>
      </c>
      <c r="F687" t="s">
        <v>4333</v>
      </c>
      <c r="G687" t="s">
        <v>4334</v>
      </c>
      <c r="H687" t="s">
        <v>19</v>
      </c>
      <c r="I687" t="s">
        <v>6193</v>
      </c>
      <c r="J687" t="s">
        <v>6188</v>
      </c>
      <c r="K687">
        <v>1</v>
      </c>
      <c r="L687">
        <v>11.25</v>
      </c>
      <c r="M687">
        <v>56.25</v>
      </c>
      <c r="N687" t="s">
        <v>6216</v>
      </c>
      <c r="O687" t="s">
        <v>6220</v>
      </c>
      <c r="P687" t="s">
        <v>6191</v>
      </c>
    </row>
    <row r="688" spans="1:16" x14ac:dyDescent="0.25">
      <c r="A688" t="s">
        <v>5553</v>
      </c>
      <c r="B688" s="12">
        <v>44263</v>
      </c>
      <c r="C688" t="s">
        <v>5554</v>
      </c>
      <c r="D688" t="s">
        <v>6166</v>
      </c>
      <c r="E688">
        <v>5</v>
      </c>
      <c r="F688" t="s">
        <v>5555</v>
      </c>
      <c r="G688" t="s">
        <v>6223</v>
      </c>
      <c r="H688" t="s">
        <v>19</v>
      </c>
      <c r="I688" t="s">
        <v>6194</v>
      </c>
      <c r="J688" t="s">
        <v>6188</v>
      </c>
      <c r="K688">
        <v>2.5</v>
      </c>
      <c r="L688">
        <v>31.624999999999996</v>
      </c>
      <c r="M688">
        <v>158.12499999999997</v>
      </c>
      <c r="N688" t="s">
        <v>6217</v>
      </c>
      <c r="O688" t="s">
        <v>6220</v>
      </c>
      <c r="P688" t="s">
        <v>6191</v>
      </c>
    </row>
    <row r="689" spans="1:16" x14ac:dyDescent="0.25">
      <c r="A689" t="s">
        <v>3654</v>
      </c>
      <c r="B689" s="12">
        <v>44154</v>
      </c>
      <c r="C689" t="s">
        <v>3655</v>
      </c>
      <c r="D689" t="s">
        <v>6166</v>
      </c>
      <c r="E689">
        <v>6</v>
      </c>
      <c r="F689" t="s">
        <v>3656</v>
      </c>
      <c r="G689" t="s">
        <v>6223</v>
      </c>
      <c r="H689" t="s">
        <v>19</v>
      </c>
      <c r="I689" t="s">
        <v>6194</v>
      </c>
      <c r="J689" t="s">
        <v>6188</v>
      </c>
      <c r="K689">
        <v>2.5</v>
      </c>
      <c r="L689">
        <v>31.624999999999996</v>
      </c>
      <c r="M689">
        <v>189.74999999999997</v>
      </c>
      <c r="N689" t="s">
        <v>6217</v>
      </c>
      <c r="O689" t="s">
        <v>6220</v>
      </c>
      <c r="P689" t="s">
        <v>6190</v>
      </c>
    </row>
    <row r="690" spans="1:16" x14ac:dyDescent="0.25">
      <c r="A690" t="s">
        <v>1255</v>
      </c>
      <c r="B690" s="12">
        <v>44155</v>
      </c>
      <c r="C690" t="s">
        <v>1256</v>
      </c>
      <c r="D690" t="s">
        <v>6154</v>
      </c>
      <c r="E690">
        <v>4</v>
      </c>
      <c r="F690" t="s">
        <v>1257</v>
      </c>
      <c r="G690" t="s">
        <v>1258</v>
      </c>
      <c r="H690" t="s">
        <v>19</v>
      </c>
      <c r="I690" t="s">
        <v>6193</v>
      </c>
      <c r="J690" t="s">
        <v>6187</v>
      </c>
      <c r="K690">
        <v>0.2</v>
      </c>
      <c r="L690">
        <v>2.9849999999999999</v>
      </c>
      <c r="M690">
        <v>11.94</v>
      </c>
      <c r="N690" t="s">
        <v>6216</v>
      </c>
      <c r="O690" t="s">
        <v>6221</v>
      </c>
      <c r="P690" t="s">
        <v>6191</v>
      </c>
    </row>
    <row r="691" spans="1:16" x14ac:dyDescent="0.25">
      <c r="A691" t="s">
        <v>5654</v>
      </c>
      <c r="B691" s="12">
        <v>44156</v>
      </c>
      <c r="C691" t="s">
        <v>5655</v>
      </c>
      <c r="D691" t="s">
        <v>6157</v>
      </c>
      <c r="E691">
        <v>1</v>
      </c>
      <c r="F691" t="s">
        <v>5656</v>
      </c>
      <c r="G691" t="s">
        <v>5657</v>
      </c>
      <c r="H691" t="s">
        <v>19</v>
      </c>
      <c r="I691" t="s">
        <v>6193</v>
      </c>
      <c r="J691" t="s">
        <v>6188</v>
      </c>
      <c r="K691">
        <v>0.5</v>
      </c>
      <c r="L691">
        <v>6.75</v>
      </c>
      <c r="M691">
        <v>6.75</v>
      </c>
      <c r="N691" t="s">
        <v>6216</v>
      </c>
      <c r="O691" t="s">
        <v>6220</v>
      </c>
      <c r="P691" t="s">
        <v>6191</v>
      </c>
    </row>
    <row r="692" spans="1:16" x14ac:dyDescent="0.25">
      <c r="A692" t="s">
        <v>5768</v>
      </c>
      <c r="B692" s="12">
        <v>44157</v>
      </c>
      <c r="C692" t="s">
        <v>5769</v>
      </c>
      <c r="D692" t="s">
        <v>6151</v>
      </c>
      <c r="E692">
        <v>5</v>
      </c>
      <c r="F692" t="s">
        <v>5770</v>
      </c>
      <c r="G692" t="s">
        <v>5771</v>
      </c>
      <c r="H692" t="s">
        <v>19</v>
      </c>
      <c r="I692" t="s">
        <v>6192</v>
      </c>
      <c r="J692" t="s">
        <v>6188</v>
      </c>
      <c r="K692">
        <v>2.5</v>
      </c>
      <c r="L692">
        <v>22.884999999999998</v>
      </c>
      <c r="M692">
        <v>114.42499999999998</v>
      </c>
      <c r="N692" t="s">
        <v>6219</v>
      </c>
      <c r="O692" t="s">
        <v>6220</v>
      </c>
      <c r="P692" t="s">
        <v>6191</v>
      </c>
    </row>
    <row r="693" spans="1:16" x14ac:dyDescent="0.25">
      <c r="A693" t="s">
        <v>2813</v>
      </c>
      <c r="B693" s="12">
        <v>44158</v>
      </c>
      <c r="C693" t="s">
        <v>2814</v>
      </c>
      <c r="D693" t="s">
        <v>6155</v>
      </c>
      <c r="E693">
        <v>5</v>
      </c>
      <c r="F693" t="s">
        <v>2815</v>
      </c>
      <c r="G693" t="s">
        <v>6223</v>
      </c>
      <c r="H693" t="s">
        <v>19</v>
      </c>
      <c r="I693" t="s">
        <v>6193</v>
      </c>
      <c r="J693" t="s">
        <v>6188</v>
      </c>
      <c r="K693">
        <v>1</v>
      </c>
      <c r="L693">
        <v>11.25</v>
      </c>
      <c r="M693">
        <v>56.25</v>
      </c>
      <c r="N693" t="s">
        <v>6216</v>
      </c>
      <c r="O693" t="s">
        <v>6220</v>
      </c>
      <c r="P693" t="s">
        <v>6190</v>
      </c>
    </row>
    <row r="694" spans="1:16" x14ac:dyDescent="0.25">
      <c r="A694" t="s">
        <v>5234</v>
      </c>
      <c r="B694" s="12">
        <v>44262</v>
      </c>
      <c r="C694" t="s">
        <v>5235</v>
      </c>
      <c r="D694" t="s">
        <v>6139</v>
      </c>
      <c r="E694">
        <v>5</v>
      </c>
      <c r="F694" t="s">
        <v>5236</v>
      </c>
      <c r="G694" t="s">
        <v>5237</v>
      </c>
      <c r="H694" t="s">
        <v>19</v>
      </c>
      <c r="I694" t="s">
        <v>6194</v>
      </c>
      <c r="J694" t="s">
        <v>6188</v>
      </c>
      <c r="K694">
        <v>0.5</v>
      </c>
      <c r="L694">
        <v>8.25</v>
      </c>
      <c r="M694">
        <v>41.25</v>
      </c>
      <c r="N694" t="s">
        <v>6217</v>
      </c>
      <c r="O694" t="s">
        <v>6220</v>
      </c>
      <c r="P694" t="s">
        <v>6191</v>
      </c>
    </row>
    <row r="695" spans="1:16" x14ac:dyDescent="0.25">
      <c r="A695" t="s">
        <v>5450</v>
      </c>
      <c r="B695" s="12">
        <v>44160</v>
      </c>
      <c r="C695" t="s">
        <v>5451</v>
      </c>
      <c r="D695" t="s">
        <v>6161</v>
      </c>
      <c r="E695">
        <v>3</v>
      </c>
      <c r="F695" t="s">
        <v>5452</v>
      </c>
      <c r="G695" t="s">
        <v>5453</v>
      </c>
      <c r="H695" t="s">
        <v>19</v>
      </c>
      <c r="I695" t="s">
        <v>6195</v>
      </c>
      <c r="J695" t="s">
        <v>6186</v>
      </c>
      <c r="K695">
        <v>0.5</v>
      </c>
      <c r="L695">
        <v>9.51</v>
      </c>
      <c r="M695">
        <v>28.53</v>
      </c>
      <c r="N695" t="s">
        <v>6218</v>
      </c>
      <c r="O695" t="s">
        <v>6222</v>
      </c>
      <c r="P695" t="s">
        <v>6191</v>
      </c>
    </row>
    <row r="696" spans="1:16" x14ac:dyDescent="0.25">
      <c r="A696" t="s">
        <v>866</v>
      </c>
      <c r="B696" s="12">
        <v>44261</v>
      </c>
      <c r="C696" t="s">
        <v>867</v>
      </c>
      <c r="D696" t="s">
        <v>6145</v>
      </c>
      <c r="E696">
        <v>2</v>
      </c>
      <c r="F696" t="s">
        <v>868</v>
      </c>
      <c r="G696" t="s">
        <v>869</v>
      </c>
      <c r="H696" t="s">
        <v>19</v>
      </c>
      <c r="I696" t="s">
        <v>6195</v>
      </c>
      <c r="J696" t="s">
        <v>6186</v>
      </c>
      <c r="K696">
        <v>0.2</v>
      </c>
      <c r="L696">
        <v>4.7549999999999999</v>
      </c>
      <c r="M696">
        <v>9.51</v>
      </c>
      <c r="N696" t="s">
        <v>6218</v>
      </c>
      <c r="O696" t="s">
        <v>6222</v>
      </c>
      <c r="P696" t="s">
        <v>6191</v>
      </c>
    </row>
    <row r="697" spans="1:16" x14ac:dyDescent="0.25">
      <c r="A697" t="s">
        <v>6127</v>
      </c>
      <c r="B697" s="12">
        <v>44162</v>
      </c>
      <c r="C697" t="s">
        <v>6128</v>
      </c>
      <c r="D697" t="s">
        <v>6147</v>
      </c>
      <c r="E697">
        <v>1</v>
      </c>
      <c r="F697" t="s">
        <v>6129</v>
      </c>
      <c r="G697" t="s">
        <v>6130</v>
      </c>
      <c r="H697" t="s">
        <v>19</v>
      </c>
      <c r="I697" t="s">
        <v>6193</v>
      </c>
      <c r="J697" t="s">
        <v>6187</v>
      </c>
      <c r="K697">
        <v>1</v>
      </c>
      <c r="L697">
        <v>9.9499999999999993</v>
      </c>
      <c r="M697">
        <v>9.9499999999999993</v>
      </c>
      <c r="N697" t="s">
        <v>6216</v>
      </c>
      <c r="O697" t="s">
        <v>6221</v>
      </c>
      <c r="P697" t="s">
        <v>6191</v>
      </c>
    </row>
    <row r="698" spans="1:16" x14ac:dyDescent="0.25">
      <c r="A698" t="s">
        <v>519</v>
      </c>
      <c r="B698" s="12">
        <v>44163</v>
      </c>
      <c r="C698" t="s">
        <v>520</v>
      </c>
      <c r="D698" t="s">
        <v>6143</v>
      </c>
      <c r="E698">
        <v>3</v>
      </c>
      <c r="F698" t="s">
        <v>521</v>
      </c>
      <c r="G698" t="s">
        <v>6223</v>
      </c>
      <c r="H698" t="s">
        <v>19</v>
      </c>
      <c r="I698" t="s">
        <v>6195</v>
      </c>
      <c r="J698" t="s">
        <v>6187</v>
      </c>
      <c r="K698">
        <v>1</v>
      </c>
      <c r="L698">
        <v>12.95</v>
      </c>
      <c r="M698">
        <v>38.849999999999994</v>
      </c>
      <c r="N698" t="s">
        <v>6218</v>
      </c>
      <c r="O698" t="s">
        <v>6221</v>
      </c>
      <c r="P698" t="s">
        <v>6191</v>
      </c>
    </row>
    <row r="699" spans="1:16" x14ac:dyDescent="0.25">
      <c r="A699" t="s">
        <v>2199</v>
      </c>
      <c r="B699" s="12">
        <v>44164</v>
      </c>
      <c r="C699" t="s">
        <v>2200</v>
      </c>
      <c r="D699" t="s">
        <v>6185</v>
      </c>
      <c r="E699">
        <v>4</v>
      </c>
      <c r="F699" t="s">
        <v>2201</v>
      </c>
      <c r="G699" t="s">
        <v>2202</v>
      </c>
      <c r="H699" t="s">
        <v>19</v>
      </c>
      <c r="I699" t="s">
        <v>6194</v>
      </c>
      <c r="J699" t="s">
        <v>6187</v>
      </c>
      <c r="K699">
        <v>2.5</v>
      </c>
      <c r="L699">
        <v>27.945</v>
      </c>
      <c r="M699">
        <v>111.78</v>
      </c>
      <c r="N699" t="s">
        <v>6217</v>
      </c>
      <c r="O699" t="s">
        <v>6221</v>
      </c>
      <c r="P699" t="s">
        <v>6190</v>
      </c>
    </row>
    <row r="700" spans="1:16" x14ac:dyDescent="0.25">
      <c r="A700" t="s">
        <v>5501</v>
      </c>
      <c r="B700" s="12">
        <v>44260</v>
      </c>
      <c r="C700" t="s">
        <v>5502</v>
      </c>
      <c r="D700" t="s">
        <v>6160</v>
      </c>
      <c r="E700">
        <v>2</v>
      </c>
      <c r="F700" t="s">
        <v>5503</v>
      </c>
      <c r="G700" t="s">
        <v>5504</v>
      </c>
      <c r="H700" t="s">
        <v>19</v>
      </c>
      <c r="I700" t="s">
        <v>6195</v>
      </c>
      <c r="J700" t="s">
        <v>6188</v>
      </c>
      <c r="K700">
        <v>0.5</v>
      </c>
      <c r="L700">
        <v>8.73</v>
      </c>
      <c r="M700">
        <v>17.46</v>
      </c>
      <c r="N700" t="s">
        <v>6218</v>
      </c>
      <c r="O700" t="s">
        <v>6220</v>
      </c>
      <c r="P700" t="s">
        <v>6191</v>
      </c>
    </row>
    <row r="701" spans="1:16" x14ac:dyDescent="0.25">
      <c r="A701" t="s">
        <v>5182</v>
      </c>
      <c r="B701" s="12">
        <v>44166</v>
      </c>
      <c r="C701" t="s">
        <v>5183</v>
      </c>
      <c r="D701" t="s">
        <v>6141</v>
      </c>
      <c r="E701">
        <v>2</v>
      </c>
      <c r="F701" t="s">
        <v>5184</v>
      </c>
      <c r="G701" t="s">
        <v>5185</v>
      </c>
      <c r="H701" t="s">
        <v>19</v>
      </c>
      <c r="I701" t="s">
        <v>6194</v>
      </c>
      <c r="J701" t="s">
        <v>6188</v>
      </c>
      <c r="K701">
        <v>1</v>
      </c>
      <c r="L701">
        <v>13.75</v>
      </c>
      <c r="M701">
        <v>27.5</v>
      </c>
      <c r="N701" t="s">
        <v>6217</v>
      </c>
      <c r="O701" t="s">
        <v>6220</v>
      </c>
      <c r="P701" t="s">
        <v>6191</v>
      </c>
    </row>
    <row r="702" spans="1:16" x14ac:dyDescent="0.25">
      <c r="A702" t="s">
        <v>5182</v>
      </c>
      <c r="B702" s="12">
        <v>44167</v>
      </c>
      <c r="C702" t="s">
        <v>5183</v>
      </c>
      <c r="D702" t="s">
        <v>6154</v>
      </c>
      <c r="E702">
        <v>2</v>
      </c>
      <c r="F702" t="s">
        <v>5184</v>
      </c>
      <c r="G702" t="s">
        <v>5185</v>
      </c>
      <c r="H702" t="s">
        <v>19</v>
      </c>
      <c r="I702" t="s">
        <v>6193</v>
      </c>
      <c r="J702" t="s">
        <v>6187</v>
      </c>
      <c r="K702">
        <v>0.2</v>
      </c>
      <c r="L702">
        <v>2.9849999999999999</v>
      </c>
      <c r="M702">
        <v>5.97</v>
      </c>
      <c r="N702" t="s">
        <v>6216</v>
      </c>
      <c r="O702" t="s">
        <v>6221</v>
      </c>
      <c r="P702" t="s">
        <v>6191</v>
      </c>
    </row>
    <row r="703" spans="1:16" x14ac:dyDescent="0.25">
      <c r="A703" t="s">
        <v>2781</v>
      </c>
      <c r="B703" s="12">
        <v>44168</v>
      </c>
      <c r="C703" t="s">
        <v>2782</v>
      </c>
      <c r="D703" t="s">
        <v>6141</v>
      </c>
      <c r="E703">
        <v>5</v>
      </c>
      <c r="F703" t="s">
        <v>2783</v>
      </c>
      <c r="G703" t="s">
        <v>2784</v>
      </c>
      <c r="H703" t="s">
        <v>19</v>
      </c>
      <c r="I703" t="s">
        <v>6194</v>
      </c>
      <c r="J703" t="s">
        <v>6188</v>
      </c>
      <c r="K703">
        <v>1</v>
      </c>
      <c r="L703">
        <v>13.75</v>
      </c>
      <c r="M703">
        <v>68.75</v>
      </c>
      <c r="N703" t="s">
        <v>6217</v>
      </c>
      <c r="O703" t="s">
        <v>6220</v>
      </c>
      <c r="P703" t="s">
        <v>6190</v>
      </c>
    </row>
    <row r="704" spans="1:16" x14ac:dyDescent="0.25">
      <c r="A704" t="s">
        <v>5315</v>
      </c>
      <c r="B704" s="12">
        <v>44259</v>
      </c>
      <c r="C704" t="s">
        <v>5316</v>
      </c>
      <c r="D704" t="s">
        <v>6173</v>
      </c>
      <c r="E704">
        <v>5</v>
      </c>
      <c r="F704" t="s">
        <v>5317</v>
      </c>
      <c r="G704" t="s">
        <v>5318</v>
      </c>
      <c r="H704" t="s">
        <v>19</v>
      </c>
      <c r="I704" t="s">
        <v>6192</v>
      </c>
      <c r="J704" t="s">
        <v>6186</v>
      </c>
      <c r="K704">
        <v>0.5</v>
      </c>
      <c r="L704">
        <v>7.169999999999999</v>
      </c>
      <c r="M704">
        <v>35.849999999999994</v>
      </c>
      <c r="N704" t="s">
        <v>6219</v>
      </c>
      <c r="O704" t="s">
        <v>6222</v>
      </c>
      <c r="P704" t="s">
        <v>6190</v>
      </c>
    </row>
    <row r="705" spans="1:16" x14ac:dyDescent="0.25">
      <c r="A705" t="s">
        <v>1401</v>
      </c>
      <c r="B705" s="12">
        <v>44258</v>
      </c>
      <c r="C705" t="s">
        <v>1402</v>
      </c>
      <c r="D705" t="s">
        <v>6144</v>
      </c>
      <c r="E705">
        <v>3</v>
      </c>
      <c r="F705" t="s">
        <v>1403</v>
      </c>
      <c r="G705" t="s">
        <v>1404</v>
      </c>
      <c r="H705" t="s">
        <v>19</v>
      </c>
      <c r="I705" t="s">
        <v>6194</v>
      </c>
      <c r="J705" t="s">
        <v>6187</v>
      </c>
      <c r="K705">
        <v>0.5</v>
      </c>
      <c r="L705">
        <v>7.29</v>
      </c>
      <c r="M705">
        <v>21.87</v>
      </c>
      <c r="N705" t="s">
        <v>6217</v>
      </c>
      <c r="O705" t="s">
        <v>6221</v>
      </c>
      <c r="P705" t="s">
        <v>6190</v>
      </c>
    </row>
    <row r="706" spans="1:16" x14ac:dyDescent="0.25">
      <c r="A706" t="s">
        <v>2882</v>
      </c>
      <c r="B706" s="12">
        <v>44171</v>
      </c>
      <c r="C706" t="s">
        <v>2883</v>
      </c>
      <c r="D706" t="s">
        <v>6177</v>
      </c>
      <c r="E706">
        <v>2</v>
      </c>
      <c r="F706" t="s">
        <v>2884</v>
      </c>
      <c r="G706" t="s">
        <v>2885</v>
      </c>
      <c r="H706" t="s">
        <v>19</v>
      </c>
      <c r="I706" t="s">
        <v>6192</v>
      </c>
      <c r="J706" t="s">
        <v>6187</v>
      </c>
      <c r="K706">
        <v>1</v>
      </c>
      <c r="L706">
        <v>8.9499999999999993</v>
      </c>
      <c r="M706">
        <v>17.899999999999999</v>
      </c>
      <c r="N706" t="s">
        <v>6219</v>
      </c>
      <c r="O706" t="s">
        <v>6221</v>
      </c>
      <c r="P706" t="s">
        <v>6191</v>
      </c>
    </row>
    <row r="707" spans="1:16" x14ac:dyDescent="0.25">
      <c r="A707" t="s">
        <v>2876</v>
      </c>
      <c r="B707" s="12">
        <v>44172</v>
      </c>
      <c r="C707" t="s">
        <v>2877</v>
      </c>
      <c r="D707" t="s">
        <v>6176</v>
      </c>
      <c r="E707">
        <v>3</v>
      </c>
      <c r="F707" t="s">
        <v>2878</v>
      </c>
      <c r="G707" t="s">
        <v>2879</v>
      </c>
      <c r="H707" t="s">
        <v>19</v>
      </c>
      <c r="I707" t="s">
        <v>6194</v>
      </c>
      <c r="J707" t="s">
        <v>6186</v>
      </c>
      <c r="K707">
        <v>0.5</v>
      </c>
      <c r="L707">
        <v>8.91</v>
      </c>
      <c r="M707">
        <v>26.73</v>
      </c>
      <c r="N707" t="s">
        <v>6217</v>
      </c>
      <c r="O707" t="s">
        <v>6222</v>
      </c>
      <c r="P707" t="s">
        <v>6190</v>
      </c>
    </row>
    <row r="708" spans="1:16" x14ac:dyDescent="0.25">
      <c r="A708" t="s">
        <v>1946</v>
      </c>
      <c r="B708" s="12">
        <v>44257</v>
      </c>
      <c r="C708" t="s">
        <v>1947</v>
      </c>
      <c r="D708" t="s">
        <v>6185</v>
      </c>
      <c r="E708">
        <v>5</v>
      </c>
      <c r="F708" t="s">
        <v>1948</v>
      </c>
      <c r="G708" t="s">
        <v>1949</v>
      </c>
      <c r="H708" t="s">
        <v>19</v>
      </c>
      <c r="I708" t="s">
        <v>6194</v>
      </c>
      <c r="J708" t="s">
        <v>6187</v>
      </c>
      <c r="K708">
        <v>2.5</v>
      </c>
      <c r="L708">
        <v>27.945</v>
      </c>
      <c r="M708">
        <v>139.72499999999999</v>
      </c>
      <c r="N708" t="s">
        <v>6217</v>
      </c>
      <c r="O708" t="s">
        <v>6221</v>
      </c>
      <c r="P708" t="s">
        <v>6191</v>
      </c>
    </row>
    <row r="709" spans="1:16" x14ac:dyDescent="0.25">
      <c r="A709" t="s">
        <v>1736</v>
      </c>
      <c r="B709" s="12">
        <v>44256</v>
      </c>
      <c r="C709" t="s">
        <v>1737</v>
      </c>
      <c r="D709" t="s">
        <v>6140</v>
      </c>
      <c r="E709">
        <v>6</v>
      </c>
      <c r="F709" t="s">
        <v>1738</v>
      </c>
      <c r="G709" t="s">
        <v>1739</v>
      </c>
      <c r="H709" t="s">
        <v>19</v>
      </c>
      <c r="I709" t="s">
        <v>6193</v>
      </c>
      <c r="J709" t="s">
        <v>6186</v>
      </c>
      <c r="K709">
        <v>1</v>
      </c>
      <c r="L709">
        <v>12.95</v>
      </c>
      <c r="M709">
        <v>77.699999999999989</v>
      </c>
      <c r="N709" t="s">
        <v>6216</v>
      </c>
      <c r="O709" t="s">
        <v>6222</v>
      </c>
      <c r="P709" t="s">
        <v>6190</v>
      </c>
    </row>
    <row r="710" spans="1:16" x14ac:dyDescent="0.25">
      <c r="A710" t="s">
        <v>1520</v>
      </c>
      <c r="B710" s="12">
        <v>44255</v>
      </c>
      <c r="C710" t="s">
        <v>1521</v>
      </c>
      <c r="D710" t="s">
        <v>6156</v>
      </c>
      <c r="E710">
        <v>2</v>
      </c>
      <c r="F710" t="s">
        <v>1522</v>
      </c>
      <c r="G710" t="s">
        <v>1523</v>
      </c>
      <c r="H710" t="s">
        <v>19</v>
      </c>
      <c r="I710" t="s">
        <v>6194</v>
      </c>
      <c r="J710" t="s">
        <v>6188</v>
      </c>
      <c r="K710">
        <v>0.2</v>
      </c>
      <c r="L710">
        <v>4.125</v>
      </c>
      <c r="M710">
        <v>8.25</v>
      </c>
      <c r="N710" t="s">
        <v>6217</v>
      </c>
      <c r="O710" t="s">
        <v>6220</v>
      </c>
      <c r="P710" t="s">
        <v>6191</v>
      </c>
    </row>
    <row r="711" spans="1:16" x14ac:dyDescent="0.25">
      <c r="A711" t="s">
        <v>2262</v>
      </c>
      <c r="B711" s="12">
        <v>44176</v>
      </c>
      <c r="C711" t="s">
        <v>2263</v>
      </c>
      <c r="D711" t="s">
        <v>6177</v>
      </c>
      <c r="E711">
        <v>5</v>
      </c>
      <c r="F711" t="s">
        <v>2264</v>
      </c>
      <c r="G711" t="s">
        <v>6223</v>
      </c>
      <c r="H711" t="s">
        <v>19</v>
      </c>
      <c r="I711" t="s">
        <v>6192</v>
      </c>
      <c r="J711" t="s">
        <v>6187</v>
      </c>
      <c r="K711">
        <v>1</v>
      </c>
      <c r="L711">
        <v>8.9499999999999993</v>
      </c>
      <c r="M711">
        <v>44.75</v>
      </c>
      <c r="N711" t="s">
        <v>6219</v>
      </c>
      <c r="O711" t="s">
        <v>6221</v>
      </c>
      <c r="P711" t="s">
        <v>6191</v>
      </c>
    </row>
    <row r="712" spans="1:16" x14ac:dyDescent="0.25">
      <c r="A712" t="s">
        <v>3834</v>
      </c>
      <c r="B712" s="12">
        <v>44177</v>
      </c>
      <c r="C712" t="s">
        <v>3835</v>
      </c>
      <c r="D712" t="s">
        <v>6175</v>
      </c>
      <c r="E712">
        <v>2</v>
      </c>
      <c r="F712" t="s">
        <v>3836</v>
      </c>
      <c r="G712" t="s">
        <v>6223</v>
      </c>
      <c r="H712" t="s">
        <v>19</v>
      </c>
      <c r="I712" t="s">
        <v>6193</v>
      </c>
      <c r="J712" t="s">
        <v>6188</v>
      </c>
      <c r="K712">
        <v>2.5</v>
      </c>
      <c r="L712">
        <v>25.874999999999996</v>
      </c>
      <c r="M712">
        <v>51.749999999999993</v>
      </c>
      <c r="N712" t="s">
        <v>6216</v>
      </c>
      <c r="O712" t="s">
        <v>6220</v>
      </c>
      <c r="P712" t="s">
        <v>6191</v>
      </c>
    </row>
    <row r="713" spans="1:16" x14ac:dyDescent="0.25">
      <c r="A713" t="s">
        <v>3294</v>
      </c>
      <c r="B713" s="12">
        <v>44178</v>
      </c>
      <c r="C713" t="s">
        <v>3295</v>
      </c>
      <c r="D713" t="s">
        <v>6153</v>
      </c>
      <c r="E713">
        <v>3</v>
      </c>
      <c r="F713" t="s">
        <v>3296</v>
      </c>
      <c r="G713" t="s">
        <v>3297</v>
      </c>
      <c r="H713" t="s">
        <v>19</v>
      </c>
      <c r="I713" t="s">
        <v>6194</v>
      </c>
      <c r="J713" t="s">
        <v>6187</v>
      </c>
      <c r="K713">
        <v>0.2</v>
      </c>
      <c r="L713">
        <v>3.645</v>
      </c>
      <c r="M713">
        <v>10.935</v>
      </c>
      <c r="N713" t="s">
        <v>6217</v>
      </c>
      <c r="O713" t="s">
        <v>6221</v>
      </c>
      <c r="P713" t="s">
        <v>6191</v>
      </c>
    </row>
    <row r="714" spans="1:16" x14ac:dyDescent="0.25">
      <c r="A714" t="s">
        <v>1210</v>
      </c>
      <c r="B714" s="12">
        <v>44179</v>
      </c>
      <c r="C714" t="s">
        <v>1211</v>
      </c>
      <c r="D714" t="s">
        <v>6157</v>
      </c>
      <c r="E714">
        <v>1</v>
      </c>
      <c r="F714" t="s">
        <v>1212</v>
      </c>
      <c r="G714" t="s">
        <v>1213</v>
      </c>
      <c r="H714" t="s">
        <v>19</v>
      </c>
      <c r="I714" t="s">
        <v>6193</v>
      </c>
      <c r="J714" t="s">
        <v>6188</v>
      </c>
      <c r="K714">
        <v>0.5</v>
      </c>
      <c r="L714">
        <v>6.75</v>
      </c>
      <c r="M714">
        <v>6.75</v>
      </c>
      <c r="N714" t="s">
        <v>6216</v>
      </c>
      <c r="O714" t="s">
        <v>6220</v>
      </c>
      <c r="P714" t="s">
        <v>6191</v>
      </c>
    </row>
    <row r="715" spans="1:16" x14ac:dyDescent="0.25">
      <c r="A715" t="s">
        <v>1928</v>
      </c>
      <c r="B715" s="12">
        <v>44180</v>
      </c>
      <c r="C715" t="s">
        <v>1929</v>
      </c>
      <c r="D715" t="s">
        <v>6173</v>
      </c>
      <c r="E715">
        <v>3</v>
      </c>
      <c r="F715" t="s">
        <v>1930</v>
      </c>
      <c r="G715" t="s">
        <v>1931</v>
      </c>
      <c r="H715" t="s">
        <v>19</v>
      </c>
      <c r="I715" t="s">
        <v>6192</v>
      </c>
      <c r="J715" t="s">
        <v>6186</v>
      </c>
      <c r="K715">
        <v>0.5</v>
      </c>
      <c r="L715">
        <v>7.169999999999999</v>
      </c>
      <c r="M715">
        <v>21.509999999999998</v>
      </c>
      <c r="N715" t="s">
        <v>6219</v>
      </c>
      <c r="O715" t="s">
        <v>6222</v>
      </c>
      <c r="P715" t="s">
        <v>6191</v>
      </c>
    </row>
    <row r="716" spans="1:16" x14ac:dyDescent="0.25">
      <c r="A716" t="s">
        <v>5643</v>
      </c>
      <c r="B716" s="12">
        <v>44254</v>
      </c>
      <c r="C716" t="s">
        <v>5644</v>
      </c>
      <c r="D716" t="s">
        <v>6155</v>
      </c>
      <c r="E716">
        <v>4</v>
      </c>
      <c r="F716" t="s">
        <v>5645</v>
      </c>
      <c r="G716" t="s">
        <v>5646</v>
      </c>
      <c r="H716" t="s">
        <v>19</v>
      </c>
      <c r="I716" t="s">
        <v>6193</v>
      </c>
      <c r="J716" t="s">
        <v>6188</v>
      </c>
      <c r="K716">
        <v>1</v>
      </c>
      <c r="L716">
        <v>11.25</v>
      </c>
      <c r="M716">
        <v>45</v>
      </c>
      <c r="N716" t="s">
        <v>6216</v>
      </c>
      <c r="O716" t="s">
        <v>6220</v>
      </c>
      <c r="P716" t="s">
        <v>6190</v>
      </c>
    </row>
    <row r="717" spans="1:16" x14ac:dyDescent="0.25">
      <c r="A717" t="s">
        <v>2803</v>
      </c>
      <c r="B717" s="12">
        <v>44182</v>
      </c>
      <c r="C717" t="s">
        <v>2804</v>
      </c>
      <c r="D717" t="s">
        <v>6167</v>
      </c>
      <c r="E717">
        <v>4</v>
      </c>
      <c r="F717" t="s">
        <v>2805</v>
      </c>
      <c r="G717" t="s">
        <v>6223</v>
      </c>
      <c r="H717" t="s">
        <v>19</v>
      </c>
      <c r="I717" t="s">
        <v>6193</v>
      </c>
      <c r="J717" t="s">
        <v>6186</v>
      </c>
      <c r="K717">
        <v>0.2</v>
      </c>
      <c r="L717">
        <v>3.8849999999999998</v>
      </c>
      <c r="M717">
        <v>15.54</v>
      </c>
      <c r="N717" t="s">
        <v>6216</v>
      </c>
      <c r="O717" t="s">
        <v>6222</v>
      </c>
      <c r="P717" t="s">
        <v>6191</v>
      </c>
    </row>
    <row r="718" spans="1:16" x14ac:dyDescent="0.25">
      <c r="A718" t="s">
        <v>2699</v>
      </c>
      <c r="B718" s="12">
        <v>44183</v>
      </c>
      <c r="C718" t="s">
        <v>2700</v>
      </c>
      <c r="D718" t="s">
        <v>6171</v>
      </c>
      <c r="E718">
        <v>6</v>
      </c>
      <c r="F718" t="s">
        <v>2701</v>
      </c>
      <c r="G718" t="s">
        <v>2702</v>
      </c>
      <c r="H718" t="s">
        <v>19</v>
      </c>
      <c r="I718" t="s">
        <v>6194</v>
      </c>
      <c r="J718" t="s">
        <v>6186</v>
      </c>
      <c r="K718">
        <v>1</v>
      </c>
      <c r="L718">
        <v>14.85</v>
      </c>
      <c r="M718">
        <v>89.1</v>
      </c>
      <c r="N718" t="s">
        <v>6217</v>
      </c>
      <c r="O718" t="s">
        <v>6222</v>
      </c>
      <c r="P718" t="s">
        <v>6191</v>
      </c>
    </row>
    <row r="719" spans="1:16" x14ac:dyDescent="0.25">
      <c r="A719" t="s">
        <v>2699</v>
      </c>
      <c r="B719" s="12">
        <v>44184</v>
      </c>
      <c r="C719" t="s">
        <v>2700</v>
      </c>
      <c r="D719" t="s">
        <v>6167</v>
      </c>
      <c r="E719">
        <v>1</v>
      </c>
      <c r="F719" t="s">
        <v>2701</v>
      </c>
      <c r="G719" t="s">
        <v>2702</v>
      </c>
      <c r="H719" t="s">
        <v>19</v>
      </c>
      <c r="I719" t="s">
        <v>6193</v>
      </c>
      <c r="J719" t="s">
        <v>6186</v>
      </c>
      <c r="K719">
        <v>0.2</v>
      </c>
      <c r="L719">
        <v>3.8849999999999998</v>
      </c>
      <c r="M719">
        <v>3.8849999999999998</v>
      </c>
      <c r="N719" t="s">
        <v>6216</v>
      </c>
      <c r="O719" t="s">
        <v>6222</v>
      </c>
      <c r="P719" t="s">
        <v>6191</v>
      </c>
    </row>
    <row r="720" spans="1:16" x14ac:dyDescent="0.25">
      <c r="A720" t="s">
        <v>4921</v>
      </c>
      <c r="B720" s="12">
        <v>44253</v>
      </c>
      <c r="C720" t="s">
        <v>4922</v>
      </c>
      <c r="D720" t="s">
        <v>6170</v>
      </c>
      <c r="E720">
        <v>2</v>
      </c>
      <c r="F720" t="s">
        <v>4923</v>
      </c>
      <c r="G720" t="s">
        <v>4924</v>
      </c>
      <c r="H720" t="s">
        <v>19</v>
      </c>
      <c r="I720" t="s">
        <v>6195</v>
      </c>
      <c r="J720" t="s">
        <v>6186</v>
      </c>
      <c r="K720">
        <v>1</v>
      </c>
      <c r="L720">
        <v>15.85</v>
      </c>
      <c r="M720">
        <v>31.7</v>
      </c>
      <c r="N720" t="s">
        <v>6218</v>
      </c>
      <c r="O720" t="s">
        <v>6222</v>
      </c>
      <c r="P720" t="s">
        <v>6191</v>
      </c>
    </row>
    <row r="721" spans="1:16" x14ac:dyDescent="0.25">
      <c r="A721" t="s">
        <v>3430</v>
      </c>
      <c r="B721" s="12">
        <v>44186</v>
      </c>
      <c r="C721" t="s">
        <v>3431</v>
      </c>
      <c r="D721" t="s">
        <v>6150</v>
      </c>
      <c r="E721">
        <v>1</v>
      </c>
      <c r="F721" t="s">
        <v>3432</v>
      </c>
      <c r="G721" t="s">
        <v>3433</v>
      </c>
      <c r="H721" t="s">
        <v>19</v>
      </c>
      <c r="I721" t="s">
        <v>6195</v>
      </c>
      <c r="J721" t="s">
        <v>6187</v>
      </c>
      <c r="K721">
        <v>0.2</v>
      </c>
      <c r="L721">
        <v>3.8849999999999998</v>
      </c>
      <c r="M721">
        <v>3.8849999999999998</v>
      </c>
      <c r="N721" t="s">
        <v>6218</v>
      </c>
      <c r="O721" t="s">
        <v>6221</v>
      </c>
      <c r="P721" t="s">
        <v>6191</v>
      </c>
    </row>
    <row r="722" spans="1:16" x14ac:dyDescent="0.25">
      <c r="A722" t="s">
        <v>3430</v>
      </c>
      <c r="B722" s="12">
        <v>44187</v>
      </c>
      <c r="C722" t="s">
        <v>3431</v>
      </c>
      <c r="D722" t="s">
        <v>6138</v>
      </c>
      <c r="E722">
        <v>4</v>
      </c>
      <c r="F722" t="s">
        <v>3432</v>
      </c>
      <c r="G722" t="s">
        <v>3433</v>
      </c>
      <c r="H722" t="s">
        <v>19</v>
      </c>
      <c r="I722" t="s">
        <v>6192</v>
      </c>
      <c r="J722" t="s">
        <v>6188</v>
      </c>
      <c r="K722">
        <v>1</v>
      </c>
      <c r="L722">
        <v>9.9499999999999993</v>
      </c>
      <c r="M722">
        <v>39.799999999999997</v>
      </c>
      <c r="N722" t="s">
        <v>6219</v>
      </c>
      <c r="O722" t="s">
        <v>6220</v>
      </c>
      <c r="P722" t="s">
        <v>6191</v>
      </c>
    </row>
    <row r="723" spans="1:16" x14ac:dyDescent="0.25">
      <c r="A723" t="s">
        <v>4653</v>
      </c>
      <c r="B723" s="12">
        <v>44188</v>
      </c>
      <c r="C723" t="s">
        <v>4654</v>
      </c>
      <c r="D723" t="s">
        <v>6155</v>
      </c>
      <c r="E723">
        <v>5</v>
      </c>
      <c r="F723" t="s">
        <v>4655</v>
      </c>
      <c r="G723" t="s">
        <v>4656</v>
      </c>
      <c r="H723" t="s">
        <v>19</v>
      </c>
      <c r="I723" t="s">
        <v>6193</v>
      </c>
      <c r="J723" t="s">
        <v>6188</v>
      </c>
      <c r="K723">
        <v>1</v>
      </c>
      <c r="L723">
        <v>11.25</v>
      </c>
      <c r="M723">
        <v>56.25</v>
      </c>
      <c r="N723" t="s">
        <v>6216</v>
      </c>
      <c r="O723" t="s">
        <v>6220</v>
      </c>
      <c r="P723" t="s">
        <v>6191</v>
      </c>
    </row>
    <row r="724" spans="1:16" x14ac:dyDescent="0.25">
      <c r="A724" t="s">
        <v>5637</v>
      </c>
      <c r="B724" s="12">
        <v>44189</v>
      </c>
      <c r="C724" t="s">
        <v>5638</v>
      </c>
      <c r="D724" t="s">
        <v>6168</v>
      </c>
      <c r="E724">
        <v>4</v>
      </c>
      <c r="F724" t="s">
        <v>5639</v>
      </c>
      <c r="G724" t="s">
        <v>5640</v>
      </c>
      <c r="H724" t="s">
        <v>19</v>
      </c>
      <c r="I724" t="s">
        <v>6193</v>
      </c>
      <c r="J724" t="s">
        <v>6187</v>
      </c>
      <c r="K724">
        <v>2.5</v>
      </c>
      <c r="L724">
        <v>22.884999999999998</v>
      </c>
      <c r="M724">
        <v>91.539999999999992</v>
      </c>
      <c r="N724" t="s">
        <v>6216</v>
      </c>
      <c r="O724" t="s">
        <v>6221</v>
      </c>
      <c r="P724" t="s">
        <v>6191</v>
      </c>
    </row>
    <row r="725" spans="1:16" x14ac:dyDescent="0.25">
      <c r="A725" t="s">
        <v>2504</v>
      </c>
      <c r="B725" s="12">
        <v>44190</v>
      </c>
      <c r="C725" t="s">
        <v>2505</v>
      </c>
      <c r="D725" t="s">
        <v>6175</v>
      </c>
      <c r="E725">
        <v>6</v>
      </c>
      <c r="F725" t="s">
        <v>2506</v>
      </c>
      <c r="G725" t="s">
        <v>6223</v>
      </c>
      <c r="H725" t="s">
        <v>19</v>
      </c>
      <c r="I725" t="s">
        <v>6193</v>
      </c>
      <c r="J725" t="s">
        <v>6188</v>
      </c>
      <c r="K725">
        <v>2.5</v>
      </c>
      <c r="L725">
        <v>25.874999999999996</v>
      </c>
      <c r="M725">
        <v>155.24999999999997</v>
      </c>
      <c r="N725" t="s">
        <v>6216</v>
      </c>
      <c r="O725" t="s">
        <v>6220</v>
      </c>
      <c r="P725" t="s">
        <v>6191</v>
      </c>
    </row>
    <row r="726" spans="1:16" x14ac:dyDescent="0.25">
      <c r="A726" t="s">
        <v>4109</v>
      </c>
      <c r="B726" s="12">
        <v>44191</v>
      </c>
      <c r="C726" t="s">
        <v>4110</v>
      </c>
      <c r="D726" t="s">
        <v>6179</v>
      </c>
      <c r="E726">
        <v>3</v>
      </c>
      <c r="F726" t="s">
        <v>4111</v>
      </c>
      <c r="G726" t="s">
        <v>4112</v>
      </c>
      <c r="H726" t="s">
        <v>19</v>
      </c>
      <c r="I726" t="s">
        <v>6192</v>
      </c>
      <c r="J726" t="s">
        <v>6186</v>
      </c>
      <c r="K726">
        <v>1</v>
      </c>
      <c r="L726">
        <v>11.95</v>
      </c>
      <c r="M726">
        <v>35.849999999999994</v>
      </c>
      <c r="N726" t="s">
        <v>6219</v>
      </c>
      <c r="O726" t="s">
        <v>6222</v>
      </c>
      <c r="P726" t="s">
        <v>6190</v>
      </c>
    </row>
    <row r="727" spans="1:16" x14ac:dyDescent="0.25">
      <c r="A727" t="s">
        <v>5620</v>
      </c>
      <c r="B727" s="12">
        <v>44192</v>
      </c>
      <c r="C727" t="s">
        <v>5621</v>
      </c>
      <c r="D727" t="s">
        <v>6143</v>
      </c>
      <c r="E727">
        <v>3</v>
      </c>
      <c r="F727" t="s">
        <v>5622</v>
      </c>
      <c r="G727" t="s">
        <v>5623</v>
      </c>
      <c r="H727" t="s">
        <v>19</v>
      </c>
      <c r="I727" t="s">
        <v>6195</v>
      </c>
      <c r="J727" t="s">
        <v>6187</v>
      </c>
      <c r="K727">
        <v>1</v>
      </c>
      <c r="L727">
        <v>12.95</v>
      </c>
      <c r="M727">
        <v>38.849999999999994</v>
      </c>
      <c r="N727" t="s">
        <v>6218</v>
      </c>
      <c r="O727" t="s">
        <v>6221</v>
      </c>
      <c r="P727" t="s">
        <v>6191</v>
      </c>
    </row>
    <row r="728" spans="1:16" x14ac:dyDescent="0.25">
      <c r="A728" t="s">
        <v>1344</v>
      </c>
      <c r="B728" s="12">
        <v>44252</v>
      </c>
      <c r="C728" t="s">
        <v>1345</v>
      </c>
      <c r="D728" t="s">
        <v>6151</v>
      </c>
      <c r="E728">
        <v>3</v>
      </c>
      <c r="F728" t="s">
        <v>1346</v>
      </c>
      <c r="G728" t="s">
        <v>1347</v>
      </c>
      <c r="H728" t="s">
        <v>19</v>
      </c>
      <c r="I728" t="s">
        <v>6192</v>
      </c>
      <c r="J728" t="s">
        <v>6188</v>
      </c>
      <c r="K728">
        <v>2.5</v>
      </c>
      <c r="L728">
        <v>22.884999999999998</v>
      </c>
      <c r="M728">
        <v>68.655000000000001</v>
      </c>
      <c r="N728" t="s">
        <v>6219</v>
      </c>
      <c r="O728" t="s">
        <v>6220</v>
      </c>
      <c r="P728" t="s">
        <v>6190</v>
      </c>
    </row>
    <row r="729" spans="1:16" x14ac:dyDescent="0.25">
      <c r="A729" t="s">
        <v>5699</v>
      </c>
      <c r="B729" s="12">
        <v>44250</v>
      </c>
      <c r="C729" t="s">
        <v>5700</v>
      </c>
      <c r="D729" t="s">
        <v>6150</v>
      </c>
      <c r="E729">
        <v>2</v>
      </c>
      <c r="F729" t="s">
        <v>5701</v>
      </c>
      <c r="G729" t="s">
        <v>5702</v>
      </c>
      <c r="H729" t="s">
        <v>19</v>
      </c>
      <c r="I729" t="s">
        <v>6195</v>
      </c>
      <c r="J729" t="s">
        <v>6187</v>
      </c>
      <c r="K729">
        <v>0.2</v>
      </c>
      <c r="L729">
        <v>3.8849999999999998</v>
      </c>
      <c r="M729">
        <v>7.77</v>
      </c>
      <c r="N729" t="s">
        <v>6218</v>
      </c>
      <c r="O729" t="s">
        <v>6221</v>
      </c>
      <c r="P729" t="s">
        <v>6191</v>
      </c>
    </row>
    <row r="730" spans="1:16" x14ac:dyDescent="0.25">
      <c r="A730" t="s">
        <v>5715</v>
      </c>
      <c r="B730" s="12">
        <v>44195</v>
      </c>
      <c r="C730" t="s">
        <v>5716</v>
      </c>
      <c r="D730" t="s">
        <v>6182</v>
      </c>
      <c r="E730">
        <v>3</v>
      </c>
      <c r="F730" t="s">
        <v>5717</v>
      </c>
      <c r="G730" t="s">
        <v>5718</v>
      </c>
      <c r="H730" t="s">
        <v>19</v>
      </c>
      <c r="I730" t="s">
        <v>6193</v>
      </c>
      <c r="J730" t="s">
        <v>6186</v>
      </c>
      <c r="K730">
        <v>2.5</v>
      </c>
      <c r="L730">
        <v>29.784999999999997</v>
      </c>
      <c r="M730">
        <v>89.35499999999999</v>
      </c>
      <c r="N730" t="s">
        <v>6216</v>
      </c>
      <c r="O730" t="s">
        <v>6222</v>
      </c>
      <c r="P730" t="s">
        <v>6191</v>
      </c>
    </row>
    <row r="731" spans="1:16" x14ac:dyDescent="0.25">
      <c r="A731" t="s">
        <v>626</v>
      </c>
      <c r="B731" s="12">
        <v>44196</v>
      </c>
      <c r="C731" t="s">
        <v>627</v>
      </c>
      <c r="D731" t="s">
        <v>6155</v>
      </c>
      <c r="E731">
        <v>1</v>
      </c>
      <c r="F731" t="s">
        <v>628</v>
      </c>
      <c r="G731" t="s">
        <v>629</v>
      </c>
      <c r="H731" t="s">
        <v>19</v>
      </c>
      <c r="I731" t="s">
        <v>6193</v>
      </c>
      <c r="J731" t="s">
        <v>6188</v>
      </c>
      <c r="K731">
        <v>1</v>
      </c>
      <c r="L731">
        <v>11.25</v>
      </c>
      <c r="M731">
        <v>11.25</v>
      </c>
      <c r="N731" t="s">
        <v>6216</v>
      </c>
      <c r="O731" t="s">
        <v>6220</v>
      </c>
      <c r="P731" t="s">
        <v>6191</v>
      </c>
    </row>
    <row r="732" spans="1:16" x14ac:dyDescent="0.25">
      <c r="A732" t="s">
        <v>2671</v>
      </c>
      <c r="B732" s="12">
        <v>44197</v>
      </c>
      <c r="C732" t="s">
        <v>2672</v>
      </c>
      <c r="D732" t="s">
        <v>6171</v>
      </c>
      <c r="E732">
        <v>5</v>
      </c>
      <c r="F732" t="s">
        <v>2673</v>
      </c>
      <c r="G732" t="s">
        <v>2674</v>
      </c>
      <c r="H732" t="s">
        <v>19</v>
      </c>
      <c r="I732" t="s">
        <v>6194</v>
      </c>
      <c r="J732" t="s">
        <v>6186</v>
      </c>
      <c r="K732">
        <v>1</v>
      </c>
      <c r="L732">
        <v>14.85</v>
      </c>
      <c r="M732">
        <v>74.25</v>
      </c>
      <c r="N732" t="s">
        <v>6217</v>
      </c>
      <c r="O732" t="s">
        <v>6222</v>
      </c>
      <c r="P732" t="s">
        <v>6190</v>
      </c>
    </row>
    <row r="733" spans="1:16" x14ac:dyDescent="0.25">
      <c r="A733" t="s">
        <v>2839</v>
      </c>
      <c r="B733" s="12">
        <v>44198</v>
      </c>
      <c r="C733" t="s">
        <v>2840</v>
      </c>
      <c r="D733" t="s">
        <v>6182</v>
      </c>
      <c r="E733">
        <v>1</v>
      </c>
      <c r="F733" t="s">
        <v>2841</v>
      </c>
      <c r="G733" t="s">
        <v>6223</v>
      </c>
      <c r="H733" t="s">
        <v>19</v>
      </c>
      <c r="I733" t="s">
        <v>6193</v>
      </c>
      <c r="J733" t="s">
        <v>6186</v>
      </c>
      <c r="K733">
        <v>2.5</v>
      </c>
      <c r="L733">
        <v>29.784999999999997</v>
      </c>
      <c r="M733">
        <v>29.784999999999997</v>
      </c>
      <c r="N733" t="s">
        <v>6216</v>
      </c>
      <c r="O733" t="s">
        <v>6222</v>
      </c>
      <c r="P733" t="s">
        <v>6190</v>
      </c>
    </row>
    <row r="734" spans="1:16" x14ac:dyDescent="0.25">
      <c r="A734" t="s">
        <v>3689</v>
      </c>
      <c r="B734" s="12">
        <v>44199</v>
      </c>
      <c r="C734" t="s">
        <v>3690</v>
      </c>
      <c r="D734" t="s">
        <v>6152</v>
      </c>
      <c r="E734">
        <v>6</v>
      </c>
      <c r="F734" t="s">
        <v>3691</v>
      </c>
      <c r="G734" t="s">
        <v>3692</v>
      </c>
      <c r="H734" t="s">
        <v>19</v>
      </c>
      <c r="I734" t="s">
        <v>6193</v>
      </c>
      <c r="J734" t="s">
        <v>6188</v>
      </c>
      <c r="K734">
        <v>0.2</v>
      </c>
      <c r="L734">
        <v>3.375</v>
      </c>
      <c r="M734">
        <v>20.25</v>
      </c>
      <c r="N734" t="s">
        <v>6216</v>
      </c>
      <c r="O734" t="s">
        <v>6220</v>
      </c>
      <c r="P734" t="s">
        <v>6190</v>
      </c>
    </row>
    <row r="735" spans="1:16" x14ac:dyDescent="0.25">
      <c r="A735" t="s">
        <v>5278</v>
      </c>
      <c r="B735" s="12">
        <v>44200</v>
      </c>
      <c r="C735" t="s">
        <v>5279</v>
      </c>
      <c r="D735" t="s">
        <v>6154</v>
      </c>
      <c r="E735">
        <v>3</v>
      </c>
      <c r="F735" t="s">
        <v>5280</v>
      </c>
      <c r="G735" t="s">
        <v>5281</v>
      </c>
      <c r="H735" t="s">
        <v>19</v>
      </c>
      <c r="I735" t="s">
        <v>6193</v>
      </c>
      <c r="J735" t="s">
        <v>6187</v>
      </c>
      <c r="K735">
        <v>0.2</v>
      </c>
      <c r="L735">
        <v>2.9849999999999999</v>
      </c>
      <c r="M735">
        <v>8.9550000000000001</v>
      </c>
      <c r="N735" t="s">
        <v>6216</v>
      </c>
      <c r="O735" t="s">
        <v>6221</v>
      </c>
      <c r="P735" t="s">
        <v>6190</v>
      </c>
    </row>
    <row r="736" spans="1:16" x14ac:dyDescent="0.25">
      <c r="A736" t="s">
        <v>5170</v>
      </c>
      <c r="B736" s="12">
        <v>44248</v>
      </c>
      <c r="C736" t="s">
        <v>5171</v>
      </c>
      <c r="D736" t="s">
        <v>6168</v>
      </c>
      <c r="E736">
        <v>6</v>
      </c>
      <c r="F736" t="s">
        <v>5172</v>
      </c>
      <c r="G736" t="s">
        <v>5173</v>
      </c>
      <c r="H736" t="s">
        <v>19</v>
      </c>
      <c r="I736" t="s">
        <v>6193</v>
      </c>
      <c r="J736" t="s">
        <v>6187</v>
      </c>
      <c r="K736">
        <v>2.5</v>
      </c>
      <c r="L736">
        <v>22.884999999999998</v>
      </c>
      <c r="M736">
        <v>137.31</v>
      </c>
      <c r="N736" t="s">
        <v>6216</v>
      </c>
      <c r="O736" t="s">
        <v>6221</v>
      </c>
      <c r="P736" t="s">
        <v>6190</v>
      </c>
    </row>
    <row r="737" spans="1:16" x14ac:dyDescent="0.25">
      <c r="A737" t="s">
        <v>5603</v>
      </c>
      <c r="B737" s="12">
        <v>44202</v>
      </c>
      <c r="C737" t="s">
        <v>5604</v>
      </c>
      <c r="D737" t="s">
        <v>6182</v>
      </c>
      <c r="E737">
        <v>5</v>
      </c>
      <c r="F737" t="s">
        <v>5605</v>
      </c>
      <c r="G737" t="s">
        <v>5606</v>
      </c>
      <c r="H737" t="s">
        <v>19</v>
      </c>
      <c r="I737" t="s">
        <v>6193</v>
      </c>
      <c r="J737" t="s">
        <v>6186</v>
      </c>
      <c r="K737">
        <v>2.5</v>
      </c>
      <c r="L737">
        <v>29.784999999999997</v>
      </c>
      <c r="M737">
        <v>148.92499999999998</v>
      </c>
      <c r="N737" t="s">
        <v>6216</v>
      </c>
      <c r="O737" t="s">
        <v>6222</v>
      </c>
      <c r="P737" t="s">
        <v>6191</v>
      </c>
    </row>
    <row r="738" spans="1:16" x14ac:dyDescent="0.25">
      <c r="A738" t="s">
        <v>661</v>
      </c>
      <c r="B738" s="12">
        <v>44203</v>
      </c>
      <c r="C738" t="s">
        <v>662</v>
      </c>
      <c r="D738" t="s">
        <v>6159</v>
      </c>
      <c r="E738">
        <v>5</v>
      </c>
      <c r="F738" t="s">
        <v>663</v>
      </c>
      <c r="G738" t="s">
        <v>6223</v>
      </c>
      <c r="H738" t="s">
        <v>19</v>
      </c>
      <c r="I738" t="s">
        <v>6195</v>
      </c>
      <c r="J738" t="s">
        <v>6188</v>
      </c>
      <c r="K738">
        <v>0.2</v>
      </c>
      <c r="L738">
        <v>4.3650000000000002</v>
      </c>
      <c r="M738">
        <v>21.825000000000003</v>
      </c>
      <c r="N738" t="s">
        <v>6218</v>
      </c>
      <c r="O738" t="s">
        <v>6220</v>
      </c>
      <c r="P738" t="s">
        <v>6191</v>
      </c>
    </row>
    <row r="739" spans="1:16" x14ac:dyDescent="0.25">
      <c r="A739" t="s">
        <v>661</v>
      </c>
      <c r="B739" s="12">
        <v>44204</v>
      </c>
      <c r="C739" t="s">
        <v>662</v>
      </c>
      <c r="D739" t="s">
        <v>6158</v>
      </c>
      <c r="E739">
        <v>6</v>
      </c>
      <c r="F739" t="s">
        <v>663</v>
      </c>
      <c r="G739" t="s">
        <v>6223</v>
      </c>
      <c r="H739" t="s">
        <v>19</v>
      </c>
      <c r="I739" t="s">
        <v>6193</v>
      </c>
      <c r="J739" t="s">
        <v>6187</v>
      </c>
      <c r="K739">
        <v>0.5</v>
      </c>
      <c r="L739">
        <v>5.97</v>
      </c>
      <c r="M739">
        <v>35.82</v>
      </c>
      <c r="N739" t="s">
        <v>6216</v>
      </c>
      <c r="O739" t="s">
        <v>6221</v>
      </c>
      <c r="P739" t="s">
        <v>6191</v>
      </c>
    </row>
    <row r="740" spans="1:16" x14ac:dyDescent="0.25">
      <c r="A740" t="s">
        <v>661</v>
      </c>
      <c r="B740" s="12">
        <v>44205</v>
      </c>
      <c r="C740" t="s">
        <v>662</v>
      </c>
      <c r="D740" t="s">
        <v>6160</v>
      </c>
      <c r="E740">
        <v>6</v>
      </c>
      <c r="F740" t="s">
        <v>663</v>
      </c>
      <c r="G740" t="s">
        <v>6223</v>
      </c>
      <c r="H740" t="s">
        <v>19</v>
      </c>
      <c r="I740" t="s">
        <v>6195</v>
      </c>
      <c r="J740" t="s">
        <v>6188</v>
      </c>
      <c r="K740">
        <v>0.5</v>
      </c>
      <c r="L740">
        <v>8.73</v>
      </c>
      <c r="M740">
        <v>52.38</v>
      </c>
      <c r="N740" t="s">
        <v>6218</v>
      </c>
      <c r="O740" t="s">
        <v>6220</v>
      </c>
      <c r="P740" t="s">
        <v>6191</v>
      </c>
    </row>
    <row r="741" spans="1:16" x14ac:dyDescent="0.25">
      <c r="A741" t="s">
        <v>2549</v>
      </c>
      <c r="B741" s="12">
        <v>44206</v>
      </c>
      <c r="C741" t="s">
        <v>2550</v>
      </c>
      <c r="D741" t="s">
        <v>6169</v>
      </c>
      <c r="E741">
        <v>1</v>
      </c>
      <c r="F741" t="s">
        <v>2551</v>
      </c>
      <c r="G741" t="s">
        <v>2552</v>
      </c>
      <c r="H741" t="s">
        <v>19</v>
      </c>
      <c r="I741" t="s">
        <v>6195</v>
      </c>
      <c r="J741" t="s">
        <v>6187</v>
      </c>
      <c r="K741">
        <v>0.5</v>
      </c>
      <c r="L741">
        <v>7.77</v>
      </c>
      <c r="M741">
        <v>7.77</v>
      </c>
      <c r="N741" t="s">
        <v>6218</v>
      </c>
      <c r="O741" t="s">
        <v>6221</v>
      </c>
      <c r="P741" t="s">
        <v>6191</v>
      </c>
    </row>
    <row r="742" spans="1:16" x14ac:dyDescent="0.25">
      <c r="A742" t="s">
        <v>5816</v>
      </c>
      <c r="B742" s="12">
        <v>44207</v>
      </c>
      <c r="C742" t="s">
        <v>5817</v>
      </c>
      <c r="D742" t="s">
        <v>6179</v>
      </c>
      <c r="E742">
        <v>3</v>
      </c>
      <c r="F742" t="s">
        <v>5818</v>
      </c>
      <c r="G742" t="s">
        <v>5819</v>
      </c>
      <c r="H742" t="s">
        <v>19</v>
      </c>
      <c r="I742" t="s">
        <v>6192</v>
      </c>
      <c r="J742" t="s">
        <v>6186</v>
      </c>
      <c r="K742">
        <v>1</v>
      </c>
      <c r="L742">
        <v>11.95</v>
      </c>
      <c r="M742">
        <v>35.849999999999994</v>
      </c>
      <c r="N742" t="s">
        <v>6219</v>
      </c>
      <c r="O742" t="s">
        <v>6222</v>
      </c>
      <c r="P742" t="s">
        <v>6191</v>
      </c>
    </row>
    <row r="743" spans="1:16" x14ac:dyDescent="0.25">
      <c r="A743" t="s">
        <v>2716</v>
      </c>
      <c r="B743" s="12">
        <v>44208</v>
      </c>
      <c r="C743" t="s">
        <v>2717</v>
      </c>
      <c r="D743" t="s">
        <v>6169</v>
      </c>
      <c r="E743">
        <v>6</v>
      </c>
      <c r="F743" t="s">
        <v>2718</v>
      </c>
      <c r="G743" t="s">
        <v>2719</v>
      </c>
      <c r="H743" t="s">
        <v>19</v>
      </c>
      <c r="I743" t="s">
        <v>6195</v>
      </c>
      <c r="J743" t="s">
        <v>6187</v>
      </c>
      <c r="K743">
        <v>0.5</v>
      </c>
      <c r="L743">
        <v>7.77</v>
      </c>
      <c r="M743">
        <v>46.62</v>
      </c>
      <c r="N743" t="s">
        <v>6218</v>
      </c>
      <c r="O743" t="s">
        <v>6221</v>
      </c>
      <c r="P743" t="s">
        <v>6190</v>
      </c>
    </row>
    <row r="744" spans="1:16" x14ac:dyDescent="0.25">
      <c r="A744" t="s">
        <v>4853</v>
      </c>
      <c r="B744" s="12">
        <v>44209</v>
      </c>
      <c r="C744" t="s">
        <v>4854</v>
      </c>
      <c r="D744" t="s">
        <v>6141</v>
      </c>
      <c r="E744">
        <v>6</v>
      </c>
      <c r="F744" t="s">
        <v>4855</v>
      </c>
      <c r="G744" t="s">
        <v>6223</v>
      </c>
      <c r="H744" t="s">
        <v>19</v>
      </c>
      <c r="I744" t="s">
        <v>6194</v>
      </c>
      <c r="J744" t="s">
        <v>6188</v>
      </c>
      <c r="K744">
        <v>1</v>
      </c>
      <c r="L744">
        <v>13.75</v>
      </c>
      <c r="M744">
        <v>82.5</v>
      </c>
      <c r="N744" t="s">
        <v>6217</v>
      </c>
      <c r="O744" t="s">
        <v>6220</v>
      </c>
      <c r="P744" t="s">
        <v>6191</v>
      </c>
    </row>
    <row r="745" spans="1:16" x14ac:dyDescent="0.25">
      <c r="A745" t="s">
        <v>3978</v>
      </c>
      <c r="B745" s="12">
        <v>44210</v>
      </c>
      <c r="C745" t="s">
        <v>3979</v>
      </c>
      <c r="D745" t="s">
        <v>6183</v>
      </c>
      <c r="E745">
        <v>6</v>
      </c>
      <c r="F745" t="s">
        <v>3980</v>
      </c>
      <c r="G745" t="s">
        <v>3981</v>
      </c>
      <c r="H745" t="s">
        <v>19</v>
      </c>
      <c r="I745" t="s">
        <v>6194</v>
      </c>
      <c r="J745" t="s">
        <v>6187</v>
      </c>
      <c r="K745">
        <v>1</v>
      </c>
      <c r="L745">
        <v>12.15</v>
      </c>
      <c r="M745">
        <v>72.900000000000006</v>
      </c>
      <c r="N745" t="s">
        <v>6217</v>
      </c>
      <c r="O745" t="s">
        <v>6221</v>
      </c>
      <c r="P745" t="s">
        <v>6190</v>
      </c>
    </row>
    <row r="746" spans="1:16" x14ac:dyDescent="0.25">
      <c r="A746" t="s">
        <v>5531</v>
      </c>
      <c r="B746" s="12">
        <v>44211</v>
      </c>
      <c r="C746" t="s">
        <v>5532</v>
      </c>
      <c r="D746" t="s">
        <v>6168</v>
      </c>
      <c r="E746">
        <v>5</v>
      </c>
      <c r="F746" t="s">
        <v>5533</v>
      </c>
      <c r="G746" t="s">
        <v>5534</v>
      </c>
      <c r="H746" t="s">
        <v>19</v>
      </c>
      <c r="I746" t="s">
        <v>6193</v>
      </c>
      <c r="J746" t="s">
        <v>6187</v>
      </c>
      <c r="K746">
        <v>2.5</v>
      </c>
      <c r="L746">
        <v>22.884999999999998</v>
      </c>
      <c r="M746">
        <v>114.42499999999998</v>
      </c>
      <c r="N746" t="s">
        <v>6216</v>
      </c>
      <c r="O746" t="s">
        <v>6221</v>
      </c>
      <c r="P746" t="s">
        <v>6190</v>
      </c>
    </row>
    <row r="747" spans="1:16" x14ac:dyDescent="0.25">
      <c r="A747" t="s">
        <v>1707</v>
      </c>
      <c r="B747" s="12">
        <v>44212</v>
      </c>
      <c r="C747" t="s">
        <v>1708</v>
      </c>
      <c r="D747" t="s">
        <v>6162</v>
      </c>
      <c r="E747">
        <v>4</v>
      </c>
      <c r="F747" t="s">
        <v>1709</v>
      </c>
      <c r="G747" t="s">
        <v>1710</v>
      </c>
      <c r="H747" t="s">
        <v>19</v>
      </c>
      <c r="I747" t="s">
        <v>6195</v>
      </c>
      <c r="J747" t="s">
        <v>6188</v>
      </c>
      <c r="K747">
        <v>1</v>
      </c>
      <c r="L747">
        <v>14.55</v>
      </c>
      <c r="M747">
        <v>58.2</v>
      </c>
      <c r="N747" t="s">
        <v>6218</v>
      </c>
      <c r="O747" t="s">
        <v>6220</v>
      </c>
      <c r="P747" t="s">
        <v>6190</v>
      </c>
    </row>
    <row r="748" spans="1:16" x14ac:dyDescent="0.25">
      <c r="A748" t="s">
        <v>4574</v>
      </c>
      <c r="B748" s="12">
        <v>44213</v>
      </c>
      <c r="C748" t="s">
        <v>4575</v>
      </c>
      <c r="D748" t="s">
        <v>6166</v>
      </c>
      <c r="E748">
        <v>2</v>
      </c>
      <c r="F748" t="s">
        <v>4576</v>
      </c>
      <c r="G748" t="s">
        <v>4577</v>
      </c>
      <c r="H748" t="s">
        <v>19</v>
      </c>
      <c r="I748" t="s">
        <v>6194</v>
      </c>
      <c r="J748" t="s">
        <v>6188</v>
      </c>
      <c r="K748">
        <v>2.5</v>
      </c>
      <c r="L748">
        <v>31.624999999999996</v>
      </c>
      <c r="M748">
        <v>63.249999999999993</v>
      </c>
      <c r="N748" t="s">
        <v>6217</v>
      </c>
      <c r="O748" t="s">
        <v>6220</v>
      </c>
      <c r="P748" t="s">
        <v>6191</v>
      </c>
    </row>
    <row r="749" spans="1:16" x14ac:dyDescent="0.25">
      <c r="A749" t="s">
        <v>1158</v>
      </c>
      <c r="B749" s="12">
        <v>44214</v>
      </c>
      <c r="C749" t="s">
        <v>1159</v>
      </c>
      <c r="D749" t="s">
        <v>6156</v>
      </c>
      <c r="E749">
        <v>1</v>
      </c>
      <c r="F749" t="s">
        <v>1160</v>
      </c>
      <c r="G749" t="s">
        <v>1161</v>
      </c>
      <c r="H749" t="s">
        <v>19</v>
      </c>
      <c r="I749" t="s">
        <v>6194</v>
      </c>
      <c r="J749" t="s">
        <v>6188</v>
      </c>
      <c r="K749">
        <v>0.2</v>
      </c>
      <c r="L749">
        <v>4.125</v>
      </c>
      <c r="M749">
        <v>4.125</v>
      </c>
      <c r="N749" t="s">
        <v>6217</v>
      </c>
      <c r="O749" t="s">
        <v>6220</v>
      </c>
      <c r="P749" t="s">
        <v>6191</v>
      </c>
    </row>
    <row r="750" spans="1:16" x14ac:dyDescent="0.25">
      <c r="A750" t="s">
        <v>1158</v>
      </c>
      <c r="B750" s="12">
        <v>44215</v>
      </c>
      <c r="C750" t="s">
        <v>1159</v>
      </c>
      <c r="D750" t="s">
        <v>6167</v>
      </c>
      <c r="E750">
        <v>1</v>
      </c>
      <c r="F750" t="s">
        <v>1160</v>
      </c>
      <c r="G750" t="s">
        <v>1161</v>
      </c>
      <c r="H750" t="s">
        <v>19</v>
      </c>
      <c r="I750" t="s">
        <v>6193</v>
      </c>
      <c r="J750" t="s">
        <v>6186</v>
      </c>
      <c r="K750">
        <v>0.2</v>
      </c>
      <c r="L750">
        <v>3.8849999999999998</v>
      </c>
      <c r="M750">
        <v>3.8849999999999998</v>
      </c>
      <c r="N750" t="s">
        <v>6216</v>
      </c>
      <c r="O750" t="s">
        <v>6222</v>
      </c>
      <c r="P750" t="s">
        <v>6191</v>
      </c>
    </row>
    <row r="751" spans="1:16" x14ac:dyDescent="0.25">
      <c r="A751" t="s">
        <v>1158</v>
      </c>
      <c r="B751" s="12">
        <v>44216</v>
      </c>
      <c r="C751" t="s">
        <v>1159</v>
      </c>
      <c r="D751" t="s">
        <v>6141</v>
      </c>
      <c r="E751">
        <v>5</v>
      </c>
      <c r="F751" t="s">
        <v>1160</v>
      </c>
      <c r="G751" t="s">
        <v>1161</v>
      </c>
      <c r="H751" t="s">
        <v>19</v>
      </c>
      <c r="I751" t="s">
        <v>6194</v>
      </c>
      <c r="J751" t="s">
        <v>6188</v>
      </c>
      <c r="K751">
        <v>1</v>
      </c>
      <c r="L751">
        <v>13.75</v>
      </c>
      <c r="M751">
        <v>68.75</v>
      </c>
      <c r="N751" t="s">
        <v>6217</v>
      </c>
      <c r="O751" t="s">
        <v>6220</v>
      </c>
      <c r="P751" t="s">
        <v>6191</v>
      </c>
    </row>
    <row r="752" spans="1:16" x14ac:dyDescent="0.25">
      <c r="A752" t="s">
        <v>2391</v>
      </c>
      <c r="B752" s="12">
        <v>44217</v>
      </c>
      <c r="C752" t="s">
        <v>2331</v>
      </c>
      <c r="D752" t="s">
        <v>6185</v>
      </c>
      <c r="E752">
        <v>2</v>
      </c>
      <c r="F752" t="s">
        <v>2332</v>
      </c>
      <c r="G752" t="s">
        <v>6223</v>
      </c>
      <c r="H752" t="s">
        <v>19</v>
      </c>
      <c r="I752" t="s">
        <v>6194</v>
      </c>
      <c r="J752" t="s">
        <v>6187</v>
      </c>
      <c r="K752">
        <v>2.5</v>
      </c>
      <c r="L752">
        <v>27.945</v>
      </c>
      <c r="M752">
        <v>55.89</v>
      </c>
      <c r="N752" t="s">
        <v>6217</v>
      </c>
      <c r="O752" t="s">
        <v>6221</v>
      </c>
      <c r="P752" t="s">
        <v>6191</v>
      </c>
    </row>
    <row r="753" spans="1:16" x14ac:dyDescent="0.25">
      <c r="A753" t="s">
        <v>733</v>
      </c>
      <c r="B753" s="12">
        <v>44218</v>
      </c>
      <c r="C753" t="s">
        <v>734</v>
      </c>
      <c r="D753" t="s">
        <v>6164</v>
      </c>
      <c r="E753">
        <v>2</v>
      </c>
      <c r="F753" t="s">
        <v>735</v>
      </c>
      <c r="G753" t="s">
        <v>6223</v>
      </c>
      <c r="H753" t="s">
        <v>19</v>
      </c>
      <c r="I753" t="s">
        <v>6195</v>
      </c>
      <c r="J753" t="s">
        <v>6186</v>
      </c>
      <c r="K753">
        <v>2.5</v>
      </c>
      <c r="L753">
        <v>36.454999999999998</v>
      </c>
      <c r="M753">
        <v>72.91</v>
      </c>
      <c r="N753" t="s">
        <v>6218</v>
      </c>
      <c r="O753" t="s">
        <v>6222</v>
      </c>
      <c r="P753" t="s">
        <v>6191</v>
      </c>
    </row>
    <row r="754" spans="1:16" x14ac:dyDescent="0.25">
      <c r="A754" t="s">
        <v>1355</v>
      </c>
      <c r="B754" s="12">
        <v>44219</v>
      </c>
      <c r="C754" t="s">
        <v>1356</v>
      </c>
      <c r="D754" t="s">
        <v>6168</v>
      </c>
      <c r="E754">
        <v>5</v>
      </c>
      <c r="F754" t="s">
        <v>1357</v>
      </c>
      <c r="G754" t="s">
        <v>1358</v>
      </c>
      <c r="H754" t="s">
        <v>19</v>
      </c>
      <c r="I754" t="s">
        <v>6193</v>
      </c>
      <c r="J754" t="s">
        <v>6187</v>
      </c>
      <c r="K754">
        <v>2.5</v>
      </c>
      <c r="L754">
        <v>22.884999999999998</v>
      </c>
      <c r="M754">
        <v>114.42499999999998</v>
      </c>
      <c r="N754" t="s">
        <v>6216</v>
      </c>
      <c r="O754" t="s">
        <v>6221</v>
      </c>
      <c r="P754" t="s">
        <v>6191</v>
      </c>
    </row>
    <row r="755" spans="1:16" x14ac:dyDescent="0.25">
      <c r="A755" t="s">
        <v>4528</v>
      </c>
      <c r="B755" s="12">
        <v>44246</v>
      </c>
      <c r="C755" t="s">
        <v>4529</v>
      </c>
      <c r="D755" t="s">
        <v>6171</v>
      </c>
      <c r="E755">
        <v>6</v>
      </c>
      <c r="F755" t="s">
        <v>4530</v>
      </c>
      <c r="G755" t="s">
        <v>4531</v>
      </c>
      <c r="H755" t="s">
        <v>19</v>
      </c>
      <c r="I755" t="s">
        <v>6194</v>
      </c>
      <c r="J755" t="s">
        <v>6186</v>
      </c>
      <c r="K755">
        <v>1</v>
      </c>
      <c r="L755">
        <v>14.85</v>
      </c>
      <c r="M755">
        <v>89.1</v>
      </c>
      <c r="N755" t="s">
        <v>6217</v>
      </c>
      <c r="O755" t="s">
        <v>6222</v>
      </c>
      <c r="P755" t="s">
        <v>6191</v>
      </c>
    </row>
    <row r="756" spans="1:16" x14ac:dyDescent="0.25">
      <c r="A756" t="s">
        <v>5262</v>
      </c>
      <c r="B756" s="12">
        <v>44221</v>
      </c>
      <c r="C756" t="s">
        <v>5263</v>
      </c>
      <c r="D756" t="s">
        <v>6158</v>
      </c>
      <c r="E756">
        <v>6</v>
      </c>
      <c r="F756" t="s">
        <v>5264</v>
      </c>
      <c r="G756" t="s">
        <v>5265</v>
      </c>
      <c r="H756" t="s">
        <v>19</v>
      </c>
      <c r="I756" t="s">
        <v>6193</v>
      </c>
      <c r="J756" t="s">
        <v>6187</v>
      </c>
      <c r="K756">
        <v>0.5</v>
      </c>
      <c r="L756">
        <v>5.97</v>
      </c>
      <c r="M756">
        <v>35.82</v>
      </c>
      <c r="N756" t="s">
        <v>6216</v>
      </c>
      <c r="O756" t="s">
        <v>6221</v>
      </c>
      <c r="P756" t="s">
        <v>6190</v>
      </c>
    </row>
    <row r="757" spans="1:16" x14ac:dyDescent="0.25">
      <c r="A757" t="s">
        <v>3225</v>
      </c>
      <c r="B757" s="12">
        <v>44222</v>
      </c>
      <c r="C757" t="s">
        <v>3226</v>
      </c>
      <c r="D757" t="s">
        <v>6161</v>
      </c>
      <c r="E757">
        <v>6</v>
      </c>
      <c r="F757" t="s">
        <v>3227</v>
      </c>
      <c r="G757" t="s">
        <v>3228</v>
      </c>
      <c r="H757" t="s">
        <v>19</v>
      </c>
      <c r="I757" t="s">
        <v>6195</v>
      </c>
      <c r="J757" t="s">
        <v>6186</v>
      </c>
      <c r="K757">
        <v>0.5</v>
      </c>
      <c r="L757">
        <v>9.51</v>
      </c>
      <c r="M757">
        <v>57.06</v>
      </c>
      <c r="N757" t="s">
        <v>6218</v>
      </c>
      <c r="O757" t="s">
        <v>6222</v>
      </c>
      <c r="P757" t="s">
        <v>6191</v>
      </c>
    </row>
    <row r="758" spans="1:16" x14ac:dyDescent="0.25">
      <c r="A758" t="s">
        <v>4563</v>
      </c>
      <c r="B758" s="12">
        <v>44223</v>
      </c>
      <c r="C758" t="s">
        <v>4564</v>
      </c>
      <c r="D758" t="s">
        <v>6174</v>
      </c>
      <c r="E758">
        <v>3</v>
      </c>
      <c r="F758" t="s">
        <v>4565</v>
      </c>
      <c r="G758" t="s">
        <v>4566</v>
      </c>
      <c r="H758" t="s">
        <v>19</v>
      </c>
      <c r="I758" t="s">
        <v>6192</v>
      </c>
      <c r="J758" t="s">
        <v>6188</v>
      </c>
      <c r="K758">
        <v>0.2</v>
      </c>
      <c r="L758">
        <v>2.9849999999999999</v>
      </c>
      <c r="M758">
        <v>8.9550000000000001</v>
      </c>
      <c r="N758" t="s">
        <v>6219</v>
      </c>
      <c r="O758" t="s">
        <v>6220</v>
      </c>
      <c r="P758" t="s">
        <v>6190</v>
      </c>
    </row>
    <row r="759" spans="1:16" x14ac:dyDescent="0.25">
      <c r="A759" t="s">
        <v>1117</v>
      </c>
      <c r="B759" s="12">
        <v>44224</v>
      </c>
      <c r="C759" t="s">
        <v>1118</v>
      </c>
      <c r="D759" t="s">
        <v>6155</v>
      </c>
      <c r="E759">
        <v>1</v>
      </c>
      <c r="F759" t="s">
        <v>1119</v>
      </c>
      <c r="G759" t="s">
        <v>1120</v>
      </c>
      <c r="H759" t="s">
        <v>19</v>
      </c>
      <c r="I759" t="s">
        <v>6193</v>
      </c>
      <c r="J759" t="s">
        <v>6188</v>
      </c>
      <c r="K759">
        <v>1</v>
      </c>
      <c r="L759">
        <v>11.25</v>
      </c>
      <c r="M759">
        <v>11.25</v>
      </c>
      <c r="N759" t="s">
        <v>6216</v>
      </c>
      <c r="O759" t="s">
        <v>6220</v>
      </c>
      <c r="P759" t="s">
        <v>6191</v>
      </c>
    </row>
    <row r="760" spans="1:16" x14ac:dyDescent="0.25">
      <c r="A760" t="s">
        <v>2911</v>
      </c>
      <c r="B760" s="12">
        <v>44245</v>
      </c>
      <c r="C760" t="s">
        <v>2912</v>
      </c>
      <c r="D760" t="s">
        <v>6163</v>
      </c>
      <c r="E760">
        <v>2</v>
      </c>
      <c r="F760" t="s">
        <v>2913</v>
      </c>
      <c r="G760" t="s">
        <v>2914</v>
      </c>
      <c r="H760" t="s">
        <v>19</v>
      </c>
      <c r="I760" t="s">
        <v>6192</v>
      </c>
      <c r="J760" t="s">
        <v>6187</v>
      </c>
      <c r="K760">
        <v>0.2</v>
      </c>
      <c r="L760">
        <v>2.6849999999999996</v>
      </c>
      <c r="M760">
        <v>5.3699999999999992</v>
      </c>
      <c r="N760" t="s">
        <v>6219</v>
      </c>
      <c r="O760" t="s">
        <v>6221</v>
      </c>
      <c r="P760" t="s">
        <v>6190</v>
      </c>
    </row>
    <row r="761" spans="1:16" x14ac:dyDescent="0.25">
      <c r="A761" t="s">
        <v>3532</v>
      </c>
      <c r="B761" s="12">
        <v>44226</v>
      </c>
      <c r="C761" t="s">
        <v>3533</v>
      </c>
      <c r="D761" t="s">
        <v>6163</v>
      </c>
      <c r="E761">
        <v>4</v>
      </c>
      <c r="F761" t="s">
        <v>3534</v>
      </c>
      <c r="G761" t="s">
        <v>3535</v>
      </c>
      <c r="H761" t="s">
        <v>19</v>
      </c>
      <c r="I761" t="s">
        <v>6192</v>
      </c>
      <c r="J761" t="s">
        <v>6187</v>
      </c>
      <c r="K761">
        <v>0.2</v>
      </c>
      <c r="L761">
        <v>2.6849999999999996</v>
      </c>
      <c r="M761">
        <v>10.739999999999998</v>
      </c>
      <c r="N761" t="s">
        <v>6219</v>
      </c>
      <c r="O761" t="s">
        <v>6221</v>
      </c>
      <c r="P761" t="s">
        <v>6190</v>
      </c>
    </row>
    <row r="762" spans="1:16" x14ac:dyDescent="0.25">
      <c r="A762" t="s">
        <v>4196</v>
      </c>
      <c r="B762" s="12">
        <v>44227</v>
      </c>
      <c r="C762" t="s">
        <v>4197</v>
      </c>
      <c r="D762" t="s">
        <v>6143</v>
      </c>
      <c r="E762">
        <v>4</v>
      </c>
      <c r="F762" t="s">
        <v>4198</v>
      </c>
      <c r="G762" t="s">
        <v>4199</v>
      </c>
      <c r="H762" t="s">
        <v>19</v>
      </c>
      <c r="I762" t="s">
        <v>6195</v>
      </c>
      <c r="J762" t="s">
        <v>6187</v>
      </c>
      <c r="K762">
        <v>1</v>
      </c>
      <c r="L762">
        <v>12.95</v>
      </c>
      <c r="M762">
        <v>51.8</v>
      </c>
      <c r="N762" t="s">
        <v>6218</v>
      </c>
      <c r="O762" t="s">
        <v>6221</v>
      </c>
      <c r="P762" t="s">
        <v>6191</v>
      </c>
    </row>
    <row r="763" spans="1:16" x14ac:dyDescent="0.25">
      <c r="A763" t="s">
        <v>4223</v>
      </c>
      <c r="B763" s="12">
        <v>44228</v>
      </c>
      <c r="C763" t="s">
        <v>4224</v>
      </c>
      <c r="D763" t="s">
        <v>6152</v>
      </c>
      <c r="E763">
        <v>6</v>
      </c>
      <c r="F763" t="s">
        <v>4225</v>
      </c>
      <c r="G763" t="s">
        <v>4226</v>
      </c>
      <c r="H763" t="s">
        <v>19</v>
      </c>
      <c r="I763" t="s">
        <v>6193</v>
      </c>
      <c r="J763" t="s">
        <v>6188</v>
      </c>
      <c r="K763">
        <v>0.2</v>
      </c>
      <c r="L763">
        <v>3.375</v>
      </c>
      <c r="M763">
        <v>20.25</v>
      </c>
      <c r="N763" t="s">
        <v>6216</v>
      </c>
      <c r="O763" t="s">
        <v>6220</v>
      </c>
      <c r="P763" t="s">
        <v>6190</v>
      </c>
    </row>
    <row r="764" spans="1:16" x14ac:dyDescent="0.25">
      <c r="A764" t="s">
        <v>1626</v>
      </c>
      <c r="B764" s="12">
        <v>44229</v>
      </c>
      <c r="C764" t="s">
        <v>1627</v>
      </c>
      <c r="D764" t="s">
        <v>6165</v>
      </c>
      <c r="E764">
        <v>6</v>
      </c>
      <c r="F764" t="s">
        <v>1628</v>
      </c>
      <c r="G764" t="s">
        <v>1629</v>
      </c>
      <c r="H764" t="s">
        <v>19</v>
      </c>
      <c r="I764" t="s">
        <v>6195</v>
      </c>
      <c r="J764" t="s">
        <v>6187</v>
      </c>
      <c r="K764">
        <v>2.5</v>
      </c>
      <c r="L764">
        <v>29.784999999999997</v>
      </c>
      <c r="M764">
        <v>178.70999999999998</v>
      </c>
      <c r="N764" t="s">
        <v>6218</v>
      </c>
      <c r="O764" t="s">
        <v>6221</v>
      </c>
      <c r="P764" t="s">
        <v>6190</v>
      </c>
    </row>
    <row r="765" spans="1:16" x14ac:dyDescent="0.25">
      <c r="A765" t="s">
        <v>5216</v>
      </c>
      <c r="B765" s="12">
        <v>44230</v>
      </c>
      <c r="C765" t="s">
        <v>5217</v>
      </c>
      <c r="D765" t="s">
        <v>6154</v>
      </c>
      <c r="E765">
        <v>4</v>
      </c>
      <c r="F765" t="s">
        <v>5218</v>
      </c>
      <c r="G765" t="s">
        <v>5219</v>
      </c>
      <c r="H765" t="s">
        <v>19</v>
      </c>
      <c r="I765" t="s">
        <v>6193</v>
      </c>
      <c r="J765" t="s">
        <v>6187</v>
      </c>
      <c r="K765">
        <v>0.2</v>
      </c>
      <c r="L765">
        <v>2.9849999999999999</v>
      </c>
      <c r="M765">
        <v>11.94</v>
      </c>
      <c r="N765" t="s">
        <v>6216</v>
      </c>
      <c r="O765" t="s">
        <v>6221</v>
      </c>
      <c r="P765" t="s">
        <v>6191</v>
      </c>
    </row>
    <row r="766" spans="1:16" x14ac:dyDescent="0.25">
      <c r="A766" t="s">
        <v>2808</v>
      </c>
      <c r="B766" s="12">
        <v>44244</v>
      </c>
      <c r="C766" t="s">
        <v>2809</v>
      </c>
      <c r="D766" t="s">
        <v>6162</v>
      </c>
      <c r="E766">
        <v>6</v>
      </c>
      <c r="F766" t="s">
        <v>2810</v>
      </c>
      <c r="G766" t="s">
        <v>6223</v>
      </c>
      <c r="H766" t="s">
        <v>19</v>
      </c>
      <c r="I766" t="s">
        <v>6195</v>
      </c>
      <c r="J766" t="s">
        <v>6188</v>
      </c>
      <c r="K766">
        <v>1</v>
      </c>
      <c r="L766">
        <v>14.55</v>
      </c>
      <c r="M766">
        <v>87.300000000000011</v>
      </c>
      <c r="N766" t="s">
        <v>6218</v>
      </c>
      <c r="O766" t="s">
        <v>6220</v>
      </c>
      <c r="P766" t="s">
        <v>6190</v>
      </c>
    </row>
    <row r="767" spans="1:16" x14ac:dyDescent="0.25">
      <c r="A767" t="s">
        <v>3537</v>
      </c>
      <c r="B767" s="12">
        <v>44232</v>
      </c>
      <c r="C767" t="s">
        <v>3538</v>
      </c>
      <c r="D767" t="s">
        <v>6172</v>
      </c>
      <c r="E767">
        <v>5</v>
      </c>
      <c r="F767" t="s">
        <v>3539</v>
      </c>
      <c r="G767" t="s">
        <v>3540</v>
      </c>
      <c r="H767" t="s">
        <v>19</v>
      </c>
      <c r="I767" t="s">
        <v>6192</v>
      </c>
      <c r="J767" t="s">
        <v>6187</v>
      </c>
      <c r="K767">
        <v>0.5</v>
      </c>
      <c r="L767">
        <v>5.3699999999999992</v>
      </c>
      <c r="M767">
        <v>26.849999999999994</v>
      </c>
      <c r="N767" t="s">
        <v>6219</v>
      </c>
      <c r="O767" t="s">
        <v>6221</v>
      </c>
      <c r="P767" t="s">
        <v>6191</v>
      </c>
    </row>
    <row r="768" spans="1:16" x14ac:dyDescent="0.25">
      <c r="A768" t="s">
        <v>5251</v>
      </c>
      <c r="B768" s="12">
        <v>44243</v>
      </c>
      <c r="C768" t="s">
        <v>5188</v>
      </c>
      <c r="D768" t="s">
        <v>6156</v>
      </c>
      <c r="E768">
        <v>2</v>
      </c>
      <c r="F768" t="s">
        <v>5189</v>
      </c>
      <c r="G768" t="s">
        <v>5190</v>
      </c>
      <c r="H768" t="s">
        <v>19</v>
      </c>
      <c r="I768" t="s">
        <v>6194</v>
      </c>
      <c r="J768" t="s">
        <v>6188</v>
      </c>
      <c r="K768">
        <v>0.2</v>
      </c>
      <c r="L768">
        <v>4.125</v>
      </c>
      <c r="M768">
        <v>8.25</v>
      </c>
      <c r="N768" t="s">
        <v>6217</v>
      </c>
      <c r="O768" t="s">
        <v>6220</v>
      </c>
      <c r="P768" t="s">
        <v>6190</v>
      </c>
    </row>
    <row r="769" spans="1:16" x14ac:dyDescent="0.25">
      <c r="A769" t="s">
        <v>3877</v>
      </c>
      <c r="B769" s="12">
        <v>44234</v>
      </c>
      <c r="C769" t="s">
        <v>3878</v>
      </c>
      <c r="D769" t="s">
        <v>6169</v>
      </c>
      <c r="E769">
        <v>1</v>
      </c>
      <c r="F769" t="s">
        <v>3879</v>
      </c>
      <c r="G769" t="s">
        <v>3880</v>
      </c>
      <c r="H769" t="s">
        <v>19</v>
      </c>
      <c r="I769" t="s">
        <v>6195</v>
      </c>
      <c r="J769" t="s">
        <v>6187</v>
      </c>
      <c r="K769">
        <v>0.5</v>
      </c>
      <c r="L769">
        <v>7.77</v>
      </c>
      <c r="M769">
        <v>7.77</v>
      </c>
      <c r="N769" t="s">
        <v>6218</v>
      </c>
      <c r="O769" t="s">
        <v>6221</v>
      </c>
      <c r="P769" t="s">
        <v>6191</v>
      </c>
    </row>
    <row r="770" spans="1:16" x14ac:dyDescent="0.25">
      <c r="A770" t="s">
        <v>5780</v>
      </c>
      <c r="B770" s="12">
        <v>44235</v>
      </c>
      <c r="C770" t="s">
        <v>5781</v>
      </c>
      <c r="D770" t="s">
        <v>6169</v>
      </c>
      <c r="E770">
        <v>3</v>
      </c>
      <c r="F770" t="s">
        <v>5782</v>
      </c>
      <c r="G770" t="s">
        <v>5783</v>
      </c>
      <c r="H770" t="s">
        <v>19</v>
      </c>
      <c r="I770" t="s">
        <v>6195</v>
      </c>
      <c r="J770" t="s">
        <v>6187</v>
      </c>
      <c r="K770">
        <v>0.5</v>
      </c>
      <c r="L770">
        <v>7.77</v>
      </c>
      <c r="M770">
        <v>23.31</v>
      </c>
      <c r="N770" t="s">
        <v>6218</v>
      </c>
      <c r="O770" t="s">
        <v>6221</v>
      </c>
      <c r="P770" t="s">
        <v>6190</v>
      </c>
    </row>
    <row r="771" spans="1:16" x14ac:dyDescent="0.25">
      <c r="A771" t="s">
        <v>5780</v>
      </c>
      <c r="B771" s="12">
        <v>44236</v>
      </c>
      <c r="C771" t="s">
        <v>5781</v>
      </c>
      <c r="D771" t="s">
        <v>6151</v>
      </c>
      <c r="E771">
        <v>4</v>
      </c>
      <c r="F771" t="s">
        <v>5782</v>
      </c>
      <c r="G771" t="s">
        <v>5783</v>
      </c>
      <c r="H771" t="s">
        <v>19</v>
      </c>
      <c r="I771" t="s">
        <v>6192</v>
      </c>
      <c r="J771" t="s">
        <v>6188</v>
      </c>
      <c r="K771">
        <v>2.5</v>
      </c>
      <c r="L771">
        <v>22.884999999999998</v>
      </c>
      <c r="M771">
        <v>91.539999999999992</v>
      </c>
      <c r="N771" t="s">
        <v>6219</v>
      </c>
      <c r="O771" t="s">
        <v>6220</v>
      </c>
      <c r="P771" t="s">
        <v>6190</v>
      </c>
    </row>
    <row r="772" spans="1:16" x14ac:dyDescent="0.25">
      <c r="A772" t="s">
        <v>5989</v>
      </c>
      <c r="B772" s="12">
        <v>44237</v>
      </c>
      <c r="C772" t="s">
        <v>5990</v>
      </c>
      <c r="D772" t="s">
        <v>6162</v>
      </c>
      <c r="E772">
        <v>6</v>
      </c>
      <c r="F772" t="s">
        <v>5991</v>
      </c>
      <c r="G772" t="s">
        <v>5992</v>
      </c>
      <c r="H772" t="s">
        <v>19</v>
      </c>
      <c r="I772" t="s">
        <v>6195</v>
      </c>
      <c r="J772" t="s">
        <v>6188</v>
      </c>
      <c r="K772">
        <v>1</v>
      </c>
      <c r="L772">
        <v>14.55</v>
      </c>
      <c r="M772">
        <v>87.300000000000011</v>
      </c>
      <c r="N772" t="s">
        <v>6218</v>
      </c>
      <c r="O772" t="s">
        <v>6220</v>
      </c>
      <c r="P772" t="s">
        <v>6191</v>
      </c>
    </row>
    <row r="773" spans="1:16" x14ac:dyDescent="0.25">
      <c r="A773" t="s">
        <v>4280</v>
      </c>
      <c r="B773" s="12">
        <v>44238</v>
      </c>
      <c r="C773" t="s">
        <v>4281</v>
      </c>
      <c r="D773" t="s">
        <v>6179</v>
      </c>
      <c r="E773">
        <v>5</v>
      </c>
      <c r="F773" t="s">
        <v>4282</v>
      </c>
      <c r="G773" t="s">
        <v>4283</v>
      </c>
      <c r="H773" t="s">
        <v>19</v>
      </c>
      <c r="I773" t="s">
        <v>6192</v>
      </c>
      <c r="J773" t="s">
        <v>6186</v>
      </c>
      <c r="K773">
        <v>1</v>
      </c>
      <c r="L773">
        <v>11.95</v>
      </c>
      <c r="M773">
        <v>59.75</v>
      </c>
      <c r="N773" t="s">
        <v>6219</v>
      </c>
      <c r="O773" t="s">
        <v>6222</v>
      </c>
      <c r="P773" t="s">
        <v>6191</v>
      </c>
    </row>
    <row r="774" spans="1:16" x14ac:dyDescent="0.25">
      <c r="A774" t="s">
        <v>1789</v>
      </c>
      <c r="B774" s="12">
        <v>44239</v>
      </c>
      <c r="C774" t="s">
        <v>1790</v>
      </c>
      <c r="D774" t="s">
        <v>6175</v>
      </c>
      <c r="E774">
        <v>2</v>
      </c>
      <c r="F774" t="s">
        <v>1791</v>
      </c>
      <c r="G774" t="s">
        <v>1792</v>
      </c>
      <c r="H774" t="s">
        <v>19</v>
      </c>
      <c r="I774" t="s">
        <v>6193</v>
      </c>
      <c r="J774" t="s">
        <v>6188</v>
      </c>
      <c r="K774">
        <v>2.5</v>
      </c>
      <c r="L774">
        <v>25.874999999999996</v>
      </c>
      <c r="M774">
        <v>51.749999999999993</v>
      </c>
      <c r="N774" t="s">
        <v>6216</v>
      </c>
      <c r="O774" t="s">
        <v>6220</v>
      </c>
      <c r="P774" t="s">
        <v>6191</v>
      </c>
    </row>
    <row r="775" spans="1:16" x14ac:dyDescent="0.25">
      <c r="A775" t="s">
        <v>2127</v>
      </c>
      <c r="B775" s="12">
        <v>44240</v>
      </c>
      <c r="C775" t="s">
        <v>2128</v>
      </c>
      <c r="D775" t="s">
        <v>6147</v>
      </c>
      <c r="E775">
        <v>5</v>
      </c>
      <c r="F775" t="s">
        <v>2129</v>
      </c>
      <c r="G775" t="s">
        <v>2130</v>
      </c>
      <c r="H775" t="s">
        <v>19</v>
      </c>
      <c r="I775" t="s">
        <v>6193</v>
      </c>
      <c r="J775" t="s">
        <v>6187</v>
      </c>
      <c r="K775">
        <v>1</v>
      </c>
      <c r="L775">
        <v>9.9499999999999993</v>
      </c>
      <c r="M775">
        <v>49.75</v>
      </c>
      <c r="N775" t="s">
        <v>6216</v>
      </c>
      <c r="O775" t="s">
        <v>6221</v>
      </c>
      <c r="P775" t="s">
        <v>6191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D5" sqref="D5"/>
    </sheetView>
  </sheetViews>
  <sheetFormatPr defaultRowHeight="15" x14ac:dyDescent="0.25"/>
  <cols>
    <col min="1" max="1" width="18.5703125" bestFit="1" customWidth="1"/>
    <col min="2" max="2" width="21.5703125" bestFit="1" customWidth="1"/>
    <col min="3" max="3" width="19.5703125" bestFit="1" customWidth="1"/>
    <col min="4" max="4" width="16.85546875" bestFit="1" customWidth="1"/>
    <col min="5" max="5" width="14.5703125" bestFit="1" customWidth="1"/>
    <col min="6" max="6" width="25.85546875" bestFit="1" customWidth="1"/>
    <col min="7" max="7" width="40.7109375" bestFit="1" customWidth="1"/>
    <col min="8" max="8" width="16.42578125" bestFit="1" customWidth="1"/>
    <col min="9" max="9" width="18.7109375" bestFit="1" customWidth="1"/>
    <col min="10" max="10" width="17.7109375" bestFit="1" customWidth="1"/>
    <col min="11" max="11" width="10" bestFit="1" customWidth="1"/>
    <col min="12" max="12" width="16" bestFit="1" customWidth="1"/>
    <col min="13" max="13" width="11.42578125" bestFit="1" customWidth="1"/>
    <col min="14" max="14" width="26" bestFit="1" customWidth="1"/>
    <col min="15" max="15" width="25" bestFit="1" customWidth="1"/>
    <col min="16" max="16" width="19.140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535</v>
      </c>
      <c r="B2" s="4">
        <v>43467</v>
      </c>
      <c r="C2" s="2" t="s">
        <v>536</v>
      </c>
      <c r="D2" t="s">
        <v>6146</v>
      </c>
      <c r="E2" s="2">
        <v>3</v>
      </c>
      <c r="F2" s="2" t="str">
        <f>_xlfn.XLOOKUP(C2,[1]customers!$A$1:$A$1001,[1]customers!$B$1:$B$1001,,0)</f>
        <v>Guthrey Petracci</v>
      </c>
      <c r="G2" s="2" t="str">
        <f>IF(_xlfn.XLOOKUP(C2,[1]customers!$A$1:$A$1001,[1]customers!$C$1:$C$1001,,0)=0,"",_xlfn.XLOOKUP(C2,[1]customers!$A$1:$A$1001,[1]customers!$C$1:$C$1001,,0))</f>
        <v>gpetracci8@livejournal.com</v>
      </c>
      <c r="H2" s="2" t="str">
        <f>_xlfn.XLOOKUP(C2,[1]customers!A$1:A$1001,[1]customers!$G$1:$G$1001,,0)</f>
        <v>United States</v>
      </c>
      <c r="I2" t="str">
        <f>INDEX([1]products!$A$1:$G$49,MATCH([1]orders!$D2,[1]products!$A$1:$A$49,0),MATCH([1]orders!I$1,[1]products!$A$1:$G$1,0))</f>
        <v>Rob</v>
      </c>
      <c r="J2" t="str">
        <f>INDEX([1]products!$A$1:$G$49,MATCH([1]orders!$D2,[1]products!$A$1:$A$49,0),MATCH([1]orders!J$1,[1]products!$A$1:$G$1,0))</f>
        <v>M</v>
      </c>
      <c r="K2" s="11">
        <f>INDEX([1]products!$A$1:$G$49,MATCH([1]orders!$D2,[1]products!$A$1:$A$49,0),MATCH([1]orders!K$1,[1]products!$A$1:$G$1,0))</f>
        <v>0.5</v>
      </c>
      <c r="L2" s="3">
        <f>INDEX([1]products!$A$1:$G$49,MATCH([1]orders!$D2,[1]products!$A$1:$A$49,0),MATCH([1]orders!L$1,[1]products!$A$1:$G$1,0))</f>
        <v>5.97</v>
      </c>
      <c r="M2" s="3">
        <f>L2*E2</f>
        <v>17.91</v>
      </c>
      <c r="N2" t="str">
        <f>IF(I2="Rob","Robusta",IF(I2="Exc","Excelsa",IF(I2="Ara","Arabica",IF(I2="Lib","Liberica",""))))</f>
        <v>Robusta</v>
      </c>
      <c r="O2" t="str">
        <f>IF(J2="M","Medium",IF(J2="L","Light",IF(J2="D","Dark","")))</f>
        <v>Medium</v>
      </c>
      <c r="P2" t="str">
        <f>_xlfn.XLOOKUP(C2,[1]customers!$A$1:$A$1001,[1]customers!$I$1:$I$1001,,0)</f>
        <v>No</v>
      </c>
    </row>
    <row r="3" spans="1:16" x14ac:dyDescent="0.25">
      <c r="A3" s="2" t="s">
        <v>3323</v>
      </c>
      <c r="B3" s="4">
        <v>43468</v>
      </c>
      <c r="C3" s="2" t="s">
        <v>3324</v>
      </c>
      <c r="D3" t="s">
        <v>6174</v>
      </c>
      <c r="E3" s="2">
        <v>4</v>
      </c>
      <c r="F3" s="2" t="str">
        <f>_xlfn.XLOOKUP(C3,[1]customers!$A$1:$A$1001,[1]customers!$B$1:$B$1001,,0)</f>
        <v>Gladi Ducker</v>
      </c>
      <c r="G3" s="2" t="str">
        <f>IF(_xlfn.XLOOKUP(C3,[1]customers!$A$1:$A$1001,[1]customers!$C$1:$C$1001,,0)=0,"",_xlfn.XLOOKUP(C3,[1]customers!$A$1:$A$1001,[1]customers!$C$1:$C$1001,,0))</f>
        <v>gduckerdx@patch.com</v>
      </c>
      <c r="H3" s="2" t="str">
        <f>_xlfn.XLOOKUP(C3,[1]customers!A$1:A$1001,[1]customers!$G$1:$G$1001,,0)</f>
        <v>United Kingdom</v>
      </c>
      <c r="I3" t="str">
        <f>INDEX([1]products!$A$1:$G$49,MATCH([1]orders!$D3,[1]products!$A$1:$A$49,0),MATCH([1]orders!I$1,[1]products!$A$1:$G$1,0))</f>
        <v>Rob</v>
      </c>
      <c r="J3" t="str">
        <f>INDEX([1]products!$A$1:$G$49,MATCH([1]orders!$D3,[1]products!$A$1:$A$49,0),MATCH([1]orders!J$1,[1]products!$A$1:$G$1,0))</f>
        <v>M</v>
      </c>
      <c r="K3" s="11">
        <f>INDEX([1]products!$A$1:$G$49,MATCH([1]orders!$D3,[1]products!$A$1:$A$49,0),MATCH([1]orders!K$1,[1]products!$A$1:$G$1,0))</f>
        <v>0.2</v>
      </c>
      <c r="L3" s="3">
        <f>INDEX([1]products!$A$1:$G$49,MATCH([1]orders!$D3,[1]products!$A$1:$A$49,0),MATCH([1]orders!L$1,[1]products!$A$1:$G$1,0))</f>
        <v>2.9849999999999999</v>
      </c>
      <c r="M3" s="3">
        <f>L3*E3</f>
        <v>11.94</v>
      </c>
      <c r="N3" t="str">
        <f>IF(I3="Rob","Robusta",IF(I3="Exc","Excelsa",IF(I3="Ara","Arabica",IF(I3="Lib","Liberica",""))))</f>
        <v>Robusta</v>
      </c>
      <c r="O3" t="str">
        <f>IF(J3="M","Medium",IF(J3="L","Light",IF(J3="D","Dark","")))</f>
        <v>Medium</v>
      </c>
      <c r="P3" t="str">
        <f>_xlfn.XLOOKUP(C3,[1]customers!$A$1:$A$1001,[1]customers!$I$1:$I$1001,,0)</f>
        <v>No</v>
      </c>
    </row>
    <row r="4" spans="1:16" x14ac:dyDescent="0.25">
      <c r="A4" s="2" t="s">
        <v>3323</v>
      </c>
      <c r="B4" s="4">
        <v>43469</v>
      </c>
      <c r="C4" s="2" t="s">
        <v>3324</v>
      </c>
      <c r="D4" t="s">
        <v>6156</v>
      </c>
      <c r="E4" s="2">
        <v>4</v>
      </c>
      <c r="F4" s="2" t="str">
        <f>_xlfn.XLOOKUP(C4,[1]customers!$A$1:$A$1001,[1]customers!$B$1:$B$1001,,0)</f>
        <v>Gladi Ducker</v>
      </c>
      <c r="G4" s="2" t="str">
        <f>IF(_xlfn.XLOOKUP(C4,[1]customers!$A$1:$A$1001,[1]customers!$C$1:$C$1001,,0)=0,"",_xlfn.XLOOKUP(C4,[1]customers!$A$1:$A$1001,[1]customers!$C$1:$C$1001,,0))</f>
        <v>gduckerdx@patch.com</v>
      </c>
      <c r="H4" s="2" t="str">
        <f>_xlfn.XLOOKUP(C4,[1]customers!A$1:A$1001,[1]customers!$G$1:$G$1001,,0)</f>
        <v>United Kingdom</v>
      </c>
      <c r="I4" t="str">
        <f>INDEX([1]products!$A$1:$G$49,MATCH([1]orders!$D4,[1]products!$A$1:$A$49,0),MATCH([1]orders!I$1,[1]products!$A$1:$G$1,0))</f>
        <v>Exc</v>
      </c>
      <c r="J4" t="str">
        <f>INDEX([1]products!$A$1:$G$49,MATCH([1]orders!$D4,[1]products!$A$1:$A$49,0),MATCH([1]orders!J$1,[1]products!$A$1:$G$1,0))</f>
        <v>M</v>
      </c>
      <c r="K4" s="11">
        <f>INDEX([1]products!$A$1:$G$49,MATCH([1]orders!$D4,[1]products!$A$1:$A$49,0),MATCH([1]orders!K$1,[1]products!$A$1:$G$1,0))</f>
        <v>0.2</v>
      </c>
      <c r="L4" s="3">
        <f>INDEX([1]products!$A$1:$G$49,MATCH([1]orders!$D4,[1]products!$A$1:$A$49,0),MATCH([1]orders!L$1,[1]products!$A$1:$G$1,0))</f>
        <v>4.125</v>
      </c>
      <c r="M4" s="3">
        <f>L4*E4</f>
        <v>16.5</v>
      </c>
      <c r="N4" t="str">
        <f>IF(I4="Rob","Robusta",IF(I4="Exc","Excelsa",IF(I4="Ara","Arabica",IF(I4="Lib","Liberica",""))))</f>
        <v>Excelsa</v>
      </c>
      <c r="O4" t="str">
        <f>IF(J4="M","Medium",IF(J4="L","Light",IF(J4="D","Dark","")))</f>
        <v>Medium</v>
      </c>
      <c r="P4" t="str">
        <f>_xlfn.XLOOKUP(C4,[1]customers!$A$1:$A$1001,[1]customers!$I$1:$I$1001,,0)</f>
        <v>No</v>
      </c>
    </row>
    <row r="5" spans="1:16" x14ac:dyDescent="0.25">
      <c r="A5" s="2" t="s">
        <v>3323</v>
      </c>
      <c r="B5" s="4">
        <v>43470</v>
      </c>
      <c r="C5" s="2" t="s">
        <v>3324</v>
      </c>
      <c r="D5" t="s">
        <v>6143</v>
      </c>
      <c r="E5" s="2">
        <v>4</v>
      </c>
      <c r="F5" s="2" t="str">
        <f>_xlfn.XLOOKUP(C5,[1]customers!$A$1:$A$1001,[1]customers!$B$1:$B$1001,,0)</f>
        <v>Gladi Ducker</v>
      </c>
      <c r="G5" s="2" t="str">
        <f>IF(_xlfn.XLOOKUP(C5,[1]customers!$A$1:$A$1001,[1]customers!$C$1:$C$1001,,0)=0,"",_xlfn.XLOOKUP(C5,[1]customers!$A$1:$A$1001,[1]customers!$C$1:$C$1001,,0))</f>
        <v>gduckerdx@patch.com</v>
      </c>
      <c r="H5" s="2" t="str">
        <f>_xlfn.XLOOKUP(C5,[1]customers!A$1:A$1001,[1]customers!$G$1:$G$1001,,0)</f>
        <v>United Kingdom</v>
      </c>
      <c r="I5" t="str">
        <f>INDEX([1]products!$A$1:$G$49,MATCH([1]orders!$D5,[1]products!$A$1:$A$49,0),MATCH([1]orders!I$1,[1]products!$A$1:$G$1,0))</f>
        <v>Lib</v>
      </c>
      <c r="J5" t="str">
        <f>INDEX([1]products!$A$1:$G$49,MATCH([1]orders!$D5,[1]products!$A$1:$A$49,0),MATCH([1]orders!J$1,[1]products!$A$1:$G$1,0))</f>
        <v>D</v>
      </c>
      <c r="K5" s="11">
        <f>INDEX([1]products!$A$1:$G$49,MATCH([1]orders!$D5,[1]products!$A$1:$A$49,0),MATCH([1]orders!K$1,[1]products!$A$1:$G$1,0))</f>
        <v>1</v>
      </c>
      <c r="L5" s="3">
        <f>INDEX([1]products!$A$1:$G$49,MATCH([1]orders!$D5,[1]products!$A$1:$A$49,0),MATCH([1]orders!L$1,[1]products!$A$1:$G$1,0))</f>
        <v>12.95</v>
      </c>
      <c r="M5" s="3">
        <f>L5*E5</f>
        <v>51.8</v>
      </c>
      <c r="N5" t="str">
        <f>IF(I5="Rob","Robusta",IF(I5="Exc","Excelsa",IF(I5="Ara","Arabica",IF(I5="Lib","Liberica",""))))</f>
        <v>Liberica</v>
      </c>
      <c r="O5" t="str">
        <f>IF(J5="M","Medium",IF(J5="L","Light",IF(J5="D","Dark","")))</f>
        <v>Dark</v>
      </c>
      <c r="P5" t="str">
        <f>_xlfn.XLOOKUP(C5,[1]customers!$A$1:$A$1001,[1]customers!$I$1:$I$1001,,0)</f>
        <v>No</v>
      </c>
    </row>
    <row r="6" spans="1:16" x14ac:dyDescent="0.25">
      <c r="A6" s="2" t="s">
        <v>3323</v>
      </c>
      <c r="B6" s="4">
        <v>43471</v>
      </c>
      <c r="C6" s="2" t="s">
        <v>3324</v>
      </c>
      <c r="D6" t="s">
        <v>6145</v>
      </c>
      <c r="E6" s="2">
        <v>3</v>
      </c>
      <c r="F6" s="2" t="str">
        <f>_xlfn.XLOOKUP(C6,[1]customers!$A$1:$A$1001,[1]customers!$B$1:$B$1001,,0)</f>
        <v>Gladi Ducker</v>
      </c>
      <c r="G6" s="2" t="str">
        <f>IF(_xlfn.XLOOKUP(C6,[1]customers!$A$1:$A$1001,[1]customers!$C$1:$C$1001,,0)=0,"",_xlfn.XLOOKUP(C6,[1]customers!$A$1:$A$1001,[1]customers!$C$1:$C$1001,,0))</f>
        <v>gduckerdx@patch.com</v>
      </c>
      <c r="H6" s="2" t="str">
        <f>_xlfn.XLOOKUP(C6,[1]customers!A$1:A$1001,[1]customers!$G$1:$G$1001,,0)</f>
        <v>United Kingdom</v>
      </c>
      <c r="I6" t="str">
        <f>INDEX([1]products!$A$1:$G$49,MATCH([1]orders!$D6,[1]products!$A$1:$A$49,0),MATCH([1]orders!I$1,[1]products!$A$1:$G$1,0))</f>
        <v>Lib</v>
      </c>
      <c r="J6" t="str">
        <f>INDEX([1]products!$A$1:$G$49,MATCH([1]orders!$D6,[1]products!$A$1:$A$49,0),MATCH([1]orders!J$1,[1]products!$A$1:$G$1,0))</f>
        <v>L</v>
      </c>
      <c r="K6" s="11">
        <f>INDEX([1]products!$A$1:$G$49,MATCH([1]orders!$D6,[1]products!$A$1:$A$49,0),MATCH([1]orders!K$1,[1]products!$A$1:$G$1,0))</f>
        <v>0.2</v>
      </c>
      <c r="L6" s="3">
        <f>INDEX([1]products!$A$1:$G$49,MATCH([1]orders!$D6,[1]products!$A$1:$A$49,0),MATCH([1]orders!L$1,[1]products!$A$1:$G$1,0))</f>
        <v>4.7549999999999999</v>
      </c>
      <c r="M6" s="3">
        <f>L6*E6</f>
        <v>14.265000000000001</v>
      </c>
      <c r="N6" t="str">
        <f>IF(I6="Rob","Robusta",IF(I6="Exc","Excelsa",IF(I6="Ara","Arabica",IF(I6="Lib","Liberica",""))))</f>
        <v>Liberica</v>
      </c>
      <c r="O6" t="str">
        <f>IF(J6="M","Medium",IF(J6="L","Light",IF(J6="D","Dark","")))</f>
        <v>Light</v>
      </c>
      <c r="P6" t="str">
        <f>_xlfn.XLOOKUP(C6,[1]customers!$A$1:$A$1001,[1]customers!$I$1:$I$1001,,0)</f>
        <v>No</v>
      </c>
    </row>
    <row r="7" spans="1:16" x14ac:dyDescent="0.25">
      <c r="A7" s="2" t="s">
        <v>4847</v>
      </c>
      <c r="B7" s="4">
        <v>43472</v>
      </c>
      <c r="C7" s="2" t="s">
        <v>4848</v>
      </c>
      <c r="D7" t="s">
        <v>6173</v>
      </c>
      <c r="E7" s="2">
        <v>3</v>
      </c>
      <c r="F7" s="2" t="str">
        <f>_xlfn.XLOOKUP(C7,[1]customers!$A$1:$A$1001,[1]customers!$B$1:$B$1001,,0)</f>
        <v>Suzanna Bollam</v>
      </c>
      <c r="G7" s="2" t="str">
        <f>IF(_xlfn.XLOOKUP(C7,[1]customers!$A$1:$A$1001,[1]customers!$C$1:$C$1001,,0)=0,"",_xlfn.XLOOKUP(C7,[1]customers!$A$1:$A$1001,[1]customers!$C$1:$C$1001,,0))</f>
        <v>sbollamlf@list-manage.com</v>
      </c>
      <c r="H7" s="2" t="str">
        <f>_xlfn.XLOOKUP(C7,[1]customers!A$1:A$1001,[1]customers!$G$1:$G$1001,,0)</f>
        <v>United States</v>
      </c>
      <c r="I7" t="str">
        <f>INDEX([1]products!$A$1:$G$49,MATCH([1]orders!$D7,[1]products!$A$1:$A$49,0),MATCH([1]orders!I$1,[1]products!$A$1:$G$1,0))</f>
        <v>Rob</v>
      </c>
      <c r="J7" t="str">
        <f>INDEX([1]products!$A$1:$G$49,MATCH([1]orders!$D7,[1]products!$A$1:$A$49,0),MATCH([1]orders!J$1,[1]products!$A$1:$G$1,0))</f>
        <v>L</v>
      </c>
      <c r="K7" s="11">
        <f>INDEX([1]products!$A$1:$G$49,MATCH([1]orders!$D7,[1]products!$A$1:$A$49,0),MATCH([1]orders!K$1,[1]products!$A$1:$G$1,0))</f>
        <v>0.5</v>
      </c>
      <c r="L7" s="3">
        <f>INDEX([1]products!$A$1:$G$49,MATCH([1]orders!$D7,[1]products!$A$1:$A$49,0),MATCH([1]orders!L$1,[1]products!$A$1:$G$1,0))</f>
        <v>7.169999999999999</v>
      </c>
      <c r="M7" s="3">
        <f>L7*E7</f>
        <v>21.509999999999998</v>
      </c>
      <c r="N7" t="str">
        <f>IF(I7="Rob","Robusta",IF(I7="Exc","Excelsa",IF(I7="Ara","Arabica",IF(I7="Lib","Liberica",""))))</f>
        <v>Robusta</v>
      </c>
      <c r="O7" t="str">
        <f>IF(J7="M","Medium",IF(J7="L","Light",IF(J7="D","Dark","")))</f>
        <v>Light</v>
      </c>
      <c r="P7" t="str">
        <f>_xlfn.XLOOKUP(C7,[1]customers!$A$1:$A$1001,[1]customers!$I$1:$I$1001,,0)</f>
        <v>No</v>
      </c>
    </row>
    <row r="8" spans="1:16" x14ac:dyDescent="0.25">
      <c r="A8" s="2" t="s">
        <v>5283</v>
      </c>
      <c r="B8" s="4">
        <v>43473</v>
      </c>
      <c r="C8" s="2" t="s">
        <v>5284</v>
      </c>
      <c r="D8" t="s">
        <v>6176</v>
      </c>
      <c r="E8" s="2">
        <v>6</v>
      </c>
      <c r="F8" s="2" t="str">
        <f>_xlfn.XLOOKUP(C8,[1]customers!$A$1:$A$1001,[1]customers!$B$1:$B$1001,,0)</f>
        <v>Spencer Wastell</v>
      </c>
      <c r="G8" s="2" t="str">
        <f>IF(_xlfn.XLOOKUP(C8,[1]customers!$A$1:$A$1001,[1]customers!$C$1:$C$1001,,0)=0,"",_xlfn.XLOOKUP(C8,[1]customers!$A$1:$A$1001,[1]customers!$C$1:$C$1001,,0))</f>
        <v/>
      </c>
      <c r="H8" s="2" t="str">
        <f>_xlfn.XLOOKUP(C8,[1]customers!A$1:A$1001,[1]customers!$G$1:$G$1001,,0)</f>
        <v>United States</v>
      </c>
      <c r="I8" t="str">
        <f>INDEX([1]products!$A$1:$G$49,MATCH([1]orders!$D8,[1]products!$A$1:$A$49,0),MATCH([1]orders!I$1,[1]products!$A$1:$G$1,0))</f>
        <v>Exc</v>
      </c>
      <c r="J8" t="str">
        <f>INDEX([1]products!$A$1:$G$49,MATCH([1]orders!$D8,[1]products!$A$1:$A$49,0),MATCH([1]orders!J$1,[1]products!$A$1:$G$1,0))</f>
        <v>L</v>
      </c>
      <c r="K8" s="11">
        <f>INDEX([1]products!$A$1:$G$49,MATCH([1]orders!$D8,[1]products!$A$1:$A$49,0),MATCH([1]orders!K$1,[1]products!$A$1:$G$1,0))</f>
        <v>0.5</v>
      </c>
      <c r="L8" s="3">
        <f>INDEX([1]products!$A$1:$G$49,MATCH([1]orders!$D8,[1]products!$A$1:$A$49,0),MATCH([1]orders!L$1,[1]products!$A$1:$G$1,0))</f>
        <v>8.91</v>
      </c>
      <c r="M8" s="3">
        <f>L8*E8</f>
        <v>53.46</v>
      </c>
      <c r="N8" t="str">
        <f>IF(I8="Rob","Robusta",IF(I8="Exc","Excelsa",IF(I8="Ara","Arabica",IF(I8="Lib","Liberica",""))))</f>
        <v>Excelsa</v>
      </c>
      <c r="O8" t="str">
        <f>IF(J8="M","Medium",IF(J8="L","Light",IF(J8="D","Dark","")))</f>
        <v>Light</v>
      </c>
      <c r="P8" t="str">
        <f>_xlfn.XLOOKUP(C8,[1]customers!$A$1:$A$1001,[1]customers!$I$1:$I$1001,,0)</f>
        <v>No</v>
      </c>
    </row>
    <row r="9" spans="1:16" x14ac:dyDescent="0.25">
      <c r="A9" s="2" t="s">
        <v>3866</v>
      </c>
      <c r="B9" s="4">
        <v>43474</v>
      </c>
      <c r="C9" s="2" t="s">
        <v>3867</v>
      </c>
      <c r="D9" t="s">
        <v>6174</v>
      </c>
      <c r="E9" s="2">
        <v>4</v>
      </c>
      <c r="F9" s="2" t="str">
        <f>_xlfn.XLOOKUP(C9,[1]customers!$A$1:$A$1001,[1]customers!$B$1:$B$1001,,0)</f>
        <v>Krissie Hammett</v>
      </c>
      <c r="G9" s="2" t="str">
        <f>IF(_xlfn.XLOOKUP(C9,[1]customers!$A$1:$A$1001,[1]customers!$C$1:$C$1001,,0)=0,"",_xlfn.XLOOKUP(C9,[1]customers!$A$1:$A$1001,[1]customers!$C$1:$C$1001,,0))</f>
        <v>khammettgm@dmoz.org</v>
      </c>
      <c r="H9" s="2" t="str">
        <f>_xlfn.XLOOKUP(C9,[1]customers!A$1:A$1001,[1]customers!$G$1:$G$1001,,0)</f>
        <v>United States</v>
      </c>
      <c r="I9" t="str">
        <f>INDEX([1]products!$A$1:$G$49,MATCH([1]orders!$D9,[1]products!$A$1:$A$49,0),MATCH([1]orders!I$1,[1]products!$A$1:$G$1,0))</f>
        <v>Rob</v>
      </c>
      <c r="J9" t="str">
        <f>INDEX([1]products!$A$1:$G$49,MATCH([1]orders!$D9,[1]products!$A$1:$A$49,0),MATCH([1]orders!J$1,[1]products!$A$1:$G$1,0))</f>
        <v>M</v>
      </c>
      <c r="K9" s="11">
        <f>INDEX([1]products!$A$1:$G$49,MATCH([1]orders!$D9,[1]products!$A$1:$A$49,0),MATCH([1]orders!K$1,[1]products!$A$1:$G$1,0))</f>
        <v>0.2</v>
      </c>
      <c r="L9" s="3">
        <f>INDEX([1]products!$A$1:$G$49,MATCH([1]orders!$D9,[1]products!$A$1:$A$49,0),MATCH([1]orders!L$1,[1]products!$A$1:$G$1,0))</f>
        <v>2.9849999999999999</v>
      </c>
      <c r="M9" s="3">
        <f>L9*E9</f>
        <v>11.94</v>
      </c>
      <c r="N9" t="str">
        <f>IF(I9="Rob","Robusta",IF(I9="Exc","Excelsa",IF(I9="Ara","Arabica",IF(I9="Lib","Liberica",""))))</f>
        <v>Robusta</v>
      </c>
      <c r="O9" t="str">
        <f>IF(J9="M","Medium",IF(J9="L","Light",IF(J9="D","Dark","")))</f>
        <v>Medium</v>
      </c>
      <c r="P9" t="str">
        <f>_xlfn.XLOOKUP(C9,[1]customers!$A$1:$A$1001,[1]customers!$I$1:$I$1001,,0)</f>
        <v>Yes</v>
      </c>
    </row>
    <row r="10" spans="1:16" x14ac:dyDescent="0.25">
      <c r="A10" s="2" t="s">
        <v>4371</v>
      </c>
      <c r="B10" s="4">
        <v>43475</v>
      </c>
      <c r="C10" s="2" t="s">
        <v>4372</v>
      </c>
      <c r="D10" t="s">
        <v>6139</v>
      </c>
      <c r="E10" s="2">
        <v>2</v>
      </c>
      <c r="F10" s="2" t="str">
        <f>_xlfn.XLOOKUP(C10,[1]customers!$A$1:$A$1001,[1]customers!$B$1:$B$1001,,0)</f>
        <v>Wilton Cottier</v>
      </c>
      <c r="G10" s="2" t="str">
        <f>IF(_xlfn.XLOOKUP(C10,[1]customers!$A$1:$A$1001,[1]customers!$C$1:$C$1001,,0)=0,"",_xlfn.XLOOKUP(C10,[1]customers!$A$1:$A$1001,[1]customers!$C$1:$C$1001,,0))</f>
        <v>wcottierj3@cafepress.com</v>
      </c>
      <c r="H10" s="2" t="str">
        <f>_xlfn.XLOOKUP(C10,[1]customers!A$1:A$1001,[1]customers!$G$1:$G$1001,,0)</f>
        <v>United States</v>
      </c>
      <c r="I10" t="str">
        <f>INDEX([1]products!$A$1:$G$49,MATCH([1]orders!$D10,[1]products!$A$1:$A$49,0),MATCH([1]orders!I$1,[1]products!$A$1:$G$1,0))</f>
        <v>Exc</v>
      </c>
      <c r="J10" t="str">
        <f>INDEX([1]products!$A$1:$G$49,MATCH([1]orders!$D10,[1]products!$A$1:$A$49,0),MATCH([1]orders!J$1,[1]products!$A$1:$G$1,0))</f>
        <v>M</v>
      </c>
      <c r="K10" s="11">
        <f>INDEX([1]products!$A$1:$G$49,MATCH([1]orders!$D10,[1]products!$A$1:$A$49,0),MATCH([1]orders!K$1,[1]products!$A$1:$G$1,0))</f>
        <v>0.5</v>
      </c>
      <c r="L10" s="3">
        <f>INDEX([1]products!$A$1:$G$49,MATCH([1]orders!$D10,[1]products!$A$1:$A$49,0),MATCH([1]orders!L$1,[1]products!$A$1:$G$1,0))</f>
        <v>8.25</v>
      </c>
      <c r="M10" s="3">
        <f>L10*E10</f>
        <v>16.5</v>
      </c>
      <c r="N10" t="str">
        <f>IF(I10="Rob","Robusta",IF(I10="Exc","Excelsa",IF(I10="Ara","Arabica",IF(I10="Lib","Liberica",""))))</f>
        <v>Excelsa</v>
      </c>
      <c r="O10" t="str">
        <f>IF(J10="M","Medium",IF(J10="L","Light",IF(J10="D","Dark","")))</f>
        <v>Medium</v>
      </c>
      <c r="P10" t="str">
        <f>_xlfn.XLOOKUP(C10,[1]customers!$A$1:$A$1001,[1]customers!$I$1:$I$1001,,0)</f>
        <v>No</v>
      </c>
    </row>
    <row r="11" spans="1:16" x14ac:dyDescent="0.25">
      <c r="A11" s="2" t="s">
        <v>5731</v>
      </c>
      <c r="B11" s="4">
        <v>43476</v>
      </c>
      <c r="C11" s="2" t="s">
        <v>5732</v>
      </c>
      <c r="D11" t="s">
        <v>6185</v>
      </c>
      <c r="E11" s="2">
        <v>4</v>
      </c>
      <c r="F11" s="2" t="str">
        <f>_xlfn.XLOOKUP(C11,[1]customers!$A$1:$A$1001,[1]customers!$B$1:$B$1001,,0)</f>
        <v>Dolores Duffie</v>
      </c>
      <c r="G11" s="2" t="str">
        <f>IF(_xlfn.XLOOKUP(C11,[1]customers!$A$1:$A$1001,[1]customers!$C$1:$C$1001,,0)=0,"",_xlfn.XLOOKUP(C11,[1]customers!$A$1:$A$1001,[1]customers!$C$1:$C$1001,,0))</f>
        <v>dduffiepr@time.com</v>
      </c>
      <c r="H11" s="2" t="str">
        <f>_xlfn.XLOOKUP(C11,[1]customers!A$1:A$1001,[1]customers!$G$1:$G$1001,,0)</f>
        <v>United States</v>
      </c>
      <c r="I11" t="str">
        <f>INDEX([1]products!$A$1:$G$49,MATCH([1]orders!$D11,[1]products!$A$1:$A$49,0),MATCH([1]orders!I$1,[1]products!$A$1:$G$1,0))</f>
        <v>Exc</v>
      </c>
      <c r="J11" t="str">
        <f>INDEX([1]products!$A$1:$G$49,MATCH([1]orders!$D11,[1]products!$A$1:$A$49,0),MATCH([1]orders!J$1,[1]products!$A$1:$G$1,0))</f>
        <v>D</v>
      </c>
      <c r="K11" s="11">
        <f>INDEX([1]products!$A$1:$G$49,MATCH([1]orders!$D11,[1]products!$A$1:$A$49,0),MATCH([1]orders!K$1,[1]products!$A$1:$G$1,0))</f>
        <v>2.5</v>
      </c>
      <c r="L11" s="3">
        <f>INDEX([1]products!$A$1:$G$49,MATCH([1]orders!$D11,[1]products!$A$1:$A$49,0),MATCH([1]orders!L$1,[1]products!$A$1:$G$1,0))</f>
        <v>27.945</v>
      </c>
      <c r="M11" s="3">
        <f>L11*E11</f>
        <v>111.78</v>
      </c>
      <c r="N11" t="str">
        <f>IF(I11="Rob","Robusta",IF(I11="Exc","Excelsa",IF(I11="Ara","Arabica",IF(I11="Lib","Liberica",""))))</f>
        <v>Excelsa</v>
      </c>
      <c r="O11" t="str">
        <f>IF(J11="M","Medium",IF(J11="L","Light",IF(J11="D","Dark","")))</f>
        <v>Dark</v>
      </c>
      <c r="P11" t="str">
        <f>_xlfn.XLOOKUP(C11,[1]customers!$A$1:$A$1001,[1]customers!$I$1:$I$1001,,0)</f>
        <v>No</v>
      </c>
    </row>
    <row r="12" spans="1:16" x14ac:dyDescent="0.25">
      <c r="A12" s="2" t="s">
        <v>3481</v>
      </c>
      <c r="B12" s="4">
        <v>43477</v>
      </c>
      <c r="C12" s="2" t="s">
        <v>3482</v>
      </c>
      <c r="D12" t="s">
        <v>6138</v>
      </c>
      <c r="E12" s="2">
        <v>6</v>
      </c>
      <c r="F12" s="2" t="str">
        <f>_xlfn.XLOOKUP(C12,[1]customers!$A$1:$A$1001,[1]customers!$B$1:$B$1001,,0)</f>
        <v>Starr Arpin</v>
      </c>
      <c r="G12" s="2" t="str">
        <f>IF(_xlfn.XLOOKUP(C12,[1]customers!$A$1:$A$1001,[1]customers!$C$1:$C$1001,,0)=0,"",_xlfn.XLOOKUP(C12,[1]customers!$A$1:$A$1001,[1]customers!$C$1:$C$1001,,0))</f>
        <v>sarpinep@moonfruit.com</v>
      </c>
      <c r="H12" s="2" t="str">
        <f>_xlfn.XLOOKUP(C12,[1]customers!A$1:A$1001,[1]customers!$G$1:$G$1001,,0)</f>
        <v>United States</v>
      </c>
      <c r="I12" t="str">
        <f>INDEX([1]products!$A$1:$G$49,MATCH([1]orders!$D12,[1]products!$A$1:$A$49,0),MATCH([1]orders!I$1,[1]products!$A$1:$G$1,0))</f>
        <v>Rob</v>
      </c>
      <c r="J12" t="str">
        <f>INDEX([1]products!$A$1:$G$49,MATCH([1]orders!$D12,[1]products!$A$1:$A$49,0),MATCH([1]orders!J$1,[1]products!$A$1:$G$1,0))</f>
        <v>M</v>
      </c>
      <c r="K12" s="11">
        <f>INDEX([1]products!$A$1:$G$49,MATCH([1]orders!$D12,[1]products!$A$1:$A$49,0),MATCH([1]orders!K$1,[1]products!$A$1:$G$1,0))</f>
        <v>1</v>
      </c>
      <c r="L12" s="3">
        <f>INDEX([1]products!$A$1:$G$49,MATCH([1]orders!$D12,[1]products!$A$1:$A$49,0),MATCH([1]orders!L$1,[1]products!$A$1:$G$1,0))</f>
        <v>9.9499999999999993</v>
      </c>
      <c r="M12" s="3">
        <f>L12*E12</f>
        <v>59.699999999999996</v>
      </c>
      <c r="N12" t="str">
        <f>IF(I12="Rob","Robusta",IF(I12="Exc","Excelsa",IF(I12="Ara","Arabica",IF(I12="Lib","Liberica",""))))</f>
        <v>Robusta</v>
      </c>
      <c r="O12" t="str">
        <f>IF(J12="M","Medium",IF(J12="L","Light",IF(J12="D","Dark","")))</f>
        <v>Medium</v>
      </c>
      <c r="P12" t="str">
        <f>_xlfn.XLOOKUP(C12,[1]customers!$A$1:$A$1001,[1]customers!$I$1:$I$1001,,0)</f>
        <v>No</v>
      </c>
    </row>
    <row r="13" spans="1:16" x14ac:dyDescent="0.25">
      <c r="A13" s="2" t="s">
        <v>4614</v>
      </c>
      <c r="B13" s="4">
        <v>43478</v>
      </c>
      <c r="C13" s="2" t="s">
        <v>4615</v>
      </c>
      <c r="D13" t="s">
        <v>6164</v>
      </c>
      <c r="E13" s="2">
        <v>1</v>
      </c>
      <c r="F13" s="2" t="str">
        <f>_xlfn.XLOOKUP(C13,[1]customers!$A$1:$A$1001,[1]customers!$B$1:$B$1001,,0)</f>
        <v>Andie Rudram</v>
      </c>
      <c r="G13" s="2" t="str">
        <f>IF(_xlfn.XLOOKUP(C13,[1]customers!$A$1:$A$1001,[1]customers!$C$1:$C$1001,,0)=0,"",_xlfn.XLOOKUP(C13,[1]customers!$A$1:$A$1001,[1]customers!$C$1:$C$1001,,0))</f>
        <v>arudramka@prnewswire.com</v>
      </c>
      <c r="H13" s="2" t="str">
        <f>_xlfn.XLOOKUP(C13,[1]customers!A$1:A$1001,[1]customers!$G$1:$G$1001,,0)</f>
        <v>United States</v>
      </c>
      <c r="I13" t="str">
        <f>INDEX([1]products!$A$1:$G$49,MATCH([1]orders!$D13,[1]products!$A$1:$A$49,0),MATCH([1]orders!I$1,[1]products!$A$1:$G$1,0))</f>
        <v>Lib</v>
      </c>
      <c r="J13" t="str">
        <f>INDEX([1]products!$A$1:$G$49,MATCH([1]orders!$D13,[1]products!$A$1:$A$49,0),MATCH([1]orders!J$1,[1]products!$A$1:$G$1,0))</f>
        <v>L</v>
      </c>
      <c r="K13" s="11">
        <f>INDEX([1]products!$A$1:$G$49,MATCH([1]orders!$D13,[1]products!$A$1:$A$49,0),MATCH([1]orders!K$1,[1]products!$A$1:$G$1,0))</f>
        <v>2.5</v>
      </c>
      <c r="L13" s="3">
        <f>INDEX([1]products!$A$1:$G$49,MATCH([1]orders!$D13,[1]products!$A$1:$A$49,0),MATCH([1]orders!L$1,[1]products!$A$1:$G$1,0))</f>
        <v>36.454999999999998</v>
      </c>
      <c r="M13" s="3">
        <f>L13*E13</f>
        <v>36.454999999999998</v>
      </c>
      <c r="N13" t="str">
        <f>IF(I13="Rob","Robusta",IF(I13="Exc","Excelsa",IF(I13="Ara","Arabica",IF(I13="Lib","Liberica",""))))</f>
        <v>Liberica</v>
      </c>
      <c r="O13" t="str">
        <f>IF(J13="M","Medium",IF(J13="L","Light",IF(J13="D","Dark","")))</f>
        <v>Light</v>
      </c>
      <c r="P13" t="str">
        <f>_xlfn.XLOOKUP(C13,[1]customers!$A$1:$A$1001,[1]customers!$I$1:$I$1001,,0)</f>
        <v>No</v>
      </c>
    </row>
    <row r="14" spans="1:16" x14ac:dyDescent="0.25">
      <c r="A14" s="2" t="s">
        <v>4185</v>
      </c>
      <c r="B14" s="4">
        <v>43479</v>
      </c>
      <c r="C14" s="2" t="s">
        <v>4186</v>
      </c>
      <c r="D14" t="s">
        <v>6168</v>
      </c>
      <c r="E14" s="2">
        <v>3</v>
      </c>
      <c r="F14" s="2" t="str">
        <f>_xlfn.XLOOKUP(C14,[1]customers!$A$1:$A$1001,[1]customers!$B$1:$B$1001,,0)</f>
        <v>Marvin Malloy</v>
      </c>
      <c r="G14" s="2" t="str">
        <f>IF(_xlfn.XLOOKUP(C14,[1]customers!$A$1:$A$1001,[1]customers!$C$1:$C$1001,,0)=0,"",_xlfn.XLOOKUP(C14,[1]customers!$A$1:$A$1001,[1]customers!$C$1:$C$1001,,0))</f>
        <v>mmalloyi6@seattletimes.com</v>
      </c>
      <c r="H14" s="2" t="str">
        <f>_xlfn.XLOOKUP(C14,[1]customers!A$1:A$1001,[1]customers!$G$1:$G$1001,,0)</f>
        <v>United States</v>
      </c>
      <c r="I14" t="str">
        <f>INDEX([1]products!$A$1:$G$49,MATCH([1]orders!$D14,[1]products!$A$1:$A$49,0),MATCH([1]orders!I$1,[1]products!$A$1:$G$1,0))</f>
        <v>Ara</v>
      </c>
      <c r="J14" t="str">
        <f>INDEX([1]products!$A$1:$G$49,MATCH([1]orders!$D14,[1]products!$A$1:$A$49,0),MATCH([1]orders!J$1,[1]products!$A$1:$G$1,0))</f>
        <v>D</v>
      </c>
      <c r="K14" s="11">
        <f>INDEX([1]products!$A$1:$G$49,MATCH([1]orders!$D14,[1]products!$A$1:$A$49,0),MATCH([1]orders!K$1,[1]products!$A$1:$G$1,0))</f>
        <v>2.5</v>
      </c>
      <c r="L14" s="3">
        <f>INDEX([1]products!$A$1:$G$49,MATCH([1]orders!$D14,[1]products!$A$1:$A$49,0),MATCH([1]orders!L$1,[1]products!$A$1:$G$1,0))</f>
        <v>22.884999999999998</v>
      </c>
      <c r="M14" s="3">
        <f>L14*E14</f>
        <v>68.655000000000001</v>
      </c>
      <c r="N14" t="str">
        <f>IF(I14="Rob","Robusta",IF(I14="Exc","Excelsa",IF(I14="Ara","Arabica",IF(I14="Lib","Liberica",""))))</f>
        <v>Arabica</v>
      </c>
      <c r="O14" t="str">
        <f>IF(J14="M","Medium",IF(J14="L","Light",IF(J14="D","Dark","")))</f>
        <v>Dark</v>
      </c>
      <c r="P14" t="str">
        <f>_xlfn.XLOOKUP(C14,[1]customers!$A$1:$A$1001,[1]customers!$I$1:$I$1001,,0)</f>
        <v>No</v>
      </c>
    </row>
    <row r="15" spans="1:16" x14ac:dyDescent="0.25">
      <c r="A15" s="2" t="s">
        <v>1532</v>
      </c>
      <c r="B15" s="4">
        <v>43480</v>
      </c>
      <c r="C15" s="2" t="s">
        <v>1533</v>
      </c>
      <c r="D15" t="s">
        <v>6144</v>
      </c>
      <c r="E15" s="2">
        <v>5</v>
      </c>
      <c r="F15" s="2" t="str">
        <f>_xlfn.XLOOKUP(C15,[1]customers!$A$1:$A$1001,[1]customers!$B$1:$B$1001,,0)</f>
        <v>Angie Rizzetti</v>
      </c>
      <c r="G15" s="2" t="str">
        <f>IF(_xlfn.XLOOKUP(C15,[1]customers!$A$1:$A$1001,[1]customers!$C$1:$C$1001,,0)=0,"",_xlfn.XLOOKUP(C15,[1]customers!$A$1:$A$1001,[1]customers!$C$1:$C$1001,,0))</f>
        <v>arizzetti55@naver.com</v>
      </c>
      <c r="H15" s="2" t="str">
        <f>_xlfn.XLOOKUP(C15,[1]customers!A$1:A$1001,[1]customers!$G$1:$G$1001,,0)</f>
        <v>United States</v>
      </c>
      <c r="I15" t="str">
        <f>INDEX([1]products!$A$1:$G$49,MATCH([1]orders!$D15,[1]products!$A$1:$A$49,0),MATCH([1]orders!I$1,[1]products!$A$1:$G$1,0))</f>
        <v>Exc</v>
      </c>
      <c r="J15" t="str">
        <f>INDEX([1]products!$A$1:$G$49,MATCH([1]orders!$D15,[1]products!$A$1:$A$49,0),MATCH([1]orders!J$1,[1]products!$A$1:$G$1,0))</f>
        <v>D</v>
      </c>
      <c r="K15" s="11">
        <f>INDEX([1]products!$A$1:$G$49,MATCH([1]orders!$D15,[1]products!$A$1:$A$49,0),MATCH([1]orders!K$1,[1]products!$A$1:$G$1,0))</f>
        <v>0.5</v>
      </c>
      <c r="L15" s="3">
        <f>INDEX([1]products!$A$1:$G$49,MATCH([1]orders!$D15,[1]products!$A$1:$A$49,0),MATCH([1]orders!L$1,[1]products!$A$1:$G$1,0))</f>
        <v>7.29</v>
      </c>
      <c r="M15" s="3">
        <f>L15*E15</f>
        <v>36.450000000000003</v>
      </c>
      <c r="N15" t="str">
        <f>IF(I15="Rob","Robusta",IF(I15="Exc","Excelsa",IF(I15="Ara","Arabica",IF(I15="Lib","Liberica",""))))</f>
        <v>Excelsa</v>
      </c>
      <c r="O15" t="str">
        <f>IF(J15="M","Medium",IF(J15="L","Light",IF(J15="D","Dark","")))</f>
        <v>Dark</v>
      </c>
      <c r="P15" t="str">
        <f>_xlfn.XLOOKUP(C15,[1]customers!$A$1:$A$1001,[1]customers!$I$1:$I$1001,,0)</f>
        <v>Yes</v>
      </c>
    </row>
    <row r="16" spans="1:16" x14ac:dyDescent="0.25">
      <c r="A16" s="2" t="s">
        <v>2956</v>
      </c>
      <c r="B16" s="4">
        <v>43481</v>
      </c>
      <c r="C16" s="2" t="s">
        <v>3042</v>
      </c>
      <c r="D16" t="s">
        <v>6169</v>
      </c>
      <c r="E16" s="2">
        <v>2</v>
      </c>
      <c r="F16" s="2" t="str">
        <f>_xlfn.XLOOKUP(C16,[1]customers!$A$1:$A$1001,[1]customers!$B$1:$B$1001,,0)</f>
        <v>Morgen Seson</v>
      </c>
      <c r="G16" s="2" t="str">
        <f>IF(_xlfn.XLOOKUP(C16,[1]customers!$A$1:$A$1001,[1]customers!$C$1:$C$1001,,0)=0,"",_xlfn.XLOOKUP(C16,[1]customers!$A$1:$A$1001,[1]customers!$C$1:$C$1001,,0))</f>
        <v>msesonck@census.gov</v>
      </c>
      <c r="H16" s="2" t="str">
        <f>_xlfn.XLOOKUP(C16,[1]customers!A$1:A$1001,[1]customers!$G$1:$G$1001,,0)</f>
        <v>United States</v>
      </c>
      <c r="I16" t="str">
        <f>INDEX([1]products!$A$1:$G$49,MATCH([1]orders!$D16,[1]products!$A$1:$A$49,0),MATCH([1]orders!I$1,[1]products!$A$1:$G$1,0))</f>
        <v>Lib</v>
      </c>
      <c r="J16" t="str">
        <f>INDEX([1]products!$A$1:$G$49,MATCH([1]orders!$D16,[1]products!$A$1:$A$49,0),MATCH([1]orders!J$1,[1]products!$A$1:$G$1,0))</f>
        <v>D</v>
      </c>
      <c r="K16" s="11">
        <f>INDEX([1]products!$A$1:$G$49,MATCH([1]orders!$D16,[1]products!$A$1:$A$49,0),MATCH([1]orders!K$1,[1]products!$A$1:$G$1,0))</f>
        <v>0.5</v>
      </c>
      <c r="L16" s="3">
        <f>INDEX([1]products!$A$1:$G$49,MATCH([1]orders!$D16,[1]products!$A$1:$A$49,0),MATCH([1]orders!L$1,[1]products!$A$1:$G$1,0))</f>
        <v>7.77</v>
      </c>
      <c r="M16" s="3">
        <f>L16*E16</f>
        <v>15.54</v>
      </c>
      <c r="N16" t="str">
        <f>IF(I16="Rob","Robusta",IF(I16="Exc","Excelsa",IF(I16="Ara","Arabica",IF(I16="Lib","Liberica",""))))</f>
        <v>Liberica</v>
      </c>
      <c r="O16" t="str">
        <f>IF(J16="M","Medium",IF(J16="L","Light",IF(J16="D","Dark","")))</f>
        <v>Dark</v>
      </c>
      <c r="P16" t="str">
        <f>_xlfn.XLOOKUP(C16,[1]customers!$A$1:$A$1001,[1]customers!$I$1:$I$1001,,0)</f>
        <v>No</v>
      </c>
    </row>
    <row r="17" spans="1:16" x14ac:dyDescent="0.25">
      <c r="A17" s="2" t="s">
        <v>1436</v>
      </c>
      <c r="B17" s="4">
        <v>43482</v>
      </c>
      <c r="C17" s="2" t="s">
        <v>1437</v>
      </c>
      <c r="D17" t="s">
        <v>6157</v>
      </c>
      <c r="E17" s="2">
        <v>6</v>
      </c>
      <c r="F17" s="2" t="str">
        <f>_xlfn.XLOOKUP(C17,[1]customers!$A$1:$A$1001,[1]customers!$B$1:$B$1001,,0)</f>
        <v>Stanislaus Valsler</v>
      </c>
      <c r="G17" s="2" t="str">
        <f>IF(_xlfn.XLOOKUP(C17,[1]customers!$A$1:$A$1001,[1]customers!$C$1:$C$1001,,0)=0,"",_xlfn.XLOOKUP(C17,[1]customers!$A$1:$A$1001,[1]customers!$C$1:$C$1001,,0))</f>
        <v/>
      </c>
      <c r="H17" s="2" t="str">
        <f>_xlfn.XLOOKUP(C17,[1]customers!A$1:A$1001,[1]customers!$G$1:$G$1001,,0)</f>
        <v>Ireland</v>
      </c>
      <c r="I17" t="str">
        <f>INDEX([1]products!$A$1:$G$49,MATCH([1]orders!$D17,[1]products!$A$1:$A$49,0),MATCH([1]orders!I$1,[1]products!$A$1:$G$1,0))</f>
        <v>Ara</v>
      </c>
      <c r="J17" t="str">
        <f>INDEX([1]products!$A$1:$G$49,MATCH([1]orders!$D17,[1]products!$A$1:$A$49,0),MATCH([1]orders!J$1,[1]products!$A$1:$G$1,0))</f>
        <v>M</v>
      </c>
      <c r="K17" s="11">
        <f>INDEX([1]products!$A$1:$G$49,MATCH([1]orders!$D17,[1]products!$A$1:$A$49,0),MATCH([1]orders!K$1,[1]products!$A$1:$G$1,0))</f>
        <v>0.5</v>
      </c>
      <c r="L17" s="3">
        <f>INDEX([1]products!$A$1:$G$49,MATCH([1]orders!$D17,[1]products!$A$1:$A$49,0),MATCH([1]orders!L$1,[1]products!$A$1:$G$1,0))</f>
        <v>6.75</v>
      </c>
      <c r="M17" s="3">
        <f>L17*E17</f>
        <v>40.5</v>
      </c>
      <c r="N17" t="str">
        <f>IF(I17="Rob","Robusta",IF(I17="Exc","Excelsa",IF(I17="Ara","Arabica",IF(I17="Lib","Liberica",""))))</f>
        <v>Arabica</v>
      </c>
      <c r="O17" t="str">
        <f>IF(J17="M","Medium",IF(J17="L","Light",IF(J17="D","Dark","")))</f>
        <v>Medium</v>
      </c>
      <c r="P17" t="str">
        <f>_xlfn.XLOOKUP(C17,[1]customers!$A$1:$A$1001,[1]customers!$I$1:$I$1001,,0)</f>
        <v>No</v>
      </c>
    </row>
    <row r="18" spans="1:16" x14ac:dyDescent="0.25">
      <c r="A18" s="2" t="s">
        <v>4494</v>
      </c>
      <c r="B18" s="4">
        <v>43483</v>
      </c>
      <c r="C18" s="2" t="s">
        <v>4495</v>
      </c>
      <c r="D18" t="s">
        <v>6176</v>
      </c>
      <c r="E18" s="2">
        <v>2</v>
      </c>
      <c r="F18" s="2" t="str">
        <f>_xlfn.XLOOKUP(C18,[1]customers!$A$1:$A$1001,[1]customers!$B$1:$B$1001,,0)</f>
        <v>Lyell Murch</v>
      </c>
      <c r="G18" s="2" t="str">
        <f>IF(_xlfn.XLOOKUP(C18,[1]customers!$A$1:$A$1001,[1]customers!$C$1:$C$1001,,0)=0,"",_xlfn.XLOOKUP(C18,[1]customers!$A$1:$A$1001,[1]customers!$C$1:$C$1001,,0))</f>
        <v/>
      </c>
      <c r="H18" s="2" t="str">
        <f>_xlfn.XLOOKUP(C18,[1]customers!A$1:A$1001,[1]customers!$G$1:$G$1001,,0)</f>
        <v>United States</v>
      </c>
      <c r="I18" t="str">
        <f>INDEX([1]products!$A$1:$G$49,MATCH([1]orders!$D18,[1]products!$A$1:$A$49,0),MATCH([1]orders!I$1,[1]products!$A$1:$G$1,0))</f>
        <v>Exc</v>
      </c>
      <c r="J18" t="str">
        <f>INDEX([1]products!$A$1:$G$49,MATCH([1]orders!$D18,[1]products!$A$1:$A$49,0),MATCH([1]orders!J$1,[1]products!$A$1:$G$1,0))</f>
        <v>L</v>
      </c>
      <c r="K18" s="11">
        <f>INDEX([1]products!$A$1:$G$49,MATCH([1]orders!$D18,[1]products!$A$1:$A$49,0),MATCH([1]orders!K$1,[1]products!$A$1:$G$1,0))</f>
        <v>0.5</v>
      </c>
      <c r="L18" s="3">
        <f>INDEX([1]products!$A$1:$G$49,MATCH([1]orders!$D18,[1]products!$A$1:$A$49,0),MATCH([1]orders!L$1,[1]products!$A$1:$G$1,0))</f>
        <v>8.91</v>
      </c>
      <c r="M18" s="3">
        <f>L18*E18</f>
        <v>17.82</v>
      </c>
      <c r="N18" t="str">
        <f>IF(I18="Rob","Robusta",IF(I18="Exc","Excelsa",IF(I18="Ara","Arabica",IF(I18="Lib","Liberica",""))))</f>
        <v>Excelsa</v>
      </c>
      <c r="O18" t="str">
        <f>IF(J18="M","Medium",IF(J18="L","Light",IF(J18="D","Dark","")))</f>
        <v>Light</v>
      </c>
      <c r="P18" t="str">
        <f>_xlfn.XLOOKUP(C18,[1]customers!$A$1:$A$1001,[1]customers!$I$1:$I$1001,,0)</f>
        <v>Yes</v>
      </c>
    </row>
    <row r="19" spans="1:16" x14ac:dyDescent="0.25">
      <c r="A19" s="2" t="s">
        <v>4949</v>
      </c>
      <c r="B19" s="4">
        <v>43484</v>
      </c>
      <c r="C19" s="2" t="s">
        <v>4950</v>
      </c>
      <c r="D19" t="s">
        <v>6140</v>
      </c>
      <c r="E19" s="2">
        <v>6</v>
      </c>
      <c r="F19" s="2" t="str">
        <f>_xlfn.XLOOKUP(C19,[1]customers!$A$1:$A$1001,[1]customers!$B$1:$B$1001,,0)</f>
        <v>Nobe Buney</v>
      </c>
      <c r="G19" s="2" t="str">
        <f>IF(_xlfn.XLOOKUP(C19,[1]customers!$A$1:$A$1001,[1]customers!$C$1:$C$1001,,0)=0,"",_xlfn.XLOOKUP(C19,[1]customers!$A$1:$A$1001,[1]customers!$C$1:$C$1001,,0))</f>
        <v>nbuneylx@jugem.jp</v>
      </c>
      <c r="H19" s="2" t="str">
        <f>_xlfn.XLOOKUP(C19,[1]customers!A$1:A$1001,[1]customers!$G$1:$G$1001,,0)</f>
        <v>United States</v>
      </c>
      <c r="I19" t="str">
        <f>INDEX([1]products!$A$1:$G$49,MATCH([1]orders!$D19,[1]products!$A$1:$A$49,0),MATCH([1]orders!I$1,[1]products!$A$1:$G$1,0))</f>
        <v>Ara</v>
      </c>
      <c r="J19" t="str">
        <f>INDEX([1]products!$A$1:$G$49,MATCH([1]orders!$D19,[1]products!$A$1:$A$49,0),MATCH([1]orders!J$1,[1]products!$A$1:$G$1,0))</f>
        <v>L</v>
      </c>
      <c r="K19" s="11">
        <f>INDEX([1]products!$A$1:$G$49,MATCH([1]orders!$D19,[1]products!$A$1:$A$49,0),MATCH([1]orders!K$1,[1]products!$A$1:$G$1,0))</f>
        <v>1</v>
      </c>
      <c r="L19" s="3">
        <f>INDEX([1]products!$A$1:$G$49,MATCH([1]orders!$D19,[1]products!$A$1:$A$49,0),MATCH([1]orders!L$1,[1]products!$A$1:$G$1,0))</f>
        <v>12.95</v>
      </c>
      <c r="M19" s="3">
        <f>L19*E19</f>
        <v>77.699999999999989</v>
      </c>
      <c r="N19" t="str">
        <f>IF(I19="Rob","Robusta",IF(I19="Exc","Excelsa",IF(I19="Ara","Arabica",IF(I19="Lib","Liberica",""))))</f>
        <v>Arabica</v>
      </c>
      <c r="O19" t="str">
        <f>IF(J19="M","Medium",IF(J19="L","Light",IF(J19="D","Dark","")))</f>
        <v>Light</v>
      </c>
      <c r="P19" t="str">
        <f>_xlfn.XLOOKUP(C19,[1]customers!$A$1:$A$1001,[1]customers!$I$1:$I$1001,,0)</f>
        <v>No</v>
      </c>
    </row>
    <row r="20" spans="1:16" x14ac:dyDescent="0.25">
      <c r="A20" s="2" t="s">
        <v>4080</v>
      </c>
      <c r="B20" s="4">
        <v>43485</v>
      </c>
      <c r="C20" s="2" t="s">
        <v>4081</v>
      </c>
      <c r="D20" t="s">
        <v>6170</v>
      </c>
      <c r="E20" s="2">
        <v>6</v>
      </c>
      <c r="F20" s="2" t="str">
        <f>_xlfn.XLOOKUP(C20,[1]customers!$A$1:$A$1001,[1]customers!$B$1:$B$1001,,0)</f>
        <v>Carolee Winchcombe</v>
      </c>
      <c r="G20" s="2" t="str">
        <f>IF(_xlfn.XLOOKUP(C20,[1]customers!$A$1:$A$1001,[1]customers!$C$1:$C$1001,,0)=0,"",_xlfn.XLOOKUP(C20,[1]customers!$A$1:$A$1001,[1]customers!$C$1:$C$1001,,0))</f>
        <v>cwinchcombeho@jiathis.com</v>
      </c>
      <c r="H20" s="2" t="str">
        <f>_xlfn.XLOOKUP(C20,[1]customers!A$1:A$1001,[1]customers!$G$1:$G$1001,,0)</f>
        <v>United States</v>
      </c>
      <c r="I20" t="str">
        <f>INDEX([1]products!$A$1:$G$49,MATCH([1]orders!$D20,[1]products!$A$1:$A$49,0),MATCH([1]orders!I$1,[1]products!$A$1:$G$1,0))</f>
        <v>Lib</v>
      </c>
      <c r="J20" t="str">
        <f>INDEX([1]products!$A$1:$G$49,MATCH([1]orders!$D20,[1]products!$A$1:$A$49,0),MATCH([1]orders!J$1,[1]products!$A$1:$G$1,0))</f>
        <v>L</v>
      </c>
      <c r="K20" s="11">
        <f>INDEX([1]products!$A$1:$G$49,MATCH([1]orders!$D20,[1]products!$A$1:$A$49,0),MATCH([1]orders!K$1,[1]products!$A$1:$G$1,0))</f>
        <v>1</v>
      </c>
      <c r="L20" s="3">
        <f>INDEX([1]products!$A$1:$G$49,MATCH([1]orders!$D20,[1]products!$A$1:$A$49,0),MATCH([1]orders!L$1,[1]products!$A$1:$G$1,0))</f>
        <v>15.85</v>
      </c>
      <c r="M20" s="3">
        <f>L20*E20</f>
        <v>95.1</v>
      </c>
      <c r="N20" t="str">
        <f>IF(I20="Rob","Robusta",IF(I20="Exc","Excelsa",IF(I20="Ara","Arabica",IF(I20="Lib","Liberica",""))))</f>
        <v>Liberica</v>
      </c>
      <c r="O20" t="str">
        <f>IF(J20="M","Medium",IF(J20="L","Light",IF(J20="D","Dark","")))</f>
        <v>Light</v>
      </c>
      <c r="P20" t="str">
        <f>_xlfn.XLOOKUP(C20,[1]customers!$A$1:$A$1001,[1]customers!$I$1:$I$1001,,0)</f>
        <v>Yes</v>
      </c>
    </row>
    <row r="21" spans="1:16" x14ac:dyDescent="0.25">
      <c r="A21" s="2" t="s">
        <v>5949</v>
      </c>
      <c r="B21" s="4">
        <v>43486</v>
      </c>
      <c r="C21" s="2" t="s">
        <v>5950</v>
      </c>
      <c r="D21" t="s">
        <v>6176</v>
      </c>
      <c r="E21" s="2">
        <v>6</v>
      </c>
      <c r="F21" s="2" t="str">
        <f>_xlfn.XLOOKUP(C21,[1]customers!$A$1:$A$1001,[1]customers!$B$1:$B$1001,,0)</f>
        <v>Bearnard Wardell</v>
      </c>
      <c r="G21" s="2" t="str">
        <f>IF(_xlfn.XLOOKUP(C21,[1]customers!$A$1:$A$1001,[1]customers!$C$1:$C$1001,,0)=0,"",_xlfn.XLOOKUP(C21,[1]customers!$A$1:$A$1001,[1]customers!$C$1:$C$1001,,0))</f>
        <v>bwardellqu@adobe.com</v>
      </c>
      <c r="H21" s="2" t="str">
        <f>_xlfn.XLOOKUP(C21,[1]customers!A$1:A$1001,[1]customers!$G$1:$G$1001,,0)</f>
        <v>United States</v>
      </c>
      <c r="I21" t="str">
        <f>INDEX([1]products!$A$1:$G$49,MATCH([1]orders!$D21,[1]products!$A$1:$A$49,0),MATCH([1]orders!I$1,[1]products!$A$1:$G$1,0))</f>
        <v>Exc</v>
      </c>
      <c r="J21" t="str">
        <f>INDEX([1]products!$A$1:$G$49,MATCH([1]orders!$D21,[1]products!$A$1:$A$49,0),MATCH([1]orders!J$1,[1]products!$A$1:$G$1,0))</f>
        <v>L</v>
      </c>
      <c r="K21" s="11">
        <f>INDEX([1]products!$A$1:$G$49,MATCH([1]orders!$D21,[1]products!$A$1:$A$49,0),MATCH([1]orders!K$1,[1]products!$A$1:$G$1,0))</f>
        <v>0.5</v>
      </c>
      <c r="L21" s="3">
        <f>INDEX([1]products!$A$1:$G$49,MATCH([1]orders!$D21,[1]products!$A$1:$A$49,0),MATCH([1]orders!L$1,[1]products!$A$1:$G$1,0))</f>
        <v>8.91</v>
      </c>
      <c r="M21" s="3">
        <f>L21*E21</f>
        <v>53.46</v>
      </c>
      <c r="N21" t="str">
        <f>IF(I21="Rob","Robusta",IF(I21="Exc","Excelsa",IF(I21="Ara","Arabica",IF(I21="Lib","Liberica",""))))</f>
        <v>Excelsa</v>
      </c>
      <c r="O21" t="str">
        <f>IF(J21="M","Medium",IF(J21="L","Light",IF(J21="D","Dark","")))</f>
        <v>Light</v>
      </c>
      <c r="P21" t="str">
        <f>_xlfn.XLOOKUP(C21,[1]customers!$A$1:$A$1001,[1]customers!$I$1:$I$1001,,0)</f>
        <v>Yes</v>
      </c>
    </row>
    <row r="22" spans="1:16" x14ac:dyDescent="0.25">
      <c r="A22" s="2" t="s">
        <v>2569</v>
      </c>
      <c r="B22" s="4">
        <v>43487</v>
      </c>
      <c r="C22" s="2" t="s">
        <v>2570</v>
      </c>
      <c r="D22" t="s">
        <v>6176</v>
      </c>
      <c r="E22" s="2">
        <v>1</v>
      </c>
      <c r="F22" s="2" t="str">
        <f>_xlfn.XLOOKUP(C22,[1]customers!$A$1:$A$1001,[1]customers!$B$1:$B$1001,,0)</f>
        <v>Abba Pummell</v>
      </c>
      <c r="G22" s="2" t="str">
        <f>IF(_xlfn.XLOOKUP(C22,[1]customers!$A$1:$A$1001,[1]customers!$C$1:$C$1001,,0)=0,"",_xlfn.XLOOKUP(C22,[1]customers!$A$1:$A$1001,[1]customers!$C$1:$C$1001,,0))</f>
        <v/>
      </c>
      <c r="H22" s="2" t="str">
        <f>_xlfn.XLOOKUP(C22,[1]customers!A$1:A$1001,[1]customers!$G$1:$G$1001,,0)</f>
        <v>United States</v>
      </c>
      <c r="I22" t="str">
        <f>INDEX([1]products!$A$1:$G$49,MATCH([1]orders!$D22,[1]products!$A$1:$A$49,0),MATCH([1]orders!I$1,[1]products!$A$1:$G$1,0))</f>
        <v>Exc</v>
      </c>
      <c r="J22" t="str">
        <f>INDEX([1]products!$A$1:$G$49,MATCH([1]orders!$D22,[1]products!$A$1:$A$49,0),MATCH([1]orders!J$1,[1]products!$A$1:$G$1,0))</f>
        <v>L</v>
      </c>
      <c r="K22" s="11">
        <f>INDEX([1]products!$A$1:$G$49,MATCH([1]orders!$D22,[1]products!$A$1:$A$49,0),MATCH([1]orders!K$1,[1]products!$A$1:$G$1,0))</f>
        <v>0.5</v>
      </c>
      <c r="L22" s="3">
        <f>INDEX([1]products!$A$1:$G$49,MATCH([1]orders!$D22,[1]products!$A$1:$A$49,0),MATCH([1]orders!L$1,[1]products!$A$1:$G$1,0))</f>
        <v>8.91</v>
      </c>
      <c r="M22" s="3">
        <f>L22*E22</f>
        <v>8.91</v>
      </c>
      <c r="N22" t="str">
        <f>IF(I22="Rob","Robusta",IF(I22="Exc","Excelsa",IF(I22="Ara","Arabica",IF(I22="Lib","Liberica",""))))</f>
        <v>Excelsa</v>
      </c>
      <c r="O22" t="str">
        <f>IF(J22="M","Medium",IF(J22="L","Light",IF(J22="D","Dark","")))</f>
        <v>Light</v>
      </c>
      <c r="P22" t="str">
        <f>_xlfn.XLOOKUP(C22,[1]customers!$A$1:$A$1001,[1]customers!$I$1:$I$1001,,0)</f>
        <v>Yes</v>
      </c>
    </row>
    <row r="23" spans="1:16" x14ac:dyDescent="0.25">
      <c r="A23" s="2" t="s">
        <v>2573</v>
      </c>
      <c r="B23" s="4">
        <v>43488</v>
      </c>
      <c r="C23" s="2" t="s">
        <v>2574</v>
      </c>
      <c r="D23" t="s">
        <v>6183</v>
      </c>
      <c r="E23" s="2">
        <v>2</v>
      </c>
      <c r="F23" s="2" t="str">
        <f>_xlfn.XLOOKUP(C23,[1]customers!$A$1:$A$1001,[1]customers!$B$1:$B$1001,,0)</f>
        <v>Corinna Catcheside</v>
      </c>
      <c r="G23" s="2" t="str">
        <f>IF(_xlfn.XLOOKUP(C23,[1]customers!$A$1:$A$1001,[1]customers!$C$1:$C$1001,,0)=0,"",_xlfn.XLOOKUP(C23,[1]customers!$A$1:$A$1001,[1]customers!$C$1:$C$1001,,0))</f>
        <v>ccatchesideaa@macromedia.com</v>
      </c>
      <c r="H23" s="2" t="str">
        <f>_xlfn.XLOOKUP(C23,[1]customers!A$1:A$1001,[1]customers!$G$1:$G$1001,,0)</f>
        <v>United States</v>
      </c>
      <c r="I23" t="str">
        <f>INDEX([1]products!$A$1:$G$49,MATCH([1]orders!$D23,[1]products!$A$1:$A$49,0),MATCH([1]orders!I$1,[1]products!$A$1:$G$1,0))</f>
        <v>Exc</v>
      </c>
      <c r="J23" t="str">
        <f>INDEX([1]products!$A$1:$G$49,MATCH([1]orders!$D23,[1]products!$A$1:$A$49,0),MATCH([1]orders!J$1,[1]products!$A$1:$G$1,0))</f>
        <v>D</v>
      </c>
      <c r="K23" s="11">
        <f>INDEX([1]products!$A$1:$G$49,MATCH([1]orders!$D23,[1]products!$A$1:$A$49,0),MATCH([1]orders!K$1,[1]products!$A$1:$G$1,0))</f>
        <v>1</v>
      </c>
      <c r="L23" s="3">
        <f>INDEX([1]products!$A$1:$G$49,MATCH([1]orders!$D23,[1]products!$A$1:$A$49,0),MATCH([1]orders!L$1,[1]products!$A$1:$G$1,0))</f>
        <v>12.15</v>
      </c>
      <c r="M23" s="3">
        <f>L23*E23</f>
        <v>24.3</v>
      </c>
      <c r="N23" t="str">
        <f>IF(I23="Rob","Robusta",IF(I23="Exc","Excelsa",IF(I23="Ara","Arabica",IF(I23="Lib","Liberica",""))))</f>
        <v>Excelsa</v>
      </c>
      <c r="O23" t="str">
        <f>IF(J23="M","Medium",IF(J23="L","Light",IF(J23="D","Dark","")))</f>
        <v>Dark</v>
      </c>
      <c r="P23" t="str">
        <f>_xlfn.XLOOKUP(C23,[1]customers!$A$1:$A$1001,[1]customers!$I$1:$I$1001,,0)</f>
        <v>Yes</v>
      </c>
    </row>
    <row r="24" spans="1:16" x14ac:dyDescent="0.25">
      <c r="A24" s="2" t="s">
        <v>4711</v>
      </c>
      <c r="B24" s="4">
        <v>43489</v>
      </c>
      <c r="C24" s="2" t="s">
        <v>4712</v>
      </c>
      <c r="D24" t="s">
        <v>6160</v>
      </c>
      <c r="E24" s="2">
        <v>4</v>
      </c>
      <c r="F24" s="2" t="str">
        <f>_xlfn.XLOOKUP(C24,[1]customers!$A$1:$A$1001,[1]customers!$B$1:$B$1001,,0)</f>
        <v>Teddi Quadri</v>
      </c>
      <c r="G24" s="2" t="str">
        <f>IF(_xlfn.XLOOKUP(C24,[1]customers!$A$1:$A$1001,[1]customers!$C$1:$C$1001,,0)=0,"",_xlfn.XLOOKUP(C24,[1]customers!$A$1:$A$1001,[1]customers!$C$1:$C$1001,,0))</f>
        <v>tquadrikr@opensource.org</v>
      </c>
      <c r="H24" s="2" t="str">
        <f>_xlfn.XLOOKUP(C24,[1]customers!A$1:A$1001,[1]customers!$G$1:$G$1001,,0)</f>
        <v>Ireland</v>
      </c>
      <c r="I24" t="str">
        <f>INDEX([1]products!$A$1:$G$49,MATCH([1]orders!$D24,[1]products!$A$1:$A$49,0),MATCH([1]orders!I$1,[1]products!$A$1:$G$1,0))</f>
        <v>Lib</v>
      </c>
      <c r="J24" t="str">
        <f>INDEX([1]products!$A$1:$G$49,MATCH([1]orders!$D24,[1]products!$A$1:$A$49,0),MATCH([1]orders!J$1,[1]products!$A$1:$G$1,0))</f>
        <v>M</v>
      </c>
      <c r="K24" s="11">
        <f>INDEX([1]products!$A$1:$G$49,MATCH([1]orders!$D24,[1]products!$A$1:$A$49,0),MATCH([1]orders!K$1,[1]products!$A$1:$G$1,0))</f>
        <v>0.5</v>
      </c>
      <c r="L24" s="3">
        <f>INDEX([1]products!$A$1:$G$49,MATCH([1]orders!$D24,[1]products!$A$1:$A$49,0),MATCH([1]orders!L$1,[1]products!$A$1:$G$1,0))</f>
        <v>8.73</v>
      </c>
      <c r="M24" s="3">
        <f>L24*E24</f>
        <v>34.92</v>
      </c>
      <c r="N24" t="str">
        <f>IF(I24="Rob","Robusta",IF(I24="Exc","Excelsa",IF(I24="Ara","Arabica",IF(I24="Lib","Liberica",""))))</f>
        <v>Liberica</v>
      </c>
      <c r="O24" t="str">
        <f>IF(J24="M","Medium",IF(J24="L","Light",IF(J24="D","Dark","")))</f>
        <v>Medium</v>
      </c>
      <c r="P24" t="str">
        <f>_xlfn.XLOOKUP(C24,[1]customers!$A$1:$A$1001,[1]customers!$I$1:$I$1001,,0)</f>
        <v>Yes</v>
      </c>
    </row>
    <row r="25" spans="1:16" x14ac:dyDescent="0.25">
      <c r="A25" s="2" t="s">
        <v>2757</v>
      </c>
      <c r="B25" s="4">
        <v>43490</v>
      </c>
      <c r="C25" s="2" t="s">
        <v>2758</v>
      </c>
      <c r="D25" t="s">
        <v>6177</v>
      </c>
      <c r="E25" s="2">
        <v>3</v>
      </c>
      <c r="F25" s="2" t="str">
        <f>_xlfn.XLOOKUP(C25,[1]customers!$A$1:$A$1001,[1]customers!$B$1:$B$1001,,0)</f>
        <v>Gale Croysdale</v>
      </c>
      <c r="G25" s="2" t="str">
        <f>IF(_xlfn.XLOOKUP(C25,[1]customers!$A$1:$A$1001,[1]customers!$C$1:$C$1001,,0)=0,"",_xlfn.XLOOKUP(C25,[1]customers!$A$1:$A$1001,[1]customers!$C$1:$C$1001,,0))</f>
        <v>gcroysdaleb6@nih.gov</v>
      </c>
      <c r="H25" s="2" t="str">
        <f>_xlfn.XLOOKUP(C25,[1]customers!A$1:A$1001,[1]customers!$G$1:$G$1001,,0)</f>
        <v>United States</v>
      </c>
      <c r="I25" t="str">
        <f>INDEX([1]products!$A$1:$G$49,MATCH([1]orders!$D25,[1]products!$A$1:$A$49,0),MATCH([1]orders!I$1,[1]products!$A$1:$G$1,0))</f>
        <v>Rob</v>
      </c>
      <c r="J25" t="str">
        <f>INDEX([1]products!$A$1:$G$49,MATCH([1]orders!$D25,[1]products!$A$1:$A$49,0),MATCH([1]orders!J$1,[1]products!$A$1:$G$1,0))</f>
        <v>D</v>
      </c>
      <c r="K25" s="11">
        <f>INDEX([1]products!$A$1:$G$49,MATCH([1]orders!$D25,[1]products!$A$1:$A$49,0),MATCH([1]orders!K$1,[1]products!$A$1:$G$1,0))</f>
        <v>1</v>
      </c>
      <c r="L25" s="3">
        <f>INDEX([1]products!$A$1:$G$49,MATCH([1]orders!$D25,[1]products!$A$1:$A$49,0),MATCH([1]orders!L$1,[1]products!$A$1:$G$1,0))</f>
        <v>8.9499999999999993</v>
      </c>
      <c r="M25" s="3">
        <f>L25*E25</f>
        <v>26.849999999999998</v>
      </c>
      <c r="N25" t="str">
        <f>IF(I25="Rob","Robusta",IF(I25="Exc","Excelsa",IF(I25="Ara","Arabica",IF(I25="Lib","Liberica",""))))</f>
        <v>Robusta</v>
      </c>
      <c r="O25" t="str">
        <f>IF(J25="M","Medium",IF(J25="L","Light",IF(J25="D","Dark","")))</f>
        <v>Dark</v>
      </c>
      <c r="P25" t="str">
        <f>_xlfn.XLOOKUP(C25,[1]customers!$A$1:$A$1001,[1]customers!$I$1:$I$1001,,0)</f>
        <v>Yes</v>
      </c>
    </row>
    <row r="26" spans="1:16" x14ac:dyDescent="0.25">
      <c r="A26" s="2" t="s">
        <v>838</v>
      </c>
      <c r="B26" s="4">
        <v>43491</v>
      </c>
      <c r="C26" s="2" t="s">
        <v>839</v>
      </c>
      <c r="D26" t="s">
        <v>6145</v>
      </c>
      <c r="E26" s="2">
        <v>5</v>
      </c>
      <c r="F26" s="2" t="str">
        <f>_xlfn.XLOOKUP(C26,[1]customers!$A$1:$A$1001,[1]customers!$B$1:$B$1001,,0)</f>
        <v>Nona Linklater</v>
      </c>
      <c r="G26" s="2" t="str">
        <f>IF(_xlfn.XLOOKUP(C26,[1]customers!$A$1:$A$1001,[1]customers!$C$1:$C$1001,,0)=0,"",_xlfn.XLOOKUP(C26,[1]customers!$A$1:$A$1001,[1]customers!$C$1:$C$1001,,0))</f>
        <v/>
      </c>
      <c r="H26" s="2" t="str">
        <f>_xlfn.XLOOKUP(C26,[1]customers!A$1:A$1001,[1]customers!$G$1:$G$1001,,0)</f>
        <v>United States</v>
      </c>
      <c r="I26" t="str">
        <f>INDEX([1]products!$A$1:$G$49,MATCH([1]orders!$D26,[1]products!$A$1:$A$49,0),MATCH([1]orders!I$1,[1]products!$A$1:$G$1,0))</f>
        <v>Lib</v>
      </c>
      <c r="J26" t="str">
        <f>INDEX([1]products!$A$1:$G$49,MATCH([1]orders!$D26,[1]products!$A$1:$A$49,0),MATCH([1]orders!J$1,[1]products!$A$1:$G$1,0))</f>
        <v>L</v>
      </c>
      <c r="K26" s="11">
        <f>INDEX([1]products!$A$1:$G$49,MATCH([1]orders!$D26,[1]products!$A$1:$A$49,0),MATCH([1]orders!K$1,[1]products!$A$1:$G$1,0))</f>
        <v>0.2</v>
      </c>
      <c r="L26" s="3">
        <f>INDEX([1]products!$A$1:$G$49,MATCH([1]orders!$D26,[1]products!$A$1:$A$49,0),MATCH([1]orders!L$1,[1]products!$A$1:$G$1,0))</f>
        <v>4.7549999999999999</v>
      </c>
      <c r="M26" s="3">
        <f>L26*E26</f>
        <v>23.774999999999999</v>
      </c>
      <c r="N26" t="str">
        <f>IF(I26="Rob","Robusta",IF(I26="Exc","Excelsa",IF(I26="Ara","Arabica",IF(I26="Lib","Liberica",""))))</f>
        <v>Liberica</v>
      </c>
      <c r="O26" t="str">
        <f>IF(J26="M","Medium",IF(J26="L","Light",IF(J26="D","Dark","")))</f>
        <v>Light</v>
      </c>
      <c r="P26" t="str">
        <f>_xlfn.XLOOKUP(C26,[1]customers!$A$1:$A$1001,[1]customers!$I$1:$I$1001,,0)</f>
        <v>Yes</v>
      </c>
    </row>
    <row r="27" spans="1:16" x14ac:dyDescent="0.25">
      <c r="A27" s="2" t="s">
        <v>4461</v>
      </c>
      <c r="B27" s="4">
        <v>43492</v>
      </c>
      <c r="C27" s="2" t="s">
        <v>4462</v>
      </c>
      <c r="D27" t="s">
        <v>6165</v>
      </c>
      <c r="E27" s="2">
        <v>4</v>
      </c>
      <c r="F27" s="2" t="str">
        <f>_xlfn.XLOOKUP(C27,[1]customers!$A$1:$A$1001,[1]customers!$B$1:$B$1001,,0)</f>
        <v>Doralin Baison</v>
      </c>
      <c r="G27" s="2" t="str">
        <f>IF(_xlfn.XLOOKUP(C27,[1]customers!$A$1:$A$1001,[1]customers!$C$1:$C$1001,,0)=0,"",_xlfn.XLOOKUP(C27,[1]customers!$A$1:$A$1001,[1]customers!$C$1:$C$1001,,0))</f>
        <v/>
      </c>
      <c r="H27" s="2" t="str">
        <f>_xlfn.XLOOKUP(C27,[1]customers!A$1:A$1001,[1]customers!$G$1:$G$1001,,0)</f>
        <v>Ireland</v>
      </c>
      <c r="I27" t="str">
        <f>INDEX([1]products!$A$1:$G$49,MATCH([1]orders!$D27,[1]products!$A$1:$A$49,0),MATCH([1]orders!I$1,[1]products!$A$1:$G$1,0))</f>
        <v>Lib</v>
      </c>
      <c r="J27" t="str">
        <f>INDEX([1]products!$A$1:$G$49,MATCH([1]orders!$D27,[1]products!$A$1:$A$49,0),MATCH([1]orders!J$1,[1]products!$A$1:$G$1,0))</f>
        <v>D</v>
      </c>
      <c r="K27" s="11">
        <f>INDEX([1]products!$A$1:$G$49,MATCH([1]orders!$D27,[1]products!$A$1:$A$49,0),MATCH([1]orders!K$1,[1]products!$A$1:$G$1,0))</f>
        <v>2.5</v>
      </c>
      <c r="L27" s="3">
        <f>INDEX([1]products!$A$1:$G$49,MATCH([1]orders!$D27,[1]products!$A$1:$A$49,0),MATCH([1]orders!L$1,[1]products!$A$1:$G$1,0))</f>
        <v>29.784999999999997</v>
      </c>
      <c r="M27" s="3">
        <f>L27*E27</f>
        <v>119.13999999999999</v>
      </c>
      <c r="N27" t="str">
        <f>IF(I27="Rob","Robusta",IF(I27="Exc","Excelsa",IF(I27="Ara","Arabica",IF(I27="Lib","Liberica",""))))</f>
        <v>Liberica</v>
      </c>
      <c r="O27" t="str">
        <f>IF(J27="M","Medium",IF(J27="L","Light",IF(J27="D","Dark","")))</f>
        <v>Dark</v>
      </c>
      <c r="P27" t="str">
        <f>_xlfn.XLOOKUP(C27,[1]customers!$A$1:$A$1001,[1]customers!$I$1:$I$1001,,0)</f>
        <v>Yes</v>
      </c>
    </row>
    <row r="28" spans="1:16" x14ac:dyDescent="0.25">
      <c r="A28" s="2" t="s">
        <v>4163</v>
      </c>
      <c r="B28" s="4">
        <v>43493</v>
      </c>
      <c r="C28" s="2" t="s">
        <v>4164</v>
      </c>
      <c r="D28" t="s">
        <v>6172</v>
      </c>
      <c r="E28" s="2">
        <v>1</v>
      </c>
      <c r="F28" s="2" t="str">
        <f>_xlfn.XLOOKUP(C28,[1]customers!$A$1:$A$1001,[1]customers!$B$1:$B$1001,,0)</f>
        <v>Cecily Stebbings</v>
      </c>
      <c r="G28" s="2" t="str">
        <f>IF(_xlfn.XLOOKUP(C28,[1]customers!$A$1:$A$1001,[1]customers!$C$1:$C$1001,,0)=0,"",_xlfn.XLOOKUP(C28,[1]customers!$A$1:$A$1001,[1]customers!$C$1:$C$1001,,0))</f>
        <v>cstebbingsi2@drupal.org</v>
      </c>
      <c r="H28" s="2" t="str">
        <f>_xlfn.XLOOKUP(C28,[1]customers!A$1:A$1001,[1]customers!$G$1:$G$1001,,0)</f>
        <v>United States</v>
      </c>
      <c r="I28" t="str">
        <f>INDEX([1]products!$A$1:$G$49,MATCH([1]orders!$D28,[1]products!$A$1:$A$49,0),MATCH([1]orders!I$1,[1]products!$A$1:$G$1,0))</f>
        <v>Rob</v>
      </c>
      <c r="J28" t="str">
        <f>INDEX([1]products!$A$1:$G$49,MATCH([1]orders!$D28,[1]products!$A$1:$A$49,0),MATCH([1]orders!J$1,[1]products!$A$1:$G$1,0))</f>
        <v>D</v>
      </c>
      <c r="K28" s="11">
        <f>INDEX([1]products!$A$1:$G$49,MATCH([1]orders!$D28,[1]products!$A$1:$A$49,0),MATCH([1]orders!K$1,[1]products!$A$1:$G$1,0))</f>
        <v>0.5</v>
      </c>
      <c r="L28" s="3">
        <f>INDEX([1]products!$A$1:$G$49,MATCH([1]orders!$D28,[1]products!$A$1:$A$49,0),MATCH([1]orders!L$1,[1]products!$A$1:$G$1,0))</f>
        <v>5.3699999999999992</v>
      </c>
      <c r="M28" s="3">
        <f>L28*E28</f>
        <v>5.3699999999999992</v>
      </c>
      <c r="N28" t="str">
        <f>IF(I28="Rob","Robusta",IF(I28="Exc","Excelsa",IF(I28="Ara","Arabica",IF(I28="Lib","Liberica",""))))</f>
        <v>Robusta</v>
      </c>
      <c r="O28" t="str">
        <f>IF(J28="M","Medium",IF(J28="L","Light",IF(J28="D","Dark","")))</f>
        <v>Dark</v>
      </c>
      <c r="P28" t="str">
        <f>_xlfn.XLOOKUP(C28,[1]customers!$A$1:$A$1001,[1]customers!$I$1:$I$1001,,0)</f>
        <v>Yes</v>
      </c>
    </row>
    <row r="29" spans="1:16" x14ac:dyDescent="0.25">
      <c r="A29" s="2" t="s">
        <v>4647</v>
      </c>
      <c r="B29" s="4">
        <v>43494</v>
      </c>
      <c r="C29" s="2" t="s">
        <v>4648</v>
      </c>
      <c r="D29" t="s">
        <v>6143</v>
      </c>
      <c r="E29" s="2">
        <v>2</v>
      </c>
      <c r="F29" s="2" t="str">
        <f>_xlfn.XLOOKUP(C29,[1]customers!$A$1:$A$1001,[1]customers!$B$1:$B$1001,,0)</f>
        <v>Jarret Toye</v>
      </c>
      <c r="G29" s="2" t="str">
        <f>IF(_xlfn.XLOOKUP(C29,[1]customers!$A$1:$A$1001,[1]customers!$C$1:$C$1001,,0)=0,"",_xlfn.XLOOKUP(C29,[1]customers!$A$1:$A$1001,[1]customers!$C$1:$C$1001,,0))</f>
        <v>jtoyekg@pinterest.com</v>
      </c>
      <c r="H29" s="2" t="str">
        <f>_xlfn.XLOOKUP(C29,[1]customers!A$1:A$1001,[1]customers!$G$1:$G$1001,,0)</f>
        <v>Ireland</v>
      </c>
      <c r="I29" t="str">
        <f>INDEX([1]products!$A$1:$G$49,MATCH([1]orders!$D29,[1]products!$A$1:$A$49,0),MATCH([1]orders!I$1,[1]products!$A$1:$G$1,0))</f>
        <v>Lib</v>
      </c>
      <c r="J29" t="str">
        <f>INDEX([1]products!$A$1:$G$49,MATCH([1]orders!$D29,[1]products!$A$1:$A$49,0),MATCH([1]orders!J$1,[1]products!$A$1:$G$1,0))</f>
        <v>D</v>
      </c>
      <c r="K29" s="11">
        <f>INDEX([1]products!$A$1:$G$49,MATCH([1]orders!$D29,[1]products!$A$1:$A$49,0),MATCH([1]orders!K$1,[1]products!$A$1:$G$1,0))</f>
        <v>1</v>
      </c>
      <c r="L29" s="3">
        <f>INDEX([1]products!$A$1:$G$49,MATCH([1]orders!$D29,[1]products!$A$1:$A$49,0),MATCH([1]orders!L$1,[1]products!$A$1:$G$1,0))</f>
        <v>12.95</v>
      </c>
      <c r="M29" s="3">
        <f>L29*E29</f>
        <v>25.9</v>
      </c>
      <c r="N29" t="str">
        <f>IF(I29="Rob","Robusta",IF(I29="Exc","Excelsa",IF(I29="Ara","Arabica",IF(I29="Lib","Liberica",""))))</f>
        <v>Liberica</v>
      </c>
      <c r="O29" t="str">
        <f>IF(J29="M","Medium",IF(J29="L","Light",IF(J29="D","Dark","")))</f>
        <v>Dark</v>
      </c>
      <c r="P29" t="str">
        <f>_xlfn.XLOOKUP(C29,[1]customers!$A$1:$A$1001,[1]customers!$I$1:$I$1001,,0)</f>
        <v>Yes</v>
      </c>
    </row>
    <row r="30" spans="1:16" x14ac:dyDescent="0.25">
      <c r="A30" s="2" t="s">
        <v>1271</v>
      </c>
      <c r="B30" s="4">
        <v>43495</v>
      </c>
      <c r="C30" s="2" t="s">
        <v>1272</v>
      </c>
      <c r="D30" t="s">
        <v>6143</v>
      </c>
      <c r="E30" s="2">
        <v>6</v>
      </c>
      <c r="F30" s="2" t="str">
        <f>_xlfn.XLOOKUP(C30,[1]customers!$A$1:$A$1001,[1]customers!$B$1:$B$1001,,0)</f>
        <v>Rivy Farington</v>
      </c>
      <c r="G30" s="2" t="str">
        <f>IF(_xlfn.XLOOKUP(C30,[1]customers!$A$1:$A$1001,[1]customers!$C$1:$C$1001,,0)=0,"",_xlfn.XLOOKUP(C30,[1]customers!$A$1:$A$1001,[1]customers!$C$1:$C$1001,,0))</f>
        <v/>
      </c>
      <c r="H30" s="2" t="str">
        <f>_xlfn.XLOOKUP(C30,[1]customers!A$1:A$1001,[1]customers!$G$1:$G$1001,,0)</f>
        <v>United States</v>
      </c>
      <c r="I30" t="str">
        <f>INDEX([1]products!$A$1:$G$49,MATCH([1]orders!$D30,[1]products!$A$1:$A$49,0),MATCH([1]orders!I$1,[1]products!$A$1:$G$1,0))</f>
        <v>Lib</v>
      </c>
      <c r="J30" t="str">
        <f>INDEX([1]products!$A$1:$G$49,MATCH([1]orders!$D30,[1]products!$A$1:$A$49,0),MATCH([1]orders!J$1,[1]products!$A$1:$G$1,0))</f>
        <v>D</v>
      </c>
      <c r="K30" s="11">
        <f>INDEX([1]products!$A$1:$G$49,MATCH([1]orders!$D30,[1]products!$A$1:$A$49,0),MATCH([1]orders!K$1,[1]products!$A$1:$G$1,0))</f>
        <v>1</v>
      </c>
      <c r="L30" s="3">
        <f>INDEX([1]products!$A$1:$G$49,MATCH([1]orders!$D30,[1]products!$A$1:$A$49,0),MATCH([1]orders!L$1,[1]products!$A$1:$G$1,0))</f>
        <v>12.95</v>
      </c>
      <c r="M30" s="3">
        <f>L30*E30</f>
        <v>77.699999999999989</v>
      </c>
      <c r="N30" t="str">
        <f>IF(I30="Rob","Robusta",IF(I30="Exc","Excelsa",IF(I30="Ara","Arabica",IF(I30="Lib","Liberica",""))))</f>
        <v>Liberica</v>
      </c>
      <c r="O30" t="str">
        <f>IF(J30="M","Medium",IF(J30="L","Light",IF(J30="D","Dark","")))</f>
        <v>Dark</v>
      </c>
      <c r="P30" t="str">
        <f>_xlfn.XLOOKUP(C30,[1]customers!$A$1:$A$1001,[1]customers!$I$1:$I$1001,,0)</f>
        <v>Yes</v>
      </c>
    </row>
    <row r="31" spans="1:16" x14ac:dyDescent="0.25">
      <c r="A31" s="2" t="s">
        <v>5123</v>
      </c>
      <c r="B31" s="4">
        <v>43496</v>
      </c>
      <c r="C31" s="2" t="s">
        <v>5124</v>
      </c>
      <c r="D31" t="s">
        <v>6141</v>
      </c>
      <c r="E31" s="2">
        <v>4</v>
      </c>
      <c r="F31" s="2" t="str">
        <f>_xlfn.XLOOKUP(C31,[1]customers!$A$1:$A$1001,[1]customers!$B$1:$B$1001,,0)</f>
        <v>Eustace Stenton</v>
      </c>
      <c r="G31" s="2" t="str">
        <f>IF(_xlfn.XLOOKUP(C31,[1]customers!$A$1:$A$1001,[1]customers!$C$1:$C$1001,,0)=0,"",_xlfn.XLOOKUP(C31,[1]customers!$A$1:$A$1001,[1]customers!$C$1:$C$1001,,0))</f>
        <v>estentonms@google.it</v>
      </c>
      <c r="H31" s="2" t="str">
        <f>_xlfn.XLOOKUP(C31,[1]customers!A$1:A$1001,[1]customers!$G$1:$G$1001,,0)</f>
        <v>United States</v>
      </c>
      <c r="I31" t="str">
        <f>INDEX([1]products!$A$1:$G$49,MATCH([1]orders!$D31,[1]products!$A$1:$A$49,0),MATCH([1]orders!I$1,[1]products!$A$1:$G$1,0))</f>
        <v>Exc</v>
      </c>
      <c r="J31" t="str">
        <f>INDEX([1]products!$A$1:$G$49,MATCH([1]orders!$D31,[1]products!$A$1:$A$49,0),MATCH([1]orders!J$1,[1]products!$A$1:$G$1,0))</f>
        <v>M</v>
      </c>
      <c r="K31" s="11">
        <f>INDEX([1]products!$A$1:$G$49,MATCH([1]orders!$D31,[1]products!$A$1:$A$49,0),MATCH([1]orders!K$1,[1]products!$A$1:$G$1,0))</f>
        <v>1</v>
      </c>
      <c r="L31" s="3">
        <f>INDEX([1]products!$A$1:$G$49,MATCH([1]orders!$D31,[1]products!$A$1:$A$49,0),MATCH([1]orders!L$1,[1]products!$A$1:$G$1,0))</f>
        <v>13.75</v>
      </c>
      <c r="M31" s="3">
        <f>L31*E31</f>
        <v>55</v>
      </c>
      <c r="N31" t="str">
        <f>IF(I31="Rob","Robusta",IF(I31="Exc","Excelsa",IF(I31="Ara","Arabica",IF(I31="Lib","Liberica",""))))</f>
        <v>Excelsa</v>
      </c>
      <c r="O31" t="str">
        <f>IF(J31="M","Medium",IF(J31="L","Light",IF(J31="D","Dark","")))</f>
        <v>Medium</v>
      </c>
      <c r="P31" t="str">
        <f>_xlfn.XLOOKUP(C31,[1]customers!$A$1:$A$1001,[1]customers!$I$1:$I$1001,,0)</f>
        <v>Yes</v>
      </c>
    </row>
    <row r="32" spans="1:16" x14ac:dyDescent="0.25">
      <c r="A32" s="2" t="s">
        <v>3844</v>
      </c>
      <c r="B32" s="4">
        <v>43497</v>
      </c>
      <c r="C32" s="2" t="s">
        <v>3845</v>
      </c>
      <c r="D32" t="s">
        <v>6182</v>
      </c>
      <c r="E32" s="2">
        <v>2</v>
      </c>
      <c r="F32" s="2" t="str">
        <f>_xlfn.XLOOKUP(C32,[1]customers!$A$1:$A$1001,[1]customers!$B$1:$B$1001,,0)</f>
        <v>Gabriel Starcks</v>
      </c>
      <c r="G32" s="2" t="str">
        <f>IF(_xlfn.XLOOKUP(C32,[1]customers!$A$1:$A$1001,[1]customers!$C$1:$C$1001,,0)=0,"",_xlfn.XLOOKUP(C32,[1]customers!$A$1:$A$1001,[1]customers!$C$1:$C$1001,,0))</f>
        <v>gstarcksgi@abc.net.au</v>
      </c>
      <c r="H32" s="2" t="str">
        <f>_xlfn.XLOOKUP(C32,[1]customers!A$1:A$1001,[1]customers!$G$1:$G$1001,,0)</f>
        <v>United States</v>
      </c>
      <c r="I32" t="str">
        <f>INDEX([1]products!$A$1:$G$49,MATCH([1]orders!$D32,[1]products!$A$1:$A$49,0),MATCH([1]orders!I$1,[1]products!$A$1:$G$1,0))</f>
        <v>Ara</v>
      </c>
      <c r="J32" t="str">
        <f>INDEX([1]products!$A$1:$G$49,MATCH([1]orders!$D32,[1]products!$A$1:$A$49,0),MATCH([1]orders!J$1,[1]products!$A$1:$G$1,0))</f>
        <v>L</v>
      </c>
      <c r="K32" s="11">
        <f>INDEX([1]products!$A$1:$G$49,MATCH([1]orders!$D32,[1]products!$A$1:$A$49,0),MATCH([1]orders!K$1,[1]products!$A$1:$G$1,0))</f>
        <v>2.5</v>
      </c>
      <c r="L32" s="3">
        <f>INDEX([1]products!$A$1:$G$49,MATCH([1]orders!$D32,[1]products!$A$1:$A$49,0),MATCH([1]orders!L$1,[1]products!$A$1:$G$1,0))</f>
        <v>29.784999999999997</v>
      </c>
      <c r="M32" s="3">
        <f>L32*E32</f>
        <v>59.569999999999993</v>
      </c>
      <c r="N32" t="str">
        <f>IF(I32="Rob","Robusta",IF(I32="Exc","Excelsa",IF(I32="Ara","Arabica",IF(I32="Lib","Liberica",""))))</f>
        <v>Arabica</v>
      </c>
      <c r="O32" t="str">
        <f>IF(J32="M","Medium",IF(J32="L","Light",IF(J32="D","Dark","")))</f>
        <v>Light</v>
      </c>
      <c r="P32" t="str">
        <f>_xlfn.XLOOKUP(C32,[1]customers!$A$1:$A$1001,[1]customers!$I$1:$I$1001,,0)</f>
        <v>No</v>
      </c>
    </row>
    <row r="33" spans="1:16" x14ac:dyDescent="0.25">
      <c r="A33" s="2" t="s">
        <v>3724</v>
      </c>
      <c r="B33" s="4">
        <v>43498</v>
      </c>
      <c r="C33" s="2" t="s">
        <v>3725</v>
      </c>
      <c r="D33" t="s">
        <v>6154</v>
      </c>
      <c r="E33" s="2">
        <v>2</v>
      </c>
      <c r="F33" s="2" t="str">
        <f>_xlfn.XLOOKUP(C33,[1]customers!$A$1:$A$1001,[1]customers!$B$1:$B$1001,,0)</f>
        <v>Herbie Peppard</v>
      </c>
      <c r="G33" s="2" t="str">
        <f>IF(_xlfn.XLOOKUP(C33,[1]customers!$A$1:$A$1001,[1]customers!$C$1:$C$1001,,0)=0,"",_xlfn.XLOOKUP(C33,[1]customers!$A$1:$A$1001,[1]customers!$C$1:$C$1001,,0))</f>
        <v/>
      </c>
      <c r="H33" s="2" t="str">
        <f>_xlfn.XLOOKUP(C33,[1]customers!A$1:A$1001,[1]customers!$G$1:$G$1001,,0)</f>
        <v>United States</v>
      </c>
      <c r="I33" t="str">
        <f>INDEX([1]products!$A$1:$G$49,MATCH([1]orders!$D33,[1]products!$A$1:$A$49,0),MATCH([1]orders!I$1,[1]products!$A$1:$G$1,0))</f>
        <v>Ara</v>
      </c>
      <c r="J33" t="str">
        <f>INDEX([1]products!$A$1:$G$49,MATCH([1]orders!$D33,[1]products!$A$1:$A$49,0),MATCH([1]orders!J$1,[1]products!$A$1:$G$1,0))</f>
        <v>D</v>
      </c>
      <c r="K33" s="11">
        <f>INDEX([1]products!$A$1:$G$49,MATCH([1]orders!$D33,[1]products!$A$1:$A$49,0),MATCH([1]orders!K$1,[1]products!$A$1:$G$1,0))</f>
        <v>0.2</v>
      </c>
      <c r="L33" s="3">
        <f>INDEX([1]products!$A$1:$G$49,MATCH([1]orders!$D33,[1]products!$A$1:$A$49,0),MATCH([1]orders!L$1,[1]products!$A$1:$G$1,0))</f>
        <v>2.9849999999999999</v>
      </c>
      <c r="M33" s="3">
        <f>L33*E33</f>
        <v>5.97</v>
      </c>
      <c r="N33" t="str">
        <f>IF(I33="Rob","Robusta",IF(I33="Exc","Excelsa",IF(I33="Ara","Arabica",IF(I33="Lib","Liberica",""))))</f>
        <v>Arabica</v>
      </c>
      <c r="O33" t="str">
        <f>IF(J33="M","Medium",IF(J33="L","Light",IF(J33="D","Dark","")))</f>
        <v>Dark</v>
      </c>
      <c r="P33" t="str">
        <f>_xlfn.XLOOKUP(C33,[1]customers!$A$1:$A$1001,[1]customers!$I$1:$I$1001,,0)</f>
        <v>Yes</v>
      </c>
    </row>
    <row r="34" spans="1:16" x14ac:dyDescent="0.25">
      <c r="A34" s="2" t="s">
        <v>637</v>
      </c>
      <c r="B34" s="4">
        <v>43499</v>
      </c>
      <c r="C34" s="2" t="s">
        <v>638</v>
      </c>
      <c r="D34" t="s">
        <v>6157</v>
      </c>
      <c r="E34" s="2">
        <v>4</v>
      </c>
      <c r="F34" s="2" t="str">
        <f>_xlfn.XLOOKUP(C34,[1]customers!$A$1:$A$1001,[1]customers!$B$1:$B$1001,,0)</f>
        <v>Selene Shales</v>
      </c>
      <c r="G34" s="2" t="str">
        <f>IF(_xlfn.XLOOKUP(C34,[1]customers!$A$1:$A$1001,[1]customers!$C$1:$C$1001,,0)=0,"",_xlfn.XLOOKUP(C34,[1]customers!$A$1:$A$1001,[1]customers!$C$1:$C$1001,,0))</f>
        <v>sshalesq@umich.edu</v>
      </c>
      <c r="H34" s="2" t="str">
        <f>_xlfn.XLOOKUP(C34,[1]customers!A$1:A$1001,[1]customers!$G$1:$G$1001,,0)</f>
        <v>United States</v>
      </c>
      <c r="I34" t="str">
        <f>INDEX([1]products!$A$1:$G$49,MATCH([1]orders!$D34,[1]products!$A$1:$A$49,0),MATCH([1]orders!I$1,[1]products!$A$1:$G$1,0))</f>
        <v>Ara</v>
      </c>
      <c r="J34" t="str">
        <f>INDEX([1]products!$A$1:$G$49,MATCH([1]orders!$D34,[1]products!$A$1:$A$49,0),MATCH([1]orders!J$1,[1]products!$A$1:$G$1,0))</f>
        <v>M</v>
      </c>
      <c r="K34" s="11">
        <f>INDEX([1]products!$A$1:$G$49,MATCH([1]orders!$D34,[1]products!$A$1:$A$49,0),MATCH([1]orders!K$1,[1]products!$A$1:$G$1,0))</f>
        <v>0.5</v>
      </c>
      <c r="L34" s="3">
        <f>INDEX([1]products!$A$1:$G$49,MATCH([1]orders!$D34,[1]products!$A$1:$A$49,0),MATCH([1]orders!L$1,[1]products!$A$1:$G$1,0))</f>
        <v>6.75</v>
      </c>
      <c r="M34" s="3">
        <f>L34*E34</f>
        <v>27</v>
      </c>
      <c r="N34" t="str">
        <f>IF(I34="Rob","Robusta",IF(I34="Exc","Excelsa",IF(I34="Ara","Arabica",IF(I34="Lib","Liberica",""))))</f>
        <v>Arabica</v>
      </c>
      <c r="O34" t="str">
        <f>IF(J34="M","Medium",IF(J34="L","Light",IF(J34="D","Dark","")))</f>
        <v>Medium</v>
      </c>
      <c r="P34" t="str">
        <f>_xlfn.XLOOKUP(C34,[1]customers!$A$1:$A$1001,[1]customers!$I$1:$I$1001,,0)</f>
        <v>Yes</v>
      </c>
    </row>
    <row r="35" spans="1:16" x14ac:dyDescent="0.25">
      <c r="A35" s="2" t="s">
        <v>655</v>
      </c>
      <c r="B35" s="4">
        <v>43500</v>
      </c>
      <c r="C35" s="2" t="s">
        <v>656</v>
      </c>
      <c r="D35" t="s">
        <v>6147</v>
      </c>
      <c r="E35" s="2">
        <v>4</v>
      </c>
      <c r="F35" s="2" t="str">
        <f>_xlfn.XLOOKUP(C35,[1]customers!$A$1:$A$1001,[1]customers!$B$1:$B$1001,,0)</f>
        <v>Mozelle Calcutt</v>
      </c>
      <c r="G35" s="2" t="str">
        <f>IF(_xlfn.XLOOKUP(C35,[1]customers!$A$1:$A$1001,[1]customers!$C$1:$C$1001,,0)=0,"",_xlfn.XLOOKUP(C35,[1]customers!$A$1:$A$1001,[1]customers!$C$1:$C$1001,,0))</f>
        <v>mcalcuttt@baidu.com</v>
      </c>
      <c r="H35" s="2" t="str">
        <f>_xlfn.XLOOKUP(C35,[1]customers!A$1:A$1001,[1]customers!$G$1:$G$1001,,0)</f>
        <v>Ireland</v>
      </c>
      <c r="I35" t="str">
        <f>INDEX([1]products!$A$1:$G$49,MATCH([1]orders!$D35,[1]products!$A$1:$A$49,0),MATCH([1]orders!I$1,[1]products!$A$1:$G$1,0))</f>
        <v>Ara</v>
      </c>
      <c r="J35" t="str">
        <f>INDEX([1]products!$A$1:$G$49,MATCH([1]orders!$D35,[1]products!$A$1:$A$49,0),MATCH([1]orders!J$1,[1]products!$A$1:$G$1,0))</f>
        <v>D</v>
      </c>
      <c r="K35" s="11">
        <f>INDEX([1]products!$A$1:$G$49,MATCH([1]orders!$D35,[1]products!$A$1:$A$49,0),MATCH([1]orders!K$1,[1]products!$A$1:$G$1,0))</f>
        <v>1</v>
      </c>
      <c r="L35" s="3">
        <f>INDEX([1]products!$A$1:$G$49,MATCH([1]orders!$D35,[1]products!$A$1:$A$49,0),MATCH([1]orders!L$1,[1]products!$A$1:$G$1,0))</f>
        <v>9.9499999999999993</v>
      </c>
      <c r="M35" s="3">
        <f>L35*E35</f>
        <v>39.799999999999997</v>
      </c>
      <c r="N35" t="str">
        <f>IF(I35="Rob","Robusta",IF(I35="Exc","Excelsa",IF(I35="Ara","Arabica",IF(I35="Lib","Liberica",""))))</f>
        <v>Arabica</v>
      </c>
      <c r="O35" t="str">
        <f>IF(J35="M","Medium",IF(J35="L","Light",IF(J35="D","Dark","")))</f>
        <v>Dark</v>
      </c>
      <c r="P35" t="str">
        <f>_xlfn.XLOOKUP(C35,[1]customers!$A$1:$A$1001,[1]customers!$I$1:$I$1001,,0)</f>
        <v>Yes</v>
      </c>
    </row>
    <row r="36" spans="1:16" x14ac:dyDescent="0.25">
      <c r="A36" s="2" t="s">
        <v>3355</v>
      </c>
      <c r="B36" s="4">
        <v>43501</v>
      </c>
      <c r="C36" s="2" t="s">
        <v>3356</v>
      </c>
      <c r="D36" t="s">
        <v>6182</v>
      </c>
      <c r="E36" s="2">
        <v>3</v>
      </c>
      <c r="F36" s="2" t="str">
        <f>_xlfn.XLOOKUP(C36,[1]customers!$A$1:$A$1001,[1]customers!$B$1:$B$1001,,0)</f>
        <v>Perry Lyfield</v>
      </c>
      <c r="G36" s="2" t="str">
        <f>IF(_xlfn.XLOOKUP(C36,[1]customers!$A$1:$A$1001,[1]customers!$C$1:$C$1001,,0)=0,"",_xlfn.XLOOKUP(C36,[1]customers!$A$1:$A$1001,[1]customers!$C$1:$C$1001,,0))</f>
        <v>plyfielde3@baidu.com</v>
      </c>
      <c r="H36" s="2" t="str">
        <f>_xlfn.XLOOKUP(C36,[1]customers!A$1:A$1001,[1]customers!$G$1:$G$1001,,0)</f>
        <v>United States</v>
      </c>
      <c r="I36" t="str">
        <f>INDEX([1]products!$A$1:$G$49,MATCH([1]orders!$D36,[1]products!$A$1:$A$49,0),MATCH([1]orders!I$1,[1]products!$A$1:$G$1,0))</f>
        <v>Ara</v>
      </c>
      <c r="J36" t="str">
        <f>INDEX([1]products!$A$1:$G$49,MATCH([1]orders!$D36,[1]products!$A$1:$A$49,0),MATCH([1]orders!J$1,[1]products!$A$1:$G$1,0))</f>
        <v>L</v>
      </c>
      <c r="K36" s="11">
        <f>INDEX([1]products!$A$1:$G$49,MATCH([1]orders!$D36,[1]products!$A$1:$A$49,0),MATCH([1]orders!K$1,[1]products!$A$1:$G$1,0))</f>
        <v>2.5</v>
      </c>
      <c r="L36" s="3">
        <f>INDEX([1]products!$A$1:$G$49,MATCH([1]orders!$D36,[1]products!$A$1:$A$49,0),MATCH([1]orders!L$1,[1]products!$A$1:$G$1,0))</f>
        <v>29.784999999999997</v>
      </c>
      <c r="M36" s="3">
        <f>L36*E36</f>
        <v>89.35499999999999</v>
      </c>
      <c r="N36" t="str">
        <f>IF(I36="Rob","Robusta",IF(I36="Exc","Excelsa",IF(I36="Ara","Arabica",IF(I36="Lib","Liberica",""))))</f>
        <v>Arabica</v>
      </c>
      <c r="O36" t="str">
        <f>IF(J36="M","Medium",IF(J36="L","Light",IF(J36="D","Dark","")))</f>
        <v>Light</v>
      </c>
      <c r="P36" t="str">
        <f>_xlfn.XLOOKUP(C36,[1]customers!$A$1:$A$1001,[1]customers!$I$1:$I$1001,,0)</f>
        <v>Yes</v>
      </c>
    </row>
    <row r="37" spans="1:16" x14ac:dyDescent="0.25">
      <c r="A37" s="2" t="s">
        <v>3469</v>
      </c>
      <c r="B37" s="4">
        <v>43502</v>
      </c>
      <c r="C37" s="2" t="s">
        <v>3470</v>
      </c>
      <c r="D37" t="s">
        <v>6139</v>
      </c>
      <c r="E37" s="2">
        <v>5</v>
      </c>
      <c r="F37" s="2" t="str">
        <f>_xlfn.XLOOKUP(C37,[1]customers!$A$1:$A$1001,[1]customers!$B$1:$B$1001,,0)</f>
        <v>Irvine Phillpot</v>
      </c>
      <c r="G37" s="2" t="str">
        <f>IF(_xlfn.XLOOKUP(C37,[1]customers!$A$1:$A$1001,[1]customers!$C$1:$C$1001,,0)=0,"",_xlfn.XLOOKUP(C37,[1]customers!$A$1:$A$1001,[1]customers!$C$1:$C$1001,,0))</f>
        <v>iphillpoten@buzzfeed.com</v>
      </c>
      <c r="H37" s="2" t="str">
        <f>_xlfn.XLOOKUP(C37,[1]customers!A$1:A$1001,[1]customers!$G$1:$G$1001,,0)</f>
        <v>United Kingdom</v>
      </c>
      <c r="I37" t="str">
        <f>INDEX([1]products!$A$1:$G$49,MATCH([1]orders!$D37,[1]products!$A$1:$A$49,0),MATCH([1]orders!I$1,[1]products!$A$1:$G$1,0))</f>
        <v>Exc</v>
      </c>
      <c r="J37" t="str">
        <f>INDEX([1]products!$A$1:$G$49,MATCH([1]orders!$D37,[1]products!$A$1:$A$49,0),MATCH([1]orders!J$1,[1]products!$A$1:$G$1,0))</f>
        <v>M</v>
      </c>
      <c r="K37" s="11">
        <f>INDEX([1]products!$A$1:$G$49,MATCH([1]orders!$D37,[1]products!$A$1:$A$49,0),MATCH([1]orders!K$1,[1]products!$A$1:$G$1,0))</f>
        <v>0.5</v>
      </c>
      <c r="L37" s="3">
        <f>INDEX([1]products!$A$1:$G$49,MATCH([1]orders!$D37,[1]products!$A$1:$A$49,0),MATCH([1]orders!L$1,[1]products!$A$1:$G$1,0))</f>
        <v>8.25</v>
      </c>
      <c r="M37" s="3">
        <f>L37*E37</f>
        <v>41.25</v>
      </c>
      <c r="N37" t="str">
        <f>IF(I37="Rob","Robusta",IF(I37="Exc","Excelsa",IF(I37="Ara","Arabica",IF(I37="Lib","Liberica",""))))</f>
        <v>Excelsa</v>
      </c>
      <c r="O37" t="str">
        <f>IF(J37="M","Medium",IF(J37="L","Light",IF(J37="D","Dark","")))</f>
        <v>Medium</v>
      </c>
      <c r="P37" t="str">
        <f>_xlfn.XLOOKUP(C37,[1]customers!$A$1:$A$1001,[1]customers!$I$1:$I$1001,,0)</f>
        <v>No</v>
      </c>
    </row>
    <row r="38" spans="1:16" x14ac:dyDescent="0.25">
      <c r="A38" s="2" t="s">
        <v>4354</v>
      </c>
      <c r="B38" s="4">
        <v>43503</v>
      </c>
      <c r="C38" s="2" t="s">
        <v>4355</v>
      </c>
      <c r="D38" t="s">
        <v>6179</v>
      </c>
      <c r="E38" s="2">
        <v>6</v>
      </c>
      <c r="F38" s="2" t="str">
        <f>_xlfn.XLOOKUP(C38,[1]customers!$A$1:$A$1001,[1]customers!$B$1:$B$1001,,0)</f>
        <v>Becca Ableson</v>
      </c>
      <c r="G38" s="2" t="str">
        <f>IF(_xlfn.XLOOKUP(C38,[1]customers!$A$1:$A$1001,[1]customers!$C$1:$C$1001,,0)=0,"",_xlfn.XLOOKUP(C38,[1]customers!$A$1:$A$1001,[1]customers!$C$1:$C$1001,,0))</f>
        <v/>
      </c>
      <c r="H38" s="2" t="str">
        <f>_xlfn.XLOOKUP(C38,[1]customers!A$1:A$1001,[1]customers!$G$1:$G$1001,,0)</f>
        <v>United States</v>
      </c>
      <c r="I38" t="str">
        <f>INDEX([1]products!$A$1:$G$49,MATCH([1]orders!$D38,[1]products!$A$1:$A$49,0),MATCH([1]orders!I$1,[1]products!$A$1:$G$1,0))</f>
        <v>Rob</v>
      </c>
      <c r="J38" t="str">
        <f>INDEX([1]products!$A$1:$G$49,MATCH([1]orders!$D38,[1]products!$A$1:$A$49,0),MATCH([1]orders!J$1,[1]products!$A$1:$G$1,0))</f>
        <v>L</v>
      </c>
      <c r="K38" s="11">
        <f>INDEX([1]products!$A$1:$G$49,MATCH([1]orders!$D38,[1]products!$A$1:$A$49,0),MATCH([1]orders!K$1,[1]products!$A$1:$G$1,0))</f>
        <v>1</v>
      </c>
      <c r="L38" s="3">
        <f>INDEX([1]products!$A$1:$G$49,MATCH([1]orders!$D38,[1]products!$A$1:$A$49,0),MATCH([1]orders!L$1,[1]products!$A$1:$G$1,0))</f>
        <v>11.95</v>
      </c>
      <c r="M38" s="3">
        <f>L38*E38</f>
        <v>71.699999999999989</v>
      </c>
      <c r="N38" t="str">
        <f>IF(I38="Rob","Robusta",IF(I38="Exc","Excelsa",IF(I38="Ara","Arabica",IF(I38="Lib","Liberica",""))))</f>
        <v>Robusta</v>
      </c>
      <c r="O38" t="str">
        <f>IF(J38="M","Medium",IF(J38="L","Light",IF(J38="D","Dark","")))</f>
        <v>Light</v>
      </c>
      <c r="P38" t="str">
        <f>_xlfn.XLOOKUP(C38,[1]customers!$A$1:$A$1001,[1]customers!$I$1:$I$1001,,0)</f>
        <v>No</v>
      </c>
    </row>
    <row r="39" spans="1:16" x14ac:dyDescent="0.25">
      <c r="A39" s="2" t="s">
        <v>3035</v>
      </c>
      <c r="B39" s="4">
        <v>43504</v>
      </c>
      <c r="C39" s="2" t="s">
        <v>3036</v>
      </c>
      <c r="D39" t="s">
        <v>6149</v>
      </c>
      <c r="E39" s="2">
        <v>2</v>
      </c>
      <c r="F39" s="2" t="str">
        <f>_xlfn.XLOOKUP(C39,[1]customers!$A$1:$A$1001,[1]customers!$B$1:$B$1001,,0)</f>
        <v>Mohandis Spurden</v>
      </c>
      <c r="G39" s="2" t="str">
        <f>IF(_xlfn.XLOOKUP(C39,[1]customers!$A$1:$A$1001,[1]customers!$C$1:$C$1001,,0)=0,"",_xlfn.XLOOKUP(C39,[1]customers!$A$1:$A$1001,[1]customers!$C$1:$C$1001,,0))</f>
        <v>mspurdencj@exblog.jp</v>
      </c>
      <c r="H39" s="2" t="str">
        <f>_xlfn.XLOOKUP(C39,[1]customers!A$1:A$1001,[1]customers!$G$1:$G$1001,,0)</f>
        <v>United States</v>
      </c>
      <c r="I39" t="str">
        <f>INDEX([1]products!$A$1:$G$49,MATCH([1]orders!$D39,[1]products!$A$1:$A$49,0),MATCH([1]orders!I$1,[1]products!$A$1:$G$1,0))</f>
        <v>Rob</v>
      </c>
      <c r="J39" t="str">
        <f>INDEX([1]products!$A$1:$G$49,MATCH([1]orders!$D39,[1]products!$A$1:$A$49,0),MATCH([1]orders!J$1,[1]products!$A$1:$G$1,0))</f>
        <v>D</v>
      </c>
      <c r="K39" s="11">
        <f>INDEX([1]products!$A$1:$G$49,MATCH([1]orders!$D39,[1]products!$A$1:$A$49,0),MATCH([1]orders!K$1,[1]products!$A$1:$G$1,0))</f>
        <v>2.5</v>
      </c>
      <c r="L39" s="3">
        <f>INDEX([1]products!$A$1:$G$49,MATCH([1]orders!$D39,[1]products!$A$1:$A$49,0),MATCH([1]orders!L$1,[1]products!$A$1:$G$1,0))</f>
        <v>20.584999999999997</v>
      </c>
      <c r="M39" s="3">
        <f>L39*E39</f>
        <v>41.169999999999995</v>
      </c>
      <c r="N39" t="str">
        <f>IF(I39="Rob","Robusta",IF(I39="Exc","Excelsa",IF(I39="Ara","Arabica",IF(I39="Lib","Liberica",""))))</f>
        <v>Robusta</v>
      </c>
      <c r="O39" t="str">
        <f>IF(J39="M","Medium",IF(J39="L","Light",IF(J39="D","Dark","")))</f>
        <v>Dark</v>
      </c>
      <c r="P39" t="str">
        <f>_xlfn.XLOOKUP(C39,[1]customers!$A$1:$A$1001,[1]customers!$I$1:$I$1001,,0)</f>
        <v>Yes</v>
      </c>
    </row>
    <row r="40" spans="1:16" x14ac:dyDescent="0.25">
      <c r="A40" s="2" t="s">
        <v>2085</v>
      </c>
      <c r="B40" s="4">
        <v>43505</v>
      </c>
      <c r="C40" s="2" t="s">
        <v>2086</v>
      </c>
      <c r="D40" t="s">
        <v>6180</v>
      </c>
      <c r="E40" s="2">
        <v>1</v>
      </c>
      <c r="F40" s="2" t="str">
        <f>_xlfn.XLOOKUP(C40,[1]customers!$A$1:$A$1001,[1]customers!$B$1:$B$1001,,0)</f>
        <v>Flory Crumpe</v>
      </c>
      <c r="G40" s="2" t="str">
        <f>IF(_xlfn.XLOOKUP(C40,[1]customers!$A$1:$A$1001,[1]customers!$C$1:$C$1001,,0)=0,"",_xlfn.XLOOKUP(C40,[1]customers!$A$1:$A$1001,[1]customers!$C$1:$C$1001,,0))</f>
        <v>fcrumpe7u@ftc.gov</v>
      </c>
      <c r="H40" s="2" t="str">
        <f>_xlfn.XLOOKUP(C40,[1]customers!A$1:A$1001,[1]customers!$G$1:$G$1001,,0)</f>
        <v>United Kingdom</v>
      </c>
      <c r="I40" t="str">
        <f>INDEX([1]products!$A$1:$G$49,MATCH([1]orders!$D40,[1]products!$A$1:$A$49,0),MATCH([1]orders!I$1,[1]products!$A$1:$G$1,0))</f>
        <v>Ara</v>
      </c>
      <c r="J40" t="str">
        <f>INDEX([1]products!$A$1:$G$49,MATCH([1]orders!$D40,[1]products!$A$1:$A$49,0),MATCH([1]orders!J$1,[1]products!$A$1:$G$1,0))</f>
        <v>L</v>
      </c>
      <c r="K40" s="11">
        <f>INDEX([1]products!$A$1:$G$49,MATCH([1]orders!$D40,[1]products!$A$1:$A$49,0),MATCH([1]orders!K$1,[1]products!$A$1:$G$1,0))</f>
        <v>0.5</v>
      </c>
      <c r="L40" s="3">
        <f>INDEX([1]products!$A$1:$G$49,MATCH([1]orders!$D40,[1]products!$A$1:$A$49,0),MATCH([1]orders!L$1,[1]products!$A$1:$G$1,0))</f>
        <v>7.77</v>
      </c>
      <c r="M40" s="3">
        <f>L40*E40</f>
        <v>7.77</v>
      </c>
      <c r="N40" t="str">
        <f>IF(I40="Rob","Robusta",IF(I40="Exc","Excelsa",IF(I40="Ara","Arabica",IF(I40="Lib","Liberica",""))))</f>
        <v>Arabica</v>
      </c>
      <c r="O40" t="str">
        <f>IF(J40="M","Medium",IF(J40="L","Light",IF(J40="D","Dark","")))</f>
        <v>Light</v>
      </c>
      <c r="P40" t="str">
        <f>_xlfn.XLOOKUP(C40,[1]customers!$A$1:$A$1001,[1]customers!$I$1:$I$1001,,0)</f>
        <v>No</v>
      </c>
    </row>
    <row r="41" spans="1:16" x14ac:dyDescent="0.25">
      <c r="A41" s="2" t="s">
        <v>833</v>
      </c>
      <c r="B41" s="4">
        <v>43506</v>
      </c>
      <c r="C41" s="2" t="s">
        <v>834</v>
      </c>
      <c r="D41" t="s">
        <v>6172</v>
      </c>
      <c r="E41" s="2">
        <v>5</v>
      </c>
      <c r="F41" s="2" t="str">
        <f>_xlfn.XLOOKUP(C41,[1]customers!$A$1:$A$1001,[1]customers!$B$1:$B$1001,,0)</f>
        <v>Pammi Endacott</v>
      </c>
      <c r="G41" s="2" t="str">
        <f>IF(_xlfn.XLOOKUP(C41,[1]customers!$A$1:$A$1001,[1]customers!$C$1:$C$1001,,0)=0,"",_xlfn.XLOOKUP(C41,[1]customers!$A$1:$A$1001,[1]customers!$C$1:$C$1001,,0))</f>
        <v/>
      </c>
      <c r="H41" s="2" t="str">
        <f>_xlfn.XLOOKUP(C41,[1]customers!A$1:A$1001,[1]customers!$G$1:$G$1001,,0)</f>
        <v>United Kingdom</v>
      </c>
      <c r="I41" t="str">
        <f>INDEX([1]products!$A$1:$G$49,MATCH([1]orders!$D41,[1]products!$A$1:$A$49,0),MATCH([1]orders!I$1,[1]products!$A$1:$G$1,0))</f>
        <v>Rob</v>
      </c>
      <c r="J41" t="str">
        <f>INDEX([1]products!$A$1:$G$49,MATCH([1]orders!$D41,[1]products!$A$1:$A$49,0),MATCH([1]orders!J$1,[1]products!$A$1:$G$1,0))</f>
        <v>D</v>
      </c>
      <c r="K41" s="11">
        <f>INDEX([1]products!$A$1:$G$49,MATCH([1]orders!$D41,[1]products!$A$1:$A$49,0),MATCH([1]orders!K$1,[1]products!$A$1:$G$1,0))</f>
        <v>0.5</v>
      </c>
      <c r="L41" s="3">
        <f>INDEX([1]products!$A$1:$G$49,MATCH([1]orders!$D41,[1]products!$A$1:$A$49,0),MATCH([1]orders!L$1,[1]products!$A$1:$G$1,0))</f>
        <v>5.3699999999999992</v>
      </c>
      <c r="M41" s="3">
        <f>L41*E41</f>
        <v>26.849999999999994</v>
      </c>
      <c r="N41" t="str">
        <f>IF(I41="Rob","Robusta",IF(I41="Exc","Excelsa",IF(I41="Ara","Arabica",IF(I41="Lib","Liberica",""))))</f>
        <v>Robusta</v>
      </c>
      <c r="O41" t="str">
        <f>IF(J41="M","Medium",IF(J41="L","Light",IF(J41="D","Dark","")))</f>
        <v>Dark</v>
      </c>
      <c r="P41" t="str">
        <f>_xlfn.XLOOKUP(C41,[1]customers!$A$1:$A$1001,[1]customers!$I$1:$I$1001,,0)</f>
        <v>Yes</v>
      </c>
    </row>
    <row r="42" spans="1:16" x14ac:dyDescent="0.25">
      <c r="A42" s="2" t="s">
        <v>2068</v>
      </c>
      <c r="B42" s="4">
        <v>43507</v>
      </c>
      <c r="C42" s="2" t="s">
        <v>2069</v>
      </c>
      <c r="D42" t="s">
        <v>6181</v>
      </c>
      <c r="E42" s="2">
        <v>1</v>
      </c>
      <c r="F42" s="2" t="str">
        <f>_xlfn.XLOOKUP(C42,[1]customers!$A$1:$A$1001,[1]customers!$B$1:$B$1001,,0)</f>
        <v>Parsifal Metrick</v>
      </c>
      <c r="G42" s="2" t="str">
        <f>IF(_xlfn.XLOOKUP(C42,[1]customers!$A$1:$A$1001,[1]customers!$C$1:$C$1001,,0)=0,"",_xlfn.XLOOKUP(C42,[1]customers!$A$1:$A$1001,[1]customers!$C$1:$C$1001,,0))</f>
        <v>pmetrick7r@rakuten.co.jp</v>
      </c>
      <c r="H42" s="2" t="str">
        <f>_xlfn.XLOOKUP(C42,[1]customers!A$1:A$1001,[1]customers!$G$1:$G$1001,,0)</f>
        <v>United States</v>
      </c>
      <c r="I42" t="str">
        <f>INDEX([1]products!$A$1:$G$49,MATCH([1]orders!$D42,[1]products!$A$1:$A$49,0),MATCH([1]orders!I$1,[1]products!$A$1:$G$1,0))</f>
        <v>Lib</v>
      </c>
      <c r="J42" t="str">
        <f>INDEX([1]products!$A$1:$G$49,MATCH([1]orders!$D42,[1]products!$A$1:$A$49,0),MATCH([1]orders!J$1,[1]products!$A$1:$G$1,0))</f>
        <v>M</v>
      </c>
      <c r="K42" s="11">
        <f>INDEX([1]products!$A$1:$G$49,MATCH([1]orders!$D42,[1]products!$A$1:$A$49,0),MATCH([1]orders!K$1,[1]products!$A$1:$G$1,0))</f>
        <v>2.5</v>
      </c>
      <c r="L42" s="3">
        <f>INDEX([1]products!$A$1:$G$49,MATCH([1]orders!$D42,[1]products!$A$1:$A$49,0),MATCH([1]orders!L$1,[1]products!$A$1:$G$1,0))</f>
        <v>33.464999999999996</v>
      </c>
      <c r="M42" s="3">
        <f>L42*E42</f>
        <v>33.464999999999996</v>
      </c>
      <c r="N42" t="str">
        <f>IF(I42="Rob","Robusta",IF(I42="Exc","Excelsa",IF(I42="Ara","Arabica",IF(I42="Lib","Liberica",""))))</f>
        <v>Liberica</v>
      </c>
      <c r="O42" t="str">
        <f>IF(J42="M","Medium",IF(J42="L","Light",IF(J42="D","Dark","")))</f>
        <v>Medium</v>
      </c>
      <c r="P42" t="str">
        <f>_xlfn.XLOOKUP(C42,[1]customers!$A$1:$A$1001,[1]customers!$I$1:$I$1001,,0)</f>
        <v>Yes</v>
      </c>
    </row>
    <row r="43" spans="1:16" x14ac:dyDescent="0.25">
      <c r="A43" s="2" t="s">
        <v>5421</v>
      </c>
      <c r="B43" s="4">
        <v>43508</v>
      </c>
      <c r="C43" s="2" t="s">
        <v>5422</v>
      </c>
      <c r="D43" t="s">
        <v>6155</v>
      </c>
      <c r="E43" s="2">
        <v>2</v>
      </c>
      <c r="F43" s="2" t="str">
        <f>_xlfn.XLOOKUP(C43,[1]customers!$A$1:$A$1001,[1]customers!$B$1:$B$1001,,0)</f>
        <v>Claudie Weond</v>
      </c>
      <c r="G43" s="2" t="str">
        <f>IF(_xlfn.XLOOKUP(C43,[1]customers!$A$1:$A$1001,[1]customers!$C$1:$C$1001,,0)=0,"",_xlfn.XLOOKUP(C43,[1]customers!$A$1:$A$1001,[1]customers!$C$1:$C$1001,,0))</f>
        <v>cweondo8@theglobeandmail.com</v>
      </c>
      <c r="H43" s="2" t="str">
        <f>_xlfn.XLOOKUP(C43,[1]customers!A$1:A$1001,[1]customers!$G$1:$G$1001,,0)</f>
        <v>United States</v>
      </c>
      <c r="I43" t="str">
        <f>INDEX([1]products!$A$1:$G$49,MATCH([1]orders!$D43,[1]products!$A$1:$A$49,0),MATCH([1]orders!I$1,[1]products!$A$1:$G$1,0))</f>
        <v>Ara</v>
      </c>
      <c r="J43" t="str">
        <f>INDEX([1]products!$A$1:$G$49,MATCH([1]orders!$D43,[1]products!$A$1:$A$49,0),MATCH([1]orders!J$1,[1]products!$A$1:$G$1,0))</f>
        <v>M</v>
      </c>
      <c r="K43" s="11">
        <f>INDEX([1]products!$A$1:$G$49,MATCH([1]orders!$D43,[1]products!$A$1:$A$49,0),MATCH([1]orders!K$1,[1]products!$A$1:$G$1,0))</f>
        <v>1</v>
      </c>
      <c r="L43" s="3">
        <f>INDEX([1]products!$A$1:$G$49,MATCH([1]orders!$D43,[1]products!$A$1:$A$49,0),MATCH([1]orders!L$1,[1]products!$A$1:$G$1,0))</f>
        <v>11.25</v>
      </c>
      <c r="M43" s="3">
        <f>L43*E43</f>
        <v>22.5</v>
      </c>
      <c r="N43" t="str">
        <f>IF(I43="Rob","Robusta",IF(I43="Exc","Excelsa",IF(I43="Ara","Arabica",IF(I43="Lib","Liberica",""))))</f>
        <v>Arabica</v>
      </c>
      <c r="O43" t="str">
        <f>IF(J43="M","Medium",IF(J43="L","Light",IF(J43="D","Dark","")))</f>
        <v>Medium</v>
      </c>
      <c r="P43" t="str">
        <f>_xlfn.XLOOKUP(C43,[1]customers!$A$1:$A$1001,[1]customers!$I$1:$I$1001,,0)</f>
        <v>No</v>
      </c>
    </row>
    <row r="44" spans="1:16" x14ac:dyDescent="0.25">
      <c r="A44" s="2" t="s">
        <v>5834</v>
      </c>
      <c r="B44" s="4">
        <v>43509</v>
      </c>
      <c r="C44" s="2" t="s">
        <v>5835</v>
      </c>
      <c r="D44" t="s">
        <v>6165</v>
      </c>
      <c r="E44" s="2">
        <v>4</v>
      </c>
      <c r="F44" s="2" t="str">
        <f>_xlfn.XLOOKUP(C44,[1]customers!$A$1:$A$1001,[1]customers!$B$1:$B$1001,,0)</f>
        <v>Jaimie Hatz</v>
      </c>
      <c r="G44" s="2" t="str">
        <f>IF(_xlfn.XLOOKUP(C44,[1]customers!$A$1:$A$1001,[1]customers!$C$1:$C$1001,,0)=0,"",_xlfn.XLOOKUP(C44,[1]customers!$A$1:$A$1001,[1]customers!$C$1:$C$1001,,0))</f>
        <v/>
      </c>
      <c r="H44" s="2" t="str">
        <f>_xlfn.XLOOKUP(C44,[1]customers!A$1:A$1001,[1]customers!$G$1:$G$1001,,0)</f>
        <v>United States</v>
      </c>
      <c r="I44" t="str">
        <f>INDEX([1]products!$A$1:$G$49,MATCH([1]orders!$D44,[1]products!$A$1:$A$49,0),MATCH([1]orders!I$1,[1]products!$A$1:$G$1,0))</f>
        <v>Lib</v>
      </c>
      <c r="J44" t="str">
        <f>INDEX([1]products!$A$1:$G$49,MATCH([1]orders!$D44,[1]products!$A$1:$A$49,0),MATCH([1]orders!J$1,[1]products!$A$1:$G$1,0))</f>
        <v>D</v>
      </c>
      <c r="K44" s="11">
        <f>INDEX([1]products!$A$1:$G$49,MATCH([1]orders!$D44,[1]products!$A$1:$A$49,0),MATCH([1]orders!K$1,[1]products!$A$1:$G$1,0))</f>
        <v>2.5</v>
      </c>
      <c r="L44" s="3">
        <f>INDEX([1]products!$A$1:$G$49,MATCH([1]orders!$D44,[1]products!$A$1:$A$49,0),MATCH([1]orders!L$1,[1]products!$A$1:$G$1,0))</f>
        <v>29.784999999999997</v>
      </c>
      <c r="M44" s="3">
        <f>L44*E44</f>
        <v>119.13999999999999</v>
      </c>
      <c r="N44" t="str">
        <f>IF(I44="Rob","Robusta",IF(I44="Exc","Excelsa",IF(I44="Ara","Arabica",IF(I44="Lib","Liberica",""))))</f>
        <v>Liberica</v>
      </c>
      <c r="O44" t="str">
        <f>IF(J44="M","Medium",IF(J44="L","Light",IF(J44="D","Dark","")))</f>
        <v>Dark</v>
      </c>
      <c r="P44" t="str">
        <f>_xlfn.XLOOKUP(C44,[1]customers!$A$1:$A$1001,[1]customers!$I$1:$I$1001,,0)</f>
        <v>No</v>
      </c>
    </row>
    <row r="45" spans="1:16" x14ac:dyDescent="0.25">
      <c r="A45" s="2" t="s">
        <v>2279</v>
      </c>
      <c r="B45" s="4">
        <v>43510</v>
      </c>
      <c r="C45" s="2" t="s">
        <v>2280</v>
      </c>
      <c r="D45" t="s">
        <v>6144</v>
      </c>
      <c r="E45" s="2">
        <v>3</v>
      </c>
      <c r="F45" s="2" t="str">
        <f>_xlfn.XLOOKUP(C45,[1]customers!$A$1:$A$1001,[1]customers!$B$1:$B$1001,,0)</f>
        <v>Selma McMillian</v>
      </c>
      <c r="G45" s="2" t="str">
        <f>IF(_xlfn.XLOOKUP(C45,[1]customers!$A$1:$A$1001,[1]customers!$C$1:$C$1001,,0)=0,"",_xlfn.XLOOKUP(C45,[1]customers!$A$1:$A$1001,[1]customers!$C$1:$C$1001,,0))</f>
        <v>smcmillian8t@csmonitor.com</v>
      </c>
      <c r="H45" s="2" t="str">
        <f>_xlfn.XLOOKUP(C45,[1]customers!A$1:A$1001,[1]customers!$G$1:$G$1001,,0)</f>
        <v>United States</v>
      </c>
      <c r="I45" t="str">
        <f>INDEX([1]products!$A$1:$G$49,MATCH([1]orders!$D45,[1]products!$A$1:$A$49,0),MATCH([1]orders!I$1,[1]products!$A$1:$G$1,0))</f>
        <v>Exc</v>
      </c>
      <c r="J45" t="str">
        <f>INDEX([1]products!$A$1:$G$49,MATCH([1]orders!$D45,[1]products!$A$1:$A$49,0),MATCH([1]orders!J$1,[1]products!$A$1:$G$1,0))</f>
        <v>D</v>
      </c>
      <c r="K45" s="11">
        <f>INDEX([1]products!$A$1:$G$49,MATCH([1]orders!$D45,[1]products!$A$1:$A$49,0),MATCH([1]orders!K$1,[1]products!$A$1:$G$1,0))</f>
        <v>0.5</v>
      </c>
      <c r="L45" s="3">
        <f>INDEX([1]products!$A$1:$G$49,MATCH([1]orders!$D45,[1]products!$A$1:$A$49,0),MATCH([1]orders!L$1,[1]products!$A$1:$G$1,0))</f>
        <v>7.29</v>
      </c>
      <c r="M45" s="3">
        <f>L45*E45</f>
        <v>21.87</v>
      </c>
      <c r="N45" t="str">
        <f>IF(I45="Rob","Robusta",IF(I45="Exc","Excelsa",IF(I45="Ara","Arabica",IF(I45="Lib","Liberica",""))))</f>
        <v>Excelsa</v>
      </c>
      <c r="O45" t="str">
        <f>IF(J45="M","Medium",IF(J45="L","Light",IF(J45="D","Dark","")))</f>
        <v>Dark</v>
      </c>
      <c r="P45" t="str">
        <f>_xlfn.XLOOKUP(C45,[1]customers!$A$1:$A$1001,[1]customers!$I$1:$I$1001,,0)</f>
        <v>No</v>
      </c>
    </row>
    <row r="46" spans="1:16" x14ac:dyDescent="0.25">
      <c r="A46" s="2" t="s">
        <v>4023</v>
      </c>
      <c r="B46" s="4">
        <v>43511</v>
      </c>
      <c r="C46" s="2" t="s">
        <v>4024</v>
      </c>
      <c r="D46" t="s">
        <v>6175</v>
      </c>
      <c r="E46" s="2">
        <v>3</v>
      </c>
      <c r="F46" s="2" t="str">
        <f>_xlfn.XLOOKUP(C46,[1]customers!$A$1:$A$1001,[1]customers!$B$1:$B$1001,,0)</f>
        <v>Wallis Bernth</v>
      </c>
      <c r="G46" s="2" t="str">
        <f>IF(_xlfn.XLOOKUP(C46,[1]customers!$A$1:$A$1001,[1]customers!$C$1:$C$1001,,0)=0,"",_xlfn.XLOOKUP(C46,[1]customers!$A$1:$A$1001,[1]customers!$C$1:$C$1001,,0))</f>
        <v>wbernthhe@miitbeian.gov.cn</v>
      </c>
      <c r="H46" s="2" t="str">
        <f>_xlfn.XLOOKUP(C46,[1]customers!A$1:A$1001,[1]customers!$G$1:$G$1001,,0)</f>
        <v>United States</v>
      </c>
      <c r="I46" t="str">
        <f>INDEX([1]products!$A$1:$G$49,MATCH([1]orders!$D46,[1]products!$A$1:$A$49,0),MATCH([1]orders!I$1,[1]products!$A$1:$G$1,0))</f>
        <v>Ara</v>
      </c>
      <c r="J46" t="str">
        <f>INDEX([1]products!$A$1:$G$49,MATCH([1]orders!$D46,[1]products!$A$1:$A$49,0),MATCH([1]orders!J$1,[1]products!$A$1:$G$1,0))</f>
        <v>M</v>
      </c>
      <c r="K46" s="11">
        <f>INDEX([1]products!$A$1:$G$49,MATCH([1]orders!$D46,[1]products!$A$1:$A$49,0),MATCH([1]orders!K$1,[1]products!$A$1:$G$1,0))</f>
        <v>2.5</v>
      </c>
      <c r="L46" s="3">
        <f>INDEX([1]products!$A$1:$G$49,MATCH([1]orders!$D46,[1]products!$A$1:$A$49,0),MATCH([1]orders!L$1,[1]products!$A$1:$G$1,0))</f>
        <v>25.874999999999996</v>
      </c>
      <c r="M46" s="3">
        <f>L46*E46</f>
        <v>77.624999999999986</v>
      </c>
      <c r="N46" t="str">
        <f>IF(I46="Rob","Robusta",IF(I46="Exc","Excelsa",IF(I46="Ara","Arabica",IF(I46="Lib","Liberica",""))))</f>
        <v>Arabica</v>
      </c>
      <c r="O46" t="str">
        <f>IF(J46="M","Medium",IF(J46="L","Light",IF(J46="D","Dark","")))</f>
        <v>Medium</v>
      </c>
      <c r="P46" t="str">
        <f>_xlfn.XLOOKUP(C46,[1]customers!$A$1:$A$1001,[1]customers!$I$1:$I$1001,,0)</f>
        <v>No</v>
      </c>
    </row>
    <row r="47" spans="1:16" x14ac:dyDescent="0.25">
      <c r="A47" s="2" t="s">
        <v>5396</v>
      </c>
      <c r="B47" s="4">
        <v>43512</v>
      </c>
      <c r="C47" s="2" t="s">
        <v>5397</v>
      </c>
      <c r="D47" t="s">
        <v>6139</v>
      </c>
      <c r="E47" s="2">
        <v>5</v>
      </c>
      <c r="F47" s="2" t="str">
        <f>_xlfn.XLOOKUP(C47,[1]customers!$A$1:$A$1001,[1]customers!$B$1:$B$1001,,0)</f>
        <v>Margie Palleske</v>
      </c>
      <c r="G47" s="2" t="str">
        <f>IF(_xlfn.XLOOKUP(C47,[1]customers!$A$1:$A$1001,[1]customers!$C$1:$C$1001,,0)=0,"",_xlfn.XLOOKUP(C47,[1]customers!$A$1:$A$1001,[1]customers!$C$1:$C$1001,,0))</f>
        <v>mpalleskeo4@nyu.edu</v>
      </c>
      <c r="H47" s="2" t="str">
        <f>_xlfn.XLOOKUP(C47,[1]customers!A$1:A$1001,[1]customers!$G$1:$G$1001,,0)</f>
        <v>United States</v>
      </c>
      <c r="I47" t="str">
        <f>INDEX([1]products!$A$1:$G$49,MATCH([1]orders!$D47,[1]products!$A$1:$A$49,0),MATCH([1]orders!I$1,[1]products!$A$1:$G$1,0))</f>
        <v>Exc</v>
      </c>
      <c r="J47" t="str">
        <f>INDEX([1]products!$A$1:$G$49,MATCH([1]orders!$D47,[1]products!$A$1:$A$49,0),MATCH([1]orders!J$1,[1]products!$A$1:$G$1,0))</f>
        <v>M</v>
      </c>
      <c r="K47" s="11">
        <f>INDEX([1]products!$A$1:$G$49,MATCH([1]orders!$D47,[1]products!$A$1:$A$49,0),MATCH([1]orders!K$1,[1]products!$A$1:$G$1,0))</f>
        <v>0.5</v>
      </c>
      <c r="L47" s="3">
        <f>INDEX([1]products!$A$1:$G$49,MATCH([1]orders!$D47,[1]products!$A$1:$A$49,0),MATCH([1]orders!L$1,[1]products!$A$1:$G$1,0))</f>
        <v>8.25</v>
      </c>
      <c r="M47" s="3">
        <f>L47*E47</f>
        <v>41.25</v>
      </c>
      <c r="N47" t="str">
        <f>IF(I47="Rob","Robusta",IF(I47="Exc","Excelsa",IF(I47="Ara","Arabica",IF(I47="Lib","Liberica",""))))</f>
        <v>Excelsa</v>
      </c>
      <c r="O47" t="str">
        <f>IF(J47="M","Medium",IF(J47="L","Light",IF(J47="D","Dark","")))</f>
        <v>Medium</v>
      </c>
      <c r="P47" t="str">
        <f>_xlfn.XLOOKUP(C47,[1]customers!$A$1:$A$1001,[1]customers!$I$1:$I$1001,,0)</f>
        <v>Yes</v>
      </c>
    </row>
    <row r="48" spans="1:16" x14ac:dyDescent="0.25">
      <c r="A48" s="2" t="s">
        <v>4002</v>
      </c>
      <c r="B48" s="4">
        <v>43513</v>
      </c>
      <c r="C48" s="2" t="s">
        <v>4003</v>
      </c>
      <c r="D48" t="s">
        <v>6181</v>
      </c>
      <c r="E48" s="2">
        <v>4</v>
      </c>
      <c r="F48" s="2" t="str">
        <f>_xlfn.XLOOKUP(C48,[1]customers!$A$1:$A$1001,[1]customers!$B$1:$B$1001,,0)</f>
        <v>Bertine Byrd</v>
      </c>
      <c r="G48" s="2" t="str">
        <f>IF(_xlfn.XLOOKUP(C48,[1]customers!$A$1:$A$1001,[1]customers!$C$1:$C$1001,,0)=0,"",_xlfn.XLOOKUP(C48,[1]customers!$A$1:$A$1001,[1]customers!$C$1:$C$1001,,0))</f>
        <v>bbyrdha@4shared.com</v>
      </c>
      <c r="H48" s="2" t="str">
        <f>_xlfn.XLOOKUP(C48,[1]customers!A$1:A$1001,[1]customers!$G$1:$G$1001,,0)</f>
        <v>United States</v>
      </c>
      <c r="I48" t="str">
        <f>INDEX([1]products!$A$1:$G$49,MATCH([1]orders!$D48,[1]products!$A$1:$A$49,0),MATCH([1]orders!I$1,[1]products!$A$1:$G$1,0))</f>
        <v>Lib</v>
      </c>
      <c r="J48" t="str">
        <f>INDEX([1]products!$A$1:$G$49,MATCH([1]orders!$D48,[1]products!$A$1:$A$49,0),MATCH([1]orders!J$1,[1]products!$A$1:$G$1,0))</f>
        <v>M</v>
      </c>
      <c r="K48" s="11">
        <f>INDEX([1]products!$A$1:$G$49,MATCH([1]orders!$D48,[1]products!$A$1:$A$49,0),MATCH([1]orders!K$1,[1]products!$A$1:$G$1,0))</f>
        <v>2.5</v>
      </c>
      <c r="L48" s="3">
        <f>INDEX([1]products!$A$1:$G$49,MATCH([1]orders!$D48,[1]products!$A$1:$A$49,0),MATCH([1]orders!L$1,[1]products!$A$1:$G$1,0))</f>
        <v>33.464999999999996</v>
      </c>
      <c r="M48" s="3">
        <f>L48*E48</f>
        <v>133.85999999999999</v>
      </c>
      <c r="N48" t="str">
        <f>IF(I48="Rob","Robusta",IF(I48="Exc","Excelsa",IF(I48="Ara","Arabica",IF(I48="Lib","Liberica",""))))</f>
        <v>Liberica</v>
      </c>
      <c r="O48" t="str">
        <f>IF(J48="M","Medium",IF(J48="L","Light",IF(J48="D","Dark","")))</f>
        <v>Medium</v>
      </c>
      <c r="P48" t="str">
        <f>_xlfn.XLOOKUP(C48,[1]customers!$A$1:$A$1001,[1]customers!$I$1:$I$1001,,0)</f>
        <v>No</v>
      </c>
    </row>
    <row r="49" spans="1:16" x14ac:dyDescent="0.25">
      <c r="A49" s="2" t="s">
        <v>2408</v>
      </c>
      <c r="B49" s="4">
        <v>43514</v>
      </c>
      <c r="C49" s="2" t="s">
        <v>2409</v>
      </c>
      <c r="D49" t="s">
        <v>6144</v>
      </c>
      <c r="E49" s="2">
        <v>1</v>
      </c>
      <c r="F49" s="2" t="str">
        <f>_xlfn.XLOOKUP(C49,[1]customers!$A$1:$A$1001,[1]customers!$B$1:$B$1001,,0)</f>
        <v>Wesley Giorgioni</v>
      </c>
      <c r="G49" s="2" t="str">
        <f>IF(_xlfn.XLOOKUP(C49,[1]customers!$A$1:$A$1001,[1]customers!$C$1:$C$1001,,0)=0,"",_xlfn.XLOOKUP(C49,[1]customers!$A$1:$A$1001,[1]customers!$C$1:$C$1001,,0))</f>
        <v>wgiorgioni9g@wikipedia.org</v>
      </c>
      <c r="H49" s="2" t="str">
        <f>_xlfn.XLOOKUP(C49,[1]customers!A$1:A$1001,[1]customers!$G$1:$G$1001,,0)</f>
        <v>United States</v>
      </c>
      <c r="I49" t="str">
        <f>INDEX([1]products!$A$1:$G$49,MATCH([1]orders!$D49,[1]products!$A$1:$A$49,0),MATCH([1]orders!I$1,[1]products!$A$1:$G$1,0))</f>
        <v>Exc</v>
      </c>
      <c r="J49" t="str">
        <f>INDEX([1]products!$A$1:$G$49,MATCH([1]orders!$D49,[1]products!$A$1:$A$49,0),MATCH([1]orders!J$1,[1]products!$A$1:$G$1,0))</f>
        <v>D</v>
      </c>
      <c r="K49" s="11">
        <f>INDEX([1]products!$A$1:$G$49,MATCH([1]orders!$D49,[1]products!$A$1:$A$49,0),MATCH([1]orders!K$1,[1]products!$A$1:$G$1,0))</f>
        <v>0.5</v>
      </c>
      <c r="L49" s="3">
        <f>INDEX([1]products!$A$1:$G$49,MATCH([1]orders!$D49,[1]products!$A$1:$A$49,0),MATCH([1]orders!L$1,[1]products!$A$1:$G$1,0))</f>
        <v>7.29</v>
      </c>
      <c r="M49" s="3">
        <f>L49*E49</f>
        <v>7.29</v>
      </c>
      <c r="N49" t="str">
        <f>IF(I49="Rob","Robusta",IF(I49="Exc","Excelsa",IF(I49="Ara","Arabica",IF(I49="Lib","Liberica",""))))</f>
        <v>Excelsa</v>
      </c>
      <c r="O49" t="str">
        <f>IF(J49="M","Medium",IF(J49="L","Light",IF(J49="D","Dark","")))</f>
        <v>Dark</v>
      </c>
      <c r="P49" t="str">
        <f>_xlfn.XLOOKUP(C49,[1]customers!$A$1:$A$1001,[1]customers!$I$1:$I$1001,,0)</f>
        <v>Yes</v>
      </c>
    </row>
    <row r="50" spans="1:16" x14ac:dyDescent="0.25">
      <c r="A50" s="2" t="s">
        <v>2615</v>
      </c>
      <c r="B50" s="4">
        <v>43515</v>
      </c>
      <c r="C50" s="2" t="s">
        <v>2616</v>
      </c>
      <c r="D50" t="s">
        <v>6163</v>
      </c>
      <c r="E50" s="2">
        <v>3</v>
      </c>
      <c r="F50" s="2" t="str">
        <f>_xlfn.XLOOKUP(C50,[1]customers!$A$1:$A$1001,[1]customers!$B$1:$B$1001,,0)</f>
        <v>Vanya Skullet</v>
      </c>
      <c r="G50" s="2" t="str">
        <f>IF(_xlfn.XLOOKUP(C50,[1]customers!$A$1:$A$1001,[1]customers!$C$1:$C$1001,,0)=0,"",_xlfn.XLOOKUP(C50,[1]customers!$A$1:$A$1001,[1]customers!$C$1:$C$1001,,0))</f>
        <v>vskulletah@tinyurl.com</v>
      </c>
      <c r="H50" s="2" t="str">
        <f>_xlfn.XLOOKUP(C50,[1]customers!A$1:A$1001,[1]customers!$G$1:$G$1001,,0)</f>
        <v>Ireland</v>
      </c>
      <c r="I50" t="str">
        <f>INDEX([1]products!$A$1:$G$49,MATCH([1]orders!$D50,[1]products!$A$1:$A$49,0),MATCH([1]orders!I$1,[1]products!$A$1:$G$1,0))</f>
        <v>Rob</v>
      </c>
      <c r="J50" t="str">
        <f>INDEX([1]products!$A$1:$G$49,MATCH([1]orders!$D50,[1]products!$A$1:$A$49,0),MATCH([1]orders!J$1,[1]products!$A$1:$G$1,0))</f>
        <v>D</v>
      </c>
      <c r="K50" s="11">
        <f>INDEX([1]products!$A$1:$G$49,MATCH([1]orders!$D50,[1]products!$A$1:$A$49,0),MATCH([1]orders!K$1,[1]products!$A$1:$G$1,0))</f>
        <v>0.2</v>
      </c>
      <c r="L50" s="3">
        <f>INDEX([1]products!$A$1:$G$49,MATCH([1]orders!$D50,[1]products!$A$1:$A$49,0),MATCH([1]orders!L$1,[1]products!$A$1:$G$1,0))</f>
        <v>2.6849999999999996</v>
      </c>
      <c r="M50" s="3">
        <f>L50*E50</f>
        <v>8.0549999999999997</v>
      </c>
      <c r="N50" t="str">
        <f>IF(I50="Rob","Robusta",IF(I50="Exc","Excelsa",IF(I50="Ara","Arabica",IF(I50="Lib","Liberica",""))))</f>
        <v>Robusta</v>
      </c>
      <c r="O50" t="str">
        <f>IF(J50="M","Medium",IF(J50="L","Light",IF(J50="D","Dark","")))</f>
        <v>Dark</v>
      </c>
      <c r="P50" t="str">
        <f>_xlfn.XLOOKUP(C50,[1]customers!$A$1:$A$1001,[1]customers!$I$1:$I$1001,,0)</f>
        <v>No</v>
      </c>
    </row>
    <row r="51" spans="1:16" x14ac:dyDescent="0.25">
      <c r="A51" s="2" t="s">
        <v>5102</v>
      </c>
      <c r="B51" s="4">
        <v>43516</v>
      </c>
      <c r="C51" s="2" t="s">
        <v>5103</v>
      </c>
      <c r="D51" t="s">
        <v>6161</v>
      </c>
      <c r="E51" s="2">
        <v>4</v>
      </c>
      <c r="F51" s="2" t="str">
        <f>_xlfn.XLOOKUP(C51,[1]customers!$A$1:$A$1001,[1]customers!$B$1:$B$1001,,0)</f>
        <v>Marvin Gundry</v>
      </c>
      <c r="G51" s="2" t="str">
        <f>IF(_xlfn.XLOOKUP(C51,[1]customers!$A$1:$A$1001,[1]customers!$C$1:$C$1001,,0)=0,"",_xlfn.XLOOKUP(C51,[1]customers!$A$1:$A$1001,[1]customers!$C$1:$C$1001,,0))</f>
        <v>mgundrymo@omniture.com</v>
      </c>
      <c r="H51" s="2" t="str">
        <f>_xlfn.XLOOKUP(C51,[1]customers!A$1:A$1001,[1]customers!$G$1:$G$1001,,0)</f>
        <v>Ireland</v>
      </c>
      <c r="I51" t="str">
        <f>INDEX([1]products!$A$1:$G$49,MATCH([1]orders!$D51,[1]products!$A$1:$A$49,0),MATCH([1]orders!I$1,[1]products!$A$1:$G$1,0))</f>
        <v>Lib</v>
      </c>
      <c r="J51" t="str">
        <f>INDEX([1]products!$A$1:$G$49,MATCH([1]orders!$D51,[1]products!$A$1:$A$49,0),MATCH([1]orders!J$1,[1]products!$A$1:$G$1,0))</f>
        <v>L</v>
      </c>
      <c r="K51" s="11">
        <f>INDEX([1]products!$A$1:$G$49,MATCH([1]orders!$D51,[1]products!$A$1:$A$49,0),MATCH([1]orders!K$1,[1]products!$A$1:$G$1,0))</f>
        <v>0.5</v>
      </c>
      <c r="L51" s="3">
        <f>INDEX([1]products!$A$1:$G$49,MATCH([1]orders!$D51,[1]products!$A$1:$A$49,0),MATCH([1]orders!L$1,[1]products!$A$1:$G$1,0))</f>
        <v>9.51</v>
      </c>
      <c r="M51" s="3">
        <f>L51*E51</f>
        <v>38.04</v>
      </c>
      <c r="N51" t="str">
        <f>IF(I51="Rob","Robusta",IF(I51="Exc","Excelsa",IF(I51="Ara","Arabica",IF(I51="Lib","Liberica",""))))</f>
        <v>Liberica</v>
      </c>
      <c r="O51" t="str">
        <f>IF(J51="M","Medium",IF(J51="L","Light",IF(J51="D","Dark","")))</f>
        <v>Light</v>
      </c>
      <c r="P51" t="str">
        <f>_xlfn.XLOOKUP(C51,[1]customers!$A$1:$A$1001,[1]customers!$I$1:$I$1001,,0)</f>
        <v>No</v>
      </c>
    </row>
    <row r="52" spans="1:16" x14ac:dyDescent="0.25">
      <c r="A52" s="2" t="s">
        <v>3385</v>
      </c>
      <c r="B52" s="4">
        <v>43517</v>
      </c>
      <c r="C52" s="2" t="s">
        <v>3386</v>
      </c>
      <c r="D52" t="s">
        <v>6170</v>
      </c>
      <c r="E52" s="2">
        <v>3</v>
      </c>
      <c r="F52" s="2" t="str">
        <f>_xlfn.XLOOKUP(C52,[1]customers!$A$1:$A$1001,[1]customers!$B$1:$B$1001,,0)</f>
        <v>Celia Bakeup</v>
      </c>
      <c r="G52" s="2" t="str">
        <f>IF(_xlfn.XLOOKUP(C52,[1]customers!$A$1:$A$1001,[1]customers!$C$1:$C$1001,,0)=0,"",_xlfn.XLOOKUP(C52,[1]customers!$A$1:$A$1001,[1]customers!$C$1:$C$1001,,0))</f>
        <v>cbakeupe8@globo.com</v>
      </c>
      <c r="H52" s="2" t="str">
        <f>_xlfn.XLOOKUP(C52,[1]customers!A$1:A$1001,[1]customers!$G$1:$G$1001,,0)</f>
        <v>United States</v>
      </c>
      <c r="I52" t="str">
        <f>INDEX([1]products!$A$1:$G$49,MATCH([1]orders!$D52,[1]products!$A$1:$A$49,0),MATCH([1]orders!I$1,[1]products!$A$1:$G$1,0))</f>
        <v>Lib</v>
      </c>
      <c r="J52" t="str">
        <f>INDEX([1]products!$A$1:$G$49,MATCH([1]orders!$D52,[1]products!$A$1:$A$49,0),MATCH([1]orders!J$1,[1]products!$A$1:$G$1,0))</f>
        <v>L</v>
      </c>
      <c r="K52" s="11">
        <f>INDEX([1]products!$A$1:$G$49,MATCH([1]orders!$D52,[1]products!$A$1:$A$49,0),MATCH([1]orders!K$1,[1]products!$A$1:$G$1,0))</f>
        <v>1</v>
      </c>
      <c r="L52" s="3">
        <f>INDEX([1]products!$A$1:$G$49,MATCH([1]orders!$D52,[1]products!$A$1:$A$49,0),MATCH([1]orders!L$1,[1]products!$A$1:$G$1,0))</f>
        <v>15.85</v>
      </c>
      <c r="M52" s="3">
        <f>L52*E52</f>
        <v>47.55</v>
      </c>
      <c r="N52" t="str">
        <f>IF(I52="Rob","Robusta",IF(I52="Exc","Excelsa",IF(I52="Ara","Arabica",IF(I52="Lib","Liberica",""))))</f>
        <v>Liberica</v>
      </c>
      <c r="O52" t="str">
        <f>IF(J52="M","Medium",IF(J52="L","Light",IF(J52="D","Dark","")))</f>
        <v>Light</v>
      </c>
      <c r="P52" t="str">
        <f>_xlfn.XLOOKUP(C52,[1]customers!$A$1:$A$1001,[1]customers!$I$1:$I$1001,,0)</f>
        <v>No</v>
      </c>
    </row>
    <row r="53" spans="1:16" x14ac:dyDescent="0.25">
      <c r="A53" s="2" t="s">
        <v>2683</v>
      </c>
      <c r="B53" s="4">
        <v>43518</v>
      </c>
      <c r="C53" s="2" t="s">
        <v>2684</v>
      </c>
      <c r="D53" t="s">
        <v>6169</v>
      </c>
      <c r="E53" s="2">
        <v>3</v>
      </c>
      <c r="F53" s="2" t="str">
        <f>_xlfn.XLOOKUP(C53,[1]customers!$A$1:$A$1001,[1]customers!$B$1:$B$1001,,0)</f>
        <v>Andrej Havick</v>
      </c>
      <c r="G53" s="2" t="str">
        <f>IF(_xlfn.XLOOKUP(C53,[1]customers!$A$1:$A$1001,[1]customers!$C$1:$C$1001,,0)=0,"",_xlfn.XLOOKUP(C53,[1]customers!$A$1:$A$1001,[1]customers!$C$1:$C$1001,,0))</f>
        <v>ahavickat@nsw.gov.au</v>
      </c>
      <c r="H53" s="2" t="str">
        <f>_xlfn.XLOOKUP(C53,[1]customers!A$1:A$1001,[1]customers!$G$1:$G$1001,,0)</f>
        <v>United States</v>
      </c>
      <c r="I53" t="str">
        <f>INDEX([1]products!$A$1:$G$49,MATCH([1]orders!$D53,[1]products!$A$1:$A$49,0),MATCH([1]orders!I$1,[1]products!$A$1:$G$1,0))</f>
        <v>Lib</v>
      </c>
      <c r="J53" t="str">
        <f>INDEX([1]products!$A$1:$G$49,MATCH([1]orders!$D53,[1]products!$A$1:$A$49,0),MATCH([1]orders!J$1,[1]products!$A$1:$G$1,0))</f>
        <v>D</v>
      </c>
      <c r="K53" s="11">
        <f>INDEX([1]products!$A$1:$G$49,MATCH([1]orders!$D53,[1]products!$A$1:$A$49,0),MATCH([1]orders!K$1,[1]products!$A$1:$G$1,0))</f>
        <v>0.5</v>
      </c>
      <c r="L53" s="3">
        <f>INDEX([1]products!$A$1:$G$49,MATCH([1]orders!$D53,[1]products!$A$1:$A$49,0),MATCH([1]orders!L$1,[1]products!$A$1:$G$1,0))</f>
        <v>7.77</v>
      </c>
      <c r="M53" s="3">
        <f>L53*E53</f>
        <v>23.31</v>
      </c>
      <c r="N53" t="str">
        <f>IF(I53="Rob","Robusta",IF(I53="Exc","Excelsa",IF(I53="Ara","Arabica",IF(I53="Lib","Liberica",""))))</f>
        <v>Liberica</v>
      </c>
      <c r="O53" t="str">
        <f>IF(J53="M","Medium",IF(J53="L","Light",IF(J53="D","Dark","")))</f>
        <v>Dark</v>
      </c>
      <c r="P53" t="str">
        <f>_xlfn.XLOOKUP(C53,[1]customers!$A$1:$A$1001,[1]customers!$I$1:$I$1001,,0)</f>
        <v>Yes</v>
      </c>
    </row>
    <row r="54" spans="1:16" x14ac:dyDescent="0.25">
      <c r="A54" s="2" t="s">
        <v>1012</v>
      </c>
      <c r="B54" s="4">
        <v>43519</v>
      </c>
      <c r="C54" s="2" t="s">
        <v>1013</v>
      </c>
      <c r="D54" t="s">
        <v>6176</v>
      </c>
      <c r="E54" s="2">
        <v>4</v>
      </c>
      <c r="F54" s="2" t="str">
        <f>_xlfn.XLOOKUP(C54,[1]customers!$A$1:$A$1001,[1]customers!$B$1:$B$1001,,0)</f>
        <v>Else Langcaster</v>
      </c>
      <c r="G54" s="2" t="str">
        <f>IF(_xlfn.XLOOKUP(C54,[1]customers!$A$1:$A$1001,[1]customers!$C$1:$C$1001,,0)=0,"",_xlfn.XLOOKUP(C54,[1]customers!$A$1:$A$1001,[1]customers!$C$1:$C$1001,,0))</f>
        <v>elangcaster2l@spotify.com</v>
      </c>
      <c r="H54" s="2" t="str">
        <f>_xlfn.XLOOKUP(C54,[1]customers!A$1:A$1001,[1]customers!$G$1:$G$1001,,0)</f>
        <v>United Kingdom</v>
      </c>
      <c r="I54" t="str">
        <f>INDEX([1]products!$A$1:$G$49,MATCH([1]orders!$D54,[1]products!$A$1:$A$49,0),MATCH([1]orders!I$1,[1]products!$A$1:$G$1,0))</f>
        <v>Exc</v>
      </c>
      <c r="J54" t="str">
        <f>INDEX([1]products!$A$1:$G$49,MATCH([1]orders!$D54,[1]products!$A$1:$A$49,0),MATCH([1]orders!J$1,[1]products!$A$1:$G$1,0))</f>
        <v>L</v>
      </c>
      <c r="K54" s="11">
        <f>INDEX([1]products!$A$1:$G$49,MATCH([1]orders!$D54,[1]products!$A$1:$A$49,0),MATCH([1]orders!K$1,[1]products!$A$1:$G$1,0))</f>
        <v>0.5</v>
      </c>
      <c r="L54" s="3">
        <f>INDEX([1]products!$A$1:$G$49,MATCH([1]orders!$D54,[1]products!$A$1:$A$49,0),MATCH([1]orders!L$1,[1]products!$A$1:$G$1,0))</f>
        <v>8.91</v>
      </c>
      <c r="M54" s="3">
        <f>L54*E54</f>
        <v>35.64</v>
      </c>
      <c r="N54" t="str">
        <f>IF(I54="Rob","Robusta",IF(I54="Exc","Excelsa",IF(I54="Ara","Arabica",IF(I54="Lib","Liberica",""))))</f>
        <v>Excelsa</v>
      </c>
      <c r="O54" t="str">
        <f>IF(J54="M","Medium",IF(J54="L","Light",IF(J54="D","Dark","")))</f>
        <v>Light</v>
      </c>
      <c r="P54" t="str">
        <f>_xlfn.XLOOKUP(C54,[1]customers!$A$1:$A$1001,[1]customers!$I$1:$I$1001,,0)</f>
        <v>Yes</v>
      </c>
    </row>
    <row r="55" spans="1:16" x14ac:dyDescent="0.25">
      <c r="A55" s="2" t="s">
        <v>1963</v>
      </c>
      <c r="B55" s="4">
        <v>43520</v>
      </c>
      <c r="C55" s="2" t="s">
        <v>1964</v>
      </c>
      <c r="D55" t="s">
        <v>6179</v>
      </c>
      <c r="E55" s="2">
        <v>5</v>
      </c>
      <c r="F55" s="2" t="str">
        <f>_xlfn.XLOOKUP(C55,[1]customers!$A$1:$A$1001,[1]customers!$B$1:$B$1001,,0)</f>
        <v>Monique Canty</v>
      </c>
      <c r="G55" s="2" t="str">
        <f>IF(_xlfn.XLOOKUP(C55,[1]customers!$A$1:$A$1001,[1]customers!$C$1:$C$1001,,0)=0,"",_xlfn.XLOOKUP(C55,[1]customers!$A$1:$A$1001,[1]customers!$C$1:$C$1001,,0))</f>
        <v>mcanty79@jigsy.com</v>
      </c>
      <c r="H55" s="2" t="str">
        <f>_xlfn.XLOOKUP(C55,[1]customers!A$1:A$1001,[1]customers!$G$1:$G$1001,,0)</f>
        <v>United States</v>
      </c>
      <c r="I55" t="str">
        <f>INDEX([1]products!$A$1:$G$49,MATCH([1]orders!$D55,[1]products!$A$1:$A$49,0),MATCH([1]orders!I$1,[1]products!$A$1:$G$1,0))</f>
        <v>Rob</v>
      </c>
      <c r="J55" t="str">
        <f>INDEX([1]products!$A$1:$G$49,MATCH([1]orders!$D55,[1]products!$A$1:$A$49,0),MATCH([1]orders!J$1,[1]products!$A$1:$G$1,0))</f>
        <v>L</v>
      </c>
      <c r="K55" s="11">
        <f>INDEX([1]products!$A$1:$G$49,MATCH([1]orders!$D55,[1]products!$A$1:$A$49,0),MATCH([1]orders!K$1,[1]products!$A$1:$G$1,0))</f>
        <v>1</v>
      </c>
      <c r="L55" s="3">
        <f>INDEX([1]products!$A$1:$G$49,MATCH([1]orders!$D55,[1]products!$A$1:$A$49,0),MATCH([1]orders!L$1,[1]products!$A$1:$G$1,0))</f>
        <v>11.95</v>
      </c>
      <c r="M55" s="3">
        <f>L55*E55</f>
        <v>59.75</v>
      </c>
      <c r="N55" t="str">
        <f>IF(I55="Rob","Robusta",IF(I55="Exc","Excelsa",IF(I55="Ara","Arabica",IF(I55="Lib","Liberica",""))))</f>
        <v>Robusta</v>
      </c>
      <c r="O55" t="str">
        <f>IF(J55="M","Medium",IF(J55="L","Light",IF(J55="D","Dark","")))</f>
        <v>Light</v>
      </c>
      <c r="P55" t="str">
        <f>_xlfn.XLOOKUP(C55,[1]customers!$A$1:$A$1001,[1]customers!$I$1:$I$1001,,0)</f>
        <v>Yes</v>
      </c>
    </row>
    <row r="56" spans="1:16" x14ac:dyDescent="0.25">
      <c r="A56" s="2" t="s">
        <v>3784</v>
      </c>
      <c r="B56" s="4">
        <v>43521</v>
      </c>
      <c r="C56" s="2" t="s">
        <v>3785</v>
      </c>
      <c r="D56" t="s">
        <v>6178</v>
      </c>
      <c r="E56" s="2">
        <v>1</v>
      </c>
      <c r="F56" s="2" t="str">
        <f>_xlfn.XLOOKUP(C56,[1]customers!$A$1:$A$1001,[1]customers!$B$1:$B$1001,,0)</f>
        <v>Sidney Gawen</v>
      </c>
      <c r="G56" s="2" t="str">
        <f>IF(_xlfn.XLOOKUP(C56,[1]customers!$A$1:$A$1001,[1]customers!$C$1:$C$1001,,0)=0,"",_xlfn.XLOOKUP(C56,[1]customers!$A$1:$A$1001,[1]customers!$C$1:$C$1001,,0))</f>
        <v>sgaweng7@creativecommons.org</v>
      </c>
      <c r="H56" s="2" t="str">
        <f>_xlfn.XLOOKUP(C56,[1]customers!A$1:A$1001,[1]customers!$G$1:$G$1001,,0)</f>
        <v>United States</v>
      </c>
      <c r="I56" t="str">
        <f>INDEX([1]products!$A$1:$G$49,MATCH([1]orders!$D56,[1]products!$A$1:$A$49,0),MATCH([1]orders!I$1,[1]products!$A$1:$G$1,0))</f>
        <v>Rob</v>
      </c>
      <c r="J56" t="str">
        <f>INDEX([1]products!$A$1:$G$49,MATCH([1]orders!$D56,[1]products!$A$1:$A$49,0),MATCH([1]orders!J$1,[1]products!$A$1:$G$1,0))</f>
        <v>L</v>
      </c>
      <c r="K56" s="11">
        <f>INDEX([1]products!$A$1:$G$49,MATCH([1]orders!$D56,[1]products!$A$1:$A$49,0),MATCH([1]orders!K$1,[1]products!$A$1:$G$1,0))</f>
        <v>0.2</v>
      </c>
      <c r="L56" s="3">
        <f>INDEX([1]products!$A$1:$G$49,MATCH([1]orders!$D56,[1]products!$A$1:$A$49,0),MATCH([1]orders!L$1,[1]products!$A$1:$G$1,0))</f>
        <v>3.5849999999999995</v>
      </c>
      <c r="M56" s="3">
        <f>L56*E56</f>
        <v>3.5849999999999995</v>
      </c>
      <c r="N56" t="str">
        <f>IF(I56="Rob","Robusta",IF(I56="Exc","Excelsa",IF(I56="Ara","Arabica",IF(I56="Lib","Liberica",""))))</f>
        <v>Robusta</v>
      </c>
      <c r="O56" t="str">
        <f>IF(J56="M","Medium",IF(J56="L","Light",IF(J56="D","Dark","")))</f>
        <v>Light</v>
      </c>
      <c r="P56" t="str">
        <f>_xlfn.XLOOKUP(C56,[1]customers!$A$1:$A$1001,[1]customers!$I$1:$I$1001,,0)</f>
        <v>Yes</v>
      </c>
    </row>
    <row r="57" spans="1:16" x14ac:dyDescent="0.25">
      <c r="A57" s="2" t="s">
        <v>2739</v>
      </c>
      <c r="B57" s="4">
        <v>43522</v>
      </c>
      <c r="C57" s="2" t="s">
        <v>2740</v>
      </c>
      <c r="D57" t="s">
        <v>6185</v>
      </c>
      <c r="E57" s="2">
        <v>6</v>
      </c>
      <c r="F57" s="2" t="str">
        <f>_xlfn.XLOOKUP(C57,[1]customers!$A$1:$A$1001,[1]customers!$B$1:$B$1001,,0)</f>
        <v>Ingelbert Hotchkin</v>
      </c>
      <c r="G57" s="2" t="str">
        <f>IF(_xlfn.XLOOKUP(C57,[1]customers!$A$1:$A$1001,[1]customers!$C$1:$C$1001,,0)=0,"",_xlfn.XLOOKUP(C57,[1]customers!$A$1:$A$1001,[1]customers!$C$1:$C$1001,,0))</f>
        <v>ihotchkinb3@mit.edu</v>
      </c>
      <c r="H57" s="2" t="str">
        <f>_xlfn.XLOOKUP(C57,[1]customers!A$1:A$1001,[1]customers!$G$1:$G$1001,,0)</f>
        <v>United Kingdom</v>
      </c>
      <c r="I57" t="str">
        <f>INDEX([1]products!$A$1:$G$49,MATCH([1]orders!$D57,[1]products!$A$1:$A$49,0),MATCH([1]orders!I$1,[1]products!$A$1:$G$1,0))</f>
        <v>Exc</v>
      </c>
      <c r="J57" t="str">
        <f>INDEX([1]products!$A$1:$G$49,MATCH([1]orders!$D57,[1]products!$A$1:$A$49,0),MATCH([1]orders!J$1,[1]products!$A$1:$G$1,0))</f>
        <v>D</v>
      </c>
      <c r="K57" s="11">
        <f>INDEX([1]products!$A$1:$G$49,MATCH([1]orders!$D57,[1]products!$A$1:$A$49,0),MATCH([1]orders!K$1,[1]products!$A$1:$G$1,0))</f>
        <v>2.5</v>
      </c>
      <c r="L57" s="3">
        <f>INDEX([1]products!$A$1:$G$49,MATCH([1]orders!$D57,[1]products!$A$1:$A$49,0),MATCH([1]orders!L$1,[1]products!$A$1:$G$1,0))</f>
        <v>27.945</v>
      </c>
      <c r="M57" s="3">
        <f>L57*E57</f>
        <v>167.67000000000002</v>
      </c>
      <c r="N57" t="str">
        <f>IF(I57="Rob","Robusta",IF(I57="Exc","Excelsa",IF(I57="Ara","Arabica",IF(I57="Lib","Liberica",""))))</f>
        <v>Excelsa</v>
      </c>
      <c r="O57" t="str">
        <f>IF(J57="M","Medium",IF(J57="L","Light",IF(J57="D","Dark","")))</f>
        <v>Dark</v>
      </c>
      <c r="P57" t="str">
        <f>_xlfn.XLOOKUP(C57,[1]customers!$A$1:$A$1001,[1]customers!$I$1:$I$1001,,0)</f>
        <v>No</v>
      </c>
    </row>
    <row r="58" spans="1:16" x14ac:dyDescent="0.25">
      <c r="A58" s="2" t="s">
        <v>4694</v>
      </c>
      <c r="B58" s="4">
        <v>43523</v>
      </c>
      <c r="C58" s="2" t="s">
        <v>4695</v>
      </c>
      <c r="D58" t="s">
        <v>6174</v>
      </c>
      <c r="E58" s="2">
        <v>6</v>
      </c>
      <c r="F58" s="2" t="str">
        <f>_xlfn.XLOOKUP(C58,[1]customers!$A$1:$A$1001,[1]customers!$B$1:$B$1001,,0)</f>
        <v>Samuele Klaaassen</v>
      </c>
      <c r="G58" s="2" t="str">
        <f>IF(_xlfn.XLOOKUP(C58,[1]customers!$A$1:$A$1001,[1]customers!$C$1:$C$1001,,0)=0,"",_xlfn.XLOOKUP(C58,[1]customers!$A$1:$A$1001,[1]customers!$C$1:$C$1001,,0))</f>
        <v/>
      </c>
      <c r="H58" s="2" t="str">
        <f>_xlfn.XLOOKUP(C58,[1]customers!A$1:A$1001,[1]customers!$G$1:$G$1001,,0)</f>
        <v>United States</v>
      </c>
      <c r="I58" t="str">
        <f>INDEX([1]products!$A$1:$G$49,MATCH([1]orders!$D58,[1]products!$A$1:$A$49,0),MATCH([1]orders!I$1,[1]products!$A$1:$G$1,0))</f>
        <v>Rob</v>
      </c>
      <c r="J58" t="str">
        <f>INDEX([1]products!$A$1:$G$49,MATCH([1]orders!$D58,[1]products!$A$1:$A$49,0),MATCH([1]orders!J$1,[1]products!$A$1:$G$1,0))</f>
        <v>M</v>
      </c>
      <c r="K58" s="11">
        <f>INDEX([1]products!$A$1:$G$49,MATCH([1]orders!$D58,[1]products!$A$1:$A$49,0),MATCH([1]orders!K$1,[1]products!$A$1:$G$1,0))</f>
        <v>0.2</v>
      </c>
      <c r="L58" s="3">
        <f>INDEX([1]products!$A$1:$G$49,MATCH([1]orders!$D58,[1]products!$A$1:$A$49,0),MATCH([1]orders!L$1,[1]products!$A$1:$G$1,0))</f>
        <v>2.9849999999999999</v>
      </c>
      <c r="M58" s="3">
        <f>L58*E58</f>
        <v>17.91</v>
      </c>
      <c r="N58" t="str">
        <f>IF(I58="Rob","Robusta",IF(I58="Exc","Excelsa",IF(I58="Ara","Arabica",IF(I58="Lib","Liberica",""))))</f>
        <v>Robusta</v>
      </c>
      <c r="O58" t="str">
        <f>IF(J58="M","Medium",IF(J58="L","Light",IF(J58="D","Dark","")))</f>
        <v>Medium</v>
      </c>
      <c r="P58" t="str">
        <f>_xlfn.XLOOKUP(C58,[1]customers!$A$1:$A$1001,[1]customers!$I$1:$I$1001,,0)</f>
        <v>Yes</v>
      </c>
    </row>
    <row r="59" spans="1:16" x14ac:dyDescent="0.25">
      <c r="A59" s="2" t="s">
        <v>4483</v>
      </c>
      <c r="B59" s="4">
        <v>43524</v>
      </c>
      <c r="C59" s="2" t="s">
        <v>4484</v>
      </c>
      <c r="D59" t="s">
        <v>6143</v>
      </c>
      <c r="E59" s="2">
        <v>2</v>
      </c>
      <c r="F59" s="2" t="str">
        <f>_xlfn.XLOOKUP(C59,[1]customers!$A$1:$A$1001,[1]customers!$B$1:$B$1001,,0)</f>
        <v>Nicolas Aiton</v>
      </c>
      <c r="G59" s="2" t="str">
        <f>IF(_xlfn.XLOOKUP(C59,[1]customers!$A$1:$A$1001,[1]customers!$C$1:$C$1001,,0)=0,"",_xlfn.XLOOKUP(C59,[1]customers!$A$1:$A$1001,[1]customers!$C$1:$C$1001,,0))</f>
        <v/>
      </c>
      <c r="H59" s="2" t="str">
        <f>_xlfn.XLOOKUP(C59,[1]customers!A$1:A$1001,[1]customers!$G$1:$G$1001,,0)</f>
        <v>Ireland</v>
      </c>
      <c r="I59" t="str">
        <f>INDEX([1]products!$A$1:$G$49,MATCH([1]orders!$D59,[1]products!$A$1:$A$49,0),MATCH([1]orders!I$1,[1]products!$A$1:$G$1,0))</f>
        <v>Lib</v>
      </c>
      <c r="J59" t="str">
        <f>INDEX([1]products!$A$1:$G$49,MATCH([1]orders!$D59,[1]products!$A$1:$A$49,0),MATCH([1]orders!J$1,[1]products!$A$1:$G$1,0))</f>
        <v>D</v>
      </c>
      <c r="K59" s="11">
        <f>INDEX([1]products!$A$1:$G$49,MATCH([1]orders!$D59,[1]products!$A$1:$A$49,0),MATCH([1]orders!K$1,[1]products!$A$1:$G$1,0))</f>
        <v>1</v>
      </c>
      <c r="L59" s="3">
        <f>INDEX([1]products!$A$1:$G$49,MATCH([1]orders!$D59,[1]products!$A$1:$A$49,0),MATCH([1]orders!L$1,[1]products!$A$1:$G$1,0))</f>
        <v>12.95</v>
      </c>
      <c r="M59" s="3">
        <f>L59*E59</f>
        <v>25.9</v>
      </c>
      <c r="N59" t="str">
        <f>IF(I59="Rob","Robusta",IF(I59="Exc","Excelsa",IF(I59="Ara","Arabica",IF(I59="Lib","Liberica",""))))</f>
        <v>Liberica</v>
      </c>
      <c r="O59" t="str">
        <f>IF(J59="M","Medium",IF(J59="L","Light",IF(J59="D","Dark","")))</f>
        <v>Dark</v>
      </c>
      <c r="P59" t="str">
        <f>_xlfn.XLOOKUP(C59,[1]customers!$A$1:$A$1001,[1]customers!$I$1:$I$1001,,0)</f>
        <v>No</v>
      </c>
    </row>
    <row r="60" spans="1:16" x14ac:dyDescent="0.25">
      <c r="A60" s="2" t="s">
        <v>4985</v>
      </c>
      <c r="B60" s="4">
        <v>43525</v>
      </c>
      <c r="C60" s="2" t="s">
        <v>4986</v>
      </c>
      <c r="D60" t="s">
        <v>6173</v>
      </c>
      <c r="E60" s="2">
        <v>4</v>
      </c>
      <c r="F60" s="2" t="str">
        <f>_xlfn.XLOOKUP(C60,[1]customers!$A$1:$A$1001,[1]customers!$B$1:$B$1001,,0)</f>
        <v>Wright Caldero</v>
      </c>
      <c r="G60" s="2" t="str">
        <f>IF(_xlfn.XLOOKUP(C60,[1]customers!$A$1:$A$1001,[1]customers!$C$1:$C$1001,,0)=0,"",_xlfn.XLOOKUP(C60,[1]customers!$A$1:$A$1001,[1]customers!$C$1:$C$1001,,0))</f>
        <v>wcalderom3@stumbleupon.com</v>
      </c>
      <c r="H60" s="2" t="str">
        <f>_xlfn.XLOOKUP(C60,[1]customers!A$1:A$1001,[1]customers!$G$1:$G$1001,,0)</f>
        <v>United States</v>
      </c>
      <c r="I60" t="str">
        <f>INDEX([1]products!$A$1:$G$49,MATCH([1]orders!$D60,[1]products!$A$1:$A$49,0),MATCH([1]orders!I$1,[1]products!$A$1:$G$1,0))</f>
        <v>Rob</v>
      </c>
      <c r="J60" t="str">
        <f>INDEX([1]products!$A$1:$G$49,MATCH([1]orders!$D60,[1]products!$A$1:$A$49,0),MATCH([1]orders!J$1,[1]products!$A$1:$G$1,0))</f>
        <v>L</v>
      </c>
      <c r="K60" s="11">
        <f>INDEX([1]products!$A$1:$G$49,MATCH([1]orders!$D60,[1]products!$A$1:$A$49,0),MATCH([1]orders!K$1,[1]products!$A$1:$G$1,0))</f>
        <v>0.5</v>
      </c>
      <c r="L60" s="3">
        <f>INDEX([1]products!$A$1:$G$49,MATCH([1]orders!$D60,[1]products!$A$1:$A$49,0),MATCH([1]orders!L$1,[1]products!$A$1:$G$1,0))</f>
        <v>7.169999999999999</v>
      </c>
      <c r="M60" s="3">
        <f>L60*E60</f>
        <v>28.679999999999996</v>
      </c>
      <c r="N60" t="str">
        <f>IF(I60="Rob","Robusta",IF(I60="Exc","Excelsa",IF(I60="Ara","Arabica",IF(I60="Lib","Liberica",""))))</f>
        <v>Robusta</v>
      </c>
      <c r="O60" t="str">
        <f>IF(J60="M","Medium",IF(J60="L","Light",IF(J60="D","Dark","")))</f>
        <v>Light</v>
      </c>
      <c r="P60" t="str">
        <f>_xlfn.XLOOKUP(C60,[1]customers!$A$1:$A$1001,[1]customers!$I$1:$I$1001,,0)</f>
        <v>No</v>
      </c>
    </row>
    <row r="61" spans="1:16" x14ac:dyDescent="0.25">
      <c r="A61" s="2" t="s">
        <v>4881</v>
      </c>
      <c r="B61" s="4">
        <v>43526</v>
      </c>
      <c r="C61" s="2" t="s">
        <v>4882</v>
      </c>
      <c r="D61" t="s">
        <v>6182</v>
      </c>
      <c r="E61" s="2">
        <v>2</v>
      </c>
      <c r="F61" s="2" t="str">
        <f>_xlfn.XLOOKUP(C61,[1]customers!$A$1:$A$1001,[1]customers!$B$1:$B$1001,,0)</f>
        <v>Janella Eden</v>
      </c>
      <c r="G61" s="2" t="str">
        <f>IF(_xlfn.XLOOKUP(C61,[1]customers!$A$1:$A$1001,[1]customers!$C$1:$C$1001,,0)=0,"",_xlfn.XLOOKUP(C61,[1]customers!$A$1:$A$1001,[1]customers!$C$1:$C$1001,,0))</f>
        <v>jedenll@e-recht24.de</v>
      </c>
      <c r="H61" s="2" t="str">
        <f>_xlfn.XLOOKUP(C61,[1]customers!A$1:A$1001,[1]customers!$G$1:$G$1001,,0)</f>
        <v>United States</v>
      </c>
      <c r="I61" t="str">
        <f>INDEX([1]products!$A$1:$G$49,MATCH([1]orders!$D61,[1]products!$A$1:$A$49,0),MATCH([1]orders!I$1,[1]products!$A$1:$G$1,0))</f>
        <v>Ara</v>
      </c>
      <c r="J61" t="str">
        <f>INDEX([1]products!$A$1:$G$49,MATCH([1]orders!$D61,[1]products!$A$1:$A$49,0),MATCH([1]orders!J$1,[1]products!$A$1:$G$1,0))</f>
        <v>L</v>
      </c>
      <c r="K61" s="11">
        <f>INDEX([1]products!$A$1:$G$49,MATCH([1]orders!$D61,[1]products!$A$1:$A$49,0),MATCH([1]orders!K$1,[1]products!$A$1:$G$1,0))</f>
        <v>2.5</v>
      </c>
      <c r="L61" s="3">
        <f>INDEX([1]products!$A$1:$G$49,MATCH([1]orders!$D61,[1]products!$A$1:$A$49,0),MATCH([1]orders!L$1,[1]products!$A$1:$G$1,0))</f>
        <v>29.784999999999997</v>
      </c>
      <c r="M61" s="3">
        <f>L61*E61</f>
        <v>59.569999999999993</v>
      </c>
      <c r="N61" t="str">
        <f>IF(I61="Rob","Robusta",IF(I61="Exc","Excelsa",IF(I61="Ara","Arabica",IF(I61="Lib","Liberica",""))))</f>
        <v>Arabica</v>
      </c>
      <c r="O61" t="str">
        <f>IF(J61="M","Medium",IF(J61="L","Light",IF(J61="D","Dark","")))</f>
        <v>Light</v>
      </c>
      <c r="P61" t="str">
        <f>_xlfn.XLOOKUP(C61,[1]customers!$A$1:$A$1001,[1]customers!$I$1:$I$1001,,0)</f>
        <v>No</v>
      </c>
    </row>
    <row r="62" spans="1:16" x14ac:dyDescent="0.25">
      <c r="A62" s="2" t="s">
        <v>581</v>
      </c>
      <c r="B62" s="4">
        <v>43527</v>
      </c>
      <c r="C62" s="2" t="s">
        <v>582</v>
      </c>
      <c r="D62" t="s">
        <v>6152</v>
      </c>
      <c r="E62" s="2">
        <v>6</v>
      </c>
      <c r="F62" s="2" t="str">
        <f>_xlfn.XLOOKUP(C62,[1]customers!$A$1:$A$1001,[1]customers!$B$1:$B$1001,,0)</f>
        <v>Minni Alabaster</v>
      </c>
      <c r="G62" s="2" t="str">
        <f>IF(_xlfn.XLOOKUP(C62,[1]customers!$A$1:$A$1001,[1]customers!$C$1:$C$1001,,0)=0,"",_xlfn.XLOOKUP(C62,[1]customers!$A$1:$A$1001,[1]customers!$C$1:$C$1001,,0))</f>
        <v>malabasterg@hexun.com</v>
      </c>
      <c r="H62" s="2" t="str">
        <f>_xlfn.XLOOKUP(C62,[1]customers!A$1:A$1001,[1]customers!$G$1:$G$1001,,0)</f>
        <v>United States</v>
      </c>
      <c r="I62" t="str">
        <f>INDEX([1]products!$A$1:$G$49,MATCH([1]orders!$D62,[1]products!$A$1:$A$49,0),MATCH([1]orders!I$1,[1]products!$A$1:$G$1,0))</f>
        <v>Ara</v>
      </c>
      <c r="J62" t="str">
        <f>INDEX([1]products!$A$1:$G$49,MATCH([1]orders!$D62,[1]products!$A$1:$A$49,0),MATCH([1]orders!J$1,[1]products!$A$1:$G$1,0))</f>
        <v>M</v>
      </c>
      <c r="K62" s="11">
        <f>INDEX([1]products!$A$1:$G$49,MATCH([1]orders!$D62,[1]products!$A$1:$A$49,0),MATCH([1]orders!K$1,[1]products!$A$1:$G$1,0))</f>
        <v>0.2</v>
      </c>
      <c r="L62" s="3">
        <f>INDEX([1]products!$A$1:$G$49,MATCH([1]orders!$D62,[1]products!$A$1:$A$49,0),MATCH([1]orders!L$1,[1]products!$A$1:$G$1,0))</f>
        <v>3.375</v>
      </c>
      <c r="M62" s="3">
        <f>L62*E62</f>
        <v>20.25</v>
      </c>
      <c r="N62" t="str">
        <f>IF(I62="Rob","Robusta",IF(I62="Exc","Excelsa",IF(I62="Ara","Arabica",IF(I62="Lib","Liberica",""))))</f>
        <v>Arabica</v>
      </c>
      <c r="O62" t="str">
        <f>IF(J62="M","Medium",IF(J62="L","Light",IF(J62="D","Dark","")))</f>
        <v>Medium</v>
      </c>
      <c r="P62" t="str">
        <f>_xlfn.XLOOKUP(C62,[1]customers!$A$1:$A$1001,[1]customers!$I$1:$I$1001,,0)</f>
        <v>No</v>
      </c>
    </row>
    <row r="63" spans="1:16" x14ac:dyDescent="0.25">
      <c r="A63" s="2" t="s">
        <v>1453</v>
      </c>
      <c r="B63" s="4">
        <v>43528</v>
      </c>
      <c r="C63" s="2" t="s">
        <v>1454</v>
      </c>
      <c r="D63" t="s">
        <v>6166</v>
      </c>
      <c r="E63" s="2">
        <v>2</v>
      </c>
      <c r="F63" s="2" t="str">
        <f>_xlfn.XLOOKUP(C63,[1]customers!$A$1:$A$1001,[1]customers!$B$1:$B$1001,,0)</f>
        <v>Minny Chamberlayne</v>
      </c>
      <c r="G63" s="2" t="str">
        <f>IF(_xlfn.XLOOKUP(C63,[1]customers!$A$1:$A$1001,[1]customers!$C$1:$C$1001,,0)=0,"",_xlfn.XLOOKUP(C63,[1]customers!$A$1:$A$1001,[1]customers!$C$1:$C$1001,,0))</f>
        <v>mchamberlayne4r@bigcartel.com</v>
      </c>
      <c r="H63" s="2" t="str">
        <f>_xlfn.XLOOKUP(C63,[1]customers!A$1:A$1001,[1]customers!$G$1:$G$1001,,0)</f>
        <v>United States</v>
      </c>
      <c r="I63" t="str">
        <f>INDEX([1]products!$A$1:$G$49,MATCH([1]orders!$D63,[1]products!$A$1:$A$49,0),MATCH([1]orders!I$1,[1]products!$A$1:$G$1,0))</f>
        <v>Exc</v>
      </c>
      <c r="J63" t="str">
        <f>INDEX([1]products!$A$1:$G$49,MATCH([1]orders!$D63,[1]products!$A$1:$A$49,0),MATCH([1]orders!J$1,[1]products!$A$1:$G$1,0))</f>
        <v>M</v>
      </c>
      <c r="K63" s="11">
        <f>INDEX([1]products!$A$1:$G$49,MATCH([1]orders!$D63,[1]products!$A$1:$A$49,0),MATCH([1]orders!K$1,[1]products!$A$1:$G$1,0))</f>
        <v>2.5</v>
      </c>
      <c r="L63" s="3">
        <f>INDEX([1]products!$A$1:$G$49,MATCH([1]orders!$D63,[1]products!$A$1:$A$49,0),MATCH([1]orders!L$1,[1]products!$A$1:$G$1,0))</f>
        <v>31.624999999999996</v>
      </c>
      <c r="M63" s="3">
        <f>L63*E63</f>
        <v>63.249999999999993</v>
      </c>
      <c r="N63" t="str">
        <f>IF(I63="Rob","Robusta",IF(I63="Exc","Excelsa",IF(I63="Ara","Arabica",IF(I63="Lib","Liberica",""))))</f>
        <v>Excelsa</v>
      </c>
      <c r="O63" t="str">
        <f>IF(J63="M","Medium",IF(J63="L","Light",IF(J63="D","Dark","")))</f>
        <v>Medium</v>
      </c>
      <c r="P63" t="str">
        <f>_xlfn.XLOOKUP(C63,[1]customers!$A$1:$A$1001,[1]customers!$I$1:$I$1001,,0)</f>
        <v>Yes</v>
      </c>
    </row>
    <row r="64" spans="1:16" x14ac:dyDescent="0.25">
      <c r="A64" s="2" t="s">
        <v>3521</v>
      </c>
      <c r="B64" s="4">
        <v>43529</v>
      </c>
      <c r="C64" s="2" t="s">
        <v>3368</v>
      </c>
      <c r="D64" t="s">
        <v>6163</v>
      </c>
      <c r="E64" s="2">
        <v>3</v>
      </c>
      <c r="F64" s="2" t="str">
        <f>_xlfn.XLOOKUP(C64,[1]customers!$A$1:$A$1001,[1]customers!$B$1:$B$1001,,0)</f>
        <v>Marja Urion</v>
      </c>
      <c r="G64" s="2" t="str">
        <f>IF(_xlfn.XLOOKUP(C64,[1]customers!$A$1:$A$1001,[1]customers!$C$1:$C$1001,,0)=0,"",_xlfn.XLOOKUP(C64,[1]customers!$A$1:$A$1001,[1]customers!$C$1:$C$1001,,0))</f>
        <v>murione5@alexa.com</v>
      </c>
      <c r="H64" s="2" t="str">
        <f>_xlfn.XLOOKUP(C64,[1]customers!A$1:A$1001,[1]customers!$G$1:$G$1001,,0)</f>
        <v>Ireland</v>
      </c>
      <c r="I64" t="str">
        <f>INDEX([1]products!$A$1:$G$49,MATCH([1]orders!$D64,[1]products!$A$1:$A$49,0),MATCH([1]orders!I$1,[1]products!$A$1:$G$1,0))</f>
        <v>Rob</v>
      </c>
      <c r="J64" t="str">
        <f>INDEX([1]products!$A$1:$G$49,MATCH([1]orders!$D64,[1]products!$A$1:$A$49,0),MATCH([1]orders!J$1,[1]products!$A$1:$G$1,0))</f>
        <v>D</v>
      </c>
      <c r="K64" s="11">
        <f>INDEX([1]products!$A$1:$G$49,MATCH([1]orders!$D64,[1]products!$A$1:$A$49,0),MATCH([1]orders!K$1,[1]products!$A$1:$G$1,0))</f>
        <v>0.2</v>
      </c>
      <c r="L64" s="3">
        <f>INDEX([1]products!$A$1:$G$49,MATCH([1]orders!$D64,[1]products!$A$1:$A$49,0),MATCH([1]orders!L$1,[1]products!$A$1:$G$1,0))</f>
        <v>2.6849999999999996</v>
      </c>
      <c r="M64" s="3">
        <f>L64*E64</f>
        <v>8.0549999999999997</v>
      </c>
      <c r="N64" t="str">
        <f>IF(I64="Rob","Robusta",IF(I64="Exc","Excelsa",IF(I64="Ara","Arabica",IF(I64="Lib","Liberica",""))))</f>
        <v>Robusta</v>
      </c>
      <c r="O64" t="str">
        <f>IF(J64="M","Medium",IF(J64="L","Light",IF(J64="D","Dark","")))</f>
        <v>Dark</v>
      </c>
      <c r="P64" t="str">
        <f>_xlfn.XLOOKUP(C64,[1]customers!$A$1:$A$1001,[1]customers!$I$1:$I$1001,,0)</f>
        <v>Yes</v>
      </c>
    </row>
    <row r="65" spans="1:16" x14ac:dyDescent="0.25">
      <c r="A65" s="2" t="s">
        <v>4967</v>
      </c>
      <c r="B65" s="4">
        <v>43530</v>
      </c>
      <c r="C65" s="2" t="s">
        <v>4968</v>
      </c>
      <c r="D65" t="s">
        <v>6160</v>
      </c>
      <c r="E65" s="2">
        <v>6</v>
      </c>
      <c r="F65" s="2" t="str">
        <f>_xlfn.XLOOKUP(C65,[1]customers!$A$1:$A$1001,[1]customers!$B$1:$B$1001,,0)</f>
        <v>Jereme Gippes</v>
      </c>
      <c r="G65" s="2" t="str">
        <f>IF(_xlfn.XLOOKUP(C65,[1]customers!$A$1:$A$1001,[1]customers!$C$1:$C$1001,,0)=0,"",_xlfn.XLOOKUP(C65,[1]customers!$A$1:$A$1001,[1]customers!$C$1:$C$1001,,0))</f>
        <v>jgippesm0@cloudflare.com</v>
      </c>
      <c r="H65" s="2" t="str">
        <f>_xlfn.XLOOKUP(C65,[1]customers!A$1:A$1001,[1]customers!$G$1:$G$1001,,0)</f>
        <v>United Kingdom</v>
      </c>
      <c r="I65" t="str">
        <f>INDEX([1]products!$A$1:$G$49,MATCH([1]orders!$D65,[1]products!$A$1:$A$49,0),MATCH([1]orders!I$1,[1]products!$A$1:$G$1,0))</f>
        <v>Lib</v>
      </c>
      <c r="J65" t="str">
        <f>INDEX([1]products!$A$1:$G$49,MATCH([1]orders!$D65,[1]products!$A$1:$A$49,0),MATCH([1]orders!J$1,[1]products!$A$1:$G$1,0))</f>
        <v>M</v>
      </c>
      <c r="K65" s="11">
        <f>INDEX([1]products!$A$1:$G$49,MATCH([1]orders!$D65,[1]products!$A$1:$A$49,0),MATCH([1]orders!K$1,[1]products!$A$1:$G$1,0))</f>
        <v>0.5</v>
      </c>
      <c r="L65" s="3">
        <f>INDEX([1]products!$A$1:$G$49,MATCH([1]orders!$D65,[1]products!$A$1:$A$49,0),MATCH([1]orders!L$1,[1]products!$A$1:$G$1,0))</f>
        <v>8.73</v>
      </c>
      <c r="M65" s="3">
        <f>L65*E65</f>
        <v>52.38</v>
      </c>
      <c r="N65" t="str">
        <f>IF(I65="Rob","Robusta",IF(I65="Exc","Excelsa",IF(I65="Ara","Arabica",IF(I65="Lib","Liberica",""))))</f>
        <v>Liberica</v>
      </c>
      <c r="O65" t="str">
        <f>IF(J65="M","Medium",IF(J65="L","Light",IF(J65="D","Dark","")))</f>
        <v>Medium</v>
      </c>
      <c r="P65" t="str">
        <f>_xlfn.XLOOKUP(C65,[1]customers!$A$1:$A$1001,[1]customers!$I$1:$I$1001,,0)</f>
        <v>Yes</v>
      </c>
    </row>
    <row r="66" spans="1:16" x14ac:dyDescent="0.25">
      <c r="A66" s="2" t="s">
        <v>5748</v>
      </c>
      <c r="B66" s="4">
        <v>43531</v>
      </c>
      <c r="C66" s="2" t="s">
        <v>5749</v>
      </c>
      <c r="D66" t="s">
        <v>6183</v>
      </c>
      <c r="E66" s="2">
        <v>1</v>
      </c>
      <c r="F66" s="2" t="str">
        <f>_xlfn.XLOOKUP(C66,[1]customers!$A$1:$A$1001,[1]customers!$B$1:$B$1001,,0)</f>
        <v>Kameko Philbrick</v>
      </c>
      <c r="G66" s="2" t="str">
        <f>IF(_xlfn.XLOOKUP(C66,[1]customers!$A$1:$A$1001,[1]customers!$C$1:$C$1001,,0)=0,"",_xlfn.XLOOKUP(C66,[1]customers!$A$1:$A$1001,[1]customers!$C$1:$C$1001,,0))</f>
        <v>kphilbrickpu@cdc.gov</v>
      </c>
      <c r="H66" s="2" t="str">
        <f>_xlfn.XLOOKUP(C66,[1]customers!A$1:A$1001,[1]customers!$G$1:$G$1001,,0)</f>
        <v>United States</v>
      </c>
      <c r="I66" t="str">
        <f>INDEX([1]products!$A$1:$G$49,MATCH([1]orders!$D66,[1]products!$A$1:$A$49,0),MATCH([1]orders!I$1,[1]products!$A$1:$G$1,0))</f>
        <v>Exc</v>
      </c>
      <c r="J66" t="str">
        <f>INDEX([1]products!$A$1:$G$49,MATCH([1]orders!$D66,[1]products!$A$1:$A$49,0),MATCH([1]orders!J$1,[1]products!$A$1:$G$1,0))</f>
        <v>D</v>
      </c>
      <c r="K66" s="11">
        <f>INDEX([1]products!$A$1:$G$49,MATCH([1]orders!$D66,[1]products!$A$1:$A$49,0),MATCH([1]orders!K$1,[1]products!$A$1:$G$1,0))</f>
        <v>1</v>
      </c>
      <c r="L66" s="3">
        <f>INDEX([1]products!$A$1:$G$49,MATCH([1]orders!$D66,[1]products!$A$1:$A$49,0),MATCH([1]orders!L$1,[1]products!$A$1:$G$1,0))</f>
        <v>12.15</v>
      </c>
      <c r="M66" s="3">
        <f>L66*E66</f>
        <v>12.15</v>
      </c>
      <c r="N66" t="str">
        <f>IF(I66="Rob","Robusta",IF(I66="Exc","Excelsa",IF(I66="Ara","Arabica",IF(I66="Lib","Liberica",""))))</f>
        <v>Excelsa</v>
      </c>
      <c r="O66" t="str">
        <f>IF(J66="M","Medium",IF(J66="L","Light",IF(J66="D","Dark","")))</f>
        <v>Dark</v>
      </c>
      <c r="P66" t="str">
        <f>_xlfn.XLOOKUP(C66,[1]customers!$A$1:$A$1001,[1]customers!$I$1:$I$1001,,0)</f>
        <v>Yes</v>
      </c>
    </row>
    <row r="67" spans="1:16" x14ac:dyDescent="0.25">
      <c r="A67" s="2" t="s">
        <v>4234</v>
      </c>
      <c r="B67" s="4">
        <v>43532</v>
      </c>
      <c r="C67" s="2" t="s">
        <v>4235</v>
      </c>
      <c r="D67" t="s">
        <v>6155</v>
      </c>
      <c r="E67" s="2">
        <v>6</v>
      </c>
      <c r="F67" s="2" t="str">
        <f>_xlfn.XLOOKUP(C67,[1]customers!$A$1:$A$1001,[1]customers!$B$1:$B$1001,,0)</f>
        <v>Corrie Wass</v>
      </c>
      <c r="G67" s="2" t="str">
        <f>IF(_xlfn.XLOOKUP(C67,[1]customers!$A$1:$A$1001,[1]customers!$C$1:$C$1001,,0)=0,"",_xlfn.XLOOKUP(C67,[1]customers!$A$1:$A$1001,[1]customers!$C$1:$C$1001,,0))</f>
        <v>cwassif@prweb.com</v>
      </c>
      <c r="H67" s="2" t="str">
        <f>_xlfn.XLOOKUP(C67,[1]customers!A$1:A$1001,[1]customers!$G$1:$G$1001,,0)</f>
        <v>United States</v>
      </c>
      <c r="I67" t="str">
        <f>INDEX([1]products!$A$1:$G$49,MATCH([1]orders!$D67,[1]products!$A$1:$A$49,0),MATCH([1]orders!I$1,[1]products!$A$1:$G$1,0))</f>
        <v>Ara</v>
      </c>
      <c r="J67" t="str">
        <f>INDEX([1]products!$A$1:$G$49,MATCH([1]orders!$D67,[1]products!$A$1:$A$49,0),MATCH([1]orders!J$1,[1]products!$A$1:$G$1,0))</f>
        <v>M</v>
      </c>
      <c r="K67" s="11">
        <f>INDEX([1]products!$A$1:$G$49,MATCH([1]orders!$D67,[1]products!$A$1:$A$49,0),MATCH([1]orders!K$1,[1]products!$A$1:$G$1,0))</f>
        <v>1</v>
      </c>
      <c r="L67" s="3">
        <f>INDEX([1]products!$A$1:$G$49,MATCH([1]orders!$D67,[1]products!$A$1:$A$49,0),MATCH([1]orders!L$1,[1]products!$A$1:$G$1,0))</f>
        <v>11.25</v>
      </c>
      <c r="M67" s="3">
        <f>L67*E67</f>
        <v>67.5</v>
      </c>
      <c r="N67" t="str">
        <f>IF(I67="Rob","Robusta",IF(I67="Exc","Excelsa",IF(I67="Ara","Arabica",IF(I67="Lib","Liberica",""))))</f>
        <v>Arabica</v>
      </c>
      <c r="O67" t="str">
        <f>IF(J67="M","Medium",IF(J67="L","Light",IF(J67="D","Dark","")))</f>
        <v>Medium</v>
      </c>
      <c r="P67" t="str">
        <f>_xlfn.XLOOKUP(C67,[1]customers!$A$1:$A$1001,[1]customers!$I$1:$I$1001,,0)</f>
        <v>No</v>
      </c>
    </row>
    <row r="68" spans="1:16" x14ac:dyDescent="0.25">
      <c r="A68" s="2" t="s">
        <v>1123</v>
      </c>
      <c r="B68" s="4">
        <v>43533</v>
      </c>
      <c r="C68" s="2" t="s">
        <v>1124</v>
      </c>
      <c r="D68" t="s">
        <v>6162</v>
      </c>
      <c r="E68" s="2">
        <v>1</v>
      </c>
      <c r="F68" s="2" t="str">
        <f>_xlfn.XLOOKUP(C68,[1]customers!$A$1:$A$1001,[1]customers!$B$1:$B$1001,,0)</f>
        <v>Merrel Steptow</v>
      </c>
      <c r="G68" s="2" t="str">
        <f>IF(_xlfn.XLOOKUP(C68,[1]customers!$A$1:$A$1001,[1]customers!$C$1:$C$1001,,0)=0,"",_xlfn.XLOOKUP(C68,[1]customers!$A$1:$A$1001,[1]customers!$C$1:$C$1001,,0))</f>
        <v>msteptow35@earthlink.net</v>
      </c>
      <c r="H68" s="2" t="str">
        <f>_xlfn.XLOOKUP(C68,[1]customers!A$1:A$1001,[1]customers!$G$1:$G$1001,,0)</f>
        <v>Ireland</v>
      </c>
      <c r="I68" t="str">
        <f>INDEX([1]products!$A$1:$G$49,MATCH([1]orders!$D68,[1]products!$A$1:$A$49,0),MATCH([1]orders!I$1,[1]products!$A$1:$G$1,0))</f>
        <v>Lib</v>
      </c>
      <c r="J68" t="str">
        <f>INDEX([1]products!$A$1:$G$49,MATCH([1]orders!$D68,[1]products!$A$1:$A$49,0),MATCH([1]orders!J$1,[1]products!$A$1:$G$1,0))</f>
        <v>M</v>
      </c>
      <c r="K68" s="11">
        <f>INDEX([1]products!$A$1:$G$49,MATCH([1]orders!$D68,[1]products!$A$1:$A$49,0),MATCH([1]orders!K$1,[1]products!$A$1:$G$1,0))</f>
        <v>1</v>
      </c>
      <c r="L68" s="3">
        <f>INDEX([1]products!$A$1:$G$49,MATCH([1]orders!$D68,[1]products!$A$1:$A$49,0),MATCH([1]orders!L$1,[1]products!$A$1:$G$1,0))</f>
        <v>14.55</v>
      </c>
      <c r="M68" s="3">
        <f>L68*E68</f>
        <v>14.55</v>
      </c>
      <c r="N68" t="str">
        <f>IF(I68="Rob","Robusta",IF(I68="Exc","Excelsa",IF(I68="Ara","Arabica",IF(I68="Lib","Liberica",""))))</f>
        <v>Liberica</v>
      </c>
      <c r="O68" t="str">
        <f>IF(J68="M","Medium",IF(J68="L","Light",IF(J68="D","Dark","")))</f>
        <v>Medium</v>
      </c>
      <c r="P68" t="str">
        <f>_xlfn.XLOOKUP(C68,[1]customers!$A$1:$A$1001,[1]customers!$I$1:$I$1001,,0)</f>
        <v>No</v>
      </c>
    </row>
    <row r="69" spans="1:16" x14ac:dyDescent="0.25">
      <c r="A69" s="2" t="s">
        <v>2888</v>
      </c>
      <c r="B69" s="4">
        <v>43534</v>
      </c>
      <c r="C69" s="2" t="s">
        <v>2889</v>
      </c>
      <c r="D69" t="s">
        <v>6178</v>
      </c>
      <c r="E69" s="2">
        <v>4</v>
      </c>
      <c r="F69" s="2" t="str">
        <f>_xlfn.XLOOKUP(C69,[1]customers!$A$1:$A$1001,[1]customers!$B$1:$B$1001,,0)</f>
        <v>Manuel Darrigoe</v>
      </c>
      <c r="G69" s="2" t="str">
        <f>IF(_xlfn.XLOOKUP(C69,[1]customers!$A$1:$A$1001,[1]customers!$C$1:$C$1001,,0)=0,"",_xlfn.XLOOKUP(C69,[1]customers!$A$1:$A$1001,[1]customers!$C$1:$C$1001,,0))</f>
        <v>mdarrigoebu@hud.gov</v>
      </c>
      <c r="H69" s="2" t="str">
        <f>_xlfn.XLOOKUP(C69,[1]customers!A$1:A$1001,[1]customers!$G$1:$G$1001,,0)</f>
        <v>Ireland</v>
      </c>
      <c r="I69" t="str">
        <f>INDEX([1]products!$A$1:$G$49,MATCH([1]orders!$D69,[1]products!$A$1:$A$49,0),MATCH([1]orders!I$1,[1]products!$A$1:$G$1,0))</f>
        <v>Rob</v>
      </c>
      <c r="J69" t="str">
        <f>INDEX([1]products!$A$1:$G$49,MATCH([1]orders!$D69,[1]products!$A$1:$A$49,0),MATCH([1]orders!J$1,[1]products!$A$1:$G$1,0))</f>
        <v>L</v>
      </c>
      <c r="K69" s="11">
        <f>INDEX([1]products!$A$1:$G$49,MATCH([1]orders!$D69,[1]products!$A$1:$A$49,0),MATCH([1]orders!K$1,[1]products!$A$1:$G$1,0))</f>
        <v>0.2</v>
      </c>
      <c r="L69" s="3">
        <f>INDEX([1]products!$A$1:$G$49,MATCH([1]orders!$D69,[1]products!$A$1:$A$49,0),MATCH([1]orders!L$1,[1]products!$A$1:$G$1,0))</f>
        <v>3.5849999999999995</v>
      </c>
      <c r="M69" s="3">
        <f>L69*E69</f>
        <v>14.339999999999998</v>
      </c>
      <c r="N69" t="str">
        <f>IF(I69="Rob","Robusta",IF(I69="Exc","Excelsa",IF(I69="Ara","Arabica",IF(I69="Lib","Liberica",""))))</f>
        <v>Robusta</v>
      </c>
      <c r="O69" t="str">
        <f>IF(J69="M","Medium",IF(J69="L","Light",IF(J69="D","Dark","")))</f>
        <v>Light</v>
      </c>
      <c r="P69" t="str">
        <f>_xlfn.XLOOKUP(C69,[1]customers!$A$1:$A$1001,[1]customers!$I$1:$I$1001,,0)</f>
        <v>Yes</v>
      </c>
    </row>
    <row r="70" spans="1:16" x14ac:dyDescent="0.25">
      <c r="A70" s="2" t="s">
        <v>5995</v>
      </c>
      <c r="B70" s="4">
        <v>43535</v>
      </c>
      <c r="C70" s="2" t="s">
        <v>5996</v>
      </c>
      <c r="D70" t="s">
        <v>6172</v>
      </c>
      <c r="E70" s="2">
        <v>1</v>
      </c>
      <c r="F70" s="2" t="str">
        <f>_xlfn.XLOOKUP(C70,[1]customers!$A$1:$A$1001,[1]customers!$B$1:$B$1001,,0)</f>
        <v>Sada Roseborough</v>
      </c>
      <c r="G70" s="2" t="str">
        <f>IF(_xlfn.XLOOKUP(C70,[1]customers!$A$1:$A$1001,[1]customers!$C$1:$C$1001,,0)=0,"",_xlfn.XLOOKUP(C70,[1]customers!$A$1:$A$1001,[1]customers!$C$1:$C$1001,,0))</f>
        <v>sroseboroughr2@virginia.edu</v>
      </c>
      <c r="H70" s="2" t="str">
        <f>_xlfn.XLOOKUP(C70,[1]customers!A$1:A$1001,[1]customers!$G$1:$G$1001,,0)</f>
        <v>United States</v>
      </c>
      <c r="I70" t="str">
        <f>INDEX([1]products!$A$1:$G$49,MATCH([1]orders!$D70,[1]products!$A$1:$A$49,0),MATCH([1]orders!I$1,[1]products!$A$1:$G$1,0))</f>
        <v>Rob</v>
      </c>
      <c r="J70" t="str">
        <f>INDEX([1]products!$A$1:$G$49,MATCH([1]orders!$D70,[1]products!$A$1:$A$49,0),MATCH([1]orders!J$1,[1]products!$A$1:$G$1,0))</f>
        <v>D</v>
      </c>
      <c r="K70" s="11">
        <f>INDEX([1]products!$A$1:$G$49,MATCH([1]orders!$D70,[1]products!$A$1:$A$49,0),MATCH([1]orders!K$1,[1]products!$A$1:$G$1,0))</f>
        <v>0.5</v>
      </c>
      <c r="L70" s="3">
        <f>INDEX([1]products!$A$1:$G$49,MATCH([1]orders!$D70,[1]products!$A$1:$A$49,0),MATCH([1]orders!L$1,[1]products!$A$1:$G$1,0))</f>
        <v>5.3699999999999992</v>
      </c>
      <c r="M70" s="3">
        <f>L70*E70</f>
        <v>5.3699999999999992</v>
      </c>
      <c r="N70" t="str">
        <f>IF(I70="Rob","Robusta",IF(I70="Exc","Excelsa",IF(I70="Ara","Arabica",IF(I70="Lib","Liberica",""))))</f>
        <v>Robusta</v>
      </c>
      <c r="O70" t="str">
        <f>IF(J70="M","Medium",IF(J70="L","Light",IF(J70="D","Dark","")))</f>
        <v>Dark</v>
      </c>
      <c r="P70" t="str">
        <f>_xlfn.XLOOKUP(C70,[1]customers!$A$1:$A$1001,[1]customers!$I$1:$I$1001,,0)</f>
        <v>Yes</v>
      </c>
    </row>
    <row r="71" spans="1:16" x14ac:dyDescent="0.25">
      <c r="A71" s="2" t="s">
        <v>5609</v>
      </c>
      <c r="B71" s="4">
        <v>43536</v>
      </c>
      <c r="C71" s="2" t="s">
        <v>5610</v>
      </c>
      <c r="D71" t="s">
        <v>6157</v>
      </c>
      <c r="E71" s="2">
        <v>6</v>
      </c>
      <c r="F71" s="2" t="str">
        <f>_xlfn.XLOOKUP(C71,[1]customers!$A$1:$A$1001,[1]customers!$B$1:$B$1001,,0)</f>
        <v>Darcy Lochran</v>
      </c>
      <c r="G71" s="2" t="str">
        <f>IF(_xlfn.XLOOKUP(C71,[1]customers!$A$1:$A$1001,[1]customers!$C$1:$C$1001,,0)=0,"",_xlfn.XLOOKUP(C71,[1]customers!$A$1:$A$1001,[1]customers!$C$1:$C$1001,,0))</f>
        <v/>
      </c>
      <c r="H71" s="2" t="str">
        <f>_xlfn.XLOOKUP(C71,[1]customers!A$1:A$1001,[1]customers!$G$1:$G$1001,,0)</f>
        <v>United States</v>
      </c>
      <c r="I71" t="str">
        <f>INDEX([1]products!$A$1:$G$49,MATCH([1]orders!$D71,[1]products!$A$1:$A$49,0),MATCH([1]orders!I$1,[1]products!$A$1:$G$1,0))</f>
        <v>Ara</v>
      </c>
      <c r="J71" t="str">
        <f>INDEX([1]products!$A$1:$G$49,MATCH([1]orders!$D71,[1]products!$A$1:$A$49,0),MATCH([1]orders!J$1,[1]products!$A$1:$G$1,0))</f>
        <v>M</v>
      </c>
      <c r="K71" s="11">
        <f>INDEX([1]products!$A$1:$G$49,MATCH([1]orders!$D71,[1]products!$A$1:$A$49,0),MATCH([1]orders!K$1,[1]products!$A$1:$G$1,0))</f>
        <v>0.5</v>
      </c>
      <c r="L71" s="3">
        <f>INDEX([1]products!$A$1:$G$49,MATCH([1]orders!$D71,[1]products!$A$1:$A$49,0),MATCH([1]orders!L$1,[1]products!$A$1:$G$1,0))</f>
        <v>6.75</v>
      </c>
      <c r="M71" s="3">
        <f>L71*E71</f>
        <v>40.5</v>
      </c>
      <c r="N71" t="str">
        <f>IF(I71="Rob","Robusta",IF(I71="Exc","Excelsa",IF(I71="Ara","Arabica",IF(I71="Lib","Liberica",""))))</f>
        <v>Arabica</v>
      </c>
      <c r="O71" t="str">
        <f>IF(J71="M","Medium",IF(J71="L","Light",IF(J71="D","Dark","")))</f>
        <v>Medium</v>
      </c>
      <c r="P71" t="str">
        <f>_xlfn.XLOOKUP(C71,[1]customers!$A$1:$A$1001,[1]customers!$I$1:$I$1001,,0)</f>
        <v>Yes</v>
      </c>
    </row>
    <row r="72" spans="1:16" x14ac:dyDescent="0.25">
      <c r="A72" s="2" t="s">
        <v>6081</v>
      </c>
      <c r="B72" s="4">
        <v>43537</v>
      </c>
      <c r="C72" s="2" t="s">
        <v>6082</v>
      </c>
      <c r="D72" t="s">
        <v>6175</v>
      </c>
      <c r="E72" s="2">
        <v>6</v>
      </c>
      <c r="F72" s="2" t="str">
        <f>_xlfn.XLOOKUP(C72,[1]customers!$A$1:$A$1001,[1]customers!$B$1:$B$1001,,0)</f>
        <v>Herta Layne</v>
      </c>
      <c r="G72" s="2" t="str">
        <f>IF(_xlfn.XLOOKUP(C72,[1]customers!$A$1:$A$1001,[1]customers!$C$1:$C$1001,,0)=0,"",_xlfn.XLOOKUP(C72,[1]customers!$A$1:$A$1001,[1]customers!$C$1:$C$1001,,0))</f>
        <v/>
      </c>
      <c r="H72" s="2" t="str">
        <f>_xlfn.XLOOKUP(C72,[1]customers!A$1:A$1001,[1]customers!$G$1:$G$1001,,0)</f>
        <v>United States</v>
      </c>
      <c r="I72" t="str">
        <f>INDEX([1]products!$A$1:$G$49,MATCH([1]orders!$D72,[1]products!$A$1:$A$49,0),MATCH([1]orders!I$1,[1]products!$A$1:$G$1,0))</f>
        <v>Ara</v>
      </c>
      <c r="J72" t="str">
        <f>INDEX([1]products!$A$1:$G$49,MATCH([1]orders!$D72,[1]products!$A$1:$A$49,0),MATCH([1]orders!J$1,[1]products!$A$1:$G$1,0))</f>
        <v>M</v>
      </c>
      <c r="K72" s="11">
        <f>INDEX([1]products!$A$1:$G$49,MATCH([1]orders!$D72,[1]products!$A$1:$A$49,0),MATCH([1]orders!K$1,[1]products!$A$1:$G$1,0))</f>
        <v>2.5</v>
      </c>
      <c r="L72" s="3">
        <f>INDEX([1]products!$A$1:$G$49,MATCH([1]orders!$D72,[1]products!$A$1:$A$49,0),MATCH([1]orders!L$1,[1]products!$A$1:$G$1,0))</f>
        <v>25.874999999999996</v>
      </c>
      <c r="M72" s="3">
        <f>L72*E72</f>
        <v>155.24999999999997</v>
      </c>
      <c r="N72" t="str">
        <f>IF(I72="Rob","Robusta",IF(I72="Exc","Excelsa",IF(I72="Ara","Arabica",IF(I72="Lib","Liberica",""))))</f>
        <v>Arabica</v>
      </c>
      <c r="O72" t="str">
        <f>IF(J72="M","Medium",IF(J72="L","Light",IF(J72="D","Dark","")))</f>
        <v>Medium</v>
      </c>
      <c r="P72" t="str">
        <f>_xlfn.XLOOKUP(C72,[1]customers!$A$1:$A$1001,[1]customers!$I$1:$I$1001,,0)</f>
        <v>Yes</v>
      </c>
    </row>
    <row r="73" spans="1:16" x14ac:dyDescent="0.25">
      <c r="A73" s="2" t="s">
        <v>1305</v>
      </c>
      <c r="B73" s="4">
        <v>43538</v>
      </c>
      <c r="C73" s="2" t="s">
        <v>1306</v>
      </c>
      <c r="D73" t="s">
        <v>6159</v>
      </c>
      <c r="E73" s="2">
        <v>4</v>
      </c>
      <c r="F73" s="2" t="str">
        <f>_xlfn.XLOOKUP(C73,[1]customers!$A$1:$A$1001,[1]customers!$B$1:$B$1001,,0)</f>
        <v>Osmund Clausen-Thue</v>
      </c>
      <c r="G73" s="2" t="str">
        <f>IF(_xlfn.XLOOKUP(C73,[1]customers!$A$1:$A$1001,[1]customers!$C$1:$C$1001,,0)=0,"",_xlfn.XLOOKUP(C73,[1]customers!$A$1:$A$1001,[1]customers!$C$1:$C$1001,,0))</f>
        <v>oclausenthue41@marriott.com</v>
      </c>
      <c r="H73" s="2" t="str">
        <f>_xlfn.XLOOKUP(C73,[1]customers!A$1:A$1001,[1]customers!$G$1:$G$1001,,0)</f>
        <v>United States</v>
      </c>
      <c r="I73" t="str">
        <f>INDEX([1]products!$A$1:$G$49,MATCH([1]orders!$D73,[1]products!$A$1:$A$49,0),MATCH([1]orders!I$1,[1]products!$A$1:$G$1,0))</f>
        <v>Lib</v>
      </c>
      <c r="J73" t="str">
        <f>INDEX([1]products!$A$1:$G$49,MATCH([1]orders!$D73,[1]products!$A$1:$A$49,0),MATCH([1]orders!J$1,[1]products!$A$1:$G$1,0))</f>
        <v>M</v>
      </c>
      <c r="K73" s="11">
        <f>INDEX([1]products!$A$1:$G$49,MATCH([1]orders!$D73,[1]products!$A$1:$A$49,0),MATCH([1]orders!K$1,[1]products!$A$1:$G$1,0))</f>
        <v>0.2</v>
      </c>
      <c r="L73" s="3">
        <f>INDEX([1]products!$A$1:$G$49,MATCH([1]orders!$D73,[1]products!$A$1:$A$49,0),MATCH([1]orders!L$1,[1]products!$A$1:$G$1,0))</f>
        <v>4.3650000000000002</v>
      </c>
      <c r="M73" s="3">
        <f>L73*E73</f>
        <v>17.46</v>
      </c>
      <c r="N73" t="str">
        <f>IF(I73="Rob","Robusta",IF(I73="Exc","Excelsa",IF(I73="Ara","Arabica",IF(I73="Lib","Liberica",""))))</f>
        <v>Liberica</v>
      </c>
      <c r="O73" t="str">
        <f>IF(J73="M","Medium",IF(J73="L","Light",IF(J73="D","Dark","")))</f>
        <v>Medium</v>
      </c>
      <c r="P73" t="str">
        <f>_xlfn.XLOOKUP(C73,[1]customers!$A$1:$A$1001,[1]customers!$I$1:$I$1001,,0)</f>
        <v>No</v>
      </c>
    </row>
    <row r="74" spans="1:16" x14ac:dyDescent="0.25">
      <c r="A74" s="2" t="s">
        <v>2962</v>
      </c>
      <c r="B74" s="4">
        <v>43539</v>
      </c>
      <c r="C74" s="2" t="s">
        <v>2963</v>
      </c>
      <c r="D74" t="s">
        <v>6176</v>
      </c>
      <c r="E74" s="2">
        <v>4</v>
      </c>
      <c r="F74" s="2" t="str">
        <f>_xlfn.XLOOKUP(C74,[1]customers!$A$1:$A$1001,[1]customers!$B$1:$B$1001,,0)</f>
        <v>Chickie Ragless</v>
      </c>
      <c r="G74" s="2" t="str">
        <f>IF(_xlfn.XLOOKUP(C74,[1]customers!$A$1:$A$1001,[1]customers!$C$1:$C$1001,,0)=0,"",_xlfn.XLOOKUP(C74,[1]customers!$A$1:$A$1001,[1]customers!$C$1:$C$1001,,0))</f>
        <v>craglessc7@webmd.com</v>
      </c>
      <c r="H74" s="2" t="str">
        <f>_xlfn.XLOOKUP(C74,[1]customers!A$1:A$1001,[1]customers!$G$1:$G$1001,,0)</f>
        <v>Ireland</v>
      </c>
      <c r="I74" t="str">
        <f>INDEX([1]products!$A$1:$G$49,MATCH([1]orders!$D74,[1]products!$A$1:$A$49,0),MATCH([1]orders!I$1,[1]products!$A$1:$G$1,0))</f>
        <v>Exc</v>
      </c>
      <c r="J74" t="str">
        <f>INDEX([1]products!$A$1:$G$49,MATCH([1]orders!$D74,[1]products!$A$1:$A$49,0),MATCH([1]orders!J$1,[1]products!$A$1:$G$1,0))</f>
        <v>L</v>
      </c>
      <c r="K74" s="11">
        <f>INDEX([1]products!$A$1:$G$49,MATCH([1]orders!$D74,[1]products!$A$1:$A$49,0),MATCH([1]orders!K$1,[1]products!$A$1:$G$1,0))</f>
        <v>0.5</v>
      </c>
      <c r="L74" s="3">
        <f>INDEX([1]products!$A$1:$G$49,MATCH([1]orders!$D74,[1]products!$A$1:$A$49,0),MATCH([1]orders!L$1,[1]products!$A$1:$G$1,0))</f>
        <v>8.91</v>
      </c>
      <c r="M74" s="3">
        <f>L74*E74</f>
        <v>35.64</v>
      </c>
      <c r="N74" t="str">
        <f>IF(I74="Rob","Robusta",IF(I74="Exc","Excelsa",IF(I74="Ara","Arabica",IF(I74="Lib","Liberica",""))))</f>
        <v>Excelsa</v>
      </c>
      <c r="O74" t="str">
        <f>IF(J74="M","Medium",IF(J74="L","Light",IF(J74="D","Dark","")))</f>
        <v>Light</v>
      </c>
      <c r="P74" t="str">
        <f>_xlfn.XLOOKUP(C74,[1]customers!$A$1:$A$1001,[1]customers!$I$1:$I$1001,,0)</f>
        <v>No</v>
      </c>
    </row>
    <row r="75" spans="1:16" x14ac:dyDescent="0.25">
      <c r="A75" s="2" t="s">
        <v>2515</v>
      </c>
      <c r="B75" s="4">
        <v>43540</v>
      </c>
      <c r="C75" s="2" t="s">
        <v>2516</v>
      </c>
      <c r="D75" t="s">
        <v>6178</v>
      </c>
      <c r="E75" s="2">
        <v>6</v>
      </c>
      <c r="F75" s="2" t="str">
        <f>_xlfn.XLOOKUP(C75,[1]customers!$A$1:$A$1001,[1]customers!$B$1:$B$1001,,0)</f>
        <v>Yuma Skipsey</v>
      </c>
      <c r="G75" s="2" t="str">
        <f>IF(_xlfn.XLOOKUP(C75,[1]customers!$A$1:$A$1001,[1]customers!$C$1:$C$1001,,0)=0,"",_xlfn.XLOOKUP(C75,[1]customers!$A$1:$A$1001,[1]customers!$C$1:$C$1001,,0))</f>
        <v>yskipsey9z@spotify.com</v>
      </c>
      <c r="H75" s="2" t="str">
        <f>_xlfn.XLOOKUP(C75,[1]customers!A$1:A$1001,[1]customers!$G$1:$G$1001,,0)</f>
        <v>United Kingdom</v>
      </c>
      <c r="I75" t="str">
        <f>INDEX([1]products!$A$1:$G$49,MATCH([1]orders!$D75,[1]products!$A$1:$A$49,0),MATCH([1]orders!I$1,[1]products!$A$1:$G$1,0))</f>
        <v>Rob</v>
      </c>
      <c r="J75" t="str">
        <f>INDEX([1]products!$A$1:$G$49,MATCH([1]orders!$D75,[1]products!$A$1:$A$49,0),MATCH([1]orders!J$1,[1]products!$A$1:$G$1,0))</f>
        <v>L</v>
      </c>
      <c r="K75" s="11">
        <f>INDEX([1]products!$A$1:$G$49,MATCH([1]orders!$D75,[1]products!$A$1:$A$49,0),MATCH([1]orders!K$1,[1]products!$A$1:$G$1,0))</f>
        <v>0.2</v>
      </c>
      <c r="L75" s="3">
        <f>INDEX([1]products!$A$1:$G$49,MATCH([1]orders!$D75,[1]products!$A$1:$A$49,0),MATCH([1]orders!L$1,[1]products!$A$1:$G$1,0))</f>
        <v>3.5849999999999995</v>
      </c>
      <c r="M75" s="3">
        <f>L75*E75</f>
        <v>21.509999999999998</v>
      </c>
      <c r="N75" t="str">
        <f>IF(I75="Rob","Robusta",IF(I75="Exc","Excelsa",IF(I75="Ara","Arabica",IF(I75="Lib","Liberica",""))))</f>
        <v>Robusta</v>
      </c>
      <c r="O75" t="str">
        <f>IF(J75="M","Medium",IF(J75="L","Light",IF(J75="D","Dark","")))</f>
        <v>Light</v>
      </c>
      <c r="P75" t="str">
        <f>_xlfn.XLOOKUP(C75,[1]customers!$A$1:$A$1001,[1]customers!$I$1:$I$1001,,0)</f>
        <v>No</v>
      </c>
    </row>
    <row r="76" spans="1:16" x14ac:dyDescent="0.25">
      <c r="A76" s="2" t="s">
        <v>4797</v>
      </c>
      <c r="B76" s="4">
        <v>43541</v>
      </c>
      <c r="C76" s="2" t="s">
        <v>4798</v>
      </c>
      <c r="D76" t="s">
        <v>6160</v>
      </c>
      <c r="E76" s="2">
        <v>5</v>
      </c>
      <c r="F76" s="2" t="str">
        <f>_xlfn.XLOOKUP(C76,[1]customers!$A$1:$A$1001,[1]customers!$B$1:$B$1001,,0)</f>
        <v>Sharona Danilchik</v>
      </c>
      <c r="G76" s="2" t="str">
        <f>IF(_xlfn.XLOOKUP(C76,[1]customers!$A$1:$A$1001,[1]customers!$C$1:$C$1001,,0)=0,"",_xlfn.XLOOKUP(C76,[1]customers!$A$1:$A$1001,[1]customers!$C$1:$C$1001,,0))</f>
        <v>sdanilchikl6@mit.edu</v>
      </c>
      <c r="H76" s="2" t="str">
        <f>_xlfn.XLOOKUP(C76,[1]customers!A$1:A$1001,[1]customers!$G$1:$G$1001,,0)</f>
        <v>United Kingdom</v>
      </c>
      <c r="I76" t="str">
        <f>INDEX([1]products!$A$1:$G$49,MATCH([1]orders!$D76,[1]products!$A$1:$A$49,0),MATCH([1]orders!I$1,[1]products!$A$1:$G$1,0))</f>
        <v>Lib</v>
      </c>
      <c r="J76" t="str">
        <f>INDEX([1]products!$A$1:$G$49,MATCH([1]orders!$D76,[1]products!$A$1:$A$49,0),MATCH([1]orders!J$1,[1]products!$A$1:$G$1,0))</f>
        <v>M</v>
      </c>
      <c r="K76" s="11">
        <f>INDEX([1]products!$A$1:$G$49,MATCH([1]orders!$D76,[1]products!$A$1:$A$49,0),MATCH([1]orders!K$1,[1]products!$A$1:$G$1,0))</f>
        <v>0.5</v>
      </c>
      <c r="L76" s="3">
        <f>INDEX([1]products!$A$1:$G$49,MATCH([1]orders!$D76,[1]products!$A$1:$A$49,0),MATCH([1]orders!L$1,[1]products!$A$1:$G$1,0))</f>
        <v>8.73</v>
      </c>
      <c r="M76" s="3">
        <f>L76*E76</f>
        <v>43.650000000000006</v>
      </c>
      <c r="N76" t="str">
        <f>IF(I76="Rob","Robusta",IF(I76="Exc","Excelsa",IF(I76="Ara","Arabica",IF(I76="Lib","Liberica",""))))</f>
        <v>Liberica</v>
      </c>
      <c r="O76" t="str">
        <f>IF(J76="M","Medium",IF(J76="L","Light",IF(J76="D","Dark","")))</f>
        <v>Medium</v>
      </c>
      <c r="P76" t="str">
        <f>_xlfn.XLOOKUP(C76,[1]customers!$A$1:$A$1001,[1]customers!$I$1:$I$1001,,0)</f>
        <v>No</v>
      </c>
    </row>
    <row r="77" spans="1:16" x14ac:dyDescent="0.25">
      <c r="A77" s="2" t="s">
        <v>4676</v>
      </c>
      <c r="B77" s="4">
        <v>43542</v>
      </c>
      <c r="C77" s="2" t="s">
        <v>4677</v>
      </c>
      <c r="D77" t="s">
        <v>6159</v>
      </c>
      <c r="E77" s="2">
        <v>2</v>
      </c>
      <c r="F77" s="2" t="str">
        <f>_xlfn.XLOOKUP(C77,[1]customers!$A$1:$A$1001,[1]customers!$B$1:$B$1001,,0)</f>
        <v>Lyon Ibert</v>
      </c>
      <c r="G77" s="2" t="str">
        <f>IF(_xlfn.XLOOKUP(C77,[1]customers!$A$1:$A$1001,[1]customers!$C$1:$C$1001,,0)=0,"",_xlfn.XLOOKUP(C77,[1]customers!$A$1:$A$1001,[1]customers!$C$1:$C$1001,,0))</f>
        <v>libertkl@huffingtonpost.com</v>
      </c>
      <c r="H77" s="2" t="str">
        <f>_xlfn.XLOOKUP(C77,[1]customers!A$1:A$1001,[1]customers!$G$1:$G$1001,,0)</f>
        <v>United States</v>
      </c>
      <c r="I77" t="str">
        <f>INDEX([1]products!$A$1:$G$49,MATCH([1]orders!$D77,[1]products!$A$1:$A$49,0),MATCH([1]orders!I$1,[1]products!$A$1:$G$1,0))</f>
        <v>Lib</v>
      </c>
      <c r="J77" t="str">
        <f>INDEX([1]products!$A$1:$G$49,MATCH([1]orders!$D77,[1]products!$A$1:$A$49,0),MATCH([1]orders!J$1,[1]products!$A$1:$G$1,0))</f>
        <v>M</v>
      </c>
      <c r="K77" s="11">
        <f>INDEX([1]products!$A$1:$G$49,MATCH([1]orders!$D77,[1]products!$A$1:$A$49,0),MATCH([1]orders!K$1,[1]products!$A$1:$G$1,0))</f>
        <v>0.2</v>
      </c>
      <c r="L77" s="3">
        <f>INDEX([1]products!$A$1:$G$49,MATCH([1]orders!$D77,[1]products!$A$1:$A$49,0),MATCH([1]orders!L$1,[1]products!$A$1:$G$1,0))</f>
        <v>4.3650000000000002</v>
      </c>
      <c r="M77" s="3">
        <f>L77*E77</f>
        <v>8.73</v>
      </c>
      <c r="N77" t="str">
        <f>IF(I77="Rob","Robusta",IF(I77="Exc","Excelsa",IF(I77="Ara","Arabica",IF(I77="Lib","Liberica",""))))</f>
        <v>Liberica</v>
      </c>
      <c r="O77" t="str">
        <f>IF(J77="M","Medium",IF(J77="L","Light",IF(J77="D","Dark","")))</f>
        <v>Medium</v>
      </c>
      <c r="P77" t="str">
        <f>_xlfn.XLOOKUP(C77,[1]customers!$A$1:$A$1001,[1]customers!$I$1:$I$1001,,0)</f>
        <v>No</v>
      </c>
    </row>
    <row r="78" spans="1:16" x14ac:dyDescent="0.25">
      <c r="A78" s="2" t="s">
        <v>1567</v>
      </c>
      <c r="B78" s="4">
        <v>43543</v>
      </c>
      <c r="C78" s="2" t="s">
        <v>1568</v>
      </c>
      <c r="D78" t="s">
        <v>6150</v>
      </c>
      <c r="E78" s="2">
        <v>5</v>
      </c>
      <c r="F78" s="2" t="str">
        <f>_xlfn.XLOOKUP(C78,[1]customers!$A$1:$A$1001,[1]customers!$B$1:$B$1001,,0)</f>
        <v>Alisun Baudino</v>
      </c>
      <c r="G78" s="2" t="str">
        <f>IF(_xlfn.XLOOKUP(C78,[1]customers!$A$1:$A$1001,[1]customers!$C$1:$C$1001,,0)=0,"",_xlfn.XLOOKUP(C78,[1]customers!$A$1:$A$1001,[1]customers!$C$1:$C$1001,,0))</f>
        <v>abaudino5b@netvibes.com</v>
      </c>
      <c r="H78" s="2" t="str">
        <f>_xlfn.XLOOKUP(C78,[1]customers!A$1:A$1001,[1]customers!$G$1:$G$1001,,0)</f>
        <v>United States</v>
      </c>
      <c r="I78" t="str">
        <f>INDEX([1]products!$A$1:$G$49,MATCH([1]orders!$D78,[1]products!$A$1:$A$49,0),MATCH([1]orders!I$1,[1]products!$A$1:$G$1,0))</f>
        <v>Lib</v>
      </c>
      <c r="J78" t="str">
        <f>INDEX([1]products!$A$1:$G$49,MATCH([1]orders!$D78,[1]products!$A$1:$A$49,0),MATCH([1]orders!J$1,[1]products!$A$1:$G$1,0))</f>
        <v>D</v>
      </c>
      <c r="K78" s="11">
        <f>INDEX([1]products!$A$1:$G$49,MATCH([1]orders!$D78,[1]products!$A$1:$A$49,0),MATCH([1]orders!K$1,[1]products!$A$1:$G$1,0))</f>
        <v>0.2</v>
      </c>
      <c r="L78" s="3">
        <f>INDEX([1]products!$A$1:$G$49,MATCH([1]orders!$D78,[1]products!$A$1:$A$49,0),MATCH([1]orders!L$1,[1]products!$A$1:$G$1,0))</f>
        <v>3.8849999999999998</v>
      </c>
      <c r="M78" s="3">
        <f>L78*E78</f>
        <v>19.424999999999997</v>
      </c>
      <c r="N78" t="str">
        <f>IF(I78="Rob","Robusta",IF(I78="Exc","Excelsa",IF(I78="Ara","Arabica",IF(I78="Lib","Liberica",""))))</f>
        <v>Liberica</v>
      </c>
      <c r="O78" t="str">
        <f>IF(J78="M","Medium",IF(J78="L","Light",IF(J78="D","Dark","")))</f>
        <v>Dark</v>
      </c>
      <c r="P78" t="str">
        <f>_xlfn.XLOOKUP(C78,[1]customers!$A$1:$A$1001,[1]customers!$I$1:$I$1001,,0)</f>
        <v>Yes</v>
      </c>
    </row>
    <row r="79" spans="1:16" x14ac:dyDescent="0.25">
      <c r="A79" s="2" t="s">
        <v>1089</v>
      </c>
      <c r="B79" s="4">
        <v>43544</v>
      </c>
      <c r="C79" s="2" t="s">
        <v>1090</v>
      </c>
      <c r="D79" t="s">
        <v>6146</v>
      </c>
      <c r="E79" s="2">
        <v>3</v>
      </c>
      <c r="F79" s="2" t="str">
        <f>_xlfn.XLOOKUP(C79,[1]customers!$A$1:$A$1001,[1]customers!$B$1:$B$1001,,0)</f>
        <v>Pen Wye</v>
      </c>
      <c r="G79" s="2" t="str">
        <f>IF(_xlfn.XLOOKUP(C79,[1]customers!$A$1:$A$1001,[1]customers!$C$1:$C$1001,,0)=0,"",_xlfn.XLOOKUP(C79,[1]customers!$A$1:$A$1001,[1]customers!$C$1:$C$1001,,0))</f>
        <v>pwye2z@dagondesign.com</v>
      </c>
      <c r="H79" s="2" t="str">
        <f>_xlfn.XLOOKUP(C79,[1]customers!A$1:A$1001,[1]customers!$G$1:$G$1001,,0)</f>
        <v>United States</v>
      </c>
      <c r="I79" t="str">
        <f>INDEX([1]products!$A$1:$G$49,MATCH([1]orders!$D79,[1]products!$A$1:$A$49,0),MATCH([1]orders!I$1,[1]products!$A$1:$G$1,0))</f>
        <v>Rob</v>
      </c>
      <c r="J79" t="str">
        <f>INDEX([1]products!$A$1:$G$49,MATCH([1]orders!$D79,[1]products!$A$1:$A$49,0),MATCH([1]orders!J$1,[1]products!$A$1:$G$1,0))</f>
        <v>M</v>
      </c>
      <c r="K79" s="11">
        <f>INDEX([1]products!$A$1:$G$49,MATCH([1]orders!$D79,[1]products!$A$1:$A$49,0),MATCH([1]orders!K$1,[1]products!$A$1:$G$1,0))</f>
        <v>0.5</v>
      </c>
      <c r="L79" s="3">
        <f>INDEX([1]products!$A$1:$G$49,MATCH([1]orders!$D79,[1]products!$A$1:$A$49,0),MATCH([1]orders!L$1,[1]products!$A$1:$G$1,0))</f>
        <v>5.97</v>
      </c>
      <c r="M79" s="3">
        <f>L79*E79</f>
        <v>17.91</v>
      </c>
      <c r="N79" t="str">
        <f>IF(I79="Rob","Robusta",IF(I79="Exc","Excelsa",IF(I79="Ara","Arabica",IF(I79="Lib","Liberica",""))))</f>
        <v>Robusta</v>
      </c>
      <c r="O79" t="str">
        <f>IF(J79="M","Medium",IF(J79="L","Light",IF(J79="D","Dark","")))</f>
        <v>Medium</v>
      </c>
      <c r="P79" t="str">
        <f>_xlfn.XLOOKUP(C79,[1]customers!$A$1:$A$1001,[1]customers!$I$1:$I$1001,,0)</f>
        <v>Yes</v>
      </c>
    </row>
    <row r="80" spans="1:16" x14ac:dyDescent="0.25">
      <c r="A80" s="2" t="s">
        <v>1818</v>
      </c>
      <c r="B80" s="4">
        <v>43545</v>
      </c>
      <c r="C80" s="2" t="s">
        <v>1819</v>
      </c>
      <c r="D80" t="s">
        <v>6164</v>
      </c>
      <c r="E80" s="2">
        <v>5</v>
      </c>
      <c r="F80" s="2" t="str">
        <f>_xlfn.XLOOKUP(C80,[1]customers!$A$1:$A$1001,[1]customers!$B$1:$B$1001,,0)</f>
        <v>Samuele Ales0</v>
      </c>
      <c r="G80" s="2" t="str">
        <f>IF(_xlfn.XLOOKUP(C80,[1]customers!$A$1:$A$1001,[1]customers!$C$1:$C$1001,,0)=0,"",_xlfn.XLOOKUP(C80,[1]customers!$A$1:$A$1001,[1]customers!$C$1:$C$1001,,0))</f>
        <v/>
      </c>
      <c r="H80" s="2" t="str">
        <f>_xlfn.XLOOKUP(C80,[1]customers!A$1:A$1001,[1]customers!$G$1:$G$1001,,0)</f>
        <v>Ireland</v>
      </c>
      <c r="I80" t="str">
        <f>INDEX([1]products!$A$1:$G$49,MATCH([1]orders!$D80,[1]products!$A$1:$A$49,0),MATCH([1]orders!I$1,[1]products!$A$1:$G$1,0))</f>
        <v>Lib</v>
      </c>
      <c r="J80" t="str">
        <f>INDEX([1]products!$A$1:$G$49,MATCH([1]orders!$D80,[1]products!$A$1:$A$49,0),MATCH([1]orders!J$1,[1]products!$A$1:$G$1,0))</f>
        <v>L</v>
      </c>
      <c r="K80" s="11">
        <f>INDEX([1]products!$A$1:$G$49,MATCH([1]orders!$D80,[1]products!$A$1:$A$49,0),MATCH([1]orders!K$1,[1]products!$A$1:$G$1,0))</f>
        <v>2.5</v>
      </c>
      <c r="L80" s="3">
        <f>INDEX([1]products!$A$1:$G$49,MATCH([1]orders!$D80,[1]products!$A$1:$A$49,0),MATCH([1]orders!L$1,[1]products!$A$1:$G$1,0))</f>
        <v>36.454999999999998</v>
      </c>
      <c r="M80" s="3">
        <f>L80*E80</f>
        <v>182.27499999999998</v>
      </c>
      <c r="N80" t="str">
        <f>IF(I80="Rob","Robusta",IF(I80="Exc","Excelsa",IF(I80="Ara","Arabica",IF(I80="Lib","Liberica",""))))</f>
        <v>Liberica</v>
      </c>
      <c r="O80" t="str">
        <f>IF(J80="M","Medium",IF(J80="L","Light",IF(J80="D","Dark","")))</f>
        <v>Light</v>
      </c>
      <c r="P80" t="str">
        <f>_xlfn.XLOOKUP(C80,[1]customers!$A$1:$A$1001,[1]customers!$I$1:$I$1001,,0)</f>
        <v>No</v>
      </c>
    </row>
    <row r="81" spans="1:16" x14ac:dyDescent="0.25">
      <c r="A81" s="2" t="s">
        <v>942</v>
      </c>
      <c r="B81" s="4">
        <v>43546</v>
      </c>
      <c r="C81" s="2" t="s">
        <v>943</v>
      </c>
      <c r="D81" t="s">
        <v>6180</v>
      </c>
      <c r="E81" s="2">
        <v>5</v>
      </c>
      <c r="F81" s="2" t="str">
        <f>_xlfn.XLOOKUP(C81,[1]customers!$A$1:$A$1001,[1]customers!$B$1:$B$1001,,0)</f>
        <v>Ami Arnow</v>
      </c>
      <c r="G81" s="2" t="str">
        <f>IF(_xlfn.XLOOKUP(C81,[1]customers!$A$1:$A$1001,[1]customers!$C$1:$C$1001,,0)=0,"",_xlfn.XLOOKUP(C81,[1]customers!$A$1:$A$1001,[1]customers!$C$1:$C$1001,,0))</f>
        <v>aarnow28@arizona.edu</v>
      </c>
      <c r="H81" s="2" t="str">
        <f>_xlfn.XLOOKUP(C81,[1]customers!A$1:A$1001,[1]customers!$G$1:$G$1001,,0)</f>
        <v>United States</v>
      </c>
      <c r="I81" t="str">
        <f>INDEX([1]products!$A$1:$G$49,MATCH([1]orders!$D81,[1]products!$A$1:$A$49,0),MATCH([1]orders!I$1,[1]products!$A$1:$G$1,0))</f>
        <v>Ara</v>
      </c>
      <c r="J81" t="str">
        <f>INDEX([1]products!$A$1:$G$49,MATCH([1]orders!$D81,[1]products!$A$1:$A$49,0),MATCH([1]orders!J$1,[1]products!$A$1:$G$1,0))</f>
        <v>L</v>
      </c>
      <c r="K81" s="11">
        <f>INDEX([1]products!$A$1:$G$49,MATCH([1]orders!$D81,[1]products!$A$1:$A$49,0),MATCH([1]orders!K$1,[1]products!$A$1:$G$1,0))</f>
        <v>0.5</v>
      </c>
      <c r="L81" s="3">
        <f>INDEX([1]products!$A$1:$G$49,MATCH([1]orders!$D81,[1]products!$A$1:$A$49,0),MATCH([1]orders!L$1,[1]products!$A$1:$G$1,0))</f>
        <v>7.77</v>
      </c>
      <c r="M81" s="3">
        <f>L81*E81</f>
        <v>38.849999999999994</v>
      </c>
      <c r="N81" t="str">
        <f>IF(I81="Rob","Robusta",IF(I81="Exc","Excelsa",IF(I81="Ara","Arabica",IF(I81="Lib","Liberica",""))))</f>
        <v>Arabica</v>
      </c>
      <c r="O81" t="str">
        <f>IF(J81="M","Medium",IF(J81="L","Light",IF(J81="D","Dark","")))</f>
        <v>Light</v>
      </c>
      <c r="P81" t="str">
        <f>_xlfn.XLOOKUP(C81,[1]customers!$A$1:$A$1001,[1]customers!$I$1:$I$1001,,0)</f>
        <v>Yes</v>
      </c>
    </row>
    <row r="82" spans="1:16" x14ac:dyDescent="0.25">
      <c r="A82" s="2" t="s">
        <v>2974</v>
      </c>
      <c r="B82" s="4">
        <v>43547</v>
      </c>
      <c r="C82" s="2" t="s">
        <v>2975</v>
      </c>
      <c r="D82" t="s">
        <v>6183</v>
      </c>
      <c r="E82" s="2">
        <v>3</v>
      </c>
      <c r="F82" s="2" t="str">
        <f>_xlfn.XLOOKUP(C82,[1]customers!$A$1:$A$1001,[1]customers!$B$1:$B$1001,,0)</f>
        <v>Livy Lathleiff</v>
      </c>
      <c r="G82" s="2" t="str">
        <f>IF(_xlfn.XLOOKUP(C82,[1]customers!$A$1:$A$1001,[1]customers!$C$1:$C$1001,,0)=0,"",_xlfn.XLOOKUP(C82,[1]customers!$A$1:$A$1001,[1]customers!$C$1:$C$1001,,0))</f>
        <v>llathleiffc9@nationalgeographic.com</v>
      </c>
      <c r="H82" s="2" t="str">
        <f>_xlfn.XLOOKUP(C82,[1]customers!A$1:A$1001,[1]customers!$G$1:$G$1001,,0)</f>
        <v>Ireland</v>
      </c>
      <c r="I82" t="str">
        <f>INDEX([1]products!$A$1:$G$49,MATCH([1]orders!$D82,[1]products!$A$1:$A$49,0),MATCH([1]orders!I$1,[1]products!$A$1:$G$1,0))</f>
        <v>Exc</v>
      </c>
      <c r="J82" t="str">
        <f>INDEX([1]products!$A$1:$G$49,MATCH([1]orders!$D82,[1]products!$A$1:$A$49,0),MATCH([1]orders!J$1,[1]products!$A$1:$G$1,0))</f>
        <v>D</v>
      </c>
      <c r="K82" s="11">
        <f>INDEX([1]products!$A$1:$G$49,MATCH([1]orders!$D82,[1]products!$A$1:$A$49,0),MATCH([1]orders!K$1,[1]products!$A$1:$G$1,0))</f>
        <v>1</v>
      </c>
      <c r="L82" s="3">
        <f>INDEX([1]products!$A$1:$G$49,MATCH([1]orders!$D82,[1]products!$A$1:$A$49,0),MATCH([1]orders!L$1,[1]products!$A$1:$G$1,0))</f>
        <v>12.15</v>
      </c>
      <c r="M82" s="3">
        <f>L82*E82</f>
        <v>36.450000000000003</v>
      </c>
      <c r="N82" t="str">
        <f>IF(I82="Rob","Robusta",IF(I82="Exc","Excelsa",IF(I82="Ara","Arabica",IF(I82="Lib","Liberica",""))))</f>
        <v>Excelsa</v>
      </c>
      <c r="O82" t="str">
        <f>IF(J82="M","Medium",IF(J82="L","Light",IF(J82="D","Dark","")))</f>
        <v>Dark</v>
      </c>
      <c r="P82" t="str">
        <f>_xlfn.XLOOKUP(C82,[1]customers!$A$1:$A$1001,[1]customers!$I$1:$I$1001,,0)</f>
        <v>Yes</v>
      </c>
    </row>
    <row r="83" spans="1:16" x14ac:dyDescent="0.25">
      <c r="A83" s="2" t="s">
        <v>5090</v>
      </c>
      <c r="B83" s="4">
        <v>43548</v>
      </c>
      <c r="C83" s="2" t="s">
        <v>5091</v>
      </c>
      <c r="D83" t="s">
        <v>6184</v>
      </c>
      <c r="E83" s="2">
        <v>2</v>
      </c>
      <c r="F83" s="2" t="str">
        <f>_xlfn.XLOOKUP(C83,[1]customers!$A$1:$A$1001,[1]customers!$B$1:$B$1001,,0)</f>
        <v>Silvanus Enefer</v>
      </c>
      <c r="G83" s="2" t="str">
        <f>IF(_xlfn.XLOOKUP(C83,[1]customers!$A$1:$A$1001,[1]customers!$C$1:$C$1001,,0)=0,"",_xlfn.XLOOKUP(C83,[1]customers!$A$1:$A$1001,[1]customers!$C$1:$C$1001,,0))</f>
        <v>senefermm@blog.com</v>
      </c>
      <c r="H83" s="2" t="str">
        <f>_xlfn.XLOOKUP(C83,[1]customers!A$1:A$1001,[1]customers!$G$1:$G$1001,,0)</f>
        <v>United States</v>
      </c>
      <c r="I83" t="str">
        <f>INDEX([1]products!$A$1:$G$49,MATCH([1]orders!$D83,[1]products!$A$1:$A$49,0),MATCH([1]orders!I$1,[1]products!$A$1:$G$1,0))</f>
        <v>Exc</v>
      </c>
      <c r="J83" t="str">
        <f>INDEX([1]products!$A$1:$G$49,MATCH([1]orders!$D83,[1]products!$A$1:$A$49,0),MATCH([1]orders!J$1,[1]products!$A$1:$G$1,0))</f>
        <v>L</v>
      </c>
      <c r="K83" s="11">
        <f>INDEX([1]products!$A$1:$G$49,MATCH([1]orders!$D83,[1]products!$A$1:$A$49,0),MATCH([1]orders!K$1,[1]products!$A$1:$G$1,0))</f>
        <v>0.2</v>
      </c>
      <c r="L83" s="3">
        <f>INDEX([1]products!$A$1:$G$49,MATCH([1]orders!$D83,[1]products!$A$1:$A$49,0),MATCH([1]orders!L$1,[1]products!$A$1:$G$1,0))</f>
        <v>4.4550000000000001</v>
      </c>
      <c r="M83" s="3">
        <f>L83*E83</f>
        <v>8.91</v>
      </c>
      <c r="N83" t="str">
        <f>IF(I83="Rob","Robusta",IF(I83="Exc","Excelsa",IF(I83="Ara","Arabica",IF(I83="Lib","Liberica",""))))</f>
        <v>Excelsa</v>
      </c>
      <c r="O83" t="str">
        <f>IF(J83="M","Medium",IF(J83="L","Light",IF(J83="D","Dark","")))</f>
        <v>Light</v>
      </c>
      <c r="P83" t="str">
        <f>_xlfn.XLOOKUP(C83,[1]customers!$A$1:$A$1001,[1]customers!$I$1:$I$1001,,0)</f>
        <v>No</v>
      </c>
    </row>
    <row r="84" spans="1:16" x14ac:dyDescent="0.25">
      <c r="A84" s="2" t="s">
        <v>1975</v>
      </c>
      <c r="B84" s="4">
        <v>43549</v>
      </c>
      <c r="C84" s="2" t="s">
        <v>1976</v>
      </c>
      <c r="D84" t="s">
        <v>6181</v>
      </c>
      <c r="E84" s="2">
        <v>4</v>
      </c>
      <c r="F84" s="2" t="str">
        <f>_xlfn.XLOOKUP(C84,[1]customers!$A$1:$A$1001,[1]customers!$B$1:$B$1001,,0)</f>
        <v>Mar McIver</v>
      </c>
      <c r="G84" s="2" t="str">
        <f>IF(_xlfn.XLOOKUP(C84,[1]customers!$A$1:$A$1001,[1]customers!$C$1:$C$1001,,0)=0,"",_xlfn.XLOOKUP(C84,[1]customers!$A$1:$A$1001,[1]customers!$C$1:$C$1001,,0))</f>
        <v/>
      </c>
      <c r="H84" s="2" t="str">
        <f>_xlfn.XLOOKUP(C84,[1]customers!A$1:A$1001,[1]customers!$G$1:$G$1001,,0)</f>
        <v>United States</v>
      </c>
      <c r="I84" t="str">
        <f>INDEX([1]products!$A$1:$G$49,MATCH([1]orders!$D84,[1]products!$A$1:$A$49,0),MATCH([1]orders!I$1,[1]products!$A$1:$G$1,0))</f>
        <v>Lib</v>
      </c>
      <c r="J84" t="str">
        <f>INDEX([1]products!$A$1:$G$49,MATCH([1]orders!$D84,[1]products!$A$1:$A$49,0),MATCH([1]orders!J$1,[1]products!$A$1:$G$1,0))</f>
        <v>M</v>
      </c>
      <c r="K84" s="11">
        <f>INDEX([1]products!$A$1:$G$49,MATCH([1]orders!$D84,[1]products!$A$1:$A$49,0),MATCH([1]orders!K$1,[1]products!$A$1:$G$1,0))</f>
        <v>2.5</v>
      </c>
      <c r="L84" s="3">
        <f>INDEX([1]products!$A$1:$G$49,MATCH([1]orders!$D84,[1]products!$A$1:$A$49,0),MATCH([1]orders!L$1,[1]products!$A$1:$G$1,0))</f>
        <v>33.464999999999996</v>
      </c>
      <c r="M84" s="3">
        <f>L84*E84</f>
        <v>133.85999999999999</v>
      </c>
      <c r="N84" t="str">
        <f>IF(I84="Rob","Robusta",IF(I84="Exc","Excelsa",IF(I84="Ara","Arabica",IF(I84="Lib","Liberica",""))))</f>
        <v>Liberica</v>
      </c>
      <c r="O84" t="str">
        <f>IF(J84="M","Medium",IF(J84="L","Light",IF(J84="D","Dark","")))</f>
        <v>Medium</v>
      </c>
      <c r="P84" t="str">
        <f>_xlfn.XLOOKUP(C84,[1]customers!$A$1:$A$1001,[1]customers!$I$1:$I$1001,,0)</f>
        <v>No</v>
      </c>
    </row>
    <row r="85" spans="1:16" x14ac:dyDescent="0.25">
      <c r="A85" s="2" t="s">
        <v>2335</v>
      </c>
      <c r="B85" s="4">
        <v>43550</v>
      </c>
      <c r="C85" s="2" t="s">
        <v>2336</v>
      </c>
      <c r="D85" t="s">
        <v>6177</v>
      </c>
      <c r="E85" s="2">
        <v>5</v>
      </c>
      <c r="F85" s="2" t="str">
        <f>_xlfn.XLOOKUP(C85,[1]customers!$A$1:$A$1001,[1]customers!$B$1:$B$1001,,0)</f>
        <v>Baudoin Alldridge</v>
      </c>
      <c r="G85" s="2" t="str">
        <f>IF(_xlfn.XLOOKUP(C85,[1]customers!$A$1:$A$1001,[1]customers!$C$1:$C$1001,,0)=0,"",_xlfn.XLOOKUP(C85,[1]customers!$A$1:$A$1001,[1]customers!$C$1:$C$1001,,0))</f>
        <v>balldridge93@yandex.ru</v>
      </c>
      <c r="H85" s="2" t="str">
        <f>_xlfn.XLOOKUP(C85,[1]customers!A$1:A$1001,[1]customers!$G$1:$G$1001,,0)</f>
        <v>United States</v>
      </c>
      <c r="I85" t="str">
        <f>INDEX([1]products!$A$1:$G$49,MATCH([1]orders!$D85,[1]products!$A$1:$A$49,0),MATCH([1]orders!I$1,[1]products!$A$1:$G$1,0))</f>
        <v>Rob</v>
      </c>
      <c r="J85" t="str">
        <f>INDEX([1]products!$A$1:$G$49,MATCH([1]orders!$D85,[1]products!$A$1:$A$49,0),MATCH([1]orders!J$1,[1]products!$A$1:$G$1,0))</f>
        <v>D</v>
      </c>
      <c r="K85" s="11">
        <f>INDEX([1]products!$A$1:$G$49,MATCH([1]orders!$D85,[1]products!$A$1:$A$49,0),MATCH([1]orders!K$1,[1]products!$A$1:$G$1,0))</f>
        <v>1</v>
      </c>
      <c r="L85" s="3">
        <f>INDEX([1]products!$A$1:$G$49,MATCH([1]orders!$D85,[1]products!$A$1:$A$49,0),MATCH([1]orders!L$1,[1]products!$A$1:$G$1,0))</f>
        <v>8.9499999999999993</v>
      </c>
      <c r="M85" s="3">
        <f>L85*E85</f>
        <v>44.75</v>
      </c>
      <c r="N85" t="str">
        <f>IF(I85="Rob","Robusta",IF(I85="Exc","Excelsa",IF(I85="Ara","Arabica",IF(I85="Lib","Liberica",""))))</f>
        <v>Robusta</v>
      </c>
      <c r="O85" t="str">
        <f>IF(J85="M","Medium",IF(J85="L","Light",IF(J85="D","Dark","")))</f>
        <v>Dark</v>
      </c>
      <c r="P85" t="str">
        <f>_xlfn.XLOOKUP(C85,[1]customers!$A$1:$A$1001,[1]customers!$I$1:$I$1001,,0)</f>
        <v>Yes</v>
      </c>
    </row>
    <row r="86" spans="1:16" x14ac:dyDescent="0.25">
      <c r="A86" s="2" t="s">
        <v>4377</v>
      </c>
      <c r="B86" s="4">
        <v>43551</v>
      </c>
      <c r="C86" s="2" t="s">
        <v>4378</v>
      </c>
      <c r="D86" t="s">
        <v>6140</v>
      </c>
      <c r="E86" s="2">
        <v>5</v>
      </c>
      <c r="F86" s="2" t="str">
        <f>_xlfn.XLOOKUP(C86,[1]customers!$A$1:$A$1001,[1]customers!$B$1:$B$1001,,0)</f>
        <v>Kevan Grinsted</v>
      </c>
      <c r="G86" s="2" t="str">
        <f>IF(_xlfn.XLOOKUP(C86,[1]customers!$A$1:$A$1001,[1]customers!$C$1:$C$1001,,0)=0,"",_xlfn.XLOOKUP(C86,[1]customers!$A$1:$A$1001,[1]customers!$C$1:$C$1001,,0))</f>
        <v>kgrinstedj4@google.com.br</v>
      </c>
      <c r="H86" s="2" t="str">
        <f>_xlfn.XLOOKUP(C86,[1]customers!A$1:A$1001,[1]customers!$G$1:$G$1001,,0)</f>
        <v>Ireland</v>
      </c>
      <c r="I86" t="str">
        <f>INDEX([1]products!$A$1:$G$49,MATCH([1]orders!$D86,[1]products!$A$1:$A$49,0),MATCH([1]orders!I$1,[1]products!$A$1:$G$1,0))</f>
        <v>Ara</v>
      </c>
      <c r="J86" t="str">
        <f>INDEX([1]products!$A$1:$G$49,MATCH([1]orders!$D86,[1]products!$A$1:$A$49,0),MATCH([1]orders!J$1,[1]products!$A$1:$G$1,0))</f>
        <v>L</v>
      </c>
      <c r="K86" s="11">
        <f>INDEX([1]products!$A$1:$G$49,MATCH([1]orders!$D86,[1]products!$A$1:$A$49,0),MATCH([1]orders!K$1,[1]products!$A$1:$G$1,0))</f>
        <v>1</v>
      </c>
      <c r="L86" s="3">
        <f>INDEX([1]products!$A$1:$G$49,MATCH([1]orders!$D86,[1]products!$A$1:$A$49,0),MATCH([1]orders!L$1,[1]products!$A$1:$G$1,0))</f>
        <v>12.95</v>
      </c>
      <c r="M86" s="3">
        <f>L86*E86</f>
        <v>64.75</v>
      </c>
      <c r="N86" t="str">
        <f>IF(I86="Rob","Robusta",IF(I86="Exc","Excelsa",IF(I86="Ara","Arabica",IF(I86="Lib","Liberica",""))))</f>
        <v>Arabica</v>
      </c>
      <c r="O86" t="str">
        <f>IF(J86="M","Medium",IF(J86="L","Light",IF(J86="D","Dark","")))</f>
        <v>Light</v>
      </c>
      <c r="P86" t="str">
        <f>_xlfn.XLOOKUP(C86,[1]customers!$A$1:$A$1001,[1]customers!$I$1:$I$1001,,0)</f>
        <v>No</v>
      </c>
    </row>
    <row r="87" spans="1:16" x14ac:dyDescent="0.25">
      <c r="A87" s="2" t="s">
        <v>699</v>
      </c>
      <c r="B87" s="4">
        <v>43552</v>
      </c>
      <c r="C87" s="2" t="s">
        <v>700</v>
      </c>
      <c r="D87" t="s">
        <v>6161</v>
      </c>
      <c r="E87" s="2">
        <v>3</v>
      </c>
      <c r="F87" s="2" t="str">
        <f>_xlfn.XLOOKUP(C87,[1]customers!$A$1:$A$1001,[1]customers!$B$1:$B$1001,,0)</f>
        <v>Silvio Strase</v>
      </c>
      <c r="G87" s="2" t="str">
        <f>IF(_xlfn.XLOOKUP(C87,[1]customers!$A$1:$A$1001,[1]customers!$C$1:$C$1001,,0)=0,"",_xlfn.XLOOKUP(C87,[1]customers!$A$1:$A$1001,[1]customers!$C$1:$C$1001,,0))</f>
        <v>sstrase11@booking.com</v>
      </c>
      <c r="H87" s="2" t="str">
        <f>_xlfn.XLOOKUP(C87,[1]customers!A$1:A$1001,[1]customers!$G$1:$G$1001,,0)</f>
        <v>United States</v>
      </c>
      <c r="I87" t="str">
        <f>INDEX([1]products!$A$1:$G$49,MATCH([1]orders!$D87,[1]products!$A$1:$A$49,0),MATCH([1]orders!I$1,[1]products!$A$1:$G$1,0))</f>
        <v>Lib</v>
      </c>
      <c r="J87" t="str">
        <f>INDEX([1]products!$A$1:$G$49,MATCH([1]orders!$D87,[1]products!$A$1:$A$49,0),MATCH([1]orders!J$1,[1]products!$A$1:$G$1,0))</f>
        <v>L</v>
      </c>
      <c r="K87" s="11">
        <f>INDEX([1]products!$A$1:$G$49,MATCH([1]orders!$D87,[1]products!$A$1:$A$49,0),MATCH([1]orders!K$1,[1]products!$A$1:$G$1,0))</f>
        <v>0.5</v>
      </c>
      <c r="L87" s="3">
        <f>INDEX([1]products!$A$1:$G$49,MATCH([1]orders!$D87,[1]products!$A$1:$A$49,0),MATCH([1]orders!L$1,[1]products!$A$1:$G$1,0))</f>
        <v>9.51</v>
      </c>
      <c r="M87" s="3">
        <f>L87*E87</f>
        <v>28.53</v>
      </c>
      <c r="N87" t="str">
        <f>IF(I87="Rob","Robusta",IF(I87="Exc","Excelsa",IF(I87="Ara","Arabica",IF(I87="Lib","Liberica",""))))</f>
        <v>Liberica</v>
      </c>
      <c r="O87" t="str">
        <f>IF(J87="M","Medium",IF(J87="L","Light",IF(J87="D","Dark","")))</f>
        <v>Light</v>
      </c>
      <c r="P87" t="str">
        <f>_xlfn.XLOOKUP(C87,[1]customers!$A$1:$A$1001,[1]customers!$I$1:$I$1001,,0)</f>
        <v>No</v>
      </c>
    </row>
    <row r="88" spans="1:16" x14ac:dyDescent="0.25">
      <c r="A88" s="2" t="s">
        <v>1186</v>
      </c>
      <c r="B88" s="4">
        <v>43553</v>
      </c>
      <c r="C88" s="2" t="s">
        <v>1187</v>
      </c>
      <c r="D88" t="s">
        <v>6159</v>
      </c>
      <c r="E88" s="2">
        <v>5</v>
      </c>
      <c r="F88" s="2" t="str">
        <f>_xlfn.XLOOKUP(C88,[1]customers!$A$1:$A$1001,[1]customers!$B$1:$B$1001,,0)</f>
        <v>Stanford Rodliff</v>
      </c>
      <c r="G88" s="2" t="str">
        <f>IF(_xlfn.XLOOKUP(C88,[1]customers!$A$1:$A$1001,[1]customers!$C$1:$C$1001,,0)=0,"",_xlfn.XLOOKUP(C88,[1]customers!$A$1:$A$1001,[1]customers!$C$1:$C$1001,,0))</f>
        <v>srodliff3g@ted.com</v>
      </c>
      <c r="H88" s="2" t="str">
        <f>_xlfn.XLOOKUP(C88,[1]customers!A$1:A$1001,[1]customers!$G$1:$G$1001,,0)</f>
        <v>United States</v>
      </c>
      <c r="I88" t="str">
        <f>INDEX([1]products!$A$1:$G$49,MATCH([1]orders!$D88,[1]products!$A$1:$A$49,0),MATCH([1]orders!I$1,[1]products!$A$1:$G$1,0))</f>
        <v>Lib</v>
      </c>
      <c r="J88" t="str">
        <f>INDEX([1]products!$A$1:$G$49,MATCH([1]orders!$D88,[1]products!$A$1:$A$49,0),MATCH([1]orders!J$1,[1]products!$A$1:$G$1,0))</f>
        <v>M</v>
      </c>
      <c r="K88" s="11">
        <f>INDEX([1]products!$A$1:$G$49,MATCH([1]orders!$D88,[1]products!$A$1:$A$49,0),MATCH([1]orders!K$1,[1]products!$A$1:$G$1,0))</f>
        <v>0.2</v>
      </c>
      <c r="L88" s="3">
        <f>INDEX([1]products!$A$1:$G$49,MATCH([1]orders!$D88,[1]products!$A$1:$A$49,0),MATCH([1]orders!L$1,[1]products!$A$1:$G$1,0))</f>
        <v>4.3650000000000002</v>
      </c>
      <c r="M88" s="3">
        <f>L88*E88</f>
        <v>21.825000000000003</v>
      </c>
      <c r="N88" t="str">
        <f>IF(I88="Rob","Robusta",IF(I88="Exc","Excelsa",IF(I88="Ara","Arabica",IF(I88="Lib","Liberica",""))))</f>
        <v>Liberica</v>
      </c>
      <c r="O88" t="str">
        <f>IF(J88="M","Medium",IF(J88="L","Light",IF(J88="D","Dark","")))</f>
        <v>Medium</v>
      </c>
      <c r="P88" t="str">
        <f>_xlfn.XLOOKUP(C88,[1]customers!$A$1:$A$1001,[1]customers!$I$1:$I$1001,,0)</f>
        <v>Yes</v>
      </c>
    </row>
    <row r="89" spans="1:16" x14ac:dyDescent="0.25">
      <c r="A89" s="2" t="s">
        <v>2175</v>
      </c>
      <c r="B89" s="4">
        <v>43554</v>
      </c>
      <c r="C89" s="2" t="s">
        <v>2176</v>
      </c>
      <c r="D89" t="s">
        <v>6148</v>
      </c>
      <c r="E89" s="2">
        <v>6</v>
      </c>
      <c r="F89" s="2" t="str">
        <f>_xlfn.XLOOKUP(C89,[1]customers!$A$1:$A$1001,[1]customers!$B$1:$B$1001,,0)</f>
        <v>Lacee Tanti</v>
      </c>
      <c r="G89" s="2" t="str">
        <f>IF(_xlfn.XLOOKUP(C89,[1]customers!$A$1:$A$1001,[1]customers!$C$1:$C$1001,,0)=0,"",_xlfn.XLOOKUP(C89,[1]customers!$A$1:$A$1001,[1]customers!$C$1:$C$1001,,0))</f>
        <v>ltanti8b@techcrunch.com</v>
      </c>
      <c r="H89" s="2" t="str">
        <f>_xlfn.XLOOKUP(C89,[1]customers!A$1:A$1001,[1]customers!$G$1:$G$1001,,0)</f>
        <v>United States</v>
      </c>
      <c r="I89" t="str">
        <f>INDEX([1]products!$A$1:$G$49,MATCH([1]orders!$D89,[1]products!$A$1:$A$49,0),MATCH([1]orders!I$1,[1]products!$A$1:$G$1,0))</f>
        <v>Exc</v>
      </c>
      <c r="J89" t="str">
        <f>INDEX([1]products!$A$1:$G$49,MATCH([1]orders!$D89,[1]products!$A$1:$A$49,0),MATCH([1]orders!J$1,[1]products!$A$1:$G$1,0))</f>
        <v>L</v>
      </c>
      <c r="K89" s="11">
        <f>INDEX([1]products!$A$1:$G$49,MATCH([1]orders!$D89,[1]products!$A$1:$A$49,0),MATCH([1]orders!K$1,[1]products!$A$1:$G$1,0))</f>
        <v>2.5</v>
      </c>
      <c r="L89" s="3">
        <f>INDEX([1]products!$A$1:$G$49,MATCH([1]orders!$D89,[1]products!$A$1:$A$49,0),MATCH([1]orders!L$1,[1]products!$A$1:$G$1,0))</f>
        <v>34.154999999999994</v>
      </c>
      <c r="M89" s="3">
        <f>L89*E89</f>
        <v>204.92999999999995</v>
      </c>
      <c r="N89" t="str">
        <f>IF(I89="Rob","Robusta",IF(I89="Exc","Excelsa",IF(I89="Ara","Arabica",IF(I89="Lib","Liberica",""))))</f>
        <v>Excelsa</v>
      </c>
      <c r="O89" t="str">
        <f>IF(J89="M","Medium",IF(J89="L","Light",IF(J89="D","Dark","")))</f>
        <v>Light</v>
      </c>
      <c r="P89" t="str">
        <f>_xlfn.XLOOKUP(C89,[1]customers!$A$1:$A$1001,[1]customers!$I$1:$I$1001,,0)</f>
        <v>Yes</v>
      </c>
    </row>
    <row r="90" spans="1:16" x14ac:dyDescent="0.25">
      <c r="A90" s="2" t="s">
        <v>2543</v>
      </c>
      <c r="B90" s="4">
        <v>43555</v>
      </c>
      <c r="C90" s="2" t="s">
        <v>2544</v>
      </c>
      <c r="D90" t="s">
        <v>6183</v>
      </c>
      <c r="E90" s="2">
        <v>6</v>
      </c>
      <c r="F90" s="2" t="str">
        <f>_xlfn.XLOOKUP(C90,[1]customers!$A$1:$A$1001,[1]customers!$B$1:$B$1001,,0)</f>
        <v>Parker Tofful</v>
      </c>
      <c r="G90" s="2" t="str">
        <f>IF(_xlfn.XLOOKUP(C90,[1]customers!$A$1:$A$1001,[1]customers!$C$1:$C$1001,,0)=0,"",_xlfn.XLOOKUP(C90,[1]customers!$A$1:$A$1001,[1]customers!$C$1:$C$1001,,0))</f>
        <v>ptoffula4@posterous.com</v>
      </c>
      <c r="H90" s="2" t="str">
        <f>_xlfn.XLOOKUP(C90,[1]customers!A$1:A$1001,[1]customers!$G$1:$G$1001,,0)</f>
        <v>United States</v>
      </c>
      <c r="I90" t="str">
        <f>INDEX([1]products!$A$1:$G$49,MATCH([1]orders!$D90,[1]products!$A$1:$A$49,0),MATCH([1]orders!I$1,[1]products!$A$1:$G$1,0))</f>
        <v>Exc</v>
      </c>
      <c r="J90" t="str">
        <f>INDEX([1]products!$A$1:$G$49,MATCH([1]orders!$D90,[1]products!$A$1:$A$49,0),MATCH([1]orders!J$1,[1]products!$A$1:$G$1,0))</f>
        <v>D</v>
      </c>
      <c r="K90" s="11">
        <f>INDEX([1]products!$A$1:$G$49,MATCH([1]orders!$D90,[1]products!$A$1:$A$49,0),MATCH([1]orders!K$1,[1]products!$A$1:$G$1,0))</f>
        <v>1</v>
      </c>
      <c r="L90" s="3">
        <f>INDEX([1]products!$A$1:$G$49,MATCH([1]orders!$D90,[1]products!$A$1:$A$49,0),MATCH([1]orders!L$1,[1]products!$A$1:$G$1,0))</f>
        <v>12.15</v>
      </c>
      <c r="M90" s="3">
        <f>L90*E90</f>
        <v>72.900000000000006</v>
      </c>
      <c r="N90" t="str">
        <f>IF(I90="Rob","Robusta",IF(I90="Exc","Excelsa",IF(I90="Ara","Arabica",IF(I90="Lib","Liberica",""))))</f>
        <v>Excelsa</v>
      </c>
      <c r="O90" t="str">
        <f>IF(J90="M","Medium",IF(J90="L","Light",IF(J90="D","Dark","")))</f>
        <v>Dark</v>
      </c>
      <c r="P90" t="str">
        <f>_xlfn.XLOOKUP(C90,[1]customers!$A$1:$A$1001,[1]customers!$I$1:$I$1001,,0)</f>
        <v>Yes</v>
      </c>
    </row>
    <row r="91" spans="1:16" x14ac:dyDescent="0.25">
      <c r="A91" s="2" t="s">
        <v>5890</v>
      </c>
      <c r="B91" s="4">
        <v>43556</v>
      </c>
      <c r="C91" s="2" t="s">
        <v>5764</v>
      </c>
      <c r="D91" t="s">
        <v>6148</v>
      </c>
      <c r="E91" s="2">
        <v>5</v>
      </c>
      <c r="F91" s="2" t="str">
        <f>_xlfn.XLOOKUP(C91,[1]customers!$A$1:$A$1001,[1]customers!$B$1:$B$1001,,0)</f>
        <v>Brenn Dundredge</v>
      </c>
      <c r="G91" s="2" t="str">
        <f>IF(_xlfn.XLOOKUP(C91,[1]customers!$A$1:$A$1001,[1]customers!$C$1:$C$1001,,0)=0,"",_xlfn.XLOOKUP(C91,[1]customers!$A$1:$A$1001,[1]customers!$C$1:$C$1001,,0))</f>
        <v/>
      </c>
      <c r="H91" s="2" t="str">
        <f>_xlfn.XLOOKUP(C91,[1]customers!A$1:A$1001,[1]customers!$G$1:$G$1001,,0)</f>
        <v>United States</v>
      </c>
      <c r="I91" t="str">
        <f>INDEX([1]products!$A$1:$G$49,MATCH([1]orders!$D91,[1]products!$A$1:$A$49,0),MATCH([1]orders!I$1,[1]products!$A$1:$G$1,0))</f>
        <v>Exc</v>
      </c>
      <c r="J91" t="str">
        <f>INDEX([1]products!$A$1:$G$49,MATCH([1]orders!$D91,[1]products!$A$1:$A$49,0),MATCH([1]orders!J$1,[1]products!$A$1:$G$1,0))</f>
        <v>L</v>
      </c>
      <c r="K91" s="11">
        <f>INDEX([1]products!$A$1:$G$49,MATCH([1]orders!$D91,[1]products!$A$1:$A$49,0),MATCH([1]orders!K$1,[1]products!$A$1:$G$1,0))</f>
        <v>2.5</v>
      </c>
      <c r="L91" s="3">
        <f>INDEX([1]products!$A$1:$G$49,MATCH([1]orders!$D91,[1]products!$A$1:$A$49,0),MATCH([1]orders!L$1,[1]products!$A$1:$G$1,0))</f>
        <v>34.154999999999994</v>
      </c>
      <c r="M91" s="3">
        <f>L91*E91</f>
        <v>170.77499999999998</v>
      </c>
      <c r="N91" t="str">
        <f>IF(I91="Rob","Robusta",IF(I91="Exc","Excelsa",IF(I91="Ara","Arabica",IF(I91="Lib","Liberica",""))))</f>
        <v>Excelsa</v>
      </c>
      <c r="O91" t="str">
        <f>IF(J91="M","Medium",IF(J91="L","Light",IF(J91="D","Dark","")))</f>
        <v>Light</v>
      </c>
      <c r="P91" t="str">
        <f>_xlfn.XLOOKUP(C91,[1]customers!$A$1:$A$1001,[1]customers!$I$1:$I$1001,,0)</f>
        <v>Yes</v>
      </c>
    </row>
    <row r="92" spans="1:16" x14ac:dyDescent="0.25">
      <c r="A92" s="2" t="s">
        <v>5890</v>
      </c>
      <c r="B92" s="4">
        <v>43557</v>
      </c>
      <c r="C92" s="2" t="s">
        <v>5764</v>
      </c>
      <c r="D92" t="s">
        <v>6142</v>
      </c>
      <c r="E92" s="2">
        <v>2</v>
      </c>
      <c r="F92" s="2" t="str">
        <f>_xlfn.XLOOKUP(C92,[1]customers!$A$1:$A$1001,[1]customers!$B$1:$B$1001,,0)</f>
        <v>Brenn Dundredge</v>
      </c>
      <c r="G92" s="2" t="str">
        <f>IF(_xlfn.XLOOKUP(C92,[1]customers!$A$1:$A$1001,[1]customers!$C$1:$C$1001,,0)=0,"",_xlfn.XLOOKUP(C92,[1]customers!$A$1:$A$1001,[1]customers!$C$1:$C$1001,,0))</f>
        <v/>
      </c>
      <c r="H92" s="2" t="str">
        <f>_xlfn.XLOOKUP(C92,[1]customers!A$1:A$1001,[1]customers!$G$1:$G$1001,,0)</f>
        <v>United States</v>
      </c>
      <c r="I92" t="str">
        <f>INDEX([1]products!$A$1:$G$49,MATCH([1]orders!$D92,[1]products!$A$1:$A$49,0),MATCH([1]orders!I$1,[1]products!$A$1:$G$1,0))</f>
        <v>Rob</v>
      </c>
      <c r="J92" t="str">
        <f>INDEX([1]products!$A$1:$G$49,MATCH([1]orders!$D92,[1]products!$A$1:$A$49,0),MATCH([1]orders!J$1,[1]products!$A$1:$G$1,0))</f>
        <v>L</v>
      </c>
      <c r="K92" s="11">
        <f>INDEX([1]products!$A$1:$G$49,MATCH([1]orders!$D92,[1]products!$A$1:$A$49,0),MATCH([1]orders!K$1,[1]products!$A$1:$G$1,0))</f>
        <v>2.5</v>
      </c>
      <c r="L92" s="3">
        <f>INDEX([1]products!$A$1:$G$49,MATCH([1]orders!$D92,[1]products!$A$1:$A$49,0),MATCH([1]orders!L$1,[1]products!$A$1:$G$1,0))</f>
        <v>27.484999999999996</v>
      </c>
      <c r="M92" s="3">
        <f>L92*E92</f>
        <v>54.969999999999992</v>
      </c>
      <c r="N92" t="str">
        <f>IF(I92="Rob","Robusta",IF(I92="Exc","Excelsa",IF(I92="Ara","Arabica",IF(I92="Lib","Liberica",""))))</f>
        <v>Robusta</v>
      </c>
      <c r="O92" t="str">
        <f>IF(J92="M","Medium",IF(J92="L","Light",IF(J92="D","Dark","")))</f>
        <v>Light</v>
      </c>
      <c r="P92" t="str">
        <f>_xlfn.XLOOKUP(C92,[1]customers!$A$1:$A$1001,[1]customers!$I$1:$I$1001,,0)</f>
        <v>Yes</v>
      </c>
    </row>
    <row r="93" spans="1:16" x14ac:dyDescent="0.25">
      <c r="A93" s="2" t="s">
        <v>5890</v>
      </c>
      <c r="B93" s="4">
        <v>43558</v>
      </c>
      <c r="C93" s="2" t="s">
        <v>5764</v>
      </c>
      <c r="D93" t="s">
        <v>6171</v>
      </c>
      <c r="E93" s="2">
        <v>1</v>
      </c>
      <c r="F93" s="2" t="str">
        <f>_xlfn.XLOOKUP(C93,[1]customers!$A$1:$A$1001,[1]customers!$B$1:$B$1001,,0)</f>
        <v>Brenn Dundredge</v>
      </c>
      <c r="G93" s="2" t="str">
        <f>IF(_xlfn.XLOOKUP(C93,[1]customers!$A$1:$A$1001,[1]customers!$C$1:$C$1001,,0)=0,"",_xlfn.XLOOKUP(C93,[1]customers!$A$1:$A$1001,[1]customers!$C$1:$C$1001,,0))</f>
        <v/>
      </c>
      <c r="H93" s="2" t="str">
        <f>_xlfn.XLOOKUP(C93,[1]customers!A$1:A$1001,[1]customers!$G$1:$G$1001,,0)</f>
        <v>United States</v>
      </c>
      <c r="I93" t="str">
        <f>INDEX([1]products!$A$1:$G$49,MATCH([1]orders!$D93,[1]products!$A$1:$A$49,0),MATCH([1]orders!I$1,[1]products!$A$1:$G$1,0))</f>
        <v>Exc</v>
      </c>
      <c r="J93" t="str">
        <f>INDEX([1]products!$A$1:$G$49,MATCH([1]orders!$D93,[1]products!$A$1:$A$49,0),MATCH([1]orders!J$1,[1]products!$A$1:$G$1,0))</f>
        <v>L</v>
      </c>
      <c r="K93" s="11">
        <f>INDEX([1]products!$A$1:$G$49,MATCH([1]orders!$D93,[1]products!$A$1:$A$49,0),MATCH([1]orders!K$1,[1]products!$A$1:$G$1,0))</f>
        <v>1</v>
      </c>
      <c r="L93" s="3">
        <f>INDEX([1]products!$A$1:$G$49,MATCH([1]orders!$D93,[1]products!$A$1:$A$49,0),MATCH([1]orders!L$1,[1]products!$A$1:$G$1,0))</f>
        <v>14.85</v>
      </c>
      <c r="M93" s="3">
        <f>L93*E93</f>
        <v>14.85</v>
      </c>
      <c r="N93" t="str">
        <f>IF(I93="Rob","Robusta",IF(I93="Exc","Excelsa",IF(I93="Ara","Arabica",IF(I93="Lib","Liberica",""))))</f>
        <v>Excelsa</v>
      </c>
      <c r="O93" t="str">
        <f>IF(J93="M","Medium",IF(J93="L","Light",IF(J93="D","Dark","")))</f>
        <v>Light</v>
      </c>
      <c r="P93" t="str">
        <f>_xlfn.XLOOKUP(C93,[1]customers!$A$1:$A$1001,[1]customers!$I$1:$I$1001,,0)</f>
        <v>Yes</v>
      </c>
    </row>
    <row r="94" spans="1:16" x14ac:dyDescent="0.25">
      <c r="A94" s="2" t="s">
        <v>5890</v>
      </c>
      <c r="B94" s="4">
        <v>43559</v>
      </c>
      <c r="C94" s="2" t="s">
        <v>5764</v>
      </c>
      <c r="D94" t="s">
        <v>6167</v>
      </c>
      <c r="E94" s="2">
        <v>2</v>
      </c>
      <c r="F94" s="2" t="str">
        <f>_xlfn.XLOOKUP(C94,[1]customers!$A$1:$A$1001,[1]customers!$B$1:$B$1001,,0)</f>
        <v>Brenn Dundredge</v>
      </c>
      <c r="G94" s="2" t="str">
        <f>IF(_xlfn.XLOOKUP(C94,[1]customers!$A$1:$A$1001,[1]customers!$C$1:$C$1001,,0)=0,"",_xlfn.XLOOKUP(C94,[1]customers!$A$1:$A$1001,[1]customers!$C$1:$C$1001,,0))</f>
        <v/>
      </c>
      <c r="H94" s="2" t="str">
        <f>_xlfn.XLOOKUP(C94,[1]customers!A$1:A$1001,[1]customers!$G$1:$G$1001,,0)</f>
        <v>United States</v>
      </c>
      <c r="I94" t="str">
        <f>INDEX([1]products!$A$1:$G$49,MATCH([1]orders!$D94,[1]products!$A$1:$A$49,0),MATCH([1]orders!I$1,[1]products!$A$1:$G$1,0))</f>
        <v>Ara</v>
      </c>
      <c r="J94" t="str">
        <f>INDEX([1]products!$A$1:$G$49,MATCH([1]orders!$D94,[1]products!$A$1:$A$49,0),MATCH([1]orders!J$1,[1]products!$A$1:$G$1,0))</f>
        <v>L</v>
      </c>
      <c r="K94" s="11">
        <f>INDEX([1]products!$A$1:$G$49,MATCH([1]orders!$D94,[1]products!$A$1:$A$49,0),MATCH([1]orders!K$1,[1]products!$A$1:$G$1,0))</f>
        <v>0.2</v>
      </c>
      <c r="L94" s="3">
        <f>INDEX([1]products!$A$1:$G$49,MATCH([1]orders!$D94,[1]products!$A$1:$A$49,0),MATCH([1]orders!L$1,[1]products!$A$1:$G$1,0))</f>
        <v>3.8849999999999998</v>
      </c>
      <c r="M94" s="3">
        <f>L94*E94</f>
        <v>7.77</v>
      </c>
      <c r="N94" t="str">
        <f>IF(I94="Rob","Robusta",IF(I94="Exc","Excelsa",IF(I94="Ara","Arabica",IF(I94="Lib","Liberica",""))))</f>
        <v>Arabica</v>
      </c>
      <c r="O94" t="str">
        <f>IF(J94="M","Medium",IF(J94="L","Light",IF(J94="D","Dark","")))</f>
        <v>Light</v>
      </c>
      <c r="P94" t="str">
        <f>_xlfn.XLOOKUP(C94,[1]customers!$A$1:$A$1001,[1]customers!$I$1:$I$1001,,0)</f>
        <v>Yes</v>
      </c>
    </row>
    <row r="95" spans="1:16" x14ac:dyDescent="0.25">
      <c r="A95" s="2" t="s">
        <v>3542</v>
      </c>
      <c r="B95" s="4">
        <v>43560</v>
      </c>
      <c r="C95" s="2" t="s">
        <v>3543</v>
      </c>
      <c r="D95" t="s">
        <v>6170</v>
      </c>
      <c r="E95" s="2">
        <v>4</v>
      </c>
      <c r="F95" s="2" t="str">
        <f>_xlfn.XLOOKUP(C95,[1]customers!$A$1:$A$1001,[1]customers!$B$1:$B$1001,,0)</f>
        <v>Killian Osler</v>
      </c>
      <c r="G95" s="2" t="str">
        <f>IF(_xlfn.XLOOKUP(C95,[1]customers!$A$1:$A$1001,[1]customers!$C$1:$C$1001,,0)=0,"",_xlfn.XLOOKUP(C95,[1]customers!$A$1:$A$1001,[1]customers!$C$1:$C$1001,,0))</f>
        <v>koslerf0@gmpg.org</v>
      </c>
      <c r="H95" s="2" t="str">
        <f>_xlfn.XLOOKUP(C95,[1]customers!A$1:A$1001,[1]customers!$G$1:$G$1001,,0)</f>
        <v>United States</v>
      </c>
      <c r="I95" t="str">
        <f>INDEX([1]products!$A$1:$G$49,MATCH([1]orders!$D95,[1]products!$A$1:$A$49,0),MATCH([1]orders!I$1,[1]products!$A$1:$G$1,0))</f>
        <v>Lib</v>
      </c>
      <c r="J95" t="str">
        <f>INDEX([1]products!$A$1:$G$49,MATCH([1]orders!$D95,[1]products!$A$1:$A$49,0),MATCH([1]orders!J$1,[1]products!$A$1:$G$1,0))</f>
        <v>L</v>
      </c>
      <c r="K95" s="11">
        <f>INDEX([1]products!$A$1:$G$49,MATCH([1]orders!$D95,[1]products!$A$1:$A$49,0),MATCH([1]orders!K$1,[1]products!$A$1:$G$1,0))</f>
        <v>1</v>
      </c>
      <c r="L95" s="3">
        <f>INDEX([1]products!$A$1:$G$49,MATCH([1]orders!$D95,[1]products!$A$1:$A$49,0),MATCH([1]orders!L$1,[1]products!$A$1:$G$1,0))</f>
        <v>15.85</v>
      </c>
      <c r="M95" s="3">
        <f>L95*E95</f>
        <v>63.4</v>
      </c>
      <c r="N95" t="str">
        <f>IF(I95="Rob","Robusta",IF(I95="Exc","Excelsa",IF(I95="Ara","Arabica",IF(I95="Lib","Liberica",""))))</f>
        <v>Liberica</v>
      </c>
      <c r="O95" t="str">
        <f>IF(J95="M","Medium",IF(J95="L","Light",IF(J95="D","Dark","")))</f>
        <v>Light</v>
      </c>
      <c r="P95" t="str">
        <f>_xlfn.XLOOKUP(C95,[1]customers!$A$1:$A$1001,[1]customers!$I$1:$I$1001,,0)</f>
        <v>Yes</v>
      </c>
    </row>
    <row r="96" spans="1:16" x14ac:dyDescent="0.25">
      <c r="A96" s="2" t="s">
        <v>5135</v>
      </c>
      <c r="B96" s="4">
        <v>43561</v>
      </c>
      <c r="C96" s="2" t="s">
        <v>5136</v>
      </c>
      <c r="D96" t="s">
        <v>6148</v>
      </c>
      <c r="E96" s="2">
        <v>4</v>
      </c>
      <c r="F96" s="2" t="str">
        <f>_xlfn.XLOOKUP(C96,[1]customers!$A$1:$A$1001,[1]customers!$B$1:$B$1001,,0)</f>
        <v>Lyndsey MacManus</v>
      </c>
      <c r="G96" s="2" t="str">
        <f>IF(_xlfn.XLOOKUP(C96,[1]customers!$A$1:$A$1001,[1]customers!$C$1:$C$1001,,0)=0,"",_xlfn.XLOOKUP(C96,[1]customers!$A$1:$A$1001,[1]customers!$C$1:$C$1001,,0))</f>
        <v>lmacmanusmu@imdb.com</v>
      </c>
      <c r="H96" s="2" t="str">
        <f>_xlfn.XLOOKUP(C96,[1]customers!A$1:A$1001,[1]customers!$G$1:$G$1001,,0)</f>
        <v>United States</v>
      </c>
      <c r="I96" t="str">
        <f>INDEX([1]products!$A$1:$G$49,MATCH([1]orders!$D96,[1]products!$A$1:$A$49,0),MATCH([1]orders!I$1,[1]products!$A$1:$G$1,0))</f>
        <v>Exc</v>
      </c>
      <c r="J96" t="str">
        <f>INDEX([1]products!$A$1:$G$49,MATCH([1]orders!$D96,[1]products!$A$1:$A$49,0),MATCH([1]orders!J$1,[1]products!$A$1:$G$1,0))</f>
        <v>L</v>
      </c>
      <c r="K96" s="11">
        <f>INDEX([1]products!$A$1:$G$49,MATCH([1]orders!$D96,[1]products!$A$1:$A$49,0),MATCH([1]orders!K$1,[1]products!$A$1:$G$1,0))</f>
        <v>2.5</v>
      </c>
      <c r="L96" s="3">
        <f>INDEX([1]products!$A$1:$G$49,MATCH([1]orders!$D96,[1]products!$A$1:$A$49,0),MATCH([1]orders!L$1,[1]products!$A$1:$G$1,0))</f>
        <v>34.154999999999994</v>
      </c>
      <c r="M96" s="3">
        <f>L96*E96</f>
        <v>136.61999999999998</v>
      </c>
      <c r="N96" t="str">
        <f>IF(I96="Rob","Robusta",IF(I96="Exc","Excelsa",IF(I96="Ara","Arabica",IF(I96="Lib","Liberica",""))))</f>
        <v>Excelsa</v>
      </c>
      <c r="O96" t="str">
        <f>IF(J96="M","Medium",IF(J96="L","Light",IF(J96="D","Dark","")))</f>
        <v>Light</v>
      </c>
      <c r="P96" t="str">
        <f>_xlfn.XLOOKUP(C96,[1]customers!$A$1:$A$1001,[1]customers!$I$1:$I$1001,,0)</f>
        <v>No</v>
      </c>
    </row>
    <row r="97" spans="1:16" x14ac:dyDescent="0.25">
      <c r="A97" s="2" t="s">
        <v>2650</v>
      </c>
      <c r="B97" s="4">
        <v>43562</v>
      </c>
      <c r="C97" s="2" t="s">
        <v>2651</v>
      </c>
      <c r="D97" t="s">
        <v>6176</v>
      </c>
      <c r="E97" s="2">
        <v>6</v>
      </c>
      <c r="F97" s="2" t="str">
        <f>_xlfn.XLOOKUP(C97,[1]customers!$A$1:$A$1001,[1]customers!$B$1:$B$1001,,0)</f>
        <v>Marty Kidstoun</v>
      </c>
      <c r="G97" s="2" t="str">
        <f>IF(_xlfn.XLOOKUP(C97,[1]customers!$A$1:$A$1001,[1]customers!$C$1:$C$1001,,0)=0,"",_xlfn.XLOOKUP(C97,[1]customers!$A$1:$A$1001,[1]customers!$C$1:$C$1001,,0))</f>
        <v/>
      </c>
      <c r="H97" s="2" t="str">
        <f>_xlfn.XLOOKUP(C97,[1]customers!A$1:A$1001,[1]customers!$G$1:$G$1001,,0)</f>
        <v>United States</v>
      </c>
      <c r="I97" t="str">
        <f>INDEX([1]products!$A$1:$G$49,MATCH([1]orders!$D97,[1]products!$A$1:$A$49,0),MATCH([1]orders!I$1,[1]products!$A$1:$G$1,0))</f>
        <v>Exc</v>
      </c>
      <c r="J97" t="str">
        <f>INDEX([1]products!$A$1:$G$49,MATCH([1]orders!$D97,[1]products!$A$1:$A$49,0),MATCH([1]orders!J$1,[1]products!$A$1:$G$1,0))</f>
        <v>L</v>
      </c>
      <c r="K97" s="11">
        <f>INDEX([1]products!$A$1:$G$49,MATCH([1]orders!$D97,[1]products!$A$1:$A$49,0),MATCH([1]orders!K$1,[1]products!$A$1:$G$1,0))</f>
        <v>0.5</v>
      </c>
      <c r="L97" s="3">
        <f>INDEX([1]products!$A$1:$G$49,MATCH([1]orders!$D97,[1]products!$A$1:$A$49,0),MATCH([1]orders!L$1,[1]products!$A$1:$G$1,0))</f>
        <v>8.91</v>
      </c>
      <c r="M97" s="3">
        <f>L97*E97</f>
        <v>53.46</v>
      </c>
      <c r="N97" t="str">
        <f>IF(I97="Rob","Robusta",IF(I97="Exc","Excelsa",IF(I97="Ara","Arabica",IF(I97="Lib","Liberica",""))))</f>
        <v>Excelsa</v>
      </c>
      <c r="O97" t="str">
        <f>IF(J97="M","Medium",IF(J97="L","Light",IF(J97="D","Dark","")))</f>
        <v>Light</v>
      </c>
      <c r="P97" t="str">
        <f>_xlfn.XLOOKUP(C97,[1]customers!$A$1:$A$1001,[1]customers!$I$1:$I$1001,,0)</f>
        <v>Yes</v>
      </c>
    </row>
    <row r="98" spans="1:16" x14ac:dyDescent="0.25">
      <c r="A98" s="2" t="s">
        <v>3829</v>
      </c>
      <c r="B98" s="4">
        <v>43563</v>
      </c>
      <c r="C98" s="2" t="s">
        <v>3830</v>
      </c>
      <c r="D98" t="s">
        <v>6163</v>
      </c>
      <c r="E98" s="2">
        <v>3</v>
      </c>
      <c r="F98" s="2" t="str">
        <f>_xlfn.XLOOKUP(C98,[1]customers!$A$1:$A$1001,[1]customers!$B$1:$B$1001,,0)</f>
        <v>Jennifer Wilkisson</v>
      </c>
      <c r="G98" s="2" t="str">
        <f>IF(_xlfn.XLOOKUP(C98,[1]customers!$A$1:$A$1001,[1]customers!$C$1:$C$1001,,0)=0,"",_xlfn.XLOOKUP(C98,[1]customers!$A$1:$A$1001,[1]customers!$C$1:$C$1001,,0))</f>
        <v>jwilkissongf@nba.com</v>
      </c>
      <c r="H98" s="2" t="str">
        <f>_xlfn.XLOOKUP(C98,[1]customers!A$1:A$1001,[1]customers!$G$1:$G$1001,,0)</f>
        <v>United States</v>
      </c>
      <c r="I98" t="str">
        <f>INDEX([1]products!$A$1:$G$49,MATCH([1]orders!$D98,[1]products!$A$1:$A$49,0),MATCH([1]orders!I$1,[1]products!$A$1:$G$1,0))</f>
        <v>Rob</v>
      </c>
      <c r="J98" t="str">
        <f>INDEX([1]products!$A$1:$G$49,MATCH([1]orders!$D98,[1]products!$A$1:$A$49,0),MATCH([1]orders!J$1,[1]products!$A$1:$G$1,0))</f>
        <v>D</v>
      </c>
      <c r="K98" s="11">
        <f>INDEX([1]products!$A$1:$G$49,MATCH([1]orders!$D98,[1]products!$A$1:$A$49,0),MATCH([1]orders!K$1,[1]products!$A$1:$G$1,0))</f>
        <v>0.2</v>
      </c>
      <c r="L98" s="3">
        <f>INDEX([1]products!$A$1:$G$49,MATCH([1]orders!$D98,[1]products!$A$1:$A$49,0),MATCH([1]orders!L$1,[1]products!$A$1:$G$1,0))</f>
        <v>2.6849999999999996</v>
      </c>
      <c r="M98" s="3">
        <f>L98*E98</f>
        <v>8.0549999999999997</v>
      </c>
      <c r="N98" t="str">
        <f>IF(I98="Rob","Robusta",IF(I98="Exc","Excelsa",IF(I98="Ara","Arabica",IF(I98="Lib","Liberica",""))))</f>
        <v>Robusta</v>
      </c>
      <c r="O98" t="str">
        <f>IF(J98="M","Medium",IF(J98="L","Light",IF(J98="D","Dark","")))</f>
        <v>Dark</v>
      </c>
      <c r="P98" t="str">
        <f>_xlfn.XLOOKUP(C98,[1]customers!$A$1:$A$1001,[1]customers!$I$1:$I$1001,,0)</f>
        <v>Yes</v>
      </c>
    </row>
    <row r="99" spans="1:16" x14ac:dyDescent="0.25">
      <c r="A99" s="2" t="s">
        <v>2751</v>
      </c>
      <c r="B99" s="4">
        <v>43564</v>
      </c>
      <c r="C99" s="2" t="s">
        <v>2752</v>
      </c>
      <c r="D99" t="s">
        <v>6159</v>
      </c>
      <c r="E99" s="2">
        <v>2</v>
      </c>
      <c r="F99" s="2" t="str">
        <f>_xlfn.XLOOKUP(C99,[1]customers!$A$1:$A$1001,[1]customers!$B$1:$B$1001,,0)</f>
        <v>Rutger Pithcock</v>
      </c>
      <c r="G99" s="2" t="str">
        <f>IF(_xlfn.XLOOKUP(C99,[1]customers!$A$1:$A$1001,[1]customers!$C$1:$C$1001,,0)=0,"",_xlfn.XLOOKUP(C99,[1]customers!$A$1:$A$1001,[1]customers!$C$1:$C$1001,,0))</f>
        <v>rpithcockb5@yellowbook.com</v>
      </c>
      <c r="H99" s="2" t="str">
        <f>_xlfn.XLOOKUP(C99,[1]customers!A$1:A$1001,[1]customers!$G$1:$G$1001,,0)</f>
        <v>United States</v>
      </c>
      <c r="I99" t="str">
        <f>INDEX([1]products!$A$1:$G$49,MATCH([1]orders!$D99,[1]products!$A$1:$A$49,0),MATCH([1]orders!I$1,[1]products!$A$1:$G$1,0))</f>
        <v>Lib</v>
      </c>
      <c r="J99" t="str">
        <f>INDEX([1]products!$A$1:$G$49,MATCH([1]orders!$D99,[1]products!$A$1:$A$49,0),MATCH([1]orders!J$1,[1]products!$A$1:$G$1,0))</f>
        <v>M</v>
      </c>
      <c r="K99" s="11">
        <f>INDEX([1]products!$A$1:$G$49,MATCH([1]orders!$D99,[1]products!$A$1:$A$49,0),MATCH([1]orders!K$1,[1]products!$A$1:$G$1,0))</f>
        <v>0.2</v>
      </c>
      <c r="L99" s="3">
        <f>INDEX([1]products!$A$1:$G$49,MATCH([1]orders!$D99,[1]products!$A$1:$A$49,0),MATCH([1]orders!L$1,[1]products!$A$1:$G$1,0))</f>
        <v>4.3650000000000002</v>
      </c>
      <c r="M99" s="3">
        <f>L99*E99</f>
        <v>8.73</v>
      </c>
      <c r="N99" t="str">
        <f>IF(I99="Rob","Robusta",IF(I99="Exc","Excelsa",IF(I99="Ara","Arabica",IF(I99="Lib","Liberica",""))))</f>
        <v>Liberica</v>
      </c>
      <c r="O99" t="str">
        <f>IF(J99="M","Medium",IF(J99="L","Light",IF(J99="D","Dark","")))</f>
        <v>Medium</v>
      </c>
      <c r="P99" t="str">
        <f>_xlfn.XLOOKUP(C99,[1]customers!$A$1:$A$1001,[1]customers!$I$1:$I$1001,,0)</f>
        <v>Yes</v>
      </c>
    </row>
    <row r="100" spans="1:16" x14ac:dyDescent="0.25">
      <c r="A100" s="2" t="s">
        <v>2464</v>
      </c>
      <c r="B100" s="4">
        <v>43565</v>
      </c>
      <c r="C100" s="2" t="s">
        <v>2465</v>
      </c>
      <c r="D100" t="s">
        <v>6158</v>
      </c>
      <c r="E100" s="2">
        <v>4</v>
      </c>
      <c r="F100" s="2" t="str">
        <f>_xlfn.XLOOKUP(C100,[1]customers!$A$1:$A$1001,[1]customers!$B$1:$B$1001,,0)</f>
        <v>Joshuah Awdry</v>
      </c>
      <c r="G100" s="2" t="str">
        <f>IF(_xlfn.XLOOKUP(C100,[1]customers!$A$1:$A$1001,[1]customers!$C$1:$C$1001,,0)=0,"",_xlfn.XLOOKUP(C100,[1]customers!$A$1:$A$1001,[1]customers!$C$1:$C$1001,,0))</f>
        <v>jawdry9q@utexas.edu</v>
      </c>
      <c r="H100" s="2" t="str">
        <f>_xlfn.XLOOKUP(C100,[1]customers!A$1:A$1001,[1]customers!$G$1:$G$1001,,0)</f>
        <v>United States</v>
      </c>
      <c r="I100" t="str">
        <f>INDEX([1]products!$A$1:$G$49,MATCH([1]orders!$D100,[1]products!$A$1:$A$49,0),MATCH([1]orders!I$1,[1]products!$A$1:$G$1,0))</f>
        <v>Ara</v>
      </c>
      <c r="J100" t="str">
        <f>INDEX([1]products!$A$1:$G$49,MATCH([1]orders!$D100,[1]products!$A$1:$A$49,0),MATCH([1]orders!J$1,[1]products!$A$1:$G$1,0))</f>
        <v>D</v>
      </c>
      <c r="K100" s="11">
        <f>INDEX([1]products!$A$1:$G$49,MATCH([1]orders!$D100,[1]products!$A$1:$A$49,0),MATCH([1]orders!K$1,[1]products!$A$1:$G$1,0))</f>
        <v>0.5</v>
      </c>
      <c r="L100" s="3">
        <f>INDEX([1]products!$A$1:$G$49,MATCH([1]orders!$D100,[1]products!$A$1:$A$49,0),MATCH([1]orders!L$1,[1]products!$A$1:$G$1,0))</f>
        <v>5.97</v>
      </c>
      <c r="M100" s="3">
        <f>L100*E100</f>
        <v>23.88</v>
      </c>
      <c r="N100" t="str">
        <f>IF(I100="Rob","Robusta",IF(I100="Exc","Excelsa",IF(I100="Ara","Arabica",IF(I100="Lib","Liberica",""))))</f>
        <v>Arabica</v>
      </c>
      <c r="O100" t="str">
        <f>IF(J100="M","Medium",IF(J100="L","Light",IF(J100="D","Dark","")))</f>
        <v>Dark</v>
      </c>
      <c r="P100" t="str">
        <f>_xlfn.XLOOKUP(C100,[1]customers!$A$1:$A$1001,[1]customers!$I$1:$I$1001,,0)</f>
        <v>No</v>
      </c>
    </row>
    <row r="101" spans="1:16" x14ac:dyDescent="0.25">
      <c r="A101" s="2" t="s">
        <v>924</v>
      </c>
      <c r="B101" s="4">
        <v>43566</v>
      </c>
      <c r="C101" s="2" t="s">
        <v>925</v>
      </c>
      <c r="D101" t="s">
        <v>6153</v>
      </c>
      <c r="E101" s="2">
        <v>2</v>
      </c>
      <c r="F101" s="2" t="str">
        <f>_xlfn.XLOOKUP(C101,[1]customers!$A$1:$A$1001,[1]customers!$B$1:$B$1001,,0)</f>
        <v>Colene Elgey</v>
      </c>
      <c r="G101" s="2" t="str">
        <f>IF(_xlfn.XLOOKUP(C101,[1]customers!$A$1:$A$1001,[1]customers!$C$1:$C$1001,,0)=0,"",_xlfn.XLOOKUP(C101,[1]customers!$A$1:$A$1001,[1]customers!$C$1:$C$1001,,0))</f>
        <v>celgey25@webs.com</v>
      </c>
      <c r="H101" s="2" t="str">
        <f>_xlfn.XLOOKUP(C101,[1]customers!A$1:A$1001,[1]customers!$G$1:$G$1001,,0)</f>
        <v>United States</v>
      </c>
      <c r="I101" t="str">
        <f>INDEX([1]products!$A$1:$G$49,MATCH([1]orders!$D101,[1]products!$A$1:$A$49,0),MATCH([1]orders!I$1,[1]products!$A$1:$G$1,0))</f>
        <v>Exc</v>
      </c>
      <c r="J101" t="str">
        <f>INDEX([1]products!$A$1:$G$49,MATCH([1]orders!$D101,[1]products!$A$1:$A$49,0),MATCH([1]orders!J$1,[1]products!$A$1:$G$1,0))</f>
        <v>D</v>
      </c>
      <c r="K101" s="11">
        <f>INDEX([1]products!$A$1:$G$49,MATCH([1]orders!$D101,[1]products!$A$1:$A$49,0),MATCH([1]orders!K$1,[1]products!$A$1:$G$1,0))</f>
        <v>0.2</v>
      </c>
      <c r="L101" s="3">
        <f>INDEX([1]products!$A$1:$G$49,MATCH([1]orders!$D101,[1]products!$A$1:$A$49,0),MATCH([1]orders!L$1,[1]products!$A$1:$G$1,0))</f>
        <v>3.645</v>
      </c>
      <c r="M101" s="3">
        <f>L101*E101</f>
        <v>7.29</v>
      </c>
      <c r="N101" t="str">
        <f>IF(I101="Rob","Robusta",IF(I101="Exc","Excelsa",IF(I101="Ara","Arabica",IF(I101="Lib","Liberica",""))))</f>
        <v>Excelsa</v>
      </c>
      <c r="O101" t="str">
        <f>IF(J101="M","Medium",IF(J101="L","Light",IF(J101="D","Dark","")))</f>
        <v>Dark</v>
      </c>
      <c r="P101" t="str">
        <f>_xlfn.XLOOKUP(C101,[1]customers!$A$1:$A$1001,[1]customers!$I$1:$I$1001,,0)</f>
        <v>No</v>
      </c>
    </row>
    <row r="102" spans="1:16" x14ac:dyDescent="0.25">
      <c r="A102" s="2" t="s">
        <v>2157</v>
      </c>
      <c r="B102" s="4">
        <v>43567</v>
      </c>
      <c r="C102" s="2" t="s">
        <v>2158</v>
      </c>
      <c r="D102" t="s">
        <v>6146</v>
      </c>
      <c r="E102" s="2">
        <v>6</v>
      </c>
      <c r="F102" s="2" t="str">
        <f>_xlfn.XLOOKUP(C102,[1]customers!$A$1:$A$1001,[1]customers!$B$1:$B$1001,,0)</f>
        <v>Dorian Vizor</v>
      </c>
      <c r="G102" s="2" t="str">
        <f>IF(_xlfn.XLOOKUP(C102,[1]customers!$A$1:$A$1001,[1]customers!$C$1:$C$1001,,0)=0,"",_xlfn.XLOOKUP(C102,[1]customers!$A$1:$A$1001,[1]customers!$C$1:$C$1001,,0))</f>
        <v>dvizor88@furl.net</v>
      </c>
      <c r="H102" s="2" t="str">
        <f>_xlfn.XLOOKUP(C102,[1]customers!A$1:A$1001,[1]customers!$G$1:$G$1001,,0)</f>
        <v>United States</v>
      </c>
      <c r="I102" t="str">
        <f>INDEX([1]products!$A$1:$G$49,MATCH([1]orders!$D102,[1]products!$A$1:$A$49,0),MATCH([1]orders!I$1,[1]products!$A$1:$G$1,0))</f>
        <v>Rob</v>
      </c>
      <c r="J102" t="str">
        <f>INDEX([1]products!$A$1:$G$49,MATCH([1]orders!$D102,[1]products!$A$1:$A$49,0),MATCH([1]orders!J$1,[1]products!$A$1:$G$1,0))</f>
        <v>M</v>
      </c>
      <c r="K102" s="11">
        <f>INDEX([1]products!$A$1:$G$49,MATCH([1]orders!$D102,[1]products!$A$1:$A$49,0),MATCH([1]orders!K$1,[1]products!$A$1:$G$1,0))</f>
        <v>0.5</v>
      </c>
      <c r="L102" s="3">
        <f>INDEX([1]products!$A$1:$G$49,MATCH([1]orders!$D102,[1]products!$A$1:$A$49,0),MATCH([1]orders!L$1,[1]products!$A$1:$G$1,0))</f>
        <v>5.97</v>
      </c>
      <c r="M102" s="3">
        <f>L102*E102</f>
        <v>35.82</v>
      </c>
      <c r="N102" t="str">
        <f>IF(I102="Rob","Robusta",IF(I102="Exc","Excelsa",IF(I102="Ara","Arabica",IF(I102="Lib","Liberica",""))))</f>
        <v>Robusta</v>
      </c>
      <c r="O102" t="str">
        <f>IF(J102="M","Medium",IF(J102="L","Light",IF(J102="D","Dark","")))</f>
        <v>Medium</v>
      </c>
      <c r="P102" t="str">
        <f>_xlfn.XLOOKUP(C102,[1]customers!$A$1:$A$1001,[1]customers!$I$1:$I$1001,,0)</f>
        <v>Yes</v>
      </c>
    </row>
    <row r="103" spans="1:16" x14ac:dyDescent="0.25">
      <c r="A103" s="2" t="s">
        <v>2509</v>
      </c>
      <c r="B103" s="4">
        <v>43568</v>
      </c>
      <c r="C103" s="2" t="s">
        <v>2510</v>
      </c>
      <c r="D103" t="s">
        <v>6182</v>
      </c>
      <c r="E103" s="2">
        <v>1</v>
      </c>
      <c r="F103" s="2" t="str">
        <f>_xlfn.XLOOKUP(C103,[1]customers!$A$1:$A$1001,[1]customers!$B$1:$B$1001,,0)</f>
        <v>Tomasina Cotmore</v>
      </c>
      <c r="G103" s="2" t="str">
        <f>IF(_xlfn.XLOOKUP(C103,[1]customers!$A$1:$A$1001,[1]customers!$C$1:$C$1001,,0)=0,"",_xlfn.XLOOKUP(C103,[1]customers!$A$1:$A$1001,[1]customers!$C$1:$C$1001,,0))</f>
        <v>tcotmore9y@amazonaws.com</v>
      </c>
      <c r="H103" s="2" t="str">
        <f>_xlfn.XLOOKUP(C103,[1]customers!A$1:A$1001,[1]customers!$G$1:$G$1001,,0)</f>
        <v>United States</v>
      </c>
      <c r="I103" t="str">
        <f>INDEX([1]products!$A$1:$G$49,MATCH([1]orders!$D103,[1]products!$A$1:$A$49,0),MATCH([1]orders!I$1,[1]products!$A$1:$G$1,0))</f>
        <v>Ara</v>
      </c>
      <c r="J103" t="str">
        <f>INDEX([1]products!$A$1:$G$49,MATCH([1]orders!$D103,[1]products!$A$1:$A$49,0),MATCH([1]orders!J$1,[1]products!$A$1:$G$1,0))</f>
        <v>L</v>
      </c>
      <c r="K103" s="11">
        <f>INDEX([1]products!$A$1:$G$49,MATCH([1]orders!$D103,[1]products!$A$1:$A$49,0),MATCH([1]orders!K$1,[1]products!$A$1:$G$1,0))</f>
        <v>2.5</v>
      </c>
      <c r="L103" s="3">
        <f>INDEX([1]products!$A$1:$G$49,MATCH([1]orders!$D103,[1]products!$A$1:$A$49,0),MATCH([1]orders!L$1,[1]products!$A$1:$G$1,0))</f>
        <v>29.784999999999997</v>
      </c>
      <c r="M103" s="3">
        <f>L103*E103</f>
        <v>29.784999999999997</v>
      </c>
      <c r="N103" t="str">
        <f>IF(I103="Rob","Robusta",IF(I103="Exc","Excelsa",IF(I103="Ara","Arabica",IF(I103="Lib","Liberica",""))))</f>
        <v>Arabica</v>
      </c>
      <c r="O103" t="str">
        <f>IF(J103="M","Medium",IF(J103="L","Light",IF(J103="D","Dark","")))</f>
        <v>Light</v>
      </c>
      <c r="P103" t="str">
        <f>_xlfn.XLOOKUP(C103,[1]customers!$A$1:$A$1001,[1]customers!$I$1:$I$1001,,0)</f>
        <v>No</v>
      </c>
    </row>
    <row r="104" spans="1:16" x14ac:dyDescent="0.25">
      <c r="A104" s="2" t="s">
        <v>778</v>
      </c>
      <c r="B104" s="4">
        <v>43569</v>
      </c>
      <c r="C104" s="2" t="s">
        <v>779</v>
      </c>
      <c r="D104" t="s">
        <v>6164</v>
      </c>
      <c r="E104" s="2">
        <v>4</v>
      </c>
      <c r="F104" s="2" t="str">
        <f>_xlfn.XLOOKUP(C104,[1]customers!$A$1:$A$1001,[1]customers!$B$1:$B$1001,,0)</f>
        <v>Karry Flanders</v>
      </c>
      <c r="G104" s="2" t="str">
        <f>IF(_xlfn.XLOOKUP(C104,[1]customers!$A$1:$A$1001,[1]customers!$C$1:$C$1001,,0)=0,"",_xlfn.XLOOKUP(C104,[1]customers!$A$1:$A$1001,[1]customers!$C$1:$C$1001,,0))</f>
        <v>kflanders1f@over-blog.com</v>
      </c>
      <c r="H104" s="2" t="str">
        <f>_xlfn.XLOOKUP(C104,[1]customers!A$1:A$1001,[1]customers!$G$1:$G$1001,,0)</f>
        <v>Ireland</v>
      </c>
      <c r="I104" t="str">
        <f>INDEX([1]products!$A$1:$G$49,MATCH([1]orders!$D104,[1]products!$A$1:$A$49,0),MATCH([1]orders!I$1,[1]products!$A$1:$G$1,0))</f>
        <v>Lib</v>
      </c>
      <c r="J104" t="str">
        <f>INDEX([1]products!$A$1:$G$49,MATCH([1]orders!$D104,[1]products!$A$1:$A$49,0),MATCH([1]orders!J$1,[1]products!$A$1:$G$1,0))</f>
        <v>L</v>
      </c>
      <c r="K104" s="11">
        <f>INDEX([1]products!$A$1:$G$49,MATCH([1]orders!$D104,[1]products!$A$1:$A$49,0),MATCH([1]orders!K$1,[1]products!$A$1:$G$1,0))</f>
        <v>2.5</v>
      </c>
      <c r="L104" s="3">
        <f>INDEX([1]products!$A$1:$G$49,MATCH([1]orders!$D104,[1]products!$A$1:$A$49,0),MATCH([1]orders!L$1,[1]products!$A$1:$G$1,0))</f>
        <v>36.454999999999998</v>
      </c>
      <c r="M104" s="3">
        <f>L104*E104</f>
        <v>145.82</v>
      </c>
      <c r="N104" t="str">
        <f>IF(I104="Rob","Robusta",IF(I104="Exc","Excelsa",IF(I104="Ara","Arabica",IF(I104="Lib","Liberica",""))))</f>
        <v>Liberica</v>
      </c>
      <c r="O104" t="str">
        <f>IF(J104="M","Medium",IF(J104="L","Light",IF(J104="D","Dark","")))</f>
        <v>Light</v>
      </c>
      <c r="P104" t="str">
        <f>_xlfn.XLOOKUP(C104,[1]customers!$A$1:$A$1001,[1]customers!$I$1:$I$1001,,0)</f>
        <v>Yes</v>
      </c>
    </row>
    <row r="105" spans="1:16" x14ac:dyDescent="0.25">
      <c r="A105" s="2" t="s">
        <v>3088</v>
      </c>
      <c r="B105" s="4">
        <v>43570</v>
      </c>
      <c r="C105" s="2" t="s">
        <v>3089</v>
      </c>
      <c r="D105" t="s">
        <v>6172</v>
      </c>
      <c r="E105" s="2">
        <v>3</v>
      </c>
      <c r="F105" s="2" t="str">
        <f>_xlfn.XLOOKUP(C105,[1]customers!$A$1:$A$1001,[1]customers!$B$1:$B$1001,,0)</f>
        <v>Araldo Bilbrook</v>
      </c>
      <c r="G105" s="2" t="str">
        <f>IF(_xlfn.XLOOKUP(C105,[1]customers!$A$1:$A$1001,[1]customers!$C$1:$C$1001,,0)=0,"",_xlfn.XLOOKUP(C105,[1]customers!$A$1:$A$1001,[1]customers!$C$1:$C$1001,,0))</f>
        <v>abilbrookcs@booking.com</v>
      </c>
      <c r="H105" s="2" t="str">
        <f>_xlfn.XLOOKUP(C105,[1]customers!A$1:A$1001,[1]customers!$G$1:$G$1001,,0)</f>
        <v>Ireland</v>
      </c>
      <c r="I105" t="str">
        <f>INDEX([1]products!$A$1:$G$49,MATCH([1]orders!$D105,[1]products!$A$1:$A$49,0),MATCH([1]orders!I$1,[1]products!$A$1:$G$1,0))</f>
        <v>Rob</v>
      </c>
      <c r="J105" t="str">
        <f>INDEX([1]products!$A$1:$G$49,MATCH([1]orders!$D105,[1]products!$A$1:$A$49,0),MATCH([1]orders!J$1,[1]products!$A$1:$G$1,0))</f>
        <v>D</v>
      </c>
      <c r="K105" s="11">
        <f>INDEX([1]products!$A$1:$G$49,MATCH([1]orders!$D105,[1]products!$A$1:$A$49,0),MATCH([1]orders!K$1,[1]products!$A$1:$G$1,0))</f>
        <v>0.5</v>
      </c>
      <c r="L105" s="3">
        <f>INDEX([1]products!$A$1:$G$49,MATCH([1]orders!$D105,[1]products!$A$1:$A$49,0),MATCH([1]orders!L$1,[1]products!$A$1:$G$1,0))</f>
        <v>5.3699999999999992</v>
      </c>
      <c r="M105" s="3">
        <f>L105*E105</f>
        <v>16.11</v>
      </c>
      <c r="N105" t="str">
        <f>IF(I105="Rob","Robusta",IF(I105="Exc","Excelsa",IF(I105="Ara","Arabica",IF(I105="Lib","Liberica",""))))</f>
        <v>Robusta</v>
      </c>
      <c r="O105" t="str">
        <f>IF(J105="M","Medium",IF(J105="L","Light",IF(J105="D","Dark","")))</f>
        <v>Dark</v>
      </c>
      <c r="P105" t="str">
        <f>_xlfn.XLOOKUP(C105,[1]customers!$A$1:$A$1001,[1]customers!$I$1:$I$1001,,0)</f>
        <v>Yes</v>
      </c>
    </row>
    <row r="106" spans="1:16" x14ac:dyDescent="0.25">
      <c r="A106" s="2" t="s">
        <v>3889</v>
      </c>
      <c r="B106" s="4">
        <v>43571</v>
      </c>
      <c r="C106" s="2" t="s">
        <v>3890</v>
      </c>
      <c r="D106" t="s">
        <v>6184</v>
      </c>
      <c r="E106" s="2">
        <v>5</v>
      </c>
      <c r="F106" s="2" t="str">
        <f>_xlfn.XLOOKUP(C106,[1]customers!$A$1:$A$1001,[1]customers!$B$1:$B$1001,,0)</f>
        <v>Emalee Rolin</v>
      </c>
      <c r="G106" s="2" t="str">
        <f>IF(_xlfn.XLOOKUP(C106,[1]customers!$A$1:$A$1001,[1]customers!$C$1:$C$1001,,0)=0,"",_xlfn.XLOOKUP(C106,[1]customers!$A$1:$A$1001,[1]customers!$C$1:$C$1001,,0))</f>
        <v>erolingq@google.fr</v>
      </c>
      <c r="H106" s="2" t="str">
        <f>_xlfn.XLOOKUP(C106,[1]customers!A$1:A$1001,[1]customers!$G$1:$G$1001,,0)</f>
        <v>United States</v>
      </c>
      <c r="I106" t="str">
        <f>INDEX([1]products!$A$1:$G$49,MATCH([1]orders!$D106,[1]products!$A$1:$A$49,0),MATCH([1]orders!I$1,[1]products!$A$1:$G$1,0))</f>
        <v>Exc</v>
      </c>
      <c r="J106" t="str">
        <f>INDEX([1]products!$A$1:$G$49,MATCH([1]orders!$D106,[1]products!$A$1:$A$49,0),MATCH([1]orders!J$1,[1]products!$A$1:$G$1,0))</f>
        <v>L</v>
      </c>
      <c r="K106" s="11">
        <f>INDEX([1]products!$A$1:$G$49,MATCH([1]orders!$D106,[1]products!$A$1:$A$49,0),MATCH([1]orders!K$1,[1]products!$A$1:$G$1,0))</f>
        <v>0.2</v>
      </c>
      <c r="L106" s="3">
        <f>INDEX([1]products!$A$1:$G$49,MATCH([1]orders!$D106,[1]products!$A$1:$A$49,0),MATCH([1]orders!L$1,[1]products!$A$1:$G$1,0))</f>
        <v>4.4550000000000001</v>
      </c>
      <c r="M106" s="3">
        <f>L106*E106</f>
        <v>22.274999999999999</v>
      </c>
      <c r="N106" t="str">
        <f>IF(I106="Rob","Robusta",IF(I106="Exc","Excelsa",IF(I106="Ara","Arabica",IF(I106="Lib","Liberica",""))))</f>
        <v>Excelsa</v>
      </c>
      <c r="O106" t="str">
        <f>IF(J106="M","Medium",IF(J106="L","Light",IF(J106="D","Dark","")))</f>
        <v>Light</v>
      </c>
      <c r="P106" t="str">
        <f>_xlfn.XLOOKUP(C106,[1]customers!$A$1:$A$1001,[1]customers!$I$1:$I$1001,,0)</f>
        <v>Yes</v>
      </c>
    </row>
    <row r="107" spans="1:16" x14ac:dyDescent="0.25">
      <c r="A107" s="2" t="s">
        <v>4274</v>
      </c>
      <c r="B107" s="4">
        <v>43572</v>
      </c>
      <c r="C107" s="2" t="s">
        <v>4275</v>
      </c>
      <c r="D107" t="s">
        <v>6159</v>
      </c>
      <c r="E107" s="2">
        <v>3</v>
      </c>
      <c r="F107" s="2" t="str">
        <f>_xlfn.XLOOKUP(C107,[1]customers!$A$1:$A$1001,[1]customers!$B$1:$B$1001,,0)</f>
        <v>Cecil Weatherall</v>
      </c>
      <c r="G107" s="2" t="str">
        <f>IF(_xlfn.XLOOKUP(C107,[1]customers!$A$1:$A$1001,[1]customers!$C$1:$C$1001,,0)=0,"",_xlfn.XLOOKUP(C107,[1]customers!$A$1:$A$1001,[1]customers!$C$1:$C$1001,,0))</f>
        <v>cweatherallim@toplist.cz</v>
      </c>
      <c r="H107" s="2" t="str">
        <f>_xlfn.XLOOKUP(C107,[1]customers!A$1:A$1001,[1]customers!$G$1:$G$1001,,0)</f>
        <v>United States</v>
      </c>
      <c r="I107" t="str">
        <f>INDEX([1]products!$A$1:$G$49,MATCH([1]orders!$D107,[1]products!$A$1:$A$49,0),MATCH([1]orders!I$1,[1]products!$A$1:$G$1,0))</f>
        <v>Lib</v>
      </c>
      <c r="J107" t="str">
        <f>INDEX([1]products!$A$1:$G$49,MATCH([1]orders!$D107,[1]products!$A$1:$A$49,0),MATCH([1]orders!J$1,[1]products!$A$1:$G$1,0))</f>
        <v>M</v>
      </c>
      <c r="K107" s="11">
        <f>INDEX([1]products!$A$1:$G$49,MATCH([1]orders!$D107,[1]products!$A$1:$A$49,0),MATCH([1]orders!K$1,[1]products!$A$1:$G$1,0))</f>
        <v>0.2</v>
      </c>
      <c r="L107" s="3">
        <f>INDEX([1]products!$A$1:$G$49,MATCH([1]orders!$D107,[1]products!$A$1:$A$49,0),MATCH([1]orders!L$1,[1]products!$A$1:$G$1,0))</f>
        <v>4.3650000000000002</v>
      </c>
      <c r="M107" s="3">
        <f>L107*E107</f>
        <v>13.095000000000001</v>
      </c>
      <c r="N107" t="str">
        <f>IF(I107="Rob","Robusta",IF(I107="Exc","Excelsa",IF(I107="Ara","Arabica",IF(I107="Lib","Liberica",""))))</f>
        <v>Liberica</v>
      </c>
      <c r="O107" t="str">
        <f>IF(J107="M","Medium",IF(J107="L","Light",IF(J107="D","Dark","")))</f>
        <v>Medium</v>
      </c>
      <c r="P107" t="str">
        <f>_xlfn.XLOOKUP(C107,[1]customers!$A$1:$A$1001,[1]customers!$I$1:$I$1001,,0)</f>
        <v>Yes</v>
      </c>
    </row>
    <row r="108" spans="1:16" x14ac:dyDescent="0.25">
      <c r="A108" s="2" t="s">
        <v>726</v>
      </c>
      <c r="B108" s="4">
        <v>43573</v>
      </c>
      <c r="C108" s="2" t="s">
        <v>727</v>
      </c>
      <c r="D108" t="s">
        <v>6163</v>
      </c>
      <c r="E108" s="2">
        <v>3</v>
      </c>
      <c r="F108" s="2" t="str">
        <f>_xlfn.XLOOKUP(C108,[1]customers!$A$1:$A$1001,[1]customers!$B$1:$B$1001,,0)</f>
        <v>Abigail Tolworthy</v>
      </c>
      <c r="G108" s="2" t="str">
        <f>IF(_xlfn.XLOOKUP(C108,[1]customers!$A$1:$A$1001,[1]customers!$C$1:$C$1001,,0)=0,"",_xlfn.XLOOKUP(C108,[1]customers!$A$1:$A$1001,[1]customers!$C$1:$C$1001,,0))</f>
        <v>atolworthy16@toplist.cz</v>
      </c>
      <c r="H108" s="2" t="str">
        <f>_xlfn.XLOOKUP(C108,[1]customers!A$1:A$1001,[1]customers!$G$1:$G$1001,,0)</f>
        <v>United States</v>
      </c>
      <c r="I108" t="str">
        <f>INDEX([1]products!$A$1:$G$49,MATCH([1]orders!$D108,[1]products!$A$1:$A$49,0),MATCH([1]orders!I$1,[1]products!$A$1:$G$1,0))</f>
        <v>Rob</v>
      </c>
      <c r="J108" t="str">
        <f>INDEX([1]products!$A$1:$G$49,MATCH([1]orders!$D108,[1]products!$A$1:$A$49,0),MATCH([1]orders!J$1,[1]products!$A$1:$G$1,0))</f>
        <v>D</v>
      </c>
      <c r="K108" s="11">
        <f>INDEX([1]products!$A$1:$G$49,MATCH([1]orders!$D108,[1]products!$A$1:$A$49,0),MATCH([1]orders!K$1,[1]products!$A$1:$G$1,0))</f>
        <v>0.2</v>
      </c>
      <c r="L108" s="3">
        <f>INDEX([1]products!$A$1:$G$49,MATCH([1]orders!$D108,[1]products!$A$1:$A$49,0),MATCH([1]orders!L$1,[1]products!$A$1:$G$1,0))</f>
        <v>2.6849999999999996</v>
      </c>
      <c r="M108" s="3">
        <f>L108*E108</f>
        <v>8.0549999999999997</v>
      </c>
      <c r="N108" t="str">
        <f>IF(I108="Rob","Robusta",IF(I108="Exc","Excelsa",IF(I108="Ara","Arabica",IF(I108="Lib","Liberica",""))))</f>
        <v>Robusta</v>
      </c>
      <c r="O108" t="str">
        <f>IF(J108="M","Medium",IF(J108="L","Light",IF(J108="D","Dark","")))</f>
        <v>Dark</v>
      </c>
      <c r="P108" t="str">
        <f>_xlfn.XLOOKUP(C108,[1]customers!$A$1:$A$1001,[1]customers!$I$1:$I$1001,,0)</f>
        <v>Yes</v>
      </c>
    </row>
    <row r="109" spans="1:16" x14ac:dyDescent="0.25">
      <c r="A109" s="2" t="s">
        <v>1192</v>
      </c>
      <c r="B109" s="4">
        <v>43574</v>
      </c>
      <c r="C109" s="2" t="s">
        <v>1193</v>
      </c>
      <c r="D109" t="s">
        <v>6160</v>
      </c>
      <c r="E109" s="2">
        <v>3</v>
      </c>
      <c r="F109" s="2" t="str">
        <f>_xlfn.XLOOKUP(C109,[1]customers!$A$1:$A$1001,[1]customers!$B$1:$B$1001,,0)</f>
        <v>Stevana Woodham</v>
      </c>
      <c r="G109" s="2" t="str">
        <f>IF(_xlfn.XLOOKUP(C109,[1]customers!$A$1:$A$1001,[1]customers!$C$1:$C$1001,,0)=0,"",_xlfn.XLOOKUP(C109,[1]customers!$A$1:$A$1001,[1]customers!$C$1:$C$1001,,0))</f>
        <v>swoodham3h@businesswire.com</v>
      </c>
      <c r="H109" s="2" t="str">
        <f>_xlfn.XLOOKUP(C109,[1]customers!A$1:A$1001,[1]customers!$G$1:$G$1001,,0)</f>
        <v>Ireland</v>
      </c>
      <c r="I109" t="str">
        <f>INDEX([1]products!$A$1:$G$49,MATCH([1]orders!$D109,[1]products!$A$1:$A$49,0),MATCH([1]orders!I$1,[1]products!$A$1:$G$1,0))</f>
        <v>Lib</v>
      </c>
      <c r="J109" t="str">
        <f>INDEX([1]products!$A$1:$G$49,MATCH([1]orders!$D109,[1]products!$A$1:$A$49,0),MATCH([1]orders!J$1,[1]products!$A$1:$G$1,0))</f>
        <v>M</v>
      </c>
      <c r="K109" s="11">
        <f>INDEX([1]products!$A$1:$G$49,MATCH([1]orders!$D109,[1]products!$A$1:$A$49,0),MATCH([1]orders!K$1,[1]products!$A$1:$G$1,0))</f>
        <v>0.5</v>
      </c>
      <c r="L109" s="3">
        <f>INDEX([1]products!$A$1:$G$49,MATCH([1]orders!$D109,[1]products!$A$1:$A$49,0),MATCH([1]orders!L$1,[1]products!$A$1:$G$1,0))</f>
        <v>8.73</v>
      </c>
      <c r="M109" s="3">
        <f>L109*E109</f>
        <v>26.19</v>
      </c>
      <c r="N109" t="str">
        <f>IF(I109="Rob","Robusta",IF(I109="Exc","Excelsa",IF(I109="Ara","Arabica",IF(I109="Lib","Liberica",""))))</f>
        <v>Liberica</v>
      </c>
      <c r="O109" t="str">
        <f>IF(J109="M","Medium",IF(J109="L","Light",IF(J109="D","Dark","")))</f>
        <v>Medium</v>
      </c>
      <c r="P109" t="str">
        <f>_xlfn.XLOOKUP(C109,[1]customers!$A$1:$A$1001,[1]customers!$I$1:$I$1001,,0)</f>
        <v>Yes</v>
      </c>
    </row>
    <row r="110" spans="1:16" x14ac:dyDescent="0.25">
      <c r="A110" s="2" t="s">
        <v>1407</v>
      </c>
      <c r="B110" s="4">
        <v>43575</v>
      </c>
      <c r="C110" s="2" t="s">
        <v>1408</v>
      </c>
      <c r="D110" t="s">
        <v>6163</v>
      </c>
      <c r="E110" s="2">
        <v>6</v>
      </c>
      <c r="F110" s="2" t="str">
        <f>_xlfn.XLOOKUP(C110,[1]customers!$A$1:$A$1001,[1]customers!$B$1:$B$1001,,0)</f>
        <v>Gerardo Schonfeld</v>
      </c>
      <c r="G110" s="2" t="str">
        <f>IF(_xlfn.XLOOKUP(C110,[1]customers!$A$1:$A$1001,[1]customers!$C$1:$C$1001,,0)=0,"",_xlfn.XLOOKUP(C110,[1]customers!$A$1:$A$1001,[1]customers!$C$1:$C$1001,,0))</f>
        <v>gschonfeld4j@oracle.com</v>
      </c>
      <c r="H110" s="2" t="str">
        <f>_xlfn.XLOOKUP(C110,[1]customers!A$1:A$1001,[1]customers!$G$1:$G$1001,,0)</f>
        <v>United States</v>
      </c>
      <c r="I110" t="str">
        <f>INDEX([1]products!$A$1:$G$49,MATCH([1]orders!$D110,[1]products!$A$1:$A$49,0),MATCH([1]orders!I$1,[1]products!$A$1:$G$1,0))</f>
        <v>Rob</v>
      </c>
      <c r="J110" t="str">
        <f>INDEX([1]products!$A$1:$G$49,MATCH([1]orders!$D110,[1]products!$A$1:$A$49,0),MATCH([1]orders!J$1,[1]products!$A$1:$G$1,0))</f>
        <v>D</v>
      </c>
      <c r="K110" s="11">
        <f>INDEX([1]products!$A$1:$G$49,MATCH([1]orders!$D110,[1]products!$A$1:$A$49,0),MATCH([1]orders!K$1,[1]products!$A$1:$G$1,0))</f>
        <v>0.2</v>
      </c>
      <c r="L110" s="3">
        <f>INDEX([1]products!$A$1:$G$49,MATCH([1]orders!$D110,[1]products!$A$1:$A$49,0),MATCH([1]orders!L$1,[1]products!$A$1:$G$1,0))</f>
        <v>2.6849999999999996</v>
      </c>
      <c r="M110" s="3">
        <f>L110*E110</f>
        <v>16.11</v>
      </c>
      <c r="N110" t="str">
        <f>IF(I110="Rob","Robusta",IF(I110="Exc","Excelsa",IF(I110="Ara","Arabica",IF(I110="Lib","Liberica",""))))</f>
        <v>Robusta</v>
      </c>
      <c r="O110" t="str">
        <f>IF(J110="M","Medium",IF(J110="L","Light",IF(J110="D","Dark","")))</f>
        <v>Dark</v>
      </c>
      <c r="P110" t="str">
        <f>_xlfn.XLOOKUP(C110,[1]customers!$A$1:$A$1001,[1]customers!$I$1:$I$1001,,0)</f>
        <v>No</v>
      </c>
    </row>
    <row r="111" spans="1:16" x14ac:dyDescent="0.25">
      <c r="A111" s="2" t="s">
        <v>2341</v>
      </c>
      <c r="B111" s="4">
        <v>43576</v>
      </c>
      <c r="C111" s="2" t="s">
        <v>2342</v>
      </c>
      <c r="D111" t="s">
        <v>6161</v>
      </c>
      <c r="E111" s="2">
        <v>4</v>
      </c>
      <c r="F111" s="2" t="str">
        <f>_xlfn.XLOOKUP(C111,[1]customers!$A$1:$A$1001,[1]customers!$B$1:$B$1001,,0)</f>
        <v>Homer Dulany</v>
      </c>
      <c r="G111" s="2" t="str">
        <f>IF(_xlfn.XLOOKUP(C111,[1]customers!$A$1:$A$1001,[1]customers!$C$1:$C$1001,,0)=0,"",_xlfn.XLOOKUP(C111,[1]customers!$A$1:$A$1001,[1]customers!$C$1:$C$1001,,0))</f>
        <v/>
      </c>
      <c r="H111" s="2" t="str">
        <f>_xlfn.XLOOKUP(C111,[1]customers!A$1:A$1001,[1]customers!$G$1:$G$1001,,0)</f>
        <v>United States</v>
      </c>
      <c r="I111" t="str">
        <f>INDEX([1]products!$A$1:$G$49,MATCH([1]orders!$D111,[1]products!$A$1:$A$49,0),MATCH([1]orders!I$1,[1]products!$A$1:$G$1,0))</f>
        <v>Lib</v>
      </c>
      <c r="J111" t="str">
        <f>INDEX([1]products!$A$1:$G$49,MATCH([1]orders!$D111,[1]products!$A$1:$A$49,0),MATCH([1]orders!J$1,[1]products!$A$1:$G$1,0))</f>
        <v>L</v>
      </c>
      <c r="K111" s="11">
        <f>INDEX([1]products!$A$1:$G$49,MATCH([1]orders!$D111,[1]products!$A$1:$A$49,0),MATCH([1]orders!K$1,[1]products!$A$1:$G$1,0))</f>
        <v>0.5</v>
      </c>
      <c r="L111" s="3">
        <f>INDEX([1]products!$A$1:$G$49,MATCH([1]orders!$D111,[1]products!$A$1:$A$49,0),MATCH([1]orders!L$1,[1]products!$A$1:$G$1,0))</f>
        <v>9.51</v>
      </c>
      <c r="M111" s="3">
        <f>L111*E111</f>
        <v>38.04</v>
      </c>
      <c r="N111" t="str">
        <f>IF(I111="Rob","Robusta",IF(I111="Exc","Excelsa",IF(I111="Ara","Arabica",IF(I111="Lib","Liberica",""))))</f>
        <v>Liberica</v>
      </c>
      <c r="O111" t="str">
        <f>IF(J111="M","Medium",IF(J111="L","Light",IF(J111="D","Dark","")))</f>
        <v>Light</v>
      </c>
      <c r="P111" t="str">
        <f>_xlfn.XLOOKUP(C111,[1]customers!$A$1:$A$1001,[1]customers!$I$1:$I$1001,,0)</f>
        <v>Yes</v>
      </c>
    </row>
    <row r="112" spans="1:16" x14ac:dyDescent="0.25">
      <c r="A112" s="2" t="s">
        <v>3193</v>
      </c>
      <c r="B112" s="4">
        <v>43577</v>
      </c>
      <c r="C112" s="2" t="s">
        <v>3194</v>
      </c>
      <c r="D112" t="s">
        <v>6177</v>
      </c>
      <c r="E112" s="2">
        <v>6</v>
      </c>
      <c r="F112" s="2" t="str">
        <f>_xlfn.XLOOKUP(C112,[1]customers!$A$1:$A$1001,[1]customers!$B$1:$B$1001,,0)</f>
        <v>Ailey Brash</v>
      </c>
      <c r="G112" s="2" t="str">
        <f>IF(_xlfn.XLOOKUP(C112,[1]customers!$A$1:$A$1001,[1]customers!$C$1:$C$1001,,0)=0,"",_xlfn.XLOOKUP(C112,[1]customers!$A$1:$A$1001,[1]customers!$C$1:$C$1001,,0))</f>
        <v>abrashda@plala.or.jp</v>
      </c>
      <c r="H112" s="2" t="str">
        <f>_xlfn.XLOOKUP(C112,[1]customers!A$1:A$1001,[1]customers!$G$1:$G$1001,,0)</f>
        <v>United States</v>
      </c>
      <c r="I112" t="str">
        <f>INDEX([1]products!$A$1:$G$49,MATCH([1]orders!$D112,[1]products!$A$1:$A$49,0),MATCH([1]orders!I$1,[1]products!$A$1:$G$1,0))</f>
        <v>Rob</v>
      </c>
      <c r="J112" t="str">
        <f>INDEX([1]products!$A$1:$G$49,MATCH([1]orders!$D112,[1]products!$A$1:$A$49,0),MATCH([1]orders!J$1,[1]products!$A$1:$G$1,0))</f>
        <v>D</v>
      </c>
      <c r="K112" s="11">
        <f>INDEX([1]products!$A$1:$G$49,MATCH([1]orders!$D112,[1]products!$A$1:$A$49,0),MATCH([1]orders!K$1,[1]products!$A$1:$G$1,0))</f>
        <v>1</v>
      </c>
      <c r="L112" s="3">
        <f>INDEX([1]products!$A$1:$G$49,MATCH([1]orders!$D112,[1]products!$A$1:$A$49,0),MATCH([1]orders!L$1,[1]products!$A$1:$G$1,0))</f>
        <v>8.9499999999999993</v>
      </c>
      <c r="M112" s="3">
        <f>L112*E112</f>
        <v>53.699999999999996</v>
      </c>
      <c r="N112" t="str">
        <f>IF(I112="Rob","Robusta",IF(I112="Exc","Excelsa",IF(I112="Ara","Arabica",IF(I112="Lib","Liberica",""))))</f>
        <v>Robusta</v>
      </c>
      <c r="O112" t="str">
        <f>IF(J112="M","Medium",IF(J112="L","Light",IF(J112="D","Dark","")))</f>
        <v>Dark</v>
      </c>
      <c r="P112" t="str">
        <f>_xlfn.XLOOKUP(C112,[1]customers!$A$1:$A$1001,[1]customers!$I$1:$I$1001,,0)</f>
        <v>Yes</v>
      </c>
    </row>
    <row r="113" spans="1:16" x14ac:dyDescent="0.25">
      <c r="A113" s="2" t="s">
        <v>3193</v>
      </c>
      <c r="B113" s="4">
        <v>43578</v>
      </c>
      <c r="C113" s="2" t="s">
        <v>3194</v>
      </c>
      <c r="D113" t="s">
        <v>6166</v>
      </c>
      <c r="E113" s="2">
        <v>4</v>
      </c>
      <c r="F113" s="2" t="str">
        <f>_xlfn.XLOOKUP(C113,[1]customers!$A$1:$A$1001,[1]customers!$B$1:$B$1001,,0)</f>
        <v>Ailey Brash</v>
      </c>
      <c r="G113" s="2" t="str">
        <f>IF(_xlfn.XLOOKUP(C113,[1]customers!$A$1:$A$1001,[1]customers!$C$1:$C$1001,,0)=0,"",_xlfn.XLOOKUP(C113,[1]customers!$A$1:$A$1001,[1]customers!$C$1:$C$1001,,0))</f>
        <v>abrashda@plala.or.jp</v>
      </c>
      <c r="H113" s="2" t="str">
        <f>_xlfn.XLOOKUP(C113,[1]customers!A$1:A$1001,[1]customers!$G$1:$G$1001,,0)</f>
        <v>United States</v>
      </c>
      <c r="I113" t="str">
        <f>INDEX([1]products!$A$1:$G$49,MATCH([1]orders!$D113,[1]products!$A$1:$A$49,0),MATCH([1]orders!I$1,[1]products!$A$1:$G$1,0))</f>
        <v>Exc</v>
      </c>
      <c r="J113" t="str">
        <f>INDEX([1]products!$A$1:$G$49,MATCH([1]orders!$D113,[1]products!$A$1:$A$49,0),MATCH([1]orders!J$1,[1]products!$A$1:$G$1,0))</f>
        <v>M</v>
      </c>
      <c r="K113" s="11">
        <f>INDEX([1]products!$A$1:$G$49,MATCH([1]orders!$D113,[1]products!$A$1:$A$49,0),MATCH([1]orders!K$1,[1]products!$A$1:$G$1,0))</f>
        <v>2.5</v>
      </c>
      <c r="L113" s="3">
        <f>INDEX([1]products!$A$1:$G$49,MATCH([1]orders!$D113,[1]products!$A$1:$A$49,0),MATCH([1]orders!L$1,[1]products!$A$1:$G$1,0))</f>
        <v>31.624999999999996</v>
      </c>
      <c r="M113" s="3">
        <f>L113*E113</f>
        <v>126.49999999999999</v>
      </c>
      <c r="N113" t="str">
        <f>IF(I113="Rob","Robusta",IF(I113="Exc","Excelsa",IF(I113="Ara","Arabica",IF(I113="Lib","Liberica",""))))</f>
        <v>Excelsa</v>
      </c>
      <c r="O113" t="str">
        <f>IF(J113="M","Medium",IF(J113="L","Light",IF(J113="D","Dark","")))</f>
        <v>Medium</v>
      </c>
      <c r="P113" t="str">
        <f>_xlfn.XLOOKUP(C113,[1]customers!$A$1:$A$1001,[1]customers!$I$1:$I$1001,,0)</f>
        <v>Yes</v>
      </c>
    </row>
    <row r="114" spans="1:16" x14ac:dyDescent="0.25">
      <c r="A114" s="2" t="s">
        <v>3193</v>
      </c>
      <c r="B114" s="4">
        <v>43579</v>
      </c>
      <c r="C114" s="2" t="s">
        <v>3194</v>
      </c>
      <c r="D114" t="s">
        <v>6156</v>
      </c>
      <c r="E114" s="2">
        <v>1</v>
      </c>
      <c r="F114" s="2" t="str">
        <f>_xlfn.XLOOKUP(C114,[1]customers!$A$1:$A$1001,[1]customers!$B$1:$B$1001,,0)</f>
        <v>Ailey Brash</v>
      </c>
      <c r="G114" s="2" t="str">
        <f>IF(_xlfn.XLOOKUP(C114,[1]customers!$A$1:$A$1001,[1]customers!$C$1:$C$1001,,0)=0,"",_xlfn.XLOOKUP(C114,[1]customers!$A$1:$A$1001,[1]customers!$C$1:$C$1001,,0))</f>
        <v>abrashda@plala.or.jp</v>
      </c>
      <c r="H114" s="2" t="str">
        <f>_xlfn.XLOOKUP(C114,[1]customers!A$1:A$1001,[1]customers!$G$1:$G$1001,,0)</f>
        <v>United States</v>
      </c>
      <c r="I114" t="str">
        <f>INDEX([1]products!$A$1:$G$49,MATCH([1]orders!$D114,[1]products!$A$1:$A$49,0),MATCH([1]orders!I$1,[1]products!$A$1:$G$1,0))</f>
        <v>Exc</v>
      </c>
      <c r="J114" t="str">
        <f>INDEX([1]products!$A$1:$G$49,MATCH([1]orders!$D114,[1]products!$A$1:$A$49,0),MATCH([1]orders!J$1,[1]products!$A$1:$G$1,0))</f>
        <v>M</v>
      </c>
      <c r="K114" s="11">
        <f>INDEX([1]products!$A$1:$G$49,MATCH([1]orders!$D114,[1]products!$A$1:$A$49,0),MATCH([1]orders!K$1,[1]products!$A$1:$G$1,0))</f>
        <v>0.2</v>
      </c>
      <c r="L114" s="3">
        <f>INDEX([1]products!$A$1:$G$49,MATCH([1]orders!$D114,[1]products!$A$1:$A$49,0),MATCH([1]orders!L$1,[1]products!$A$1:$G$1,0))</f>
        <v>4.125</v>
      </c>
      <c r="M114" s="3">
        <f>L114*E114</f>
        <v>4.125</v>
      </c>
      <c r="N114" t="str">
        <f>IF(I114="Rob","Robusta",IF(I114="Exc","Excelsa",IF(I114="Ara","Arabica",IF(I114="Lib","Liberica",""))))</f>
        <v>Excelsa</v>
      </c>
      <c r="O114" t="str">
        <f>IF(J114="M","Medium",IF(J114="L","Light",IF(J114="D","Dark","")))</f>
        <v>Medium</v>
      </c>
      <c r="P114" t="str">
        <f>_xlfn.XLOOKUP(C114,[1]customers!$A$1:$A$1001,[1]customers!$I$1:$I$1001,,0)</f>
        <v>Yes</v>
      </c>
    </row>
    <row r="115" spans="1:16" x14ac:dyDescent="0.25">
      <c r="A115" s="2" t="s">
        <v>3441</v>
      </c>
      <c r="B115" s="4">
        <v>43580</v>
      </c>
      <c r="C115" s="2" t="s">
        <v>3442</v>
      </c>
      <c r="D115" t="s">
        <v>6146</v>
      </c>
      <c r="E115" s="2">
        <v>5</v>
      </c>
      <c r="F115" s="2" t="str">
        <f>_xlfn.XLOOKUP(C115,[1]customers!$A$1:$A$1001,[1]customers!$B$1:$B$1001,,0)</f>
        <v>Vasili Upstone</v>
      </c>
      <c r="G115" s="2" t="str">
        <f>IF(_xlfn.XLOOKUP(C115,[1]customers!$A$1:$A$1001,[1]customers!$C$1:$C$1001,,0)=0,"",_xlfn.XLOOKUP(C115,[1]customers!$A$1:$A$1001,[1]customers!$C$1:$C$1001,,0))</f>
        <v>vupstoneei@google.pl</v>
      </c>
      <c r="H115" s="2" t="str">
        <f>_xlfn.XLOOKUP(C115,[1]customers!A$1:A$1001,[1]customers!$G$1:$G$1001,,0)</f>
        <v>United States</v>
      </c>
      <c r="I115" t="str">
        <f>INDEX([1]products!$A$1:$G$49,MATCH([1]orders!$D115,[1]products!$A$1:$A$49,0),MATCH([1]orders!I$1,[1]products!$A$1:$G$1,0))</f>
        <v>Rob</v>
      </c>
      <c r="J115" t="str">
        <f>INDEX([1]products!$A$1:$G$49,MATCH([1]orders!$D115,[1]products!$A$1:$A$49,0),MATCH([1]orders!J$1,[1]products!$A$1:$G$1,0))</f>
        <v>M</v>
      </c>
      <c r="K115" s="11">
        <f>INDEX([1]products!$A$1:$G$49,MATCH([1]orders!$D115,[1]products!$A$1:$A$49,0),MATCH([1]orders!K$1,[1]products!$A$1:$G$1,0))</f>
        <v>0.5</v>
      </c>
      <c r="L115" s="3">
        <f>INDEX([1]products!$A$1:$G$49,MATCH([1]orders!$D115,[1]products!$A$1:$A$49,0),MATCH([1]orders!L$1,[1]products!$A$1:$G$1,0))</f>
        <v>5.97</v>
      </c>
      <c r="M115" s="3">
        <f>L115*E115</f>
        <v>29.849999999999998</v>
      </c>
      <c r="N115" t="str">
        <f>IF(I115="Rob","Robusta",IF(I115="Exc","Excelsa",IF(I115="Ara","Arabica",IF(I115="Lib","Liberica",""))))</f>
        <v>Robusta</v>
      </c>
      <c r="O115" t="str">
        <f>IF(J115="M","Medium",IF(J115="L","Light",IF(J115="D","Dark","")))</f>
        <v>Medium</v>
      </c>
      <c r="P115" t="str">
        <f>_xlfn.XLOOKUP(C115,[1]customers!$A$1:$A$1001,[1]customers!$I$1:$I$1001,,0)</f>
        <v>No</v>
      </c>
    </row>
    <row r="116" spans="1:16" x14ac:dyDescent="0.25">
      <c r="A116" s="2" t="s">
        <v>1795</v>
      </c>
      <c r="B116" s="4">
        <v>43581</v>
      </c>
      <c r="C116" s="2" t="s">
        <v>1796</v>
      </c>
      <c r="D116" t="s">
        <v>6159</v>
      </c>
      <c r="E116" s="2">
        <v>2</v>
      </c>
      <c r="F116" s="2" t="str">
        <f>_xlfn.XLOOKUP(C116,[1]customers!$A$1:$A$1001,[1]customers!$B$1:$B$1001,,0)</f>
        <v>Sinclare Edsell</v>
      </c>
      <c r="G116" s="2" t="str">
        <f>IF(_xlfn.XLOOKUP(C116,[1]customers!$A$1:$A$1001,[1]customers!$C$1:$C$1001,,0)=0,"",_xlfn.XLOOKUP(C116,[1]customers!$A$1:$A$1001,[1]customers!$C$1:$C$1001,,0))</f>
        <v/>
      </c>
      <c r="H116" s="2" t="str">
        <f>_xlfn.XLOOKUP(C116,[1]customers!A$1:A$1001,[1]customers!$G$1:$G$1001,,0)</f>
        <v>United States</v>
      </c>
      <c r="I116" t="str">
        <f>INDEX([1]products!$A$1:$G$49,MATCH([1]orders!$D116,[1]products!$A$1:$A$49,0),MATCH([1]orders!I$1,[1]products!$A$1:$G$1,0))</f>
        <v>Lib</v>
      </c>
      <c r="J116" t="str">
        <f>INDEX([1]products!$A$1:$G$49,MATCH([1]orders!$D116,[1]products!$A$1:$A$49,0),MATCH([1]orders!J$1,[1]products!$A$1:$G$1,0))</f>
        <v>M</v>
      </c>
      <c r="K116" s="11">
        <f>INDEX([1]products!$A$1:$G$49,MATCH([1]orders!$D116,[1]products!$A$1:$A$49,0),MATCH([1]orders!K$1,[1]products!$A$1:$G$1,0))</f>
        <v>0.2</v>
      </c>
      <c r="L116" s="3">
        <f>INDEX([1]products!$A$1:$G$49,MATCH([1]orders!$D116,[1]products!$A$1:$A$49,0),MATCH([1]orders!L$1,[1]products!$A$1:$G$1,0))</f>
        <v>4.3650000000000002</v>
      </c>
      <c r="M116" s="3">
        <f>L116*E116</f>
        <v>8.73</v>
      </c>
      <c r="N116" t="str">
        <f>IF(I116="Rob","Robusta",IF(I116="Exc","Excelsa",IF(I116="Ara","Arabica",IF(I116="Lib","Liberica",""))))</f>
        <v>Liberica</v>
      </c>
      <c r="O116" t="str">
        <f>IF(J116="M","Medium",IF(J116="L","Light",IF(J116="D","Dark","")))</f>
        <v>Medium</v>
      </c>
      <c r="P116" t="str">
        <f>_xlfn.XLOOKUP(C116,[1]customers!$A$1:$A$1001,[1]customers!$I$1:$I$1001,,0)</f>
        <v>Yes</v>
      </c>
    </row>
    <row r="117" spans="1:16" x14ac:dyDescent="0.25">
      <c r="A117" s="2" t="s">
        <v>593</v>
      </c>
      <c r="B117" s="4">
        <v>43582</v>
      </c>
      <c r="C117" s="2" t="s">
        <v>594</v>
      </c>
      <c r="D117" t="s">
        <v>6149</v>
      </c>
      <c r="E117" s="2">
        <v>4</v>
      </c>
      <c r="F117" s="2" t="str">
        <f>_xlfn.XLOOKUP(C117,[1]customers!$A$1:$A$1001,[1]customers!$B$1:$B$1001,,0)</f>
        <v>Pall Redford</v>
      </c>
      <c r="G117" s="2" t="str">
        <f>IF(_xlfn.XLOOKUP(C117,[1]customers!$A$1:$A$1001,[1]customers!$C$1:$C$1001,,0)=0,"",_xlfn.XLOOKUP(C117,[1]customers!$A$1:$A$1001,[1]customers!$C$1:$C$1001,,0))</f>
        <v>predfordi@ow.ly</v>
      </c>
      <c r="H117" s="2" t="str">
        <f>_xlfn.XLOOKUP(C117,[1]customers!A$1:A$1001,[1]customers!$G$1:$G$1001,,0)</f>
        <v>Ireland</v>
      </c>
      <c r="I117" t="str">
        <f>INDEX([1]products!$A$1:$G$49,MATCH([1]orders!$D117,[1]products!$A$1:$A$49,0),MATCH([1]orders!I$1,[1]products!$A$1:$G$1,0))</f>
        <v>Rob</v>
      </c>
      <c r="J117" t="str">
        <f>INDEX([1]products!$A$1:$G$49,MATCH([1]orders!$D117,[1]products!$A$1:$A$49,0),MATCH([1]orders!J$1,[1]products!$A$1:$G$1,0))</f>
        <v>D</v>
      </c>
      <c r="K117" s="11">
        <f>INDEX([1]products!$A$1:$G$49,MATCH([1]orders!$D117,[1]products!$A$1:$A$49,0),MATCH([1]orders!K$1,[1]products!$A$1:$G$1,0))</f>
        <v>2.5</v>
      </c>
      <c r="L117" s="3">
        <f>INDEX([1]products!$A$1:$G$49,MATCH([1]orders!$D117,[1]products!$A$1:$A$49,0),MATCH([1]orders!L$1,[1]products!$A$1:$G$1,0))</f>
        <v>20.584999999999997</v>
      </c>
      <c r="M117" s="3">
        <f>L117*E117</f>
        <v>82.339999999999989</v>
      </c>
      <c r="N117" t="str">
        <f>IF(I117="Rob","Robusta",IF(I117="Exc","Excelsa",IF(I117="Ara","Arabica",IF(I117="Lib","Liberica",""))))</f>
        <v>Robusta</v>
      </c>
      <c r="O117" t="str">
        <f>IF(J117="M","Medium",IF(J117="L","Light",IF(J117="D","Dark","")))</f>
        <v>Dark</v>
      </c>
      <c r="P117" t="str">
        <f>_xlfn.XLOOKUP(C117,[1]customers!$A$1:$A$1001,[1]customers!$I$1:$I$1001,,0)</f>
        <v>Yes</v>
      </c>
    </row>
    <row r="118" spans="1:16" x14ac:dyDescent="0.25">
      <c r="A118" s="2" t="s">
        <v>4973</v>
      </c>
      <c r="B118" s="4">
        <v>43583</v>
      </c>
      <c r="C118" s="2" t="s">
        <v>4974</v>
      </c>
      <c r="D118" t="s">
        <v>6178</v>
      </c>
      <c r="E118" s="2">
        <v>5</v>
      </c>
      <c r="F118" s="2" t="str">
        <f>_xlfn.XLOOKUP(C118,[1]customers!$A$1:$A$1001,[1]customers!$B$1:$B$1001,,0)</f>
        <v>Lukas Whittlesee</v>
      </c>
      <c r="G118" s="2" t="str">
        <f>IF(_xlfn.XLOOKUP(C118,[1]customers!$A$1:$A$1001,[1]customers!$C$1:$C$1001,,0)=0,"",_xlfn.XLOOKUP(C118,[1]customers!$A$1:$A$1001,[1]customers!$C$1:$C$1001,,0))</f>
        <v>lwhittleseem1@e-recht24.de</v>
      </c>
      <c r="H118" s="2" t="str">
        <f>_xlfn.XLOOKUP(C118,[1]customers!A$1:A$1001,[1]customers!$G$1:$G$1001,,0)</f>
        <v>United States</v>
      </c>
      <c r="I118" t="str">
        <f>INDEX([1]products!$A$1:$G$49,MATCH([1]orders!$D118,[1]products!$A$1:$A$49,0),MATCH([1]orders!I$1,[1]products!$A$1:$G$1,0))</f>
        <v>Rob</v>
      </c>
      <c r="J118" t="str">
        <f>INDEX([1]products!$A$1:$G$49,MATCH([1]orders!$D118,[1]products!$A$1:$A$49,0),MATCH([1]orders!J$1,[1]products!$A$1:$G$1,0))</f>
        <v>L</v>
      </c>
      <c r="K118" s="11">
        <f>INDEX([1]products!$A$1:$G$49,MATCH([1]orders!$D118,[1]products!$A$1:$A$49,0),MATCH([1]orders!K$1,[1]products!$A$1:$G$1,0))</f>
        <v>0.2</v>
      </c>
      <c r="L118" s="3">
        <f>INDEX([1]products!$A$1:$G$49,MATCH([1]orders!$D118,[1]products!$A$1:$A$49,0),MATCH([1]orders!L$1,[1]products!$A$1:$G$1,0))</f>
        <v>3.5849999999999995</v>
      </c>
      <c r="M118" s="3">
        <f>L118*E118</f>
        <v>17.924999999999997</v>
      </c>
      <c r="N118" t="str">
        <f>IF(I118="Rob","Robusta",IF(I118="Exc","Excelsa",IF(I118="Ara","Arabica",IF(I118="Lib","Liberica",""))))</f>
        <v>Robusta</v>
      </c>
      <c r="O118" t="str">
        <f>IF(J118="M","Medium",IF(J118="L","Light",IF(J118="D","Dark","")))</f>
        <v>Light</v>
      </c>
      <c r="P118" t="str">
        <f>_xlfn.XLOOKUP(C118,[1]customers!$A$1:$A$1001,[1]customers!$I$1:$I$1001,,0)</f>
        <v>No</v>
      </c>
    </row>
    <row r="119" spans="1:16" x14ac:dyDescent="0.25">
      <c r="A119" s="2" t="s">
        <v>5461</v>
      </c>
      <c r="B119" s="4">
        <v>43584</v>
      </c>
      <c r="C119" s="2" t="s">
        <v>5462</v>
      </c>
      <c r="D119" t="s">
        <v>6153</v>
      </c>
      <c r="E119" s="2">
        <v>3</v>
      </c>
      <c r="F119" s="2" t="str">
        <f>_xlfn.XLOOKUP(C119,[1]customers!$A$1:$A$1001,[1]customers!$B$1:$B$1001,,0)</f>
        <v>Brittani Thoresbie</v>
      </c>
      <c r="G119" s="2" t="str">
        <f>IF(_xlfn.XLOOKUP(C119,[1]customers!$A$1:$A$1001,[1]customers!$C$1:$C$1001,,0)=0,"",_xlfn.XLOOKUP(C119,[1]customers!$A$1:$A$1001,[1]customers!$C$1:$C$1001,,0))</f>
        <v/>
      </c>
      <c r="H119" s="2" t="str">
        <f>_xlfn.XLOOKUP(C119,[1]customers!A$1:A$1001,[1]customers!$G$1:$G$1001,,0)</f>
        <v>United States</v>
      </c>
      <c r="I119" t="str">
        <f>INDEX([1]products!$A$1:$G$49,MATCH([1]orders!$D119,[1]products!$A$1:$A$49,0),MATCH([1]orders!I$1,[1]products!$A$1:$G$1,0))</f>
        <v>Exc</v>
      </c>
      <c r="J119" t="str">
        <f>INDEX([1]products!$A$1:$G$49,MATCH([1]orders!$D119,[1]products!$A$1:$A$49,0),MATCH([1]orders!J$1,[1]products!$A$1:$G$1,0))</f>
        <v>D</v>
      </c>
      <c r="K119" s="11">
        <f>INDEX([1]products!$A$1:$G$49,MATCH([1]orders!$D119,[1]products!$A$1:$A$49,0),MATCH([1]orders!K$1,[1]products!$A$1:$G$1,0))</f>
        <v>0.2</v>
      </c>
      <c r="L119" s="3">
        <f>INDEX([1]products!$A$1:$G$49,MATCH([1]orders!$D119,[1]products!$A$1:$A$49,0),MATCH([1]orders!L$1,[1]products!$A$1:$G$1,0))</f>
        <v>3.645</v>
      </c>
      <c r="M119" s="3">
        <f>L119*E119</f>
        <v>10.935</v>
      </c>
      <c r="N119" t="str">
        <f>IF(I119="Rob","Robusta",IF(I119="Exc","Excelsa",IF(I119="Ara","Arabica",IF(I119="Lib","Liberica",""))))</f>
        <v>Excelsa</v>
      </c>
      <c r="O119" t="str">
        <f>IF(J119="M","Medium",IF(J119="L","Light",IF(J119="D","Dark","")))</f>
        <v>Dark</v>
      </c>
      <c r="P119" t="str">
        <f>_xlfn.XLOOKUP(C119,[1]customers!$A$1:$A$1001,[1]customers!$I$1:$I$1001,,0)</f>
        <v>No</v>
      </c>
    </row>
    <row r="120" spans="1:16" x14ac:dyDescent="0.25">
      <c r="A120" s="2" t="s">
        <v>5321</v>
      </c>
      <c r="B120" s="4">
        <v>43585</v>
      </c>
      <c r="C120" s="2" t="s">
        <v>5322</v>
      </c>
      <c r="D120" t="s">
        <v>6165</v>
      </c>
      <c r="E120" s="2">
        <v>3</v>
      </c>
      <c r="F120" s="2" t="str">
        <f>_xlfn.XLOOKUP(C120,[1]customers!$A$1:$A$1001,[1]customers!$B$1:$B$1001,,0)</f>
        <v>Devan Crownshaw</v>
      </c>
      <c r="G120" s="2" t="str">
        <f>IF(_xlfn.XLOOKUP(C120,[1]customers!$A$1:$A$1001,[1]customers!$C$1:$C$1001,,0)=0,"",_xlfn.XLOOKUP(C120,[1]customers!$A$1:$A$1001,[1]customers!$C$1:$C$1001,,0))</f>
        <v>dcrownshawnr@photobucket.com</v>
      </c>
      <c r="H120" s="2" t="str">
        <f>_xlfn.XLOOKUP(C120,[1]customers!A$1:A$1001,[1]customers!$G$1:$G$1001,,0)</f>
        <v>United States</v>
      </c>
      <c r="I120" t="str">
        <f>INDEX([1]products!$A$1:$G$49,MATCH([1]orders!$D120,[1]products!$A$1:$A$49,0),MATCH([1]orders!I$1,[1]products!$A$1:$G$1,0))</f>
        <v>Lib</v>
      </c>
      <c r="J120" t="str">
        <f>INDEX([1]products!$A$1:$G$49,MATCH([1]orders!$D120,[1]products!$A$1:$A$49,0),MATCH([1]orders!J$1,[1]products!$A$1:$G$1,0))</f>
        <v>D</v>
      </c>
      <c r="K120" s="11">
        <f>INDEX([1]products!$A$1:$G$49,MATCH([1]orders!$D120,[1]products!$A$1:$A$49,0),MATCH([1]orders!K$1,[1]products!$A$1:$G$1,0))</f>
        <v>2.5</v>
      </c>
      <c r="L120" s="3">
        <f>INDEX([1]products!$A$1:$G$49,MATCH([1]orders!$D120,[1]products!$A$1:$A$49,0),MATCH([1]orders!L$1,[1]products!$A$1:$G$1,0))</f>
        <v>29.784999999999997</v>
      </c>
      <c r="M120" s="3">
        <f>L120*E120</f>
        <v>89.35499999999999</v>
      </c>
      <c r="N120" t="str">
        <f>IF(I120="Rob","Robusta",IF(I120="Exc","Excelsa",IF(I120="Ara","Arabica",IF(I120="Lib","Liberica",""))))</f>
        <v>Liberica</v>
      </c>
      <c r="O120" t="str">
        <f>IF(J120="M","Medium",IF(J120="L","Light",IF(J120="D","Dark","")))</f>
        <v>Dark</v>
      </c>
      <c r="P120" t="str">
        <f>_xlfn.XLOOKUP(C120,[1]customers!$A$1:$A$1001,[1]customers!$I$1:$I$1001,,0)</f>
        <v>No</v>
      </c>
    </row>
    <row r="121" spans="1:16" x14ac:dyDescent="0.25">
      <c r="A121" s="2" t="s">
        <v>5519</v>
      </c>
      <c r="B121" s="4">
        <v>43586</v>
      </c>
      <c r="C121" s="2" t="s">
        <v>5520</v>
      </c>
      <c r="D121" t="s">
        <v>6163</v>
      </c>
      <c r="E121" s="2">
        <v>1</v>
      </c>
      <c r="F121" s="2" t="str">
        <f>_xlfn.XLOOKUP(C121,[1]customers!$A$1:$A$1001,[1]customers!$B$1:$B$1001,,0)</f>
        <v>Scarlett Oliffe</v>
      </c>
      <c r="G121" s="2" t="str">
        <f>IF(_xlfn.XLOOKUP(C121,[1]customers!$A$1:$A$1001,[1]customers!$C$1:$C$1001,,0)=0,"",_xlfn.XLOOKUP(C121,[1]customers!$A$1:$A$1001,[1]customers!$C$1:$C$1001,,0))</f>
        <v>soliffeop@yellowbook.com</v>
      </c>
      <c r="H121" s="2" t="str">
        <f>_xlfn.XLOOKUP(C121,[1]customers!A$1:A$1001,[1]customers!$G$1:$G$1001,,0)</f>
        <v>United States</v>
      </c>
      <c r="I121" t="str">
        <f>INDEX([1]products!$A$1:$G$49,MATCH([1]orders!$D121,[1]products!$A$1:$A$49,0),MATCH([1]orders!I$1,[1]products!$A$1:$G$1,0))</f>
        <v>Rob</v>
      </c>
      <c r="J121" t="str">
        <f>INDEX([1]products!$A$1:$G$49,MATCH([1]orders!$D121,[1]products!$A$1:$A$49,0),MATCH([1]orders!J$1,[1]products!$A$1:$G$1,0))</f>
        <v>D</v>
      </c>
      <c r="K121" s="11">
        <f>INDEX([1]products!$A$1:$G$49,MATCH([1]orders!$D121,[1]products!$A$1:$A$49,0),MATCH([1]orders!K$1,[1]products!$A$1:$G$1,0))</f>
        <v>0.2</v>
      </c>
      <c r="L121" s="3">
        <f>INDEX([1]products!$A$1:$G$49,MATCH([1]orders!$D121,[1]products!$A$1:$A$49,0),MATCH([1]orders!L$1,[1]products!$A$1:$G$1,0))</f>
        <v>2.6849999999999996</v>
      </c>
      <c r="M121" s="3">
        <f>L121*E121</f>
        <v>2.6849999999999996</v>
      </c>
      <c r="N121" t="str">
        <f>IF(I121="Rob","Robusta",IF(I121="Exc","Excelsa",IF(I121="Ara","Arabica",IF(I121="Lib","Liberica",""))))</f>
        <v>Robusta</v>
      </c>
      <c r="O121" t="str">
        <f>IF(J121="M","Medium",IF(J121="L","Light",IF(J121="D","Dark","")))</f>
        <v>Dark</v>
      </c>
      <c r="P121" t="str">
        <f>_xlfn.XLOOKUP(C121,[1]customers!$A$1:$A$1001,[1]customers!$I$1:$I$1001,,0)</f>
        <v>Yes</v>
      </c>
    </row>
    <row r="122" spans="1:16" x14ac:dyDescent="0.25">
      <c r="A122" s="2" t="s">
        <v>5537</v>
      </c>
      <c r="B122" s="4">
        <v>43587</v>
      </c>
      <c r="C122" s="2" t="s">
        <v>5538</v>
      </c>
      <c r="D122" t="s">
        <v>6156</v>
      </c>
      <c r="E122" s="2">
        <v>5</v>
      </c>
      <c r="F122" s="2" t="str">
        <f>_xlfn.XLOOKUP(C122,[1]customers!$A$1:$A$1001,[1]customers!$B$1:$B$1001,,0)</f>
        <v>Patsy Vasilenko</v>
      </c>
      <c r="G122" s="2" t="str">
        <f>IF(_xlfn.XLOOKUP(C122,[1]customers!$A$1:$A$1001,[1]customers!$C$1:$C$1001,,0)=0,"",_xlfn.XLOOKUP(C122,[1]customers!$A$1:$A$1001,[1]customers!$C$1:$C$1001,,0))</f>
        <v>pvasilenkoos@addtoany.com</v>
      </c>
      <c r="H122" s="2" t="str">
        <f>_xlfn.XLOOKUP(C122,[1]customers!A$1:A$1001,[1]customers!$G$1:$G$1001,,0)</f>
        <v>United Kingdom</v>
      </c>
      <c r="I122" t="str">
        <f>INDEX([1]products!$A$1:$G$49,MATCH([1]orders!$D122,[1]products!$A$1:$A$49,0),MATCH([1]orders!I$1,[1]products!$A$1:$G$1,0))</f>
        <v>Exc</v>
      </c>
      <c r="J122" t="str">
        <f>INDEX([1]products!$A$1:$G$49,MATCH([1]orders!$D122,[1]products!$A$1:$A$49,0),MATCH([1]orders!J$1,[1]products!$A$1:$G$1,0))</f>
        <v>M</v>
      </c>
      <c r="K122" s="11">
        <f>INDEX([1]products!$A$1:$G$49,MATCH([1]orders!$D122,[1]products!$A$1:$A$49,0),MATCH([1]orders!K$1,[1]products!$A$1:$G$1,0))</f>
        <v>0.2</v>
      </c>
      <c r="L122" s="3">
        <f>INDEX([1]products!$A$1:$G$49,MATCH([1]orders!$D122,[1]products!$A$1:$A$49,0),MATCH([1]orders!L$1,[1]products!$A$1:$G$1,0))</f>
        <v>4.125</v>
      </c>
      <c r="M122" s="3">
        <f>L122*E122</f>
        <v>20.625</v>
      </c>
      <c r="N122" t="str">
        <f>IF(I122="Rob","Robusta",IF(I122="Exc","Excelsa",IF(I122="Ara","Arabica",IF(I122="Lib","Liberica",""))))</f>
        <v>Excelsa</v>
      </c>
      <c r="O122" t="str">
        <f>IF(J122="M","Medium",IF(J122="L","Light",IF(J122="D","Dark","")))</f>
        <v>Medium</v>
      </c>
      <c r="P122" t="str">
        <f>_xlfn.XLOOKUP(C122,[1]customers!$A$1:$A$1001,[1]customers!$I$1:$I$1001,,0)</f>
        <v>No</v>
      </c>
    </row>
    <row r="123" spans="1:16" x14ac:dyDescent="0.25">
      <c r="A123" s="2" t="s">
        <v>5339</v>
      </c>
      <c r="B123" s="4">
        <v>43588</v>
      </c>
      <c r="C123" s="2" t="s">
        <v>5340</v>
      </c>
      <c r="D123" t="s">
        <v>6160</v>
      </c>
      <c r="E123" s="2">
        <v>4</v>
      </c>
      <c r="F123" s="2" t="str">
        <f>_xlfn.XLOOKUP(C123,[1]customers!$A$1:$A$1001,[1]customers!$B$1:$B$1001,,0)</f>
        <v>Shelley Titley</v>
      </c>
      <c r="G123" s="2" t="str">
        <f>IF(_xlfn.XLOOKUP(C123,[1]customers!$A$1:$A$1001,[1]customers!$C$1:$C$1001,,0)=0,"",_xlfn.XLOOKUP(C123,[1]customers!$A$1:$A$1001,[1]customers!$C$1:$C$1001,,0))</f>
        <v>stitleynu@whitehouse.gov</v>
      </c>
      <c r="H123" s="2" t="str">
        <f>_xlfn.XLOOKUP(C123,[1]customers!A$1:A$1001,[1]customers!$G$1:$G$1001,,0)</f>
        <v>United States</v>
      </c>
      <c r="I123" t="str">
        <f>INDEX([1]products!$A$1:$G$49,MATCH([1]orders!$D123,[1]products!$A$1:$A$49,0),MATCH([1]orders!I$1,[1]products!$A$1:$G$1,0))</f>
        <v>Lib</v>
      </c>
      <c r="J123" t="str">
        <f>INDEX([1]products!$A$1:$G$49,MATCH([1]orders!$D123,[1]products!$A$1:$A$49,0),MATCH([1]orders!J$1,[1]products!$A$1:$G$1,0))</f>
        <v>M</v>
      </c>
      <c r="K123" s="11">
        <f>INDEX([1]products!$A$1:$G$49,MATCH([1]orders!$D123,[1]products!$A$1:$A$49,0),MATCH([1]orders!K$1,[1]products!$A$1:$G$1,0))</f>
        <v>0.5</v>
      </c>
      <c r="L123" s="3">
        <f>INDEX([1]products!$A$1:$G$49,MATCH([1]orders!$D123,[1]products!$A$1:$A$49,0),MATCH([1]orders!L$1,[1]products!$A$1:$G$1,0))</f>
        <v>8.73</v>
      </c>
      <c r="M123" s="3">
        <f>L123*E123</f>
        <v>34.92</v>
      </c>
      <c r="N123" t="str">
        <f>IF(I123="Rob","Robusta",IF(I123="Exc","Excelsa",IF(I123="Ara","Arabica",IF(I123="Lib","Liberica",""))))</f>
        <v>Liberica</v>
      </c>
      <c r="O123" t="str">
        <f>IF(J123="M","Medium",IF(J123="L","Light",IF(J123="D","Dark","")))</f>
        <v>Medium</v>
      </c>
      <c r="P123" t="str">
        <f>_xlfn.XLOOKUP(C123,[1]customers!$A$1:$A$1001,[1]customers!$I$1:$I$1001,,0)</f>
        <v>No</v>
      </c>
    </row>
    <row r="124" spans="1:16" x14ac:dyDescent="0.25">
      <c r="A124" s="2" t="s">
        <v>2091</v>
      </c>
      <c r="B124" s="4">
        <v>43589</v>
      </c>
      <c r="C124" s="2" t="s">
        <v>2092</v>
      </c>
      <c r="D124" t="s">
        <v>6172</v>
      </c>
      <c r="E124" s="2">
        <v>1</v>
      </c>
      <c r="F124" s="2" t="str">
        <f>_xlfn.XLOOKUP(C124,[1]customers!$A$1:$A$1001,[1]customers!$B$1:$B$1001,,0)</f>
        <v>Amity Chatto</v>
      </c>
      <c r="G124" s="2" t="str">
        <f>IF(_xlfn.XLOOKUP(C124,[1]customers!$A$1:$A$1001,[1]customers!$C$1:$C$1001,,0)=0,"",_xlfn.XLOOKUP(C124,[1]customers!$A$1:$A$1001,[1]customers!$C$1:$C$1001,,0))</f>
        <v>achatto7v@sakura.ne.jp</v>
      </c>
      <c r="H124" s="2" t="str">
        <f>_xlfn.XLOOKUP(C124,[1]customers!A$1:A$1001,[1]customers!$G$1:$G$1001,,0)</f>
        <v>United Kingdom</v>
      </c>
      <c r="I124" t="str">
        <f>INDEX([1]products!$A$1:$G$49,MATCH([1]orders!$D124,[1]products!$A$1:$A$49,0),MATCH([1]orders!I$1,[1]products!$A$1:$G$1,0))</f>
        <v>Rob</v>
      </c>
      <c r="J124" t="str">
        <f>INDEX([1]products!$A$1:$G$49,MATCH([1]orders!$D124,[1]products!$A$1:$A$49,0),MATCH([1]orders!J$1,[1]products!$A$1:$G$1,0))</f>
        <v>D</v>
      </c>
      <c r="K124" s="11">
        <f>INDEX([1]products!$A$1:$G$49,MATCH([1]orders!$D124,[1]products!$A$1:$A$49,0),MATCH([1]orders!K$1,[1]products!$A$1:$G$1,0))</f>
        <v>0.5</v>
      </c>
      <c r="L124" s="3">
        <f>INDEX([1]products!$A$1:$G$49,MATCH([1]orders!$D124,[1]products!$A$1:$A$49,0),MATCH([1]orders!L$1,[1]products!$A$1:$G$1,0))</f>
        <v>5.3699999999999992</v>
      </c>
      <c r="M124" s="3">
        <f>L124*E124</f>
        <v>5.3699999999999992</v>
      </c>
      <c r="N124" t="str">
        <f>IF(I124="Rob","Robusta",IF(I124="Exc","Excelsa",IF(I124="Ara","Arabica",IF(I124="Lib","Liberica",""))))</f>
        <v>Robusta</v>
      </c>
      <c r="O124" t="str">
        <f>IF(J124="M","Medium",IF(J124="L","Light",IF(J124="D","Dark","")))</f>
        <v>Dark</v>
      </c>
      <c r="P124" t="str">
        <f>_xlfn.XLOOKUP(C124,[1]customers!$A$1:$A$1001,[1]customers!$I$1:$I$1001,,0)</f>
        <v>Yes</v>
      </c>
    </row>
    <row r="125" spans="1:16" x14ac:dyDescent="0.25">
      <c r="A125" s="2" t="s">
        <v>1361</v>
      </c>
      <c r="B125" s="4">
        <v>43590</v>
      </c>
      <c r="C125" s="2" t="s">
        <v>1362</v>
      </c>
      <c r="D125" t="s">
        <v>6175</v>
      </c>
      <c r="E125" s="2">
        <v>6</v>
      </c>
      <c r="F125" s="2" t="str">
        <f>_xlfn.XLOOKUP(C125,[1]customers!$A$1:$A$1001,[1]customers!$B$1:$B$1001,,0)</f>
        <v>Grete Holborn</v>
      </c>
      <c r="G125" s="2" t="str">
        <f>IF(_xlfn.XLOOKUP(C125,[1]customers!$A$1:$A$1001,[1]customers!$C$1:$C$1001,,0)=0,"",_xlfn.XLOOKUP(C125,[1]customers!$A$1:$A$1001,[1]customers!$C$1:$C$1001,,0))</f>
        <v>gholborn4b@ow.ly</v>
      </c>
      <c r="H125" s="2" t="str">
        <f>_xlfn.XLOOKUP(C125,[1]customers!A$1:A$1001,[1]customers!$G$1:$G$1001,,0)</f>
        <v>United States</v>
      </c>
      <c r="I125" t="str">
        <f>INDEX([1]products!$A$1:$G$49,MATCH([1]orders!$D125,[1]products!$A$1:$A$49,0),MATCH([1]orders!I$1,[1]products!$A$1:$G$1,0))</f>
        <v>Ara</v>
      </c>
      <c r="J125" t="str">
        <f>INDEX([1]products!$A$1:$G$49,MATCH([1]orders!$D125,[1]products!$A$1:$A$49,0),MATCH([1]orders!J$1,[1]products!$A$1:$G$1,0))</f>
        <v>M</v>
      </c>
      <c r="K125" s="11">
        <f>INDEX([1]products!$A$1:$G$49,MATCH([1]orders!$D125,[1]products!$A$1:$A$49,0),MATCH([1]orders!K$1,[1]products!$A$1:$G$1,0))</f>
        <v>2.5</v>
      </c>
      <c r="L125" s="3">
        <f>INDEX([1]products!$A$1:$G$49,MATCH([1]orders!$D125,[1]products!$A$1:$A$49,0),MATCH([1]orders!L$1,[1]products!$A$1:$G$1,0))</f>
        <v>25.874999999999996</v>
      </c>
      <c r="M125" s="3">
        <f>L125*E125</f>
        <v>155.24999999999997</v>
      </c>
      <c r="N125" t="str">
        <f>IF(I125="Rob","Robusta",IF(I125="Exc","Excelsa",IF(I125="Ara","Arabica",IF(I125="Lib","Liberica",""))))</f>
        <v>Arabica</v>
      </c>
      <c r="O125" t="str">
        <f>IF(J125="M","Medium",IF(J125="L","Light",IF(J125="D","Dark","")))</f>
        <v>Medium</v>
      </c>
      <c r="P125" t="str">
        <f>_xlfn.XLOOKUP(C125,[1]customers!$A$1:$A$1001,[1]customers!$I$1:$I$1001,,0)</f>
        <v>Yes</v>
      </c>
    </row>
    <row r="126" spans="1:16" x14ac:dyDescent="0.25">
      <c r="A126" s="2" t="s">
        <v>5591</v>
      </c>
      <c r="B126" s="4">
        <v>43591</v>
      </c>
      <c r="C126" s="2" t="s">
        <v>5592</v>
      </c>
      <c r="D126" t="s">
        <v>6166</v>
      </c>
      <c r="E126" s="2">
        <v>5</v>
      </c>
      <c r="F126" s="2" t="str">
        <f>_xlfn.XLOOKUP(C126,[1]customers!$A$1:$A$1001,[1]customers!$B$1:$B$1001,,0)</f>
        <v>Hall Ranner</v>
      </c>
      <c r="G126" s="2" t="str">
        <f>IF(_xlfn.XLOOKUP(C126,[1]customers!$A$1:$A$1001,[1]customers!$C$1:$C$1001,,0)=0,"",_xlfn.XLOOKUP(C126,[1]customers!$A$1:$A$1001,[1]customers!$C$1:$C$1001,,0))</f>
        <v>hrannerp2@omniture.com</v>
      </c>
      <c r="H126" s="2" t="str">
        <f>_xlfn.XLOOKUP(C126,[1]customers!A$1:A$1001,[1]customers!$G$1:$G$1001,,0)</f>
        <v>United States</v>
      </c>
      <c r="I126" t="str">
        <f>INDEX([1]products!$A$1:$G$49,MATCH([1]orders!$D126,[1]products!$A$1:$A$49,0),MATCH([1]orders!I$1,[1]products!$A$1:$G$1,0))</f>
        <v>Exc</v>
      </c>
      <c r="J126" t="str">
        <f>INDEX([1]products!$A$1:$G$49,MATCH([1]orders!$D126,[1]products!$A$1:$A$49,0),MATCH([1]orders!J$1,[1]products!$A$1:$G$1,0))</f>
        <v>M</v>
      </c>
      <c r="K126" s="11">
        <f>INDEX([1]products!$A$1:$G$49,MATCH([1]orders!$D126,[1]products!$A$1:$A$49,0),MATCH([1]orders!K$1,[1]products!$A$1:$G$1,0))</f>
        <v>2.5</v>
      </c>
      <c r="L126" s="3">
        <f>INDEX([1]products!$A$1:$G$49,MATCH([1]orders!$D126,[1]products!$A$1:$A$49,0),MATCH([1]orders!L$1,[1]products!$A$1:$G$1,0))</f>
        <v>31.624999999999996</v>
      </c>
      <c r="M126" s="3">
        <f>L126*E126</f>
        <v>158.12499999999997</v>
      </c>
      <c r="N126" t="str">
        <f>IF(I126="Rob","Robusta",IF(I126="Exc","Excelsa",IF(I126="Ara","Arabica",IF(I126="Lib","Liberica",""))))</f>
        <v>Excelsa</v>
      </c>
      <c r="O126" t="str">
        <f>IF(J126="M","Medium",IF(J126="L","Light",IF(J126="D","Dark","")))</f>
        <v>Medium</v>
      </c>
      <c r="P126" t="str">
        <f>_xlfn.XLOOKUP(C126,[1]customers!$A$1:$A$1001,[1]customers!$I$1:$I$1001,,0)</f>
        <v>No</v>
      </c>
    </row>
    <row r="127" spans="1:16" x14ac:dyDescent="0.25">
      <c r="A127" s="2" t="s">
        <v>2273</v>
      </c>
      <c r="B127" s="4">
        <v>43592</v>
      </c>
      <c r="C127" s="2" t="s">
        <v>2274</v>
      </c>
      <c r="D127" t="s">
        <v>6148</v>
      </c>
      <c r="E127" s="2">
        <v>6</v>
      </c>
      <c r="F127" s="2" t="str">
        <f>_xlfn.XLOOKUP(C127,[1]customers!$A$1:$A$1001,[1]customers!$B$1:$B$1001,,0)</f>
        <v>Nanny Lush</v>
      </c>
      <c r="G127" s="2" t="str">
        <f>IF(_xlfn.XLOOKUP(C127,[1]customers!$A$1:$A$1001,[1]customers!$C$1:$C$1001,,0)=0,"",_xlfn.XLOOKUP(C127,[1]customers!$A$1:$A$1001,[1]customers!$C$1:$C$1001,,0))</f>
        <v>nlush8s@dedecms.com</v>
      </c>
      <c r="H127" s="2" t="str">
        <f>_xlfn.XLOOKUP(C127,[1]customers!A$1:A$1001,[1]customers!$G$1:$G$1001,,0)</f>
        <v>Ireland</v>
      </c>
      <c r="I127" t="str">
        <f>INDEX([1]products!$A$1:$G$49,MATCH([1]orders!$D127,[1]products!$A$1:$A$49,0),MATCH([1]orders!I$1,[1]products!$A$1:$G$1,0))</f>
        <v>Exc</v>
      </c>
      <c r="J127" t="str">
        <f>INDEX([1]products!$A$1:$G$49,MATCH([1]orders!$D127,[1]products!$A$1:$A$49,0),MATCH([1]orders!J$1,[1]products!$A$1:$G$1,0))</f>
        <v>L</v>
      </c>
      <c r="K127" s="11">
        <f>INDEX([1]products!$A$1:$G$49,MATCH([1]orders!$D127,[1]products!$A$1:$A$49,0),MATCH([1]orders!K$1,[1]products!$A$1:$G$1,0))</f>
        <v>2.5</v>
      </c>
      <c r="L127" s="3">
        <f>INDEX([1]products!$A$1:$G$49,MATCH([1]orders!$D127,[1]products!$A$1:$A$49,0),MATCH([1]orders!L$1,[1]products!$A$1:$G$1,0))</f>
        <v>34.154999999999994</v>
      </c>
      <c r="M127" s="3">
        <f>L127*E127</f>
        <v>204.92999999999995</v>
      </c>
      <c r="N127" t="str">
        <f>IF(I127="Rob","Robusta",IF(I127="Exc","Excelsa",IF(I127="Ara","Arabica",IF(I127="Lib","Liberica",""))))</f>
        <v>Excelsa</v>
      </c>
      <c r="O127" t="str">
        <f>IF(J127="M","Medium",IF(J127="L","Light",IF(J127="D","Dark","")))</f>
        <v>Light</v>
      </c>
      <c r="P127" t="str">
        <f>_xlfn.XLOOKUP(C127,[1]customers!$A$1:$A$1001,[1]customers!$I$1:$I$1001,,0)</f>
        <v>No</v>
      </c>
    </row>
    <row r="128" spans="1:16" x14ac:dyDescent="0.25">
      <c r="A128" s="2" t="s">
        <v>1112</v>
      </c>
      <c r="B128" s="4">
        <v>43593</v>
      </c>
      <c r="C128" s="2" t="s">
        <v>1113</v>
      </c>
      <c r="D128" t="s">
        <v>6172</v>
      </c>
      <c r="E128" s="2">
        <v>5</v>
      </c>
      <c r="F128" s="2" t="str">
        <f>_xlfn.XLOOKUP(C128,[1]customers!$A$1:$A$1001,[1]customers!$B$1:$B$1001,,0)</f>
        <v>Betty Fominov</v>
      </c>
      <c r="G128" s="2" t="str">
        <f>IF(_xlfn.XLOOKUP(C128,[1]customers!$A$1:$A$1001,[1]customers!$C$1:$C$1001,,0)=0,"",_xlfn.XLOOKUP(C128,[1]customers!$A$1:$A$1001,[1]customers!$C$1:$C$1001,,0))</f>
        <v>bfominov33@yale.edu</v>
      </c>
      <c r="H128" s="2" t="str">
        <f>_xlfn.XLOOKUP(C128,[1]customers!A$1:A$1001,[1]customers!$G$1:$G$1001,,0)</f>
        <v>United States</v>
      </c>
      <c r="I128" t="str">
        <f>INDEX([1]products!$A$1:$G$49,MATCH([1]orders!$D128,[1]products!$A$1:$A$49,0),MATCH([1]orders!I$1,[1]products!$A$1:$G$1,0))</f>
        <v>Rob</v>
      </c>
      <c r="J128" t="str">
        <f>INDEX([1]products!$A$1:$G$49,MATCH([1]orders!$D128,[1]products!$A$1:$A$49,0),MATCH([1]orders!J$1,[1]products!$A$1:$G$1,0))</f>
        <v>D</v>
      </c>
      <c r="K128" s="11">
        <f>INDEX([1]products!$A$1:$G$49,MATCH([1]orders!$D128,[1]products!$A$1:$A$49,0),MATCH([1]orders!K$1,[1]products!$A$1:$G$1,0))</f>
        <v>0.5</v>
      </c>
      <c r="L128" s="3">
        <f>INDEX([1]products!$A$1:$G$49,MATCH([1]orders!$D128,[1]products!$A$1:$A$49,0),MATCH([1]orders!L$1,[1]products!$A$1:$G$1,0))</f>
        <v>5.3699999999999992</v>
      </c>
      <c r="M128" s="3">
        <f>L128*E128</f>
        <v>26.849999999999994</v>
      </c>
      <c r="N128" t="str">
        <f>IF(I128="Rob","Robusta",IF(I128="Exc","Excelsa",IF(I128="Ara","Arabica",IF(I128="Lib","Liberica",""))))</f>
        <v>Robusta</v>
      </c>
      <c r="O128" t="str">
        <f>IF(J128="M","Medium",IF(J128="L","Light",IF(J128="D","Dark","")))</f>
        <v>Dark</v>
      </c>
      <c r="P128" t="str">
        <f>_xlfn.XLOOKUP(C128,[1]customers!$A$1:$A$1001,[1]customers!$I$1:$I$1001,,0)</f>
        <v>No</v>
      </c>
    </row>
    <row r="129" spans="1:16" x14ac:dyDescent="0.25">
      <c r="A129" s="2" t="s">
        <v>6007</v>
      </c>
      <c r="B129" s="4">
        <v>43594</v>
      </c>
      <c r="C129" s="2" t="s">
        <v>6008</v>
      </c>
      <c r="D129" t="s">
        <v>6142</v>
      </c>
      <c r="E129" s="2">
        <v>5</v>
      </c>
      <c r="F129" s="2" t="str">
        <f>_xlfn.XLOOKUP(C129,[1]customers!$A$1:$A$1001,[1]customers!$B$1:$B$1001,,0)</f>
        <v>Kacy Canto</v>
      </c>
      <c r="G129" s="2" t="str">
        <f>IF(_xlfn.XLOOKUP(C129,[1]customers!$A$1:$A$1001,[1]customers!$C$1:$C$1001,,0)=0,"",_xlfn.XLOOKUP(C129,[1]customers!$A$1:$A$1001,[1]customers!$C$1:$C$1001,,0))</f>
        <v>kcantor4@gmpg.org</v>
      </c>
      <c r="H129" s="2" t="str">
        <f>_xlfn.XLOOKUP(C129,[1]customers!A$1:A$1001,[1]customers!$G$1:$G$1001,,0)</f>
        <v>United States</v>
      </c>
      <c r="I129" t="str">
        <f>INDEX([1]products!$A$1:$G$49,MATCH([1]orders!$D129,[1]products!$A$1:$A$49,0),MATCH([1]orders!I$1,[1]products!$A$1:$G$1,0))</f>
        <v>Rob</v>
      </c>
      <c r="J129" t="str">
        <f>INDEX([1]products!$A$1:$G$49,MATCH([1]orders!$D129,[1]products!$A$1:$A$49,0),MATCH([1]orders!J$1,[1]products!$A$1:$G$1,0))</f>
        <v>L</v>
      </c>
      <c r="K129" s="11">
        <f>INDEX([1]products!$A$1:$G$49,MATCH([1]orders!$D129,[1]products!$A$1:$A$49,0),MATCH([1]orders!K$1,[1]products!$A$1:$G$1,0))</f>
        <v>2.5</v>
      </c>
      <c r="L129" s="3">
        <f>INDEX([1]products!$A$1:$G$49,MATCH([1]orders!$D129,[1]products!$A$1:$A$49,0),MATCH([1]orders!L$1,[1]products!$A$1:$G$1,0))</f>
        <v>27.484999999999996</v>
      </c>
      <c r="M129" s="3">
        <f>L129*E129</f>
        <v>137.42499999999998</v>
      </c>
      <c r="N129" t="str">
        <f>IF(I129="Rob","Robusta",IF(I129="Exc","Excelsa",IF(I129="Ara","Arabica",IF(I129="Lib","Liberica",""))))</f>
        <v>Robusta</v>
      </c>
      <c r="O129" t="str">
        <f>IF(J129="M","Medium",IF(J129="L","Light",IF(J129="D","Dark","")))</f>
        <v>Light</v>
      </c>
      <c r="P129" t="str">
        <f>_xlfn.XLOOKUP(C129,[1]customers!$A$1:$A$1001,[1]customers!$I$1:$I$1001,,0)</f>
        <v>Yes</v>
      </c>
    </row>
    <row r="130" spans="1:16" x14ac:dyDescent="0.25">
      <c r="A130" s="2" t="s">
        <v>755</v>
      </c>
      <c r="B130" s="4">
        <v>43595</v>
      </c>
      <c r="C130" s="2" t="s">
        <v>756</v>
      </c>
      <c r="D130" t="s">
        <v>6167</v>
      </c>
      <c r="E130" s="2">
        <v>2</v>
      </c>
      <c r="F130" s="2" t="str">
        <f>_xlfn.XLOOKUP(C130,[1]customers!$A$1:$A$1001,[1]customers!$B$1:$B$1001,,0)</f>
        <v>Arda Curley</v>
      </c>
      <c r="G130" s="2" t="str">
        <f>IF(_xlfn.XLOOKUP(C130,[1]customers!$A$1:$A$1001,[1]customers!$C$1:$C$1001,,0)=0,"",_xlfn.XLOOKUP(C130,[1]customers!$A$1:$A$1001,[1]customers!$C$1:$C$1001,,0))</f>
        <v>acurley1b@hao123.com</v>
      </c>
      <c r="H130" s="2" t="str">
        <f>_xlfn.XLOOKUP(C130,[1]customers!A$1:A$1001,[1]customers!$G$1:$G$1001,,0)</f>
        <v>United States</v>
      </c>
      <c r="I130" t="str">
        <f>INDEX([1]products!$A$1:$G$49,MATCH([1]orders!$D130,[1]products!$A$1:$A$49,0),MATCH([1]orders!I$1,[1]products!$A$1:$G$1,0))</f>
        <v>Ara</v>
      </c>
      <c r="J130" t="str">
        <f>INDEX([1]products!$A$1:$G$49,MATCH([1]orders!$D130,[1]products!$A$1:$A$49,0),MATCH([1]orders!J$1,[1]products!$A$1:$G$1,0))</f>
        <v>L</v>
      </c>
      <c r="K130" s="11">
        <f>INDEX([1]products!$A$1:$G$49,MATCH([1]orders!$D130,[1]products!$A$1:$A$49,0),MATCH([1]orders!K$1,[1]products!$A$1:$G$1,0))</f>
        <v>0.2</v>
      </c>
      <c r="L130" s="3">
        <f>INDEX([1]products!$A$1:$G$49,MATCH([1]orders!$D130,[1]products!$A$1:$A$49,0),MATCH([1]orders!L$1,[1]products!$A$1:$G$1,0))</f>
        <v>3.8849999999999998</v>
      </c>
      <c r="M130" s="3">
        <f>L130*E130</f>
        <v>7.77</v>
      </c>
      <c r="N130" t="str">
        <f>IF(I130="Rob","Robusta",IF(I130="Exc","Excelsa",IF(I130="Ara","Arabica",IF(I130="Lib","Liberica",""))))</f>
        <v>Arabica</v>
      </c>
      <c r="O130" t="str">
        <f>IF(J130="M","Medium",IF(J130="L","Light",IF(J130="D","Dark","")))</f>
        <v>Light</v>
      </c>
      <c r="P130" t="str">
        <f>_xlfn.XLOOKUP(C130,[1]customers!$A$1:$A$1001,[1]customers!$I$1:$I$1001,,0)</f>
        <v>Yes</v>
      </c>
    </row>
    <row r="131" spans="1:16" x14ac:dyDescent="0.25">
      <c r="A131" s="2" t="s">
        <v>885</v>
      </c>
      <c r="B131" s="4">
        <v>43596</v>
      </c>
      <c r="C131" s="2" t="s">
        <v>886</v>
      </c>
      <c r="D131" t="s">
        <v>6148</v>
      </c>
      <c r="E131" s="2">
        <v>4</v>
      </c>
      <c r="F131" s="2" t="str">
        <f>_xlfn.XLOOKUP(C131,[1]customers!$A$1:$A$1001,[1]customers!$B$1:$B$1001,,0)</f>
        <v>Shannon List</v>
      </c>
      <c r="G131" s="2" t="str">
        <f>IF(_xlfn.XLOOKUP(C131,[1]customers!$A$1:$A$1001,[1]customers!$C$1:$C$1001,,0)=0,"",_xlfn.XLOOKUP(C131,[1]customers!$A$1:$A$1001,[1]customers!$C$1:$C$1001,,0))</f>
        <v>slist1y@mapquest.com</v>
      </c>
      <c r="H131" s="2" t="str">
        <f>_xlfn.XLOOKUP(C131,[1]customers!A$1:A$1001,[1]customers!$G$1:$G$1001,,0)</f>
        <v>United States</v>
      </c>
      <c r="I131" t="str">
        <f>INDEX([1]products!$A$1:$G$49,MATCH([1]orders!$D131,[1]products!$A$1:$A$49,0),MATCH([1]orders!I$1,[1]products!$A$1:$G$1,0))</f>
        <v>Exc</v>
      </c>
      <c r="J131" t="str">
        <f>INDEX([1]products!$A$1:$G$49,MATCH([1]orders!$D131,[1]products!$A$1:$A$49,0),MATCH([1]orders!J$1,[1]products!$A$1:$G$1,0))</f>
        <v>L</v>
      </c>
      <c r="K131" s="11">
        <f>INDEX([1]products!$A$1:$G$49,MATCH([1]orders!$D131,[1]products!$A$1:$A$49,0),MATCH([1]orders!K$1,[1]products!$A$1:$G$1,0))</f>
        <v>2.5</v>
      </c>
      <c r="L131" s="3">
        <f>INDEX([1]products!$A$1:$G$49,MATCH([1]orders!$D131,[1]products!$A$1:$A$49,0),MATCH([1]orders!L$1,[1]products!$A$1:$G$1,0))</f>
        <v>34.154999999999994</v>
      </c>
      <c r="M131" s="3">
        <f>L131*E131</f>
        <v>136.61999999999998</v>
      </c>
      <c r="N131" t="str">
        <f>IF(I131="Rob","Robusta",IF(I131="Exc","Excelsa",IF(I131="Ara","Arabica",IF(I131="Lib","Liberica",""))))</f>
        <v>Excelsa</v>
      </c>
      <c r="O131" t="str">
        <f>IF(J131="M","Medium",IF(J131="L","Light",IF(J131="D","Dark","")))</f>
        <v>Light</v>
      </c>
      <c r="P131" t="str">
        <f>_xlfn.XLOOKUP(C131,[1]customers!$A$1:$A$1001,[1]customers!$I$1:$I$1001,,0)</f>
        <v>No</v>
      </c>
    </row>
    <row r="132" spans="1:16" x14ac:dyDescent="0.25">
      <c r="A132" s="2" t="s">
        <v>4512</v>
      </c>
      <c r="B132" s="4">
        <v>43597</v>
      </c>
      <c r="C132" s="2" t="s">
        <v>4513</v>
      </c>
      <c r="D132" t="s">
        <v>6139</v>
      </c>
      <c r="E132" s="2">
        <v>2</v>
      </c>
      <c r="F132" s="2" t="str">
        <f>_xlfn.XLOOKUP(C132,[1]customers!$A$1:$A$1001,[1]customers!$B$1:$B$1001,,0)</f>
        <v>Silas Deehan</v>
      </c>
      <c r="G132" s="2" t="str">
        <f>IF(_xlfn.XLOOKUP(C132,[1]customers!$A$1:$A$1001,[1]customers!$C$1:$C$1001,,0)=0,"",_xlfn.XLOOKUP(C132,[1]customers!$A$1:$A$1001,[1]customers!$C$1:$C$1001,,0))</f>
        <v/>
      </c>
      <c r="H132" s="2" t="str">
        <f>_xlfn.XLOOKUP(C132,[1]customers!A$1:A$1001,[1]customers!$G$1:$G$1001,,0)</f>
        <v>United Kingdom</v>
      </c>
      <c r="I132" t="str">
        <f>INDEX([1]products!$A$1:$G$49,MATCH([1]orders!$D132,[1]products!$A$1:$A$49,0),MATCH([1]orders!I$1,[1]products!$A$1:$G$1,0))</f>
        <v>Exc</v>
      </c>
      <c r="J132" t="str">
        <f>INDEX([1]products!$A$1:$G$49,MATCH([1]orders!$D132,[1]products!$A$1:$A$49,0),MATCH([1]orders!J$1,[1]products!$A$1:$G$1,0))</f>
        <v>M</v>
      </c>
      <c r="K132" s="11">
        <f>INDEX([1]products!$A$1:$G$49,MATCH([1]orders!$D132,[1]products!$A$1:$A$49,0),MATCH([1]orders!K$1,[1]products!$A$1:$G$1,0))</f>
        <v>0.5</v>
      </c>
      <c r="L132" s="3">
        <f>INDEX([1]products!$A$1:$G$49,MATCH([1]orders!$D132,[1]products!$A$1:$A$49,0),MATCH([1]orders!L$1,[1]products!$A$1:$G$1,0))</f>
        <v>8.25</v>
      </c>
      <c r="M132" s="3">
        <f>L132*E132</f>
        <v>16.5</v>
      </c>
      <c r="N132" t="str">
        <f>IF(I132="Rob","Robusta",IF(I132="Exc","Excelsa",IF(I132="Ara","Arabica",IF(I132="Lib","Liberica",""))))</f>
        <v>Excelsa</v>
      </c>
      <c r="O132" t="str">
        <f>IF(J132="M","Medium",IF(J132="L","Light",IF(J132="D","Dark","")))</f>
        <v>Medium</v>
      </c>
      <c r="P132" t="str">
        <f>_xlfn.XLOOKUP(C132,[1]customers!$A$1:$A$1001,[1]customers!$I$1:$I$1001,,0)</f>
        <v>No</v>
      </c>
    </row>
    <row r="133" spans="1:16" x14ac:dyDescent="0.25">
      <c r="A133" s="2" t="s">
        <v>5477</v>
      </c>
      <c r="B133" s="4">
        <v>43598</v>
      </c>
      <c r="C133" s="2" t="s">
        <v>5526</v>
      </c>
      <c r="D133" t="s">
        <v>6168</v>
      </c>
      <c r="E133" s="2">
        <v>5</v>
      </c>
      <c r="F133" s="2" t="str">
        <f>_xlfn.XLOOKUP(C133,[1]customers!$A$1:$A$1001,[1]customers!$B$1:$B$1001,,0)</f>
        <v>Kippie Marrison</v>
      </c>
      <c r="G133" s="2" t="str">
        <f>IF(_xlfn.XLOOKUP(C133,[1]customers!$A$1:$A$1001,[1]customers!$C$1:$C$1001,,0)=0,"",_xlfn.XLOOKUP(C133,[1]customers!$A$1:$A$1001,[1]customers!$C$1:$C$1001,,0))</f>
        <v>kmarrisonoq@dropbox.com</v>
      </c>
      <c r="H133" s="2" t="str">
        <f>_xlfn.XLOOKUP(C133,[1]customers!A$1:A$1001,[1]customers!$G$1:$G$1001,,0)</f>
        <v>United States</v>
      </c>
      <c r="I133" t="str">
        <f>INDEX([1]products!$A$1:$G$49,MATCH([1]orders!$D133,[1]products!$A$1:$A$49,0),MATCH([1]orders!I$1,[1]products!$A$1:$G$1,0))</f>
        <v>Ara</v>
      </c>
      <c r="J133" t="str">
        <f>INDEX([1]products!$A$1:$G$49,MATCH([1]orders!$D133,[1]products!$A$1:$A$49,0),MATCH([1]orders!J$1,[1]products!$A$1:$G$1,0))</f>
        <v>D</v>
      </c>
      <c r="K133" s="11">
        <f>INDEX([1]products!$A$1:$G$49,MATCH([1]orders!$D133,[1]products!$A$1:$A$49,0),MATCH([1]orders!K$1,[1]products!$A$1:$G$1,0))</f>
        <v>2.5</v>
      </c>
      <c r="L133" s="3">
        <f>INDEX([1]products!$A$1:$G$49,MATCH([1]orders!$D133,[1]products!$A$1:$A$49,0),MATCH([1]orders!L$1,[1]products!$A$1:$G$1,0))</f>
        <v>22.884999999999998</v>
      </c>
      <c r="M133" s="3">
        <f>L133*E133</f>
        <v>114.42499999999998</v>
      </c>
      <c r="N133" t="str">
        <f>IF(I133="Rob","Robusta",IF(I133="Exc","Excelsa",IF(I133="Ara","Arabica",IF(I133="Lib","Liberica",""))))</f>
        <v>Arabica</v>
      </c>
      <c r="O133" t="str">
        <f>IF(J133="M","Medium",IF(J133="L","Light",IF(J133="D","Dark","")))</f>
        <v>Dark</v>
      </c>
      <c r="P133" t="str">
        <f>_xlfn.XLOOKUP(C133,[1]customers!$A$1:$A$1001,[1]customers!$I$1:$I$1001,,0)</f>
        <v>Yes</v>
      </c>
    </row>
    <row r="134" spans="1:16" x14ac:dyDescent="0.25">
      <c r="A134" s="2" t="s">
        <v>4741</v>
      </c>
      <c r="B134" s="4">
        <v>43599</v>
      </c>
      <c r="C134" s="2" t="s">
        <v>4742</v>
      </c>
      <c r="D134" t="s">
        <v>6141</v>
      </c>
      <c r="E134" s="2">
        <v>2</v>
      </c>
      <c r="F134" s="2" t="str">
        <f>_xlfn.XLOOKUP(C134,[1]customers!$A$1:$A$1001,[1]customers!$B$1:$B$1001,,0)</f>
        <v>Bran Sterke</v>
      </c>
      <c r="G134" s="2" t="str">
        <f>IF(_xlfn.XLOOKUP(C134,[1]customers!$A$1:$A$1001,[1]customers!$C$1:$C$1001,,0)=0,"",_xlfn.XLOOKUP(C134,[1]customers!$A$1:$A$1001,[1]customers!$C$1:$C$1001,,0))</f>
        <v>bsterkekw@biblegateway.com</v>
      </c>
      <c r="H134" s="2" t="str">
        <f>_xlfn.XLOOKUP(C134,[1]customers!A$1:A$1001,[1]customers!$G$1:$G$1001,,0)</f>
        <v>United States</v>
      </c>
      <c r="I134" t="str">
        <f>INDEX([1]products!$A$1:$G$49,MATCH([1]orders!$D134,[1]products!$A$1:$A$49,0),MATCH([1]orders!I$1,[1]products!$A$1:$G$1,0))</f>
        <v>Exc</v>
      </c>
      <c r="J134" t="str">
        <f>INDEX([1]products!$A$1:$G$49,MATCH([1]orders!$D134,[1]products!$A$1:$A$49,0),MATCH([1]orders!J$1,[1]products!$A$1:$G$1,0))</f>
        <v>M</v>
      </c>
      <c r="K134" s="11">
        <f>INDEX([1]products!$A$1:$G$49,MATCH([1]orders!$D134,[1]products!$A$1:$A$49,0),MATCH([1]orders!K$1,[1]products!$A$1:$G$1,0))</f>
        <v>1</v>
      </c>
      <c r="L134" s="3">
        <f>INDEX([1]products!$A$1:$G$49,MATCH([1]orders!$D134,[1]products!$A$1:$A$49,0),MATCH([1]orders!L$1,[1]products!$A$1:$G$1,0))</f>
        <v>13.75</v>
      </c>
      <c r="M134" s="3">
        <f>L134*E134</f>
        <v>27.5</v>
      </c>
      <c r="N134" t="str">
        <f>IF(I134="Rob","Robusta",IF(I134="Exc","Excelsa",IF(I134="Ara","Arabica",IF(I134="Lib","Liberica",""))))</f>
        <v>Excelsa</v>
      </c>
      <c r="O134" t="str">
        <f>IF(J134="M","Medium",IF(J134="L","Light",IF(J134="D","Dark","")))</f>
        <v>Medium</v>
      </c>
      <c r="P134" t="str">
        <f>_xlfn.XLOOKUP(C134,[1]customers!$A$1:$A$1001,[1]customers!$I$1:$I$1001,,0)</f>
        <v>Yes</v>
      </c>
    </row>
    <row r="135" spans="1:16" x14ac:dyDescent="0.25">
      <c r="A135" s="2" t="s">
        <v>4539</v>
      </c>
      <c r="B135" s="4">
        <v>43600</v>
      </c>
      <c r="C135" s="2" t="s">
        <v>4540</v>
      </c>
      <c r="D135" t="s">
        <v>6168</v>
      </c>
      <c r="E135" s="2">
        <v>3</v>
      </c>
      <c r="F135" s="2" t="str">
        <f>_xlfn.XLOOKUP(C135,[1]customers!$A$1:$A$1001,[1]customers!$B$1:$B$1001,,0)</f>
        <v>Willabella Harvison</v>
      </c>
      <c r="G135" s="2" t="str">
        <f>IF(_xlfn.XLOOKUP(C135,[1]customers!$A$1:$A$1001,[1]customers!$C$1:$C$1001,,0)=0,"",_xlfn.XLOOKUP(C135,[1]customers!$A$1:$A$1001,[1]customers!$C$1:$C$1001,,0))</f>
        <v>wharvisonjx@gizmodo.com</v>
      </c>
      <c r="H135" s="2" t="str">
        <f>_xlfn.XLOOKUP(C135,[1]customers!A$1:A$1001,[1]customers!$G$1:$G$1001,,0)</f>
        <v>United States</v>
      </c>
      <c r="I135" t="str">
        <f>INDEX([1]products!$A$1:$G$49,MATCH([1]orders!$D135,[1]products!$A$1:$A$49,0),MATCH([1]orders!I$1,[1]products!$A$1:$G$1,0))</f>
        <v>Ara</v>
      </c>
      <c r="J135" t="str">
        <f>INDEX([1]products!$A$1:$G$49,MATCH([1]orders!$D135,[1]products!$A$1:$A$49,0),MATCH([1]orders!J$1,[1]products!$A$1:$G$1,0))</f>
        <v>D</v>
      </c>
      <c r="K135" s="11">
        <f>INDEX([1]products!$A$1:$G$49,MATCH([1]orders!$D135,[1]products!$A$1:$A$49,0),MATCH([1]orders!K$1,[1]products!$A$1:$G$1,0))</f>
        <v>2.5</v>
      </c>
      <c r="L135" s="3">
        <f>INDEX([1]products!$A$1:$G$49,MATCH([1]orders!$D135,[1]products!$A$1:$A$49,0),MATCH([1]orders!L$1,[1]products!$A$1:$G$1,0))</f>
        <v>22.884999999999998</v>
      </c>
      <c r="M135" s="3">
        <f>L135*E135</f>
        <v>68.655000000000001</v>
      </c>
      <c r="N135" t="str">
        <f>IF(I135="Rob","Robusta",IF(I135="Exc","Excelsa",IF(I135="Ara","Arabica",IF(I135="Lib","Liberica",""))))</f>
        <v>Arabica</v>
      </c>
      <c r="O135" t="str">
        <f>IF(J135="M","Medium",IF(J135="L","Light",IF(J135="D","Dark","")))</f>
        <v>Dark</v>
      </c>
      <c r="P135" t="str">
        <f>_xlfn.XLOOKUP(C135,[1]customers!$A$1:$A$1001,[1]customers!$I$1:$I$1001,,0)</f>
        <v>No</v>
      </c>
    </row>
    <row r="136" spans="1:16" x14ac:dyDescent="0.25">
      <c r="A136" s="2" t="s">
        <v>5967</v>
      </c>
      <c r="B136" s="4">
        <v>43601</v>
      </c>
      <c r="C136" s="2" t="s">
        <v>5968</v>
      </c>
      <c r="D136" t="s">
        <v>6143</v>
      </c>
      <c r="E136" s="2">
        <v>1</v>
      </c>
      <c r="F136" s="2" t="str">
        <f>_xlfn.XLOOKUP(C136,[1]customers!$A$1:$A$1001,[1]customers!$B$1:$B$1001,,0)</f>
        <v>Chiarra Shalders</v>
      </c>
      <c r="G136" s="2" t="str">
        <f>IF(_xlfn.XLOOKUP(C136,[1]customers!$A$1:$A$1001,[1]customers!$C$1:$C$1001,,0)=0,"",_xlfn.XLOOKUP(C136,[1]customers!$A$1:$A$1001,[1]customers!$C$1:$C$1001,,0))</f>
        <v>cshaldersqx@cisco.com</v>
      </c>
      <c r="H136" s="2" t="str">
        <f>_xlfn.XLOOKUP(C136,[1]customers!A$1:A$1001,[1]customers!$G$1:$G$1001,,0)</f>
        <v>United States</v>
      </c>
      <c r="I136" t="str">
        <f>INDEX([1]products!$A$1:$G$49,MATCH([1]orders!$D136,[1]products!$A$1:$A$49,0),MATCH([1]orders!I$1,[1]products!$A$1:$G$1,0))</f>
        <v>Lib</v>
      </c>
      <c r="J136" t="str">
        <f>INDEX([1]products!$A$1:$G$49,MATCH([1]orders!$D136,[1]products!$A$1:$A$49,0),MATCH([1]orders!J$1,[1]products!$A$1:$G$1,0))</f>
        <v>D</v>
      </c>
      <c r="K136" s="11">
        <f>INDEX([1]products!$A$1:$G$49,MATCH([1]orders!$D136,[1]products!$A$1:$A$49,0),MATCH([1]orders!K$1,[1]products!$A$1:$G$1,0))</f>
        <v>1</v>
      </c>
      <c r="L136" s="3">
        <f>INDEX([1]products!$A$1:$G$49,MATCH([1]orders!$D136,[1]products!$A$1:$A$49,0),MATCH([1]orders!L$1,[1]products!$A$1:$G$1,0))</f>
        <v>12.95</v>
      </c>
      <c r="M136" s="3">
        <f>L136*E136</f>
        <v>12.95</v>
      </c>
      <c r="N136" t="str">
        <f>IF(I136="Rob","Robusta",IF(I136="Exc","Excelsa",IF(I136="Ara","Arabica",IF(I136="Lib","Liberica",""))))</f>
        <v>Liberica</v>
      </c>
      <c r="O136" t="str">
        <f>IF(J136="M","Medium",IF(J136="L","Light",IF(J136="D","Dark","")))</f>
        <v>Dark</v>
      </c>
      <c r="P136" t="str">
        <f>_xlfn.XLOOKUP(C136,[1]customers!$A$1:$A$1001,[1]customers!$I$1:$I$1001,,0)</f>
        <v>Yes</v>
      </c>
    </row>
    <row r="137" spans="1:16" x14ac:dyDescent="0.25">
      <c r="A137" s="2" t="s">
        <v>1216</v>
      </c>
      <c r="B137" s="4">
        <v>43602</v>
      </c>
      <c r="C137" s="2" t="s">
        <v>1217</v>
      </c>
      <c r="D137" t="s">
        <v>6183</v>
      </c>
      <c r="E137" s="2">
        <v>1</v>
      </c>
      <c r="F137" s="2" t="str">
        <f>_xlfn.XLOOKUP(C137,[1]customers!$A$1:$A$1001,[1]customers!$B$1:$B$1001,,0)</f>
        <v>Evelina Dacca</v>
      </c>
      <c r="G137" s="2" t="str">
        <f>IF(_xlfn.XLOOKUP(C137,[1]customers!$A$1:$A$1001,[1]customers!$C$1:$C$1001,,0)=0,"",_xlfn.XLOOKUP(C137,[1]customers!$A$1:$A$1001,[1]customers!$C$1:$C$1001,,0))</f>
        <v>edacca3l@google.pl</v>
      </c>
      <c r="H137" s="2" t="str">
        <f>_xlfn.XLOOKUP(C137,[1]customers!A$1:A$1001,[1]customers!$G$1:$G$1001,,0)</f>
        <v>United States</v>
      </c>
      <c r="I137" t="str">
        <f>INDEX([1]products!$A$1:$G$49,MATCH([1]orders!$D137,[1]products!$A$1:$A$49,0),MATCH([1]orders!I$1,[1]products!$A$1:$G$1,0))</f>
        <v>Exc</v>
      </c>
      <c r="J137" t="str">
        <f>INDEX([1]products!$A$1:$G$49,MATCH([1]orders!$D137,[1]products!$A$1:$A$49,0),MATCH([1]orders!J$1,[1]products!$A$1:$G$1,0))</f>
        <v>D</v>
      </c>
      <c r="K137" s="11">
        <f>INDEX([1]products!$A$1:$G$49,MATCH([1]orders!$D137,[1]products!$A$1:$A$49,0),MATCH([1]orders!K$1,[1]products!$A$1:$G$1,0))</f>
        <v>1</v>
      </c>
      <c r="L137" s="3">
        <f>INDEX([1]products!$A$1:$G$49,MATCH([1]orders!$D137,[1]products!$A$1:$A$49,0),MATCH([1]orders!L$1,[1]products!$A$1:$G$1,0))</f>
        <v>12.15</v>
      </c>
      <c r="M137" s="3">
        <f>L137*E137</f>
        <v>12.15</v>
      </c>
      <c r="N137" t="str">
        <f>IF(I137="Rob","Robusta",IF(I137="Exc","Excelsa",IF(I137="Ara","Arabica",IF(I137="Lib","Liberica",""))))</f>
        <v>Excelsa</v>
      </c>
      <c r="O137" t="str">
        <f>IF(J137="M","Medium",IF(J137="L","Light",IF(J137="D","Dark","")))</f>
        <v>Dark</v>
      </c>
      <c r="P137" t="str">
        <f>_xlfn.XLOOKUP(C137,[1]customers!$A$1:$A$1001,[1]customers!$I$1:$I$1001,,0)</f>
        <v>Yes</v>
      </c>
    </row>
    <row r="138" spans="1:16" x14ac:dyDescent="0.25">
      <c r="A138" s="2" t="s">
        <v>3254</v>
      </c>
      <c r="B138" s="4">
        <v>43603</v>
      </c>
      <c r="C138" s="2" t="s">
        <v>3255</v>
      </c>
      <c r="D138" t="s">
        <v>6170</v>
      </c>
      <c r="E138" s="2">
        <v>6</v>
      </c>
      <c r="F138" s="2" t="str">
        <f>_xlfn.XLOOKUP(C138,[1]customers!$A$1:$A$1001,[1]customers!$B$1:$B$1001,,0)</f>
        <v>Sean Lorenzetti</v>
      </c>
      <c r="G138" s="2" t="str">
        <f>IF(_xlfn.XLOOKUP(C138,[1]customers!$A$1:$A$1001,[1]customers!$C$1:$C$1001,,0)=0,"",_xlfn.XLOOKUP(C138,[1]customers!$A$1:$A$1001,[1]customers!$C$1:$C$1001,,0))</f>
        <v>slorenzettidl@is.gd</v>
      </c>
      <c r="H138" s="2" t="str">
        <f>_xlfn.XLOOKUP(C138,[1]customers!A$1:A$1001,[1]customers!$G$1:$G$1001,,0)</f>
        <v>United States</v>
      </c>
      <c r="I138" t="str">
        <f>INDEX([1]products!$A$1:$G$49,MATCH([1]orders!$D138,[1]products!$A$1:$A$49,0),MATCH([1]orders!I$1,[1]products!$A$1:$G$1,0))</f>
        <v>Lib</v>
      </c>
      <c r="J138" t="str">
        <f>INDEX([1]products!$A$1:$G$49,MATCH([1]orders!$D138,[1]products!$A$1:$A$49,0),MATCH([1]orders!J$1,[1]products!$A$1:$G$1,0))</f>
        <v>L</v>
      </c>
      <c r="K138" s="11">
        <f>INDEX([1]products!$A$1:$G$49,MATCH([1]orders!$D138,[1]products!$A$1:$A$49,0),MATCH([1]orders!K$1,[1]products!$A$1:$G$1,0))</f>
        <v>1</v>
      </c>
      <c r="L138" s="3">
        <f>INDEX([1]products!$A$1:$G$49,MATCH([1]orders!$D138,[1]products!$A$1:$A$49,0),MATCH([1]orders!L$1,[1]products!$A$1:$G$1,0))</f>
        <v>15.85</v>
      </c>
      <c r="M138" s="3">
        <f>L138*E138</f>
        <v>95.1</v>
      </c>
      <c r="N138" t="str">
        <f>IF(I138="Rob","Robusta",IF(I138="Exc","Excelsa",IF(I138="Ara","Arabica",IF(I138="Lib","Liberica",""))))</f>
        <v>Liberica</v>
      </c>
      <c r="O138" t="str">
        <f>IF(J138="M","Medium",IF(J138="L","Light",IF(J138="D","Dark","")))</f>
        <v>Light</v>
      </c>
      <c r="P138" t="str">
        <f>_xlfn.XLOOKUP(C138,[1]customers!$A$1:$A$1001,[1]customers!$I$1:$I$1001,,0)</f>
        <v>No</v>
      </c>
    </row>
    <row r="139" spans="1:16" x14ac:dyDescent="0.25">
      <c r="A139" s="2" t="s">
        <v>2015</v>
      </c>
      <c r="B139" s="4">
        <v>43604</v>
      </c>
      <c r="C139" s="2" t="s">
        <v>2016</v>
      </c>
      <c r="D139" t="s">
        <v>6144</v>
      </c>
      <c r="E139" s="2">
        <v>1</v>
      </c>
      <c r="F139" s="2" t="str">
        <f>_xlfn.XLOOKUP(C139,[1]customers!$A$1:$A$1001,[1]customers!$B$1:$B$1001,,0)</f>
        <v>Barney Chisnell</v>
      </c>
      <c r="G139" s="2" t="str">
        <f>IF(_xlfn.XLOOKUP(C139,[1]customers!$A$1:$A$1001,[1]customers!$C$1:$C$1001,,0)=0,"",_xlfn.XLOOKUP(C139,[1]customers!$A$1:$A$1001,[1]customers!$C$1:$C$1001,,0))</f>
        <v/>
      </c>
      <c r="H139" s="2" t="str">
        <f>_xlfn.XLOOKUP(C139,[1]customers!A$1:A$1001,[1]customers!$G$1:$G$1001,,0)</f>
        <v>Ireland</v>
      </c>
      <c r="I139" t="str">
        <f>INDEX([1]products!$A$1:$G$49,MATCH([1]orders!$D139,[1]products!$A$1:$A$49,0),MATCH([1]orders!I$1,[1]products!$A$1:$G$1,0))</f>
        <v>Exc</v>
      </c>
      <c r="J139" t="str">
        <f>INDEX([1]products!$A$1:$G$49,MATCH([1]orders!$D139,[1]products!$A$1:$A$49,0),MATCH([1]orders!J$1,[1]products!$A$1:$G$1,0))</f>
        <v>D</v>
      </c>
      <c r="K139" s="11">
        <f>INDEX([1]products!$A$1:$G$49,MATCH([1]orders!$D139,[1]products!$A$1:$A$49,0),MATCH([1]orders!K$1,[1]products!$A$1:$G$1,0))</f>
        <v>0.5</v>
      </c>
      <c r="L139" s="3">
        <f>INDEX([1]products!$A$1:$G$49,MATCH([1]orders!$D139,[1]products!$A$1:$A$49,0),MATCH([1]orders!L$1,[1]products!$A$1:$G$1,0))</f>
        <v>7.29</v>
      </c>
      <c r="M139" s="3">
        <f>L139*E139</f>
        <v>7.29</v>
      </c>
      <c r="N139" t="str">
        <f>IF(I139="Rob","Robusta",IF(I139="Exc","Excelsa",IF(I139="Ara","Arabica",IF(I139="Lib","Liberica",""))))</f>
        <v>Excelsa</v>
      </c>
      <c r="O139" t="str">
        <f>IF(J139="M","Medium",IF(J139="L","Light",IF(J139="D","Dark","")))</f>
        <v>Dark</v>
      </c>
      <c r="P139" t="str">
        <f>_xlfn.XLOOKUP(C139,[1]customers!$A$1:$A$1001,[1]customers!$I$1:$I$1001,,0)</f>
        <v>Yes</v>
      </c>
    </row>
    <row r="140" spans="1:16" x14ac:dyDescent="0.25">
      <c r="A140" s="2" t="s">
        <v>3895</v>
      </c>
      <c r="B140" s="4">
        <v>43605</v>
      </c>
      <c r="C140" s="2" t="s">
        <v>3896</v>
      </c>
      <c r="D140" t="s">
        <v>6174</v>
      </c>
      <c r="E140" s="2">
        <v>3</v>
      </c>
      <c r="F140" s="2" t="str">
        <f>_xlfn.XLOOKUP(C140,[1]customers!$A$1:$A$1001,[1]customers!$B$1:$B$1001,,0)</f>
        <v>Donavon Fowle</v>
      </c>
      <c r="G140" s="2" t="str">
        <f>IF(_xlfn.XLOOKUP(C140,[1]customers!$A$1:$A$1001,[1]customers!$C$1:$C$1001,,0)=0,"",_xlfn.XLOOKUP(C140,[1]customers!$A$1:$A$1001,[1]customers!$C$1:$C$1001,,0))</f>
        <v>dfowlegr@epa.gov</v>
      </c>
      <c r="H140" s="2" t="str">
        <f>_xlfn.XLOOKUP(C140,[1]customers!A$1:A$1001,[1]customers!$G$1:$G$1001,,0)</f>
        <v>United States</v>
      </c>
      <c r="I140" t="str">
        <f>INDEX([1]products!$A$1:$G$49,MATCH([1]orders!$D140,[1]products!$A$1:$A$49,0),MATCH([1]orders!I$1,[1]products!$A$1:$G$1,0))</f>
        <v>Rob</v>
      </c>
      <c r="J140" t="str">
        <f>INDEX([1]products!$A$1:$G$49,MATCH([1]orders!$D140,[1]products!$A$1:$A$49,0),MATCH([1]orders!J$1,[1]products!$A$1:$G$1,0))</f>
        <v>M</v>
      </c>
      <c r="K140" s="11">
        <f>INDEX([1]products!$A$1:$G$49,MATCH([1]orders!$D140,[1]products!$A$1:$A$49,0),MATCH([1]orders!K$1,[1]products!$A$1:$G$1,0))</f>
        <v>0.2</v>
      </c>
      <c r="L140" s="3">
        <f>INDEX([1]products!$A$1:$G$49,MATCH([1]orders!$D140,[1]products!$A$1:$A$49,0),MATCH([1]orders!L$1,[1]products!$A$1:$G$1,0))</f>
        <v>2.9849999999999999</v>
      </c>
      <c r="M140" s="3">
        <f>L140*E140</f>
        <v>8.9550000000000001</v>
      </c>
      <c r="N140" t="str">
        <f>IF(I140="Rob","Robusta",IF(I140="Exc","Excelsa",IF(I140="Ara","Arabica",IF(I140="Lib","Liberica",""))))</f>
        <v>Robusta</v>
      </c>
      <c r="O140" t="str">
        <f>IF(J140="M","Medium",IF(J140="L","Light",IF(J140="D","Dark","")))</f>
        <v>Medium</v>
      </c>
      <c r="P140" t="str">
        <f>_xlfn.XLOOKUP(C140,[1]customers!$A$1:$A$1001,[1]customers!$I$1:$I$1001,,0)</f>
        <v>No</v>
      </c>
    </row>
    <row r="141" spans="1:16" x14ac:dyDescent="0.25">
      <c r="A141" s="2" t="s">
        <v>4456</v>
      </c>
      <c r="B141" s="4">
        <v>43606</v>
      </c>
      <c r="C141" s="2" t="s">
        <v>4457</v>
      </c>
      <c r="D141" t="s">
        <v>6180</v>
      </c>
      <c r="E141" s="2">
        <v>1</v>
      </c>
      <c r="F141" s="2" t="str">
        <f>_xlfn.XLOOKUP(C141,[1]customers!$A$1:$A$1001,[1]customers!$B$1:$B$1001,,0)</f>
        <v>Vivyan Dunning</v>
      </c>
      <c r="G141" s="2" t="str">
        <f>IF(_xlfn.XLOOKUP(C141,[1]customers!$A$1:$A$1001,[1]customers!$C$1:$C$1001,,0)=0,"",_xlfn.XLOOKUP(C141,[1]customers!$A$1:$A$1001,[1]customers!$C$1:$C$1001,,0))</f>
        <v>vdunningji@independent.co.uk</v>
      </c>
      <c r="H141" s="2" t="str">
        <f>_xlfn.XLOOKUP(C141,[1]customers!A$1:A$1001,[1]customers!$G$1:$G$1001,,0)</f>
        <v>United States</v>
      </c>
      <c r="I141" t="str">
        <f>INDEX([1]products!$A$1:$G$49,MATCH([1]orders!$D141,[1]products!$A$1:$A$49,0),MATCH([1]orders!I$1,[1]products!$A$1:$G$1,0))</f>
        <v>Ara</v>
      </c>
      <c r="J141" t="str">
        <f>INDEX([1]products!$A$1:$G$49,MATCH([1]orders!$D141,[1]products!$A$1:$A$49,0),MATCH([1]orders!J$1,[1]products!$A$1:$G$1,0))</f>
        <v>L</v>
      </c>
      <c r="K141" s="11">
        <f>INDEX([1]products!$A$1:$G$49,MATCH([1]orders!$D141,[1]products!$A$1:$A$49,0),MATCH([1]orders!K$1,[1]products!$A$1:$G$1,0))</f>
        <v>0.5</v>
      </c>
      <c r="L141" s="3">
        <f>INDEX([1]products!$A$1:$G$49,MATCH([1]orders!$D141,[1]products!$A$1:$A$49,0),MATCH([1]orders!L$1,[1]products!$A$1:$G$1,0))</f>
        <v>7.77</v>
      </c>
      <c r="M141" s="3">
        <f>L141*E141</f>
        <v>7.77</v>
      </c>
      <c r="N141" t="str">
        <f>IF(I141="Rob","Robusta",IF(I141="Exc","Excelsa",IF(I141="Ara","Arabica",IF(I141="Lib","Liberica",""))))</f>
        <v>Arabica</v>
      </c>
      <c r="O141" t="str">
        <f>IF(J141="M","Medium",IF(J141="L","Light",IF(J141="D","Dark","")))</f>
        <v>Light</v>
      </c>
      <c r="P141" t="str">
        <f>_xlfn.XLOOKUP(C141,[1]customers!$A$1:$A$1001,[1]customers!$I$1:$I$1001,,0)</f>
        <v>Yes</v>
      </c>
    </row>
    <row r="142" spans="1:16" x14ac:dyDescent="0.25">
      <c r="A142" s="2" t="s">
        <v>971</v>
      </c>
      <c r="B142" s="4">
        <v>43607</v>
      </c>
      <c r="C142" s="2" t="s">
        <v>972</v>
      </c>
      <c r="D142" t="s">
        <v>6182</v>
      </c>
      <c r="E142" s="2">
        <v>3</v>
      </c>
      <c r="F142" s="2" t="str">
        <f>_xlfn.XLOOKUP(C142,[1]customers!$A$1:$A$1001,[1]customers!$B$1:$B$1001,,0)</f>
        <v>Jeffrey Dufaire</v>
      </c>
      <c r="G142" s="2" t="str">
        <f>IF(_xlfn.XLOOKUP(C142,[1]customers!$A$1:$A$1001,[1]customers!$C$1:$C$1001,,0)=0,"",_xlfn.XLOOKUP(C142,[1]customers!$A$1:$A$1001,[1]customers!$C$1:$C$1001,,0))</f>
        <v>jdufaire2d@fc2.com</v>
      </c>
      <c r="H142" s="2" t="str">
        <f>_xlfn.XLOOKUP(C142,[1]customers!A$1:A$1001,[1]customers!$G$1:$G$1001,,0)</f>
        <v>United States</v>
      </c>
      <c r="I142" t="str">
        <f>INDEX([1]products!$A$1:$G$49,MATCH([1]orders!$D142,[1]products!$A$1:$A$49,0),MATCH([1]orders!I$1,[1]products!$A$1:$G$1,0))</f>
        <v>Ara</v>
      </c>
      <c r="J142" t="str">
        <f>INDEX([1]products!$A$1:$G$49,MATCH([1]orders!$D142,[1]products!$A$1:$A$49,0),MATCH([1]orders!J$1,[1]products!$A$1:$G$1,0))</f>
        <v>L</v>
      </c>
      <c r="K142" s="11">
        <f>INDEX([1]products!$A$1:$G$49,MATCH([1]orders!$D142,[1]products!$A$1:$A$49,0),MATCH([1]orders!K$1,[1]products!$A$1:$G$1,0))</f>
        <v>2.5</v>
      </c>
      <c r="L142" s="3">
        <f>INDEX([1]products!$A$1:$G$49,MATCH([1]orders!$D142,[1]products!$A$1:$A$49,0),MATCH([1]orders!L$1,[1]products!$A$1:$G$1,0))</f>
        <v>29.784999999999997</v>
      </c>
      <c r="M142" s="3">
        <f>L142*E142</f>
        <v>89.35499999999999</v>
      </c>
      <c r="N142" t="str">
        <f>IF(I142="Rob","Robusta",IF(I142="Exc","Excelsa",IF(I142="Ara","Arabica",IF(I142="Lib","Liberica",""))))</f>
        <v>Arabica</v>
      </c>
      <c r="O142" t="str">
        <f>IF(J142="M","Medium",IF(J142="L","Light",IF(J142="D","Dark","")))</f>
        <v>Light</v>
      </c>
      <c r="P142" t="str">
        <f>_xlfn.XLOOKUP(C142,[1]customers!$A$1:$A$1001,[1]customers!$I$1:$I$1001,,0)</f>
        <v>No</v>
      </c>
    </row>
    <row r="143" spans="1:16" x14ac:dyDescent="0.25">
      <c r="A143" s="2" t="s">
        <v>971</v>
      </c>
      <c r="B143" s="4">
        <v>43608</v>
      </c>
      <c r="C143" s="2" t="s">
        <v>972</v>
      </c>
      <c r="D143" t="s">
        <v>6154</v>
      </c>
      <c r="E143" s="2">
        <v>4</v>
      </c>
      <c r="F143" s="2" t="str">
        <f>_xlfn.XLOOKUP(C143,[1]customers!$A$1:$A$1001,[1]customers!$B$1:$B$1001,,0)</f>
        <v>Jeffrey Dufaire</v>
      </c>
      <c r="G143" s="2" t="str">
        <f>IF(_xlfn.XLOOKUP(C143,[1]customers!$A$1:$A$1001,[1]customers!$C$1:$C$1001,,0)=0,"",_xlfn.XLOOKUP(C143,[1]customers!$A$1:$A$1001,[1]customers!$C$1:$C$1001,,0))</f>
        <v>jdufaire2d@fc2.com</v>
      </c>
      <c r="H143" s="2" t="str">
        <f>_xlfn.XLOOKUP(C143,[1]customers!A$1:A$1001,[1]customers!$G$1:$G$1001,,0)</f>
        <v>United States</v>
      </c>
      <c r="I143" t="str">
        <f>INDEX([1]products!$A$1:$G$49,MATCH([1]orders!$D143,[1]products!$A$1:$A$49,0),MATCH([1]orders!I$1,[1]products!$A$1:$G$1,0))</f>
        <v>Ara</v>
      </c>
      <c r="J143" t="str">
        <f>INDEX([1]products!$A$1:$G$49,MATCH([1]orders!$D143,[1]products!$A$1:$A$49,0),MATCH([1]orders!J$1,[1]products!$A$1:$G$1,0))</f>
        <v>D</v>
      </c>
      <c r="K143" s="11">
        <f>INDEX([1]products!$A$1:$G$49,MATCH([1]orders!$D143,[1]products!$A$1:$A$49,0),MATCH([1]orders!K$1,[1]products!$A$1:$G$1,0))</f>
        <v>0.2</v>
      </c>
      <c r="L143" s="3">
        <f>INDEX([1]products!$A$1:$G$49,MATCH([1]orders!$D143,[1]products!$A$1:$A$49,0),MATCH([1]orders!L$1,[1]products!$A$1:$G$1,0))</f>
        <v>2.9849999999999999</v>
      </c>
      <c r="M143" s="3">
        <f>L143*E143</f>
        <v>11.94</v>
      </c>
      <c r="N143" t="str">
        <f>IF(I143="Rob","Robusta",IF(I143="Exc","Excelsa",IF(I143="Ara","Arabica",IF(I143="Lib","Liberica",""))))</f>
        <v>Arabica</v>
      </c>
      <c r="O143" t="str">
        <f>IF(J143="M","Medium",IF(J143="L","Light",IF(J143="D","Dark","")))</f>
        <v>Dark</v>
      </c>
      <c r="P143" t="str">
        <f>_xlfn.XLOOKUP(C143,[1]customers!$A$1:$A$1001,[1]customers!$I$1:$I$1001,,0)</f>
        <v>No</v>
      </c>
    </row>
    <row r="144" spans="1:16" x14ac:dyDescent="0.25">
      <c r="A144" s="2" t="s">
        <v>5495</v>
      </c>
      <c r="B144" s="4">
        <v>43609</v>
      </c>
      <c r="C144" s="2" t="s">
        <v>5496</v>
      </c>
      <c r="D144" t="s">
        <v>6149</v>
      </c>
      <c r="E144" s="2">
        <v>6</v>
      </c>
      <c r="F144" s="2" t="str">
        <f>_xlfn.XLOOKUP(C144,[1]customers!$A$1:$A$1001,[1]customers!$B$1:$B$1001,,0)</f>
        <v>Helli Petroulis</v>
      </c>
      <c r="G144" s="2" t="str">
        <f>IF(_xlfn.XLOOKUP(C144,[1]customers!$A$1:$A$1001,[1]customers!$C$1:$C$1001,,0)=0,"",_xlfn.XLOOKUP(C144,[1]customers!$A$1:$A$1001,[1]customers!$C$1:$C$1001,,0))</f>
        <v>hpetroulisol@state.tx.us</v>
      </c>
      <c r="H144" s="2" t="str">
        <f>_xlfn.XLOOKUP(C144,[1]customers!A$1:A$1001,[1]customers!$G$1:$G$1001,,0)</f>
        <v>Ireland</v>
      </c>
      <c r="I144" t="str">
        <f>INDEX([1]products!$A$1:$G$49,MATCH([1]orders!$D144,[1]products!$A$1:$A$49,0),MATCH([1]orders!I$1,[1]products!$A$1:$G$1,0))</f>
        <v>Rob</v>
      </c>
      <c r="J144" t="str">
        <f>INDEX([1]products!$A$1:$G$49,MATCH([1]orders!$D144,[1]products!$A$1:$A$49,0),MATCH([1]orders!J$1,[1]products!$A$1:$G$1,0))</f>
        <v>D</v>
      </c>
      <c r="K144" s="11">
        <f>INDEX([1]products!$A$1:$G$49,MATCH([1]orders!$D144,[1]products!$A$1:$A$49,0),MATCH([1]orders!K$1,[1]products!$A$1:$G$1,0))</f>
        <v>2.5</v>
      </c>
      <c r="L144" s="3">
        <f>INDEX([1]products!$A$1:$G$49,MATCH([1]orders!$D144,[1]products!$A$1:$A$49,0),MATCH([1]orders!L$1,[1]products!$A$1:$G$1,0))</f>
        <v>20.584999999999997</v>
      </c>
      <c r="M144" s="3">
        <f>L144*E144</f>
        <v>123.50999999999999</v>
      </c>
      <c r="N144" t="str">
        <f>IF(I144="Rob","Robusta",IF(I144="Exc","Excelsa",IF(I144="Ara","Arabica",IF(I144="Lib","Liberica",""))))</f>
        <v>Robusta</v>
      </c>
      <c r="O144" t="str">
        <f>IF(J144="M","Medium",IF(J144="L","Light",IF(J144="D","Dark","")))</f>
        <v>Dark</v>
      </c>
      <c r="P144" t="str">
        <f>_xlfn.XLOOKUP(C144,[1]customers!$A$1:$A$1001,[1]customers!$I$1:$I$1001,,0)</f>
        <v>No</v>
      </c>
    </row>
    <row r="145" spans="1:16" x14ac:dyDescent="0.25">
      <c r="A145" s="2" t="s">
        <v>2319</v>
      </c>
      <c r="B145" s="4">
        <v>43610</v>
      </c>
      <c r="C145" s="2" t="s">
        <v>2320</v>
      </c>
      <c r="D145" t="s">
        <v>6141</v>
      </c>
      <c r="E145" s="2">
        <v>1</v>
      </c>
      <c r="F145" s="2" t="str">
        <f>_xlfn.XLOOKUP(C145,[1]customers!$A$1:$A$1001,[1]customers!$B$1:$B$1001,,0)</f>
        <v>Diena Peetermann</v>
      </c>
      <c r="G145" s="2" t="str">
        <f>IF(_xlfn.XLOOKUP(C145,[1]customers!$A$1:$A$1001,[1]customers!$C$1:$C$1001,,0)=0,"",_xlfn.XLOOKUP(C145,[1]customers!$A$1:$A$1001,[1]customers!$C$1:$C$1001,,0))</f>
        <v/>
      </c>
      <c r="H145" s="2" t="str">
        <f>_xlfn.XLOOKUP(C145,[1]customers!A$1:A$1001,[1]customers!$G$1:$G$1001,,0)</f>
        <v>United States</v>
      </c>
      <c r="I145" t="str">
        <f>INDEX([1]products!$A$1:$G$49,MATCH([1]orders!$D145,[1]products!$A$1:$A$49,0),MATCH([1]orders!I$1,[1]products!$A$1:$G$1,0))</f>
        <v>Exc</v>
      </c>
      <c r="J145" t="str">
        <f>INDEX([1]products!$A$1:$G$49,MATCH([1]orders!$D145,[1]products!$A$1:$A$49,0),MATCH([1]orders!J$1,[1]products!$A$1:$G$1,0))</f>
        <v>M</v>
      </c>
      <c r="K145" s="11">
        <f>INDEX([1]products!$A$1:$G$49,MATCH([1]orders!$D145,[1]products!$A$1:$A$49,0),MATCH([1]orders!K$1,[1]products!$A$1:$G$1,0))</f>
        <v>1</v>
      </c>
      <c r="L145" s="3">
        <f>INDEX([1]products!$A$1:$G$49,MATCH([1]orders!$D145,[1]products!$A$1:$A$49,0),MATCH([1]orders!L$1,[1]products!$A$1:$G$1,0))</f>
        <v>13.75</v>
      </c>
      <c r="M145" s="3">
        <f>L145*E145</f>
        <v>13.75</v>
      </c>
      <c r="N145" t="str">
        <f>IF(I145="Rob","Robusta",IF(I145="Exc","Excelsa",IF(I145="Ara","Arabica",IF(I145="Lib","Liberica",""))))</f>
        <v>Excelsa</v>
      </c>
      <c r="O145" t="str">
        <f>IF(J145="M","Medium",IF(J145="L","Light",IF(J145="D","Dark","")))</f>
        <v>Medium</v>
      </c>
      <c r="P145" t="str">
        <f>_xlfn.XLOOKUP(C145,[1]customers!$A$1:$A$1001,[1]customers!$I$1:$I$1001,,0)</f>
        <v>No</v>
      </c>
    </row>
    <row r="146" spans="1:16" x14ac:dyDescent="0.25">
      <c r="A146" s="2" t="s">
        <v>4814</v>
      </c>
      <c r="B146" s="4">
        <v>43611</v>
      </c>
      <c r="C146" s="2" t="s">
        <v>4815</v>
      </c>
      <c r="D146" t="s">
        <v>6138</v>
      </c>
      <c r="E146" s="2">
        <v>6</v>
      </c>
      <c r="F146" s="2" t="str">
        <f>_xlfn.XLOOKUP(C146,[1]customers!$A$1:$A$1001,[1]customers!$B$1:$B$1001,,0)</f>
        <v>Rafferty Pursglove</v>
      </c>
      <c r="G146" s="2" t="str">
        <f>IF(_xlfn.XLOOKUP(C146,[1]customers!$A$1:$A$1001,[1]customers!$C$1:$C$1001,,0)=0,"",_xlfn.XLOOKUP(C146,[1]customers!$A$1:$A$1001,[1]customers!$C$1:$C$1001,,0))</f>
        <v>rpursglovel9@biblegateway.com</v>
      </c>
      <c r="H146" s="2" t="str">
        <f>_xlfn.XLOOKUP(C146,[1]customers!A$1:A$1001,[1]customers!$G$1:$G$1001,,0)</f>
        <v>United States</v>
      </c>
      <c r="I146" t="str">
        <f>INDEX([1]products!$A$1:$G$49,MATCH([1]orders!$D146,[1]products!$A$1:$A$49,0),MATCH([1]orders!I$1,[1]products!$A$1:$G$1,0))</f>
        <v>Rob</v>
      </c>
      <c r="J146" t="str">
        <f>INDEX([1]products!$A$1:$G$49,MATCH([1]orders!$D146,[1]products!$A$1:$A$49,0),MATCH([1]orders!J$1,[1]products!$A$1:$G$1,0))</f>
        <v>M</v>
      </c>
      <c r="K146" s="11">
        <f>INDEX([1]products!$A$1:$G$49,MATCH([1]orders!$D146,[1]products!$A$1:$A$49,0),MATCH([1]orders!K$1,[1]products!$A$1:$G$1,0))</f>
        <v>1</v>
      </c>
      <c r="L146" s="3">
        <f>INDEX([1]products!$A$1:$G$49,MATCH([1]orders!$D146,[1]products!$A$1:$A$49,0),MATCH([1]orders!L$1,[1]products!$A$1:$G$1,0))</f>
        <v>9.9499999999999993</v>
      </c>
      <c r="M146" s="3">
        <f>L146*E146</f>
        <v>59.699999999999996</v>
      </c>
      <c r="N146" t="str">
        <f>IF(I146="Rob","Robusta",IF(I146="Exc","Excelsa",IF(I146="Ara","Arabica",IF(I146="Lib","Liberica",""))))</f>
        <v>Robusta</v>
      </c>
      <c r="O146" t="str">
        <f>IF(J146="M","Medium",IF(J146="L","Light",IF(J146="D","Dark","")))</f>
        <v>Medium</v>
      </c>
      <c r="P146" t="str">
        <f>_xlfn.XLOOKUP(C146,[1]customers!$A$1:$A$1001,[1]customers!$I$1:$I$1001,,0)</f>
        <v>Yes</v>
      </c>
    </row>
    <row r="147" spans="1:16" x14ac:dyDescent="0.25">
      <c r="A147" s="2" t="s">
        <v>4814</v>
      </c>
      <c r="B147" s="4">
        <v>43612</v>
      </c>
      <c r="C147" s="2" t="s">
        <v>4815</v>
      </c>
      <c r="D147" t="s">
        <v>6180</v>
      </c>
      <c r="E147" s="2">
        <v>2</v>
      </c>
      <c r="F147" s="2" t="str">
        <f>_xlfn.XLOOKUP(C147,[1]customers!$A$1:$A$1001,[1]customers!$B$1:$B$1001,,0)</f>
        <v>Rafferty Pursglove</v>
      </c>
      <c r="G147" s="2" t="str">
        <f>IF(_xlfn.XLOOKUP(C147,[1]customers!$A$1:$A$1001,[1]customers!$C$1:$C$1001,,0)=0,"",_xlfn.XLOOKUP(C147,[1]customers!$A$1:$A$1001,[1]customers!$C$1:$C$1001,,0))</f>
        <v>rpursglovel9@biblegateway.com</v>
      </c>
      <c r="H147" s="2" t="str">
        <f>_xlfn.XLOOKUP(C147,[1]customers!A$1:A$1001,[1]customers!$G$1:$G$1001,,0)</f>
        <v>United States</v>
      </c>
      <c r="I147" t="str">
        <f>INDEX([1]products!$A$1:$G$49,MATCH([1]orders!$D147,[1]products!$A$1:$A$49,0),MATCH([1]orders!I$1,[1]products!$A$1:$G$1,0))</f>
        <v>Ara</v>
      </c>
      <c r="J147" t="str">
        <f>INDEX([1]products!$A$1:$G$49,MATCH([1]orders!$D147,[1]products!$A$1:$A$49,0),MATCH([1]orders!J$1,[1]products!$A$1:$G$1,0))</f>
        <v>L</v>
      </c>
      <c r="K147" s="11">
        <f>INDEX([1]products!$A$1:$G$49,MATCH([1]orders!$D147,[1]products!$A$1:$A$49,0),MATCH([1]orders!K$1,[1]products!$A$1:$G$1,0))</f>
        <v>0.5</v>
      </c>
      <c r="L147" s="3">
        <f>INDEX([1]products!$A$1:$G$49,MATCH([1]orders!$D147,[1]products!$A$1:$A$49,0),MATCH([1]orders!L$1,[1]products!$A$1:$G$1,0))</f>
        <v>7.77</v>
      </c>
      <c r="M147" s="3">
        <f>L147*E147</f>
        <v>15.54</v>
      </c>
      <c r="N147" t="str">
        <f>IF(I147="Rob","Robusta",IF(I147="Exc","Excelsa",IF(I147="Ara","Arabica",IF(I147="Lib","Liberica",""))))</f>
        <v>Arabica</v>
      </c>
      <c r="O147" t="str">
        <f>IF(J147="M","Medium",IF(J147="L","Light",IF(J147="D","Dark","")))</f>
        <v>Light</v>
      </c>
      <c r="P147" t="str">
        <f>_xlfn.XLOOKUP(C147,[1]customers!$A$1:$A$1001,[1]customers!$I$1:$I$1001,,0)</f>
        <v>Yes</v>
      </c>
    </row>
    <row r="148" spans="1:16" x14ac:dyDescent="0.25">
      <c r="A148" s="2" t="s">
        <v>3665</v>
      </c>
      <c r="B148" s="4">
        <v>43613</v>
      </c>
      <c r="C148" s="2" t="s">
        <v>3666</v>
      </c>
      <c r="D148" t="s">
        <v>6145</v>
      </c>
      <c r="E148" s="2">
        <v>6</v>
      </c>
      <c r="F148" s="2" t="str">
        <f>_xlfn.XLOOKUP(C148,[1]customers!$A$1:$A$1001,[1]customers!$B$1:$B$1001,,0)</f>
        <v>Brendan Grece</v>
      </c>
      <c r="G148" s="2" t="str">
        <f>IF(_xlfn.XLOOKUP(C148,[1]customers!$A$1:$A$1001,[1]customers!$C$1:$C$1001,,0)=0,"",_xlfn.XLOOKUP(C148,[1]customers!$A$1:$A$1001,[1]customers!$C$1:$C$1001,,0))</f>
        <v>bgrecefm@naver.com</v>
      </c>
      <c r="H148" s="2" t="str">
        <f>_xlfn.XLOOKUP(C148,[1]customers!A$1:A$1001,[1]customers!$G$1:$G$1001,,0)</f>
        <v>United Kingdom</v>
      </c>
      <c r="I148" t="str">
        <f>INDEX([1]products!$A$1:$G$49,MATCH([1]orders!$D148,[1]products!$A$1:$A$49,0),MATCH([1]orders!I$1,[1]products!$A$1:$G$1,0))</f>
        <v>Lib</v>
      </c>
      <c r="J148" t="str">
        <f>INDEX([1]products!$A$1:$G$49,MATCH([1]orders!$D148,[1]products!$A$1:$A$49,0),MATCH([1]orders!J$1,[1]products!$A$1:$G$1,0))</f>
        <v>L</v>
      </c>
      <c r="K148" s="11">
        <f>INDEX([1]products!$A$1:$G$49,MATCH([1]orders!$D148,[1]products!$A$1:$A$49,0),MATCH([1]orders!K$1,[1]products!$A$1:$G$1,0))</f>
        <v>0.2</v>
      </c>
      <c r="L148" s="3">
        <f>INDEX([1]products!$A$1:$G$49,MATCH([1]orders!$D148,[1]products!$A$1:$A$49,0),MATCH([1]orders!L$1,[1]products!$A$1:$G$1,0))</f>
        <v>4.7549999999999999</v>
      </c>
      <c r="M148" s="3">
        <f>L148*E148</f>
        <v>28.53</v>
      </c>
      <c r="N148" t="str">
        <f>IF(I148="Rob","Robusta",IF(I148="Exc","Excelsa",IF(I148="Ara","Arabica",IF(I148="Lib","Liberica",""))))</f>
        <v>Liberica</v>
      </c>
      <c r="O148" t="str">
        <f>IF(J148="M","Medium",IF(J148="L","Light",IF(J148="D","Dark","")))</f>
        <v>Light</v>
      </c>
      <c r="P148" t="str">
        <f>_xlfn.XLOOKUP(C148,[1]customers!$A$1:$A$1001,[1]customers!$I$1:$I$1001,,0)</f>
        <v>No</v>
      </c>
    </row>
    <row r="149" spans="1:16" x14ac:dyDescent="0.25">
      <c r="A149" s="2" t="s">
        <v>3070</v>
      </c>
      <c r="B149" s="4">
        <v>43614</v>
      </c>
      <c r="C149" s="2" t="s">
        <v>3071</v>
      </c>
      <c r="D149" t="s">
        <v>6161</v>
      </c>
      <c r="E149" s="2">
        <v>5</v>
      </c>
      <c r="F149" s="2" t="str">
        <f>_xlfn.XLOOKUP(C149,[1]customers!$A$1:$A$1001,[1]customers!$B$1:$B$1001,,0)</f>
        <v>Carmelita Thowes</v>
      </c>
      <c r="G149" s="2" t="str">
        <f>IF(_xlfn.XLOOKUP(C149,[1]customers!$A$1:$A$1001,[1]customers!$C$1:$C$1001,,0)=0,"",_xlfn.XLOOKUP(C149,[1]customers!$A$1:$A$1001,[1]customers!$C$1:$C$1001,,0))</f>
        <v>cthowescp@craigslist.org</v>
      </c>
      <c r="H149" s="2" t="str">
        <f>_xlfn.XLOOKUP(C149,[1]customers!A$1:A$1001,[1]customers!$G$1:$G$1001,,0)</f>
        <v>United States</v>
      </c>
      <c r="I149" t="str">
        <f>INDEX([1]products!$A$1:$G$49,MATCH([1]orders!$D149,[1]products!$A$1:$A$49,0),MATCH([1]orders!I$1,[1]products!$A$1:$G$1,0))</f>
        <v>Lib</v>
      </c>
      <c r="J149" t="str">
        <f>INDEX([1]products!$A$1:$G$49,MATCH([1]orders!$D149,[1]products!$A$1:$A$49,0),MATCH([1]orders!J$1,[1]products!$A$1:$G$1,0))</f>
        <v>L</v>
      </c>
      <c r="K149" s="11">
        <f>INDEX([1]products!$A$1:$G$49,MATCH([1]orders!$D149,[1]products!$A$1:$A$49,0),MATCH([1]orders!K$1,[1]products!$A$1:$G$1,0))</f>
        <v>0.5</v>
      </c>
      <c r="L149" s="3">
        <f>INDEX([1]products!$A$1:$G$49,MATCH([1]orders!$D149,[1]products!$A$1:$A$49,0),MATCH([1]orders!L$1,[1]products!$A$1:$G$1,0))</f>
        <v>9.51</v>
      </c>
      <c r="M149" s="3">
        <f>L149*E149</f>
        <v>47.55</v>
      </c>
      <c r="N149" t="str">
        <f>IF(I149="Rob","Robusta",IF(I149="Exc","Excelsa",IF(I149="Ara","Arabica",IF(I149="Lib","Liberica",""))))</f>
        <v>Liberica</v>
      </c>
      <c r="O149" t="str">
        <f>IF(J149="M","Medium",IF(J149="L","Light",IF(J149="D","Dark","")))</f>
        <v>Light</v>
      </c>
      <c r="P149" t="str">
        <f>_xlfn.XLOOKUP(C149,[1]customers!$A$1:$A$1001,[1]customers!$I$1:$I$1001,,0)</f>
        <v>No</v>
      </c>
    </row>
    <row r="150" spans="1:16" x14ac:dyDescent="0.25">
      <c r="A150" s="2" t="s">
        <v>3818</v>
      </c>
      <c r="B150" s="4">
        <v>43615</v>
      </c>
      <c r="C150" s="2" t="s">
        <v>3819</v>
      </c>
      <c r="D150" t="s">
        <v>6148</v>
      </c>
      <c r="E150" s="2">
        <v>6</v>
      </c>
      <c r="F150" s="2" t="str">
        <f>_xlfn.XLOOKUP(C150,[1]customers!$A$1:$A$1001,[1]customers!$B$1:$B$1001,,0)</f>
        <v>Daniel Heinonen</v>
      </c>
      <c r="G150" s="2" t="str">
        <f>IF(_xlfn.XLOOKUP(C150,[1]customers!$A$1:$A$1001,[1]customers!$C$1:$C$1001,,0)=0,"",_xlfn.XLOOKUP(C150,[1]customers!$A$1:$A$1001,[1]customers!$C$1:$C$1001,,0))</f>
        <v>dheinonengd@printfriendly.com</v>
      </c>
      <c r="H150" s="2" t="str">
        <f>_xlfn.XLOOKUP(C150,[1]customers!A$1:A$1001,[1]customers!$G$1:$G$1001,,0)</f>
        <v>United States</v>
      </c>
      <c r="I150" t="str">
        <f>INDEX([1]products!$A$1:$G$49,MATCH([1]orders!$D150,[1]products!$A$1:$A$49,0),MATCH([1]orders!I$1,[1]products!$A$1:$G$1,0))</f>
        <v>Exc</v>
      </c>
      <c r="J150" t="str">
        <f>INDEX([1]products!$A$1:$G$49,MATCH([1]orders!$D150,[1]products!$A$1:$A$49,0),MATCH([1]orders!J$1,[1]products!$A$1:$G$1,0))</f>
        <v>L</v>
      </c>
      <c r="K150" s="11">
        <f>INDEX([1]products!$A$1:$G$49,MATCH([1]orders!$D150,[1]products!$A$1:$A$49,0),MATCH([1]orders!K$1,[1]products!$A$1:$G$1,0))</f>
        <v>2.5</v>
      </c>
      <c r="L150" s="3">
        <f>INDEX([1]products!$A$1:$G$49,MATCH([1]orders!$D150,[1]products!$A$1:$A$49,0),MATCH([1]orders!L$1,[1]products!$A$1:$G$1,0))</f>
        <v>34.154999999999994</v>
      </c>
      <c r="M150" s="3">
        <f>L150*E150</f>
        <v>204.92999999999995</v>
      </c>
      <c r="N150" t="str">
        <f>IF(I150="Rob","Robusta",IF(I150="Exc","Excelsa",IF(I150="Ara","Arabica",IF(I150="Lib","Liberica",""))))</f>
        <v>Excelsa</v>
      </c>
      <c r="O150" t="str">
        <f>IF(J150="M","Medium",IF(J150="L","Light",IF(J150="D","Dark","")))</f>
        <v>Light</v>
      </c>
      <c r="P150" t="str">
        <f>_xlfn.XLOOKUP(C150,[1]customers!$A$1:$A$1001,[1]customers!$I$1:$I$1001,,0)</f>
        <v>No</v>
      </c>
    </row>
    <row r="151" spans="1:16" x14ac:dyDescent="0.25">
      <c r="A151" s="2" t="s">
        <v>4776</v>
      </c>
      <c r="B151" s="4">
        <v>43616</v>
      </c>
      <c r="C151" s="2" t="s">
        <v>4777</v>
      </c>
      <c r="D151" t="s">
        <v>6177</v>
      </c>
      <c r="E151" s="2">
        <v>1</v>
      </c>
      <c r="F151" s="2" t="str">
        <f>_xlfn.XLOOKUP(C151,[1]customers!$A$1:$A$1001,[1]customers!$B$1:$B$1001,,0)</f>
        <v>Lorelei Nardoni</v>
      </c>
      <c r="G151" s="2" t="str">
        <f>IF(_xlfn.XLOOKUP(C151,[1]customers!$A$1:$A$1001,[1]customers!$C$1:$C$1001,,0)=0,"",_xlfn.XLOOKUP(C151,[1]customers!$A$1:$A$1001,[1]customers!$C$1:$C$1001,,0))</f>
        <v>lnardonil2@hao123.com</v>
      </c>
      <c r="H151" s="2" t="str">
        <f>_xlfn.XLOOKUP(C151,[1]customers!A$1:A$1001,[1]customers!$G$1:$G$1001,,0)</f>
        <v>United States</v>
      </c>
      <c r="I151" t="str">
        <f>INDEX([1]products!$A$1:$G$49,MATCH([1]orders!$D151,[1]products!$A$1:$A$49,0),MATCH([1]orders!I$1,[1]products!$A$1:$G$1,0))</f>
        <v>Rob</v>
      </c>
      <c r="J151" t="str">
        <f>INDEX([1]products!$A$1:$G$49,MATCH([1]orders!$D151,[1]products!$A$1:$A$49,0),MATCH([1]orders!J$1,[1]products!$A$1:$G$1,0))</f>
        <v>D</v>
      </c>
      <c r="K151" s="11">
        <f>INDEX([1]products!$A$1:$G$49,MATCH([1]orders!$D151,[1]products!$A$1:$A$49,0),MATCH([1]orders!K$1,[1]products!$A$1:$G$1,0))</f>
        <v>1</v>
      </c>
      <c r="L151" s="3">
        <f>INDEX([1]products!$A$1:$G$49,MATCH([1]orders!$D151,[1]products!$A$1:$A$49,0),MATCH([1]orders!L$1,[1]products!$A$1:$G$1,0))</f>
        <v>8.9499999999999993</v>
      </c>
      <c r="M151" s="3">
        <f>L151*E151</f>
        <v>8.9499999999999993</v>
      </c>
      <c r="N151" t="str">
        <f>IF(I151="Rob","Robusta",IF(I151="Exc","Excelsa",IF(I151="Ara","Arabica",IF(I151="Lib","Liberica",""))))</f>
        <v>Robusta</v>
      </c>
      <c r="O151" t="str">
        <f>IF(J151="M","Medium",IF(J151="L","Light",IF(J151="D","Dark","")))</f>
        <v>Dark</v>
      </c>
      <c r="P151" t="str">
        <f>_xlfn.XLOOKUP(C151,[1]customers!$A$1:$A$1001,[1]customers!$I$1:$I$1001,,0)</f>
        <v>No</v>
      </c>
    </row>
    <row r="152" spans="1:16" x14ac:dyDescent="0.25">
      <c r="A152" s="2" t="s">
        <v>2291</v>
      </c>
      <c r="B152" s="4">
        <v>43617</v>
      </c>
      <c r="C152" s="2" t="s">
        <v>2292</v>
      </c>
      <c r="D152" t="s">
        <v>6156</v>
      </c>
      <c r="E152" s="2">
        <v>2</v>
      </c>
      <c r="F152" s="2" t="str">
        <f>_xlfn.XLOOKUP(C152,[1]customers!$A$1:$A$1001,[1]customers!$B$1:$B$1001,,0)</f>
        <v>Gabie Tweed</v>
      </c>
      <c r="G152" s="2" t="str">
        <f>IF(_xlfn.XLOOKUP(C152,[1]customers!$A$1:$A$1001,[1]customers!$C$1:$C$1001,,0)=0,"",_xlfn.XLOOKUP(C152,[1]customers!$A$1:$A$1001,[1]customers!$C$1:$C$1001,,0))</f>
        <v>gtweed8v@yolasite.com</v>
      </c>
      <c r="H152" s="2" t="str">
        <f>_xlfn.XLOOKUP(C152,[1]customers!A$1:A$1001,[1]customers!$G$1:$G$1001,,0)</f>
        <v>United States</v>
      </c>
      <c r="I152" t="str">
        <f>INDEX([1]products!$A$1:$G$49,MATCH([1]orders!$D152,[1]products!$A$1:$A$49,0),MATCH([1]orders!I$1,[1]products!$A$1:$G$1,0))</f>
        <v>Exc</v>
      </c>
      <c r="J152" t="str">
        <f>INDEX([1]products!$A$1:$G$49,MATCH([1]orders!$D152,[1]products!$A$1:$A$49,0),MATCH([1]orders!J$1,[1]products!$A$1:$G$1,0))</f>
        <v>M</v>
      </c>
      <c r="K152" s="11">
        <f>INDEX([1]products!$A$1:$G$49,MATCH([1]orders!$D152,[1]products!$A$1:$A$49,0),MATCH([1]orders!K$1,[1]products!$A$1:$G$1,0))</f>
        <v>0.2</v>
      </c>
      <c r="L152" s="3">
        <f>INDEX([1]products!$A$1:$G$49,MATCH([1]orders!$D152,[1]products!$A$1:$A$49,0),MATCH([1]orders!L$1,[1]products!$A$1:$G$1,0))</f>
        <v>4.125</v>
      </c>
      <c r="M152" s="3">
        <f>L152*E152</f>
        <v>8.25</v>
      </c>
      <c r="N152" t="str">
        <f>IF(I152="Rob","Robusta",IF(I152="Exc","Excelsa",IF(I152="Ara","Arabica",IF(I152="Lib","Liberica",""))))</f>
        <v>Excelsa</v>
      </c>
      <c r="O152" t="str">
        <f>IF(J152="M","Medium",IF(J152="L","Light",IF(J152="D","Dark","")))</f>
        <v>Medium</v>
      </c>
      <c r="P152" t="str">
        <f>_xlfn.XLOOKUP(C152,[1]customers!$A$1:$A$1001,[1]customers!$I$1:$I$1001,,0)</f>
        <v>Yes</v>
      </c>
    </row>
    <row r="153" spans="1:16" x14ac:dyDescent="0.25">
      <c r="A153" s="2" t="s">
        <v>2291</v>
      </c>
      <c r="B153" s="4">
        <v>43618</v>
      </c>
      <c r="C153" s="2" t="s">
        <v>2292</v>
      </c>
      <c r="D153" t="s">
        <v>6167</v>
      </c>
      <c r="E153" s="2">
        <v>5</v>
      </c>
      <c r="F153" s="2" t="str">
        <f>_xlfn.XLOOKUP(C153,[1]customers!$A$1:$A$1001,[1]customers!$B$1:$B$1001,,0)</f>
        <v>Gabie Tweed</v>
      </c>
      <c r="G153" s="2" t="str">
        <f>IF(_xlfn.XLOOKUP(C153,[1]customers!$A$1:$A$1001,[1]customers!$C$1:$C$1001,,0)=0,"",_xlfn.XLOOKUP(C153,[1]customers!$A$1:$A$1001,[1]customers!$C$1:$C$1001,,0))</f>
        <v>gtweed8v@yolasite.com</v>
      </c>
      <c r="H153" s="2" t="str">
        <f>_xlfn.XLOOKUP(C153,[1]customers!A$1:A$1001,[1]customers!$G$1:$G$1001,,0)</f>
        <v>United States</v>
      </c>
      <c r="I153" t="str">
        <f>INDEX([1]products!$A$1:$G$49,MATCH([1]orders!$D153,[1]products!$A$1:$A$49,0),MATCH([1]orders!I$1,[1]products!$A$1:$G$1,0))</f>
        <v>Ara</v>
      </c>
      <c r="J153" t="str">
        <f>INDEX([1]products!$A$1:$G$49,MATCH([1]orders!$D153,[1]products!$A$1:$A$49,0),MATCH([1]orders!J$1,[1]products!$A$1:$G$1,0))</f>
        <v>L</v>
      </c>
      <c r="K153" s="11">
        <f>INDEX([1]products!$A$1:$G$49,MATCH([1]orders!$D153,[1]products!$A$1:$A$49,0),MATCH([1]orders!K$1,[1]products!$A$1:$G$1,0))</f>
        <v>0.2</v>
      </c>
      <c r="L153" s="3">
        <f>INDEX([1]products!$A$1:$G$49,MATCH([1]orders!$D153,[1]products!$A$1:$A$49,0),MATCH([1]orders!L$1,[1]products!$A$1:$G$1,0))</f>
        <v>3.8849999999999998</v>
      </c>
      <c r="M153" s="3">
        <f>L153*E153</f>
        <v>19.424999999999997</v>
      </c>
      <c r="N153" t="str">
        <f>IF(I153="Rob","Robusta",IF(I153="Exc","Excelsa",IF(I153="Ara","Arabica",IF(I153="Lib","Liberica",""))))</f>
        <v>Arabica</v>
      </c>
      <c r="O153" t="str">
        <f>IF(J153="M","Medium",IF(J153="L","Light",IF(J153="D","Dark","")))</f>
        <v>Light</v>
      </c>
      <c r="P153" t="str">
        <f>_xlfn.XLOOKUP(C153,[1]customers!$A$1:$A$1001,[1]customers!$I$1:$I$1001,,0)</f>
        <v>Yes</v>
      </c>
    </row>
    <row r="154" spans="1:16" x14ac:dyDescent="0.25">
      <c r="A154" s="2" t="s">
        <v>2733</v>
      </c>
      <c r="B154" s="4">
        <v>43619</v>
      </c>
      <c r="C154" s="2" t="s">
        <v>2734</v>
      </c>
      <c r="D154" t="s">
        <v>6154</v>
      </c>
      <c r="E154" s="2">
        <v>6</v>
      </c>
      <c r="F154" s="2" t="str">
        <f>_xlfn.XLOOKUP(C154,[1]customers!$A$1:$A$1001,[1]customers!$B$1:$B$1001,,0)</f>
        <v>Gran Sibray</v>
      </c>
      <c r="G154" s="2" t="str">
        <f>IF(_xlfn.XLOOKUP(C154,[1]customers!$A$1:$A$1001,[1]customers!$C$1:$C$1001,,0)=0,"",_xlfn.XLOOKUP(C154,[1]customers!$A$1:$A$1001,[1]customers!$C$1:$C$1001,,0))</f>
        <v>gsibrayb2@wsj.com</v>
      </c>
      <c r="H154" s="2" t="str">
        <f>_xlfn.XLOOKUP(C154,[1]customers!A$1:A$1001,[1]customers!$G$1:$G$1001,,0)</f>
        <v>United States</v>
      </c>
      <c r="I154" t="str">
        <f>INDEX([1]products!$A$1:$G$49,MATCH([1]orders!$D154,[1]products!$A$1:$A$49,0),MATCH([1]orders!I$1,[1]products!$A$1:$G$1,0))</f>
        <v>Ara</v>
      </c>
      <c r="J154" t="str">
        <f>INDEX([1]products!$A$1:$G$49,MATCH([1]orders!$D154,[1]products!$A$1:$A$49,0),MATCH([1]orders!J$1,[1]products!$A$1:$G$1,0))</f>
        <v>D</v>
      </c>
      <c r="K154" s="11">
        <f>INDEX([1]products!$A$1:$G$49,MATCH([1]orders!$D154,[1]products!$A$1:$A$49,0),MATCH([1]orders!K$1,[1]products!$A$1:$G$1,0))</f>
        <v>0.2</v>
      </c>
      <c r="L154" s="3">
        <f>INDEX([1]products!$A$1:$G$49,MATCH([1]orders!$D154,[1]products!$A$1:$A$49,0),MATCH([1]orders!L$1,[1]products!$A$1:$G$1,0))</f>
        <v>2.9849999999999999</v>
      </c>
      <c r="M154" s="3">
        <f>L154*E154</f>
        <v>17.91</v>
      </c>
      <c r="N154" t="str">
        <f>IF(I154="Rob","Robusta",IF(I154="Exc","Excelsa",IF(I154="Ara","Arabica",IF(I154="Lib","Liberica",""))))</f>
        <v>Arabica</v>
      </c>
      <c r="O154" t="str">
        <f>IF(J154="M","Medium",IF(J154="L","Light",IF(J154="D","Dark","")))</f>
        <v>Dark</v>
      </c>
      <c r="P154" t="str">
        <f>_xlfn.XLOOKUP(C154,[1]customers!$A$1:$A$1001,[1]customers!$I$1:$I$1001,,0)</f>
        <v>Yes</v>
      </c>
    </row>
    <row r="155" spans="1:16" x14ac:dyDescent="0.25">
      <c r="A155" s="2" t="s">
        <v>5433</v>
      </c>
      <c r="B155" s="4">
        <v>43620</v>
      </c>
      <c r="C155" s="2" t="s">
        <v>5434</v>
      </c>
      <c r="D155" t="s">
        <v>6140</v>
      </c>
      <c r="E155" s="2">
        <v>2</v>
      </c>
      <c r="F155" s="2" t="str">
        <f>_xlfn.XLOOKUP(C155,[1]customers!$A$1:$A$1001,[1]customers!$B$1:$B$1001,,0)</f>
        <v>Jaquenette Skentelbery</v>
      </c>
      <c r="G155" s="2" t="str">
        <f>IF(_xlfn.XLOOKUP(C155,[1]customers!$A$1:$A$1001,[1]customers!$C$1:$C$1001,,0)=0,"",_xlfn.XLOOKUP(C155,[1]customers!$A$1:$A$1001,[1]customers!$C$1:$C$1001,,0))</f>
        <v>jskentelberyoa@paypal.com</v>
      </c>
      <c r="H155" s="2" t="str">
        <f>_xlfn.XLOOKUP(C155,[1]customers!A$1:A$1001,[1]customers!$G$1:$G$1001,,0)</f>
        <v>United States</v>
      </c>
      <c r="I155" t="str">
        <f>INDEX([1]products!$A$1:$G$49,MATCH([1]orders!$D155,[1]products!$A$1:$A$49,0),MATCH([1]orders!I$1,[1]products!$A$1:$G$1,0))</f>
        <v>Ara</v>
      </c>
      <c r="J155" t="str">
        <f>INDEX([1]products!$A$1:$G$49,MATCH([1]orders!$D155,[1]products!$A$1:$A$49,0),MATCH([1]orders!J$1,[1]products!$A$1:$G$1,0))</f>
        <v>L</v>
      </c>
      <c r="K155" s="11">
        <f>INDEX([1]products!$A$1:$G$49,MATCH([1]orders!$D155,[1]products!$A$1:$A$49,0),MATCH([1]orders!K$1,[1]products!$A$1:$G$1,0))</f>
        <v>1</v>
      </c>
      <c r="L155" s="3">
        <f>INDEX([1]products!$A$1:$G$49,MATCH([1]orders!$D155,[1]products!$A$1:$A$49,0),MATCH([1]orders!L$1,[1]products!$A$1:$G$1,0))</f>
        <v>12.95</v>
      </c>
      <c r="M155" s="3">
        <f>L155*E155</f>
        <v>25.9</v>
      </c>
      <c r="N155" t="str">
        <f>IF(I155="Rob","Robusta",IF(I155="Exc","Excelsa",IF(I155="Ara","Arabica",IF(I155="Lib","Liberica",""))))</f>
        <v>Arabica</v>
      </c>
      <c r="O155" t="str">
        <f>IF(J155="M","Medium",IF(J155="L","Light",IF(J155="D","Dark","")))</f>
        <v>Light</v>
      </c>
      <c r="P155" t="str">
        <f>_xlfn.XLOOKUP(C155,[1]customers!$A$1:$A$1001,[1]customers!$I$1:$I$1001,,0)</f>
        <v>No</v>
      </c>
    </row>
    <row r="156" spans="1:16" x14ac:dyDescent="0.25">
      <c r="A156" s="2" t="s">
        <v>1590</v>
      </c>
      <c r="B156" s="4">
        <v>43621</v>
      </c>
      <c r="C156" s="2" t="s">
        <v>1591</v>
      </c>
      <c r="D156" t="s">
        <v>6140</v>
      </c>
      <c r="E156" s="2">
        <v>3</v>
      </c>
      <c r="F156" s="2" t="str">
        <f>_xlfn.XLOOKUP(C156,[1]customers!$A$1:$A$1001,[1]customers!$B$1:$B$1001,,0)</f>
        <v>Marlena Howsden</v>
      </c>
      <c r="G156" s="2" t="str">
        <f>IF(_xlfn.XLOOKUP(C156,[1]customers!$A$1:$A$1001,[1]customers!$C$1:$C$1001,,0)=0,"",_xlfn.XLOOKUP(C156,[1]customers!$A$1:$A$1001,[1]customers!$C$1:$C$1001,,0))</f>
        <v>mhowsden5f@infoseek.co.jp</v>
      </c>
      <c r="H156" s="2" t="str">
        <f>_xlfn.XLOOKUP(C156,[1]customers!A$1:A$1001,[1]customers!$G$1:$G$1001,,0)</f>
        <v>United States</v>
      </c>
      <c r="I156" t="str">
        <f>INDEX([1]products!$A$1:$G$49,MATCH([1]orders!$D156,[1]products!$A$1:$A$49,0),MATCH([1]orders!I$1,[1]products!$A$1:$G$1,0))</f>
        <v>Ara</v>
      </c>
      <c r="J156" t="str">
        <f>INDEX([1]products!$A$1:$G$49,MATCH([1]orders!$D156,[1]products!$A$1:$A$49,0),MATCH([1]orders!J$1,[1]products!$A$1:$G$1,0))</f>
        <v>L</v>
      </c>
      <c r="K156" s="11">
        <f>INDEX([1]products!$A$1:$G$49,MATCH([1]orders!$D156,[1]products!$A$1:$A$49,0),MATCH([1]orders!K$1,[1]products!$A$1:$G$1,0))</f>
        <v>1</v>
      </c>
      <c r="L156" s="3">
        <f>INDEX([1]products!$A$1:$G$49,MATCH([1]orders!$D156,[1]products!$A$1:$A$49,0),MATCH([1]orders!L$1,[1]products!$A$1:$G$1,0))</f>
        <v>12.95</v>
      </c>
      <c r="M156" s="3">
        <f>L156*E156</f>
        <v>38.849999999999994</v>
      </c>
      <c r="N156" t="str">
        <f>IF(I156="Rob","Robusta",IF(I156="Exc","Excelsa",IF(I156="Ara","Arabica",IF(I156="Lib","Liberica",""))))</f>
        <v>Arabica</v>
      </c>
      <c r="O156" t="str">
        <f>IF(J156="M","Medium",IF(J156="L","Light",IF(J156="D","Dark","")))</f>
        <v>Light</v>
      </c>
      <c r="P156" t="str">
        <f>_xlfn.XLOOKUP(C156,[1]customers!$A$1:$A$1001,[1]customers!$I$1:$I$1001,,0)</f>
        <v>No</v>
      </c>
    </row>
    <row r="157" spans="1:16" x14ac:dyDescent="0.25">
      <c r="A157" s="2" t="s">
        <v>2829</v>
      </c>
      <c r="B157" s="4">
        <v>43622</v>
      </c>
      <c r="C157" s="2" t="s">
        <v>2830</v>
      </c>
      <c r="D157" t="s">
        <v>6174</v>
      </c>
      <c r="E157" s="2">
        <v>3</v>
      </c>
      <c r="F157" s="2" t="str">
        <f>_xlfn.XLOOKUP(C157,[1]customers!$A$1:$A$1001,[1]customers!$B$1:$B$1001,,0)</f>
        <v>Gregg Hawkyens</v>
      </c>
      <c r="G157" s="2" t="str">
        <f>IF(_xlfn.XLOOKUP(C157,[1]customers!$A$1:$A$1001,[1]customers!$C$1:$C$1001,,0)=0,"",_xlfn.XLOOKUP(C157,[1]customers!$A$1:$A$1001,[1]customers!$C$1:$C$1001,,0))</f>
        <v>ghawkyensbj@census.gov</v>
      </c>
      <c r="H157" s="2" t="str">
        <f>_xlfn.XLOOKUP(C157,[1]customers!A$1:A$1001,[1]customers!$G$1:$G$1001,,0)</f>
        <v>United States</v>
      </c>
      <c r="I157" t="str">
        <f>INDEX([1]products!$A$1:$G$49,MATCH([1]orders!$D157,[1]products!$A$1:$A$49,0),MATCH([1]orders!I$1,[1]products!$A$1:$G$1,0))</f>
        <v>Rob</v>
      </c>
      <c r="J157" t="str">
        <f>INDEX([1]products!$A$1:$G$49,MATCH([1]orders!$D157,[1]products!$A$1:$A$49,0),MATCH([1]orders!J$1,[1]products!$A$1:$G$1,0))</f>
        <v>M</v>
      </c>
      <c r="K157" s="11">
        <f>INDEX([1]products!$A$1:$G$49,MATCH([1]orders!$D157,[1]products!$A$1:$A$49,0),MATCH([1]orders!K$1,[1]products!$A$1:$G$1,0))</f>
        <v>0.2</v>
      </c>
      <c r="L157" s="3">
        <f>INDEX([1]products!$A$1:$G$49,MATCH([1]orders!$D157,[1]products!$A$1:$A$49,0),MATCH([1]orders!L$1,[1]products!$A$1:$G$1,0))</f>
        <v>2.9849999999999999</v>
      </c>
      <c r="M157" s="3">
        <f>L157*E157</f>
        <v>8.9550000000000001</v>
      </c>
      <c r="N157" t="str">
        <f>IF(I157="Rob","Robusta",IF(I157="Exc","Excelsa",IF(I157="Ara","Arabica",IF(I157="Lib","Liberica",""))))</f>
        <v>Robusta</v>
      </c>
      <c r="O157" t="str">
        <f>IF(J157="M","Medium",IF(J157="L","Light",IF(J157="D","Dark","")))</f>
        <v>Medium</v>
      </c>
      <c r="P157" t="str">
        <f>_xlfn.XLOOKUP(C157,[1]customers!$A$1:$A$1001,[1]customers!$I$1:$I$1001,,0)</f>
        <v>No</v>
      </c>
    </row>
    <row r="158" spans="1:16" x14ac:dyDescent="0.25">
      <c r="A158" s="2" t="s">
        <v>1538</v>
      </c>
      <c r="B158" s="4">
        <v>43623</v>
      </c>
      <c r="C158" s="2" t="s">
        <v>1539</v>
      </c>
      <c r="D158" t="s">
        <v>6151</v>
      </c>
      <c r="E158" s="2">
        <v>3</v>
      </c>
      <c r="F158" s="2" t="str">
        <f>_xlfn.XLOOKUP(C158,[1]customers!$A$1:$A$1001,[1]customers!$B$1:$B$1001,,0)</f>
        <v>Mord Meriet</v>
      </c>
      <c r="G158" s="2" t="str">
        <f>IF(_xlfn.XLOOKUP(C158,[1]customers!$A$1:$A$1001,[1]customers!$C$1:$C$1001,,0)=0,"",_xlfn.XLOOKUP(C158,[1]customers!$A$1:$A$1001,[1]customers!$C$1:$C$1001,,0))</f>
        <v>mmeriet56@noaa.gov</v>
      </c>
      <c r="H158" s="2" t="str">
        <f>_xlfn.XLOOKUP(C158,[1]customers!A$1:A$1001,[1]customers!$G$1:$G$1001,,0)</f>
        <v>United States</v>
      </c>
      <c r="I158" t="str">
        <f>INDEX([1]products!$A$1:$G$49,MATCH([1]orders!$D158,[1]products!$A$1:$A$49,0),MATCH([1]orders!I$1,[1]products!$A$1:$G$1,0))</f>
        <v>Rob</v>
      </c>
      <c r="J158" t="str">
        <f>INDEX([1]products!$A$1:$G$49,MATCH([1]orders!$D158,[1]products!$A$1:$A$49,0),MATCH([1]orders!J$1,[1]products!$A$1:$G$1,0))</f>
        <v>M</v>
      </c>
      <c r="K158" s="11">
        <f>INDEX([1]products!$A$1:$G$49,MATCH([1]orders!$D158,[1]products!$A$1:$A$49,0),MATCH([1]orders!K$1,[1]products!$A$1:$G$1,0))</f>
        <v>2.5</v>
      </c>
      <c r="L158" s="3">
        <f>INDEX([1]products!$A$1:$G$49,MATCH([1]orders!$D158,[1]products!$A$1:$A$49,0),MATCH([1]orders!L$1,[1]products!$A$1:$G$1,0))</f>
        <v>22.884999999999998</v>
      </c>
      <c r="M158" s="3">
        <f>L158*E158</f>
        <v>68.655000000000001</v>
      </c>
      <c r="N158" t="str">
        <f>IF(I158="Rob","Robusta",IF(I158="Exc","Excelsa",IF(I158="Ara","Arabica",IF(I158="Lib","Liberica",""))))</f>
        <v>Robusta</v>
      </c>
      <c r="O158" t="str">
        <f>IF(J158="M","Medium",IF(J158="L","Light",IF(J158="D","Dark","")))</f>
        <v>Medium</v>
      </c>
      <c r="P158" t="str">
        <f>_xlfn.XLOOKUP(C158,[1]customers!$A$1:$A$1001,[1]customers!$I$1:$I$1001,,0)</f>
        <v>No</v>
      </c>
    </row>
    <row r="159" spans="1:16" x14ac:dyDescent="0.25">
      <c r="A159" s="2" t="s">
        <v>4093</v>
      </c>
      <c r="B159" s="4">
        <v>43624</v>
      </c>
      <c r="C159" s="2" t="s">
        <v>4094</v>
      </c>
      <c r="D159" t="s">
        <v>6175</v>
      </c>
      <c r="E159" s="2">
        <v>3</v>
      </c>
      <c r="F159" s="2" t="str">
        <f>_xlfn.XLOOKUP(C159,[1]customers!$A$1:$A$1001,[1]customers!$B$1:$B$1001,,0)</f>
        <v>Neville Piatto</v>
      </c>
      <c r="G159" s="2" t="str">
        <f>IF(_xlfn.XLOOKUP(C159,[1]customers!$A$1:$A$1001,[1]customers!$C$1:$C$1001,,0)=0,"",_xlfn.XLOOKUP(C159,[1]customers!$A$1:$A$1001,[1]customers!$C$1:$C$1001,,0))</f>
        <v/>
      </c>
      <c r="H159" s="2" t="str">
        <f>_xlfn.XLOOKUP(C159,[1]customers!A$1:A$1001,[1]customers!$G$1:$G$1001,,0)</f>
        <v>Ireland</v>
      </c>
      <c r="I159" t="str">
        <f>INDEX([1]products!$A$1:$G$49,MATCH([1]orders!$D159,[1]products!$A$1:$A$49,0),MATCH([1]orders!I$1,[1]products!$A$1:$G$1,0))</f>
        <v>Ara</v>
      </c>
      <c r="J159" t="str">
        <f>INDEX([1]products!$A$1:$G$49,MATCH([1]orders!$D159,[1]products!$A$1:$A$49,0),MATCH([1]orders!J$1,[1]products!$A$1:$G$1,0))</f>
        <v>M</v>
      </c>
      <c r="K159" s="11">
        <f>INDEX([1]products!$A$1:$G$49,MATCH([1]orders!$D159,[1]products!$A$1:$A$49,0),MATCH([1]orders!K$1,[1]products!$A$1:$G$1,0))</f>
        <v>2.5</v>
      </c>
      <c r="L159" s="3">
        <f>INDEX([1]products!$A$1:$G$49,MATCH([1]orders!$D159,[1]products!$A$1:$A$49,0),MATCH([1]orders!L$1,[1]products!$A$1:$G$1,0))</f>
        <v>25.874999999999996</v>
      </c>
      <c r="M159" s="3">
        <f>L159*E159</f>
        <v>77.624999999999986</v>
      </c>
      <c r="N159" t="str">
        <f>IF(I159="Rob","Robusta",IF(I159="Exc","Excelsa",IF(I159="Ara","Arabica",IF(I159="Lib","Liberica",""))))</f>
        <v>Arabica</v>
      </c>
      <c r="O159" t="str">
        <f>IF(J159="M","Medium",IF(J159="L","Light",IF(J159="D","Dark","")))</f>
        <v>Medium</v>
      </c>
      <c r="P159" t="str">
        <f>_xlfn.XLOOKUP(C159,[1]customers!$A$1:$A$1001,[1]customers!$I$1:$I$1001,,0)</f>
        <v>Yes</v>
      </c>
    </row>
    <row r="160" spans="1:16" x14ac:dyDescent="0.25">
      <c r="A160" s="2" t="s">
        <v>3659</v>
      </c>
      <c r="B160" s="4">
        <v>43625</v>
      </c>
      <c r="C160" s="2" t="s">
        <v>3660</v>
      </c>
      <c r="D160" t="s">
        <v>6154</v>
      </c>
      <c r="E160" s="2">
        <v>6</v>
      </c>
      <c r="F160" s="2" t="str">
        <f>_xlfn.XLOOKUP(C160,[1]customers!$A$1:$A$1001,[1]customers!$B$1:$B$1001,,0)</f>
        <v>Nathaniel Bloxland</v>
      </c>
      <c r="G160" s="2" t="str">
        <f>IF(_xlfn.XLOOKUP(C160,[1]customers!$A$1:$A$1001,[1]customers!$C$1:$C$1001,,0)=0,"",_xlfn.XLOOKUP(C160,[1]customers!$A$1:$A$1001,[1]customers!$C$1:$C$1001,,0))</f>
        <v/>
      </c>
      <c r="H160" s="2" t="str">
        <f>_xlfn.XLOOKUP(C160,[1]customers!A$1:A$1001,[1]customers!$G$1:$G$1001,,0)</f>
        <v>Ireland</v>
      </c>
      <c r="I160" t="str">
        <f>INDEX([1]products!$A$1:$G$49,MATCH([1]orders!$D160,[1]products!$A$1:$A$49,0),MATCH([1]orders!I$1,[1]products!$A$1:$G$1,0))</f>
        <v>Ara</v>
      </c>
      <c r="J160" t="str">
        <f>INDEX([1]products!$A$1:$G$49,MATCH([1]orders!$D160,[1]products!$A$1:$A$49,0),MATCH([1]orders!J$1,[1]products!$A$1:$G$1,0))</f>
        <v>D</v>
      </c>
      <c r="K160" s="11">
        <f>INDEX([1]products!$A$1:$G$49,MATCH([1]orders!$D160,[1]products!$A$1:$A$49,0),MATCH([1]orders!K$1,[1]products!$A$1:$G$1,0))</f>
        <v>0.2</v>
      </c>
      <c r="L160" s="3">
        <f>INDEX([1]products!$A$1:$G$49,MATCH([1]orders!$D160,[1]products!$A$1:$A$49,0),MATCH([1]orders!L$1,[1]products!$A$1:$G$1,0))</f>
        <v>2.9849999999999999</v>
      </c>
      <c r="M160" s="3">
        <f>L160*E160</f>
        <v>17.91</v>
      </c>
      <c r="N160" t="str">
        <f>IF(I160="Rob","Robusta",IF(I160="Exc","Excelsa",IF(I160="Ara","Arabica",IF(I160="Lib","Liberica",""))))</f>
        <v>Arabica</v>
      </c>
      <c r="O160" t="str">
        <f>IF(J160="M","Medium",IF(J160="L","Light",IF(J160="D","Dark","")))</f>
        <v>Dark</v>
      </c>
      <c r="P160" t="str">
        <f>_xlfn.XLOOKUP(C160,[1]customers!$A$1:$A$1001,[1]customers!$I$1:$I$1001,,0)</f>
        <v>Yes</v>
      </c>
    </row>
    <row r="161" spans="1:16" x14ac:dyDescent="0.25">
      <c r="A161" s="2" t="s">
        <v>2363</v>
      </c>
      <c r="B161" s="4">
        <v>43626</v>
      </c>
      <c r="C161" s="2" t="s">
        <v>2364</v>
      </c>
      <c r="D161" t="s">
        <v>6158</v>
      </c>
      <c r="E161" s="2">
        <v>3</v>
      </c>
      <c r="F161" s="2" t="str">
        <f>_xlfn.XLOOKUP(C161,[1]customers!$A$1:$A$1001,[1]customers!$B$1:$B$1001,,0)</f>
        <v>Quinn Parsons</v>
      </c>
      <c r="G161" s="2" t="str">
        <f>IF(_xlfn.XLOOKUP(C161,[1]customers!$A$1:$A$1001,[1]customers!$C$1:$C$1001,,0)=0,"",_xlfn.XLOOKUP(C161,[1]customers!$A$1:$A$1001,[1]customers!$C$1:$C$1001,,0))</f>
        <v>qparsons98@blogtalkradio.com</v>
      </c>
      <c r="H161" s="2" t="str">
        <f>_xlfn.XLOOKUP(C161,[1]customers!A$1:A$1001,[1]customers!$G$1:$G$1001,,0)</f>
        <v>United States</v>
      </c>
      <c r="I161" t="str">
        <f>INDEX([1]products!$A$1:$G$49,MATCH([1]orders!$D161,[1]products!$A$1:$A$49,0),MATCH([1]orders!I$1,[1]products!$A$1:$G$1,0))</f>
        <v>Ara</v>
      </c>
      <c r="J161" t="str">
        <f>INDEX([1]products!$A$1:$G$49,MATCH([1]orders!$D161,[1]products!$A$1:$A$49,0),MATCH([1]orders!J$1,[1]products!$A$1:$G$1,0))</f>
        <v>D</v>
      </c>
      <c r="K161" s="11">
        <f>INDEX([1]products!$A$1:$G$49,MATCH([1]orders!$D161,[1]products!$A$1:$A$49,0),MATCH([1]orders!K$1,[1]products!$A$1:$G$1,0))</f>
        <v>0.5</v>
      </c>
      <c r="L161" s="3">
        <f>INDEX([1]products!$A$1:$G$49,MATCH([1]orders!$D161,[1]products!$A$1:$A$49,0),MATCH([1]orders!L$1,[1]products!$A$1:$G$1,0))</f>
        <v>5.97</v>
      </c>
      <c r="M161" s="3">
        <f>L161*E161</f>
        <v>17.91</v>
      </c>
      <c r="N161" t="str">
        <f>IF(I161="Rob","Robusta",IF(I161="Exc","Excelsa",IF(I161="Ara","Arabica",IF(I161="Lib","Liberica",""))))</f>
        <v>Arabica</v>
      </c>
      <c r="O161" t="str">
        <f>IF(J161="M","Medium",IF(J161="L","Light",IF(J161="D","Dark","")))</f>
        <v>Dark</v>
      </c>
      <c r="P161" t="str">
        <f>_xlfn.XLOOKUP(C161,[1]customers!$A$1:$A$1001,[1]customers!$I$1:$I$1001,,0)</f>
        <v>Yes</v>
      </c>
    </row>
    <row r="162" spans="1:16" x14ac:dyDescent="0.25">
      <c r="A162" s="2" t="s">
        <v>2627</v>
      </c>
      <c r="B162" s="4">
        <v>43627</v>
      </c>
      <c r="C162" s="2" t="s">
        <v>2628</v>
      </c>
      <c r="D162" t="s">
        <v>6173</v>
      </c>
      <c r="E162" s="2">
        <v>6</v>
      </c>
      <c r="F162" s="2" t="str">
        <f>_xlfn.XLOOKUP(C162,[1]customers!$A$1:$A$1001,[1]customers!$B$1:$B$1001,,0)</f>
        <v>Ashbey Tomaszewski</v>
      </c>
      <c r="G162" s="2" t="str">
        <f>IF(_xlfn.XLOOKUP(C162,[1]customers!$A$1:$A$1001,[1]customers!$C$1:$C$1001,,0)=0,"",_xlfn.XLOOKUP(C162,[1]customers!$A$1:$A$1001,[1]customers!$C$1:$C$1001,,0))</f>
        <v>atomaszewskiaj@answers.com</v>
      </c>
      <c r="H162" s="2" t="str">
        <f>_xlfn.XLOOKUP(C162,[1]customers!A$1:A$1001,[1]customers!$G$1:$G$1001,,0)</f>
        <v>United Kingdom</v>
      </c>
      <c r="I162" t="str">
        <f>INDEX([1]products!$A$1:$G$49,MATCH([1]orders!$D162,[1]products!$A$1:$A$49,0),MATCH([1]orders!I$1,[1]products!$A$1:$G$1,0))</f>
        <v>Rob</v>
      </c>
      <c r="J162" t="str">
        <f>INDEX([1]products!$A$1:$G$49,MATCH([1]orders!$D162,[1]products!$A$1:$A$49,0),MATCH([1]orders!J$1,[1]products!$A$1:$G$1,0))</f>
        <v>L</v>
      </c>
      <c r="K162" s="11">
        <f>INDEX([1]products!$A$1:$G$49,MATCH([1]orders!$D162,[1]products!$A$1:$A$49,0),MATCH([1]orders!K$1,[1]products!$A$1:$G$1,0))</f>
        <v>0.5</v>
      </c>
      <c r="L162" s="3">
        <f>INDEX([1]products!$A$1:$G$49,MATCH([1]orders!$D162,[1]products!$A$1:$A$49,0),MATCH([1]orders!L$1,[1]products!$A$1:$G$1,0))</f>
        <v>7.169999999999999</v>
      </c>
      <c r="M162" s="3">
        <f>L162*E162</f>
        <v>43.019999999999996</v>
      </c>
      <c r="N162" t="str">
        <f>IF(I162="Rob","Robusta",IF(I162="Exc","Excelsa",IF(I162="Ara","Arabica",IF(I162="Lib","Liberica",""))))</f>
        <v>Robusta</v>
      </c>
      <c r="O162" t="str">
        <f>IF(J162="M","Medium",IF(J162="L","Light",IF(J162="D","Dark","")))</f>
        <v>Light</v>
      </c>
      <c r="P162" t="str">
        <f>_xlfn.XLOOKUP(C162,[1]customers!$A$1:$A$1001,[1]customers!$I$1:$I$1001,,0)</f>
        <v>Yes</v>
      </c>
    </row>
    <row r="163" spans="1:16" x14ac:dyDescent="0.25">
      <c r="A163" s="2" t="s">
        <v>2424</v>
      </c>
      <c r="B163" s="4">
        <v>43628</v>
      </c>
      <c r="C163" s="2" t="s">
        <v>2425</v>
      </c>
      <c r="D163" t="s">
        <v>6172</v>
      </c>
      <c r="E163" s="2">
        <v>6</v>
      </c>
      <c r="F163" s="2" t="str">
        <f>_xlfn.XLOOKUP(C163,[1]customers!$A$1:$A$1001,[1]customers!$B$1:$B$1001,,0)</f>
        <v>Noam Climance</v>
      </c>
      <c r="G163" s="2" t="str">
        <f>IF(_xlfn.XLOOKUP(C163,[1]customers!$A$1:$A$1001,[1]customers!$C$1:$C$1001,,0)=0,"",_xlfn.XLOOKUP(C163,[1]customers!$A$1:$A$1001,[1]customers!$C$1:$C$1001,,0))</f>
        <v>nclimance9j@europa.eu</v>
      </c>
      <c r="H163" s="2" t="str">
        <f>_xlfn.XLOOKUP(C163,[1]customers!A$1:A$1001,[1]customers!$G$1:$G$1001,,0)</f>
        <v>United States</v>
      </c>
      <c r="I163" t="str">
        <f>INDEX([1]products!$A$1:$G$49,MATCH([1]orders!$D163,[1]products!$A$1:$A$49,0),MATCH([1]orders!I$1,[1]products!$A$1:$G$1,0))</f>
        <v>Rob</v>
      </c>
      <c r="J163" t="str">
        <f>INDEX([1]products!$A$1:$G$49,MATCH([1]orders!$D163,[1]products!$A$1:$A$49,0),MATCH([1]orders!J$1,[1]products!$A$1:$G$1,0))</f>
        <v>D</v>
      </c>
      <c r="K163" s="11">
        <f>INDEX([1]products!$A$1:$G$49,MATCH([1]orders!$D163,[1]products!$A$1:$A$49,0),MATCH([1]orders!K$1,[1]products!$A$1:$G$1,0))</f>
        <v>0.5</v>
      </c>
      <c r="L163" s="3">
        <f>INDEX([1]products!$A$1:$G$49,MATCH([1]orders!$D163,[1]products!$A$1:$A$49,0),MATCH([1]orders!L$1,[1]products!$A$1:$G$1,0))</f>
        <v>5.3699999999999992</v>
      </c>
      <c r="M163" s="3">
        <f>L163*E163</f>
        <v>32.22</v>
      </c>
      <c r="N163" t="str">
        <f>IF(I163="Rob","Robusta",IF(I163="Exc","Excelsa",IF(I163="Ara","Arabica",IF(I163="Lib","Liberica",""))))</f>
        <v>Robusta</v>
      </c>
      <c r="O163" t="str">
        <f>IF(J163="M","Medium",IF(J163="L","Light",IF(J163="D","Dark","")))</f>
        <v>Dark</v>
      </c>
      <c r="P163" t="str">
        <f>_xlfn.XLOOKUP(C163,[1]customers!$A$1:$A$1001,[1]customers!$I$1:$I$1001,,0)</f>
        <v>No</v>
      </c>
    </row>
    <row r="164" spans="1:16" x14ac:dyDescent="0.25">
      <c r="A164" s="2" t="s">
        <v>1134</v>
      </c>
      <c r="B164" s="4">
        <v>43629</v>
      </c>
      <c r="C164" s="2" t="s">
        <v>1135</v>
      </c>
      <c r="D164" t="s">
        <v>6170</v>
      </c>
      <c r="E164" s="2">
        <v>1</v>
      </c>
      <c r="F164" s="2" t="str">
        <f>_xlfn.XLOOKUP(C164,[1]customers!$A$1:$A$1001,[1]customers!$B$1:$B$1001,,0)</f>
        <v>Ingeberg Mulliner</v>
      </c>
      <c r="G164" s="2" t="str">
        <f>IF(_xlfn.XLOOKUP(C164,[1]customers!$A$1:$A$1001,[1]customers!$C$1:$C$1001,,0)=0,"",_xlfn.XLOOKUP(C164,[1]customers!$A$1:$A$1001,[1]customers!$C$1:$C$1001,,0))</f>
        <v>imulliner37@pinterest.com</v>
      </c>
      <c r="H164" s="2" t="str">
        <f>_xlfn.XLOOKUP(C164,[1]customers!A$1:A$1001,[1]customers!$G$1:$G$1001,,0)</f>
        <v>United Kingdom</v>
      </c>
      <c r="I164" t="str">
        <f>INDEX([1]products!$A$1:$G$49,MATCH([1]orders!$D164,[1]products!$A$1:$A$49,0),MATCH([1]orders!I$1,[1]products!$A$1:$G$1,0))</f>
        <v>Lib</v>
      </c>
      <c r="J164" t="str">
        <f>INDEX([1]products!$A$1:$G$49,MATCH([1]orders!$D164,[1]products!$A$1:$A$49,0),MATCH([1]orders!J$1,[1]products!$A$1:$G$1,0))</f>
        <v>L</v>
      </c>
      <c r="K164" s="11">
        <f>INDEX([1]products!$A$1:$G$49,MATCH([1]orders!$D164,[1]products!$A$1:$A$49,0),MATCH([1]orders!K$1,[1]products!$A$1:$G$1,0))</f>
        <v>1</v>
      </c>
      <c r="L164" s="3">
        <f>INDEX([1]products!$A$1:$G$49,MATCH([1]orders!$D164,[1]products!$A$1:$A$49,0),MATCH([1]orders!L$1,[1]products!$A$1:$G$1,0))</f>
        <v>15.85</v>
      </c>
      <c r="M164" s="3">
        <f>L164*E164</f>
        <v>15.85</v>
      </c>
      <c r="N164" t="str">
        <f>IF(I164="Rob","Robusta",IF(I164="Exc","Excelsa",IF(I164="Ara","Arabica",IF(I164="Lib","Liberica",""))))</f>
        <v>Liberica</v>
      </c>
      <c r="O164" t="str">
        <f>IF(J164="M","Medium",IF(J164="L","Light",IF(J164="D","Dark","")))</f>
        <v>Light</v>
      </c>
      <c r="P164" t="str">
        <f>_xlfn.XLOOKUP(C164,[1]customers!$A$1:$A$1001,[1]customers!$I$1:$I$1001,,0)</f>
        <v>No</v>
      </c>
    </row>
    <row r="165" spans="1:16" x14ac:dyDescent="0.25">
      <c r="A165" s="2" t="s">
        <v>1969</v>
      </c>
      <c r="B165" s="4">
        <v>43630</v>
      </c>
      <c r="C165" s="2" t="s">
        <v>1970</v>
      </c>
      <c r="D165" t="s">
        <v>6141</v>
      </c>
      <c r="E165" s="2">
        <v>3</v>
      </c>
      <c r="F165" s="2" t="str">
        <f>_xlfn.XLOOKUP(C165,[1]customers!$A$1:$A$1001,[1]customers!$B$1:$B$1001,,0)</f>
        <v>Javier Kopke</v>
      </c>
      <c r="G165" s="2" t="str">
        <f>IF(_xlfn.XLOOKUP(C165,[1]customers!$A$1:$A$1001,[1]customers!$C$1:$C$1001,,0)=0,"",_xlfn.XLOOKUP(C165,[1]customers!$A$1:$A$1001,[1]customers!$C$1:$C$1001,,0))</f>
        <v>jkopke7a@auda.org.au</v>
      </c>
      <c r="H165" s="2" t="str">
        <f>_xlfn.XLOOKUP(C165,[1]customers!A$1:A$1001,[1]customers!$G$1:$G$1001,,0)</f>
        <v>United States</v>
      </c>
      <c r="I165" t="str">
        <f>INDEX([1]products!$A$1:$G$49,MATCH([1]orders!$D165,[1]products!$A$1:$A$49,0),MATCH([1]orders!I$1,[1]products!$A$1:$G$1,0))</f>
        <v>Exc</v>
      </c>
      <c r="J165" t="str">
        <f>INDEX([1]products!$A$1:$G$49,MATCH([1]orders!$D165,[1]products!$A$1:$A$49,0),MATCH([1]orders!J$1,[1]products!$A$1:$G$1,0))</f>
        <v>M</v>
      </c>
      <c r="K165" s="11">
        <f>INDEX([1]products!$A$1:$G$49,MATCH([1]orders!$D165,[1]products!$A$1:$A$49,0),MATCH([1]orders!K$1,[1]products!$A$1:$G$1,0))</f>
        <v>1</v>
      </c>
      <c r="L165" s="3">
        <f>INDEX([1]products!$A$1:$G$49,MATCH([1]orders!$D165,[1]products!$A$1:$A$49,0),MATCH([1]orders!L$1,[1]products!$A$1:$G$1,0))</f>
        <v>13.75</v>
      </c>
      <c r="M165" s="3">
        <f>L165*E165</f>
        <v>41.25</v>
      </c>
      <c r="N165" t="str">
        <f>IF(I165="Rob","Robusta",IF(I165="Exc","Excelsa",IF(I165="Ara","Arabica",IF(I165="Lib","Liberica",""))))</f>
        <v>Excelsa</v>
      </c>
      <c r="O165" t="str">
        <f>IF(J165="M","Medium",IF(J165="L","Light",IF(J165="D","Dark","")))</f>
        <v>Medium</v>
      </c>
      <c r="P165" t="str">
        <f>_xlfn.XLOOKUP(C165,[1]customers!$A$1:$A$1001,[1]customers!$I$1:$I$1001,,0)</f>
        <v>No</v>
      </c>
    </row>
    <row r="166" spans="1:16" x14ac:dyDescent="0.25">
      <c r="A166" s="2" t="s">
        <v>4423</v>
      </c>
      <c r="B166" s="4">
        <v>43631</v>
      </c>
      <c r="C166" s="2" t="s">
        <v>4424</v>
      </c>
      <c r="D166" t="s">
        <v>6169</v>
      </c>
      <c r="E166" s="2">
        <v>4</v>
      </c>
      <c r="F166" s="2" t="str">
        <f>_xlfn.XLOOKUP(C166,[1]customers!$A$1:$A$1001,[1]customers!$B$1:$B$1001,,0)</f>
        <v>Johna Bluck</v>
      </c>
      <c r="G166" s="2" t="str">
        <f>IF(_xlfn.XLOOKUP(C166,[1]customers!$A$1:$A$1001,[1]customers!$C$1:$C$1001,,0)=0,"",_xlfn.XLOOKUP(C166,[1]customers!$A$1:$A$1001,[1]customers!$C$1:$C$1001,,0))</f>
        <v>jbluckjc@imageshack.us</v>
      </c>
      <c r="H166" s="2" t="str">
        <f>_xlfn.XLOOKUP(C166,[1]customers!A$1:A$1001,[1]customers!$G$1:$G$1001,,0)</f>
        <v>United States</v>
      </c>
      <c r="I166" t="str">
        <f>INDEX([1]products!$A$1:$G$49,MATCH([1]orders!$D166,[1]products!$A$1:$A$49,0),MATCH([1]orders!I$1,[1]products!$A$1:$G$1,0))</f>
        <v>Lib</v>
      </c>
      <c r="J166" t="str">
        <f>INDEX([1]products!$A$1:$G$49,MATCH([1]orders!$D166,[1]products!$A$1:$A$49,0),MATCH([1]orders!J$1,[1]products!$A$1:$G$1,0))</f>
        <v>D</v>
      </c>
      <c r="K166" s="11">
        <f>INDEX([1]products!$A$1:$G$49,MATCH([1]orders!$D166,[1]products!$A$1:$A$49,0),MATCH([1]orders!K$1,[1]products!$A$1:$G$1,0))</f>
        <v>0.5</v>
      </c>
      <c r="L166" s="3">
        <f>INDEX([1]products!$A$1:$G$49,MATCH([1]orders!$D166,[1]products!$A$1:$A$49,0),MATCH([1]orders!L$1,[1]products!$A$1:$G$1,0))</f>
        <v>7.77</v>
      </c>
      <c r="M166" s="3">
        <f>L166*E166</f>
        <v>31.08</v>
      </c>
      <c r="N166" t="str">
        <f>IF(I166="Rob","Robusta",IF(I166="Exc","Excelsa",IF(I166="Ara","Arabica",IF(I166="Lib","Liberica",""))))</f>
        <v>Liberica</v>
      </c>
      <c r="O166" t="str">
        <f>IF(J166="M","Medium",IF(J166="L","Light",IF(J166="D","Dark","")))</f>
        <v>Dark</v>
      </c>
      <c r="P166" t="str">
        <f>_xlfn.XLOOKUP(C166,[1]customers!$A$1:$A$1001,[1]customers!$I$1:$I$1001,,0)</f>
        <v>No</v>
      </c>
    </row>
    <row r="167" spans="1:16" x14ac:dyDescent="0.25">
      <c r="A167" s="2" t="s">
        <v>1071</v>
      </c>
      <c r="B167" s="4">
        <v>43632</v>
      </c>
      <c r="C167" s="2" t="s">
        <v>1072</v>
      </c>
      <c r="D167" t="s">
        <v>6162</v>
      </c>
      <c r="E167" s="2">
        <v>6</v>
      </c>
      <c r="F167" s="2" t="str">
        <f>_xlfn.XLOOKUP(C167,[1]customers!$A$1:$A$1001,[1]customers!$B$1:$B$1001,,0)</f>
        <v>Emiline Priddis</v>
      </c>
      <c r="G167" s="2" t="str">
        <f>IF(_xlfn.XLOOKUP(C167,[1]customers!$A$1:$A$1001,[1]customers!$C$1:$C$1001,,0)=0,"",_xlfn.XLOOKUP(C167,[1]customers!$A$1:$A$1001,[1]customers!$C$1:$C$1001,,0))</f>
        <v>epriddis2w@nationalgeographic.com</v>
      </c>
      <c r="H167" s="2" t="str">
        <f>_xlfn.XLOOKUP(C167,[1]customers!A$1:A$1001,[1]customers!$G$1:$G$1001,,0)</f>
        <v>United States</v>
      </c>
      <c r="I167" t="str">
        <f>INDEX([1]products!$A$1:$G$49,MATCH([1]orders!$D167,[1]products!$A$1:$A$49,0),MATCH([1]orders!I$1,[1]products!$A$1:$G$1,0))</f>
        <v>Lib</v>
      </c>
      <c r="J167" t="str">
        <f>INDEX([1]products!$A$1:$G$49,MATCH([1]orders!$D167,[1]products!$A$1:$A$49,0),MATCH([1]orders!J$1,[1]products!$A$1:$G$1,0))</f>
        <v>M</v>
      </c>
      <c r="K167" s="11">
        <f>INDEX([1]products!$A$1:$G$49,MATCH([1]orders!$D167,[1]products!$A$1:$A$49,0),MATCH([1]orders!K$1,[1]products!$A$1:$G$1,0))</f>
        <v>1</v>
      </c>
      <c r="L167" s="3">
        <f>INDEX([1]products!$A$1:$G$49,MATCH([1]orders!$D167,[1]products!$A$1:$A$49,0),MATCH([1]orders!L$1,[1]products!$A$1:$G$1,0))</f>
        <v>14.55</v>
      </c>
      <c r="M167" s="3">
        <f>L167*E167</f>
        <v>87.300000000000011</v>
      </c>
      <c r="N167" t="str">
        <f>IF(I167="Rob","Robusta",IF(I167="Exc","Excelsa",IF(I167="Ara","Arabica",IF(I167="Lib","Liberica",""))))</f>
        <v>Liberica</v>
      </c>
      <c r="O167" t="str">
        <f>IF(J167="M","Medium",IF(J167="L","Light",IF(J167="D","Dark","")))</f>
        <v>Medium</v>
      </c>
      <c r="P167" t="str">
        <f>_xlfn.XLOOKUP(C167,[1]customers!$A$1:$A$1001,[1]customers!$I$1:$I$1001,,0)</f>
        <v>No</v>
      </c>
    </row>
    <row r="168" spans="1:16" x14ac:dyDescent="0.25">
      <c r="A168" s="2" t="s">
        <v>4637</v>
      </c>
      <c r="B168" s="4">
        <v>43633</v>
      </c>
      <c r="C168" s="2" t="s">
        <v>4638</v>
      </c>
      <c r="D168" t="s">
        <v>6163</v>
      </c>
      <c r="E168" s="2">
        <v>5</v>
      </c>
      <c r="F168" s="2" t="str">
        <f>_xlfn.XLOOKUP(C168,[1]customers!$A$1:$A$1001,[1]customers!$B$1:$B$1001,,0)</f>
        <v>Alica Kift</v>
      </c>
      <c r="G168" s="2" t="str">
        <f>IF(_xlfn.XLOOKUP(C168,[1]customers!$A$1:$A$1001,[1]customers!$C$1:$C$1001,,0)=0,"",_xlfn.XLOOKUP(C168,[1]customers!$A$1:$A$1001,[1]customers!$C$1:$C$1001,,0))</f>
        <v/>
      </c>
      <c r="H168" s="2" t="str">
        <f>_xlfn.XLOOKUP(C168,[1]customers!A$1:A$1001,[1]customers!$G$1:$G$1001,,0)</f>
        <v>United States</v>
      </c>
      <c r="I168" t="str">
        <f>INDEX([1]products!$A$1:$G$49,MATCH([1]orders!$D168,[1]products!$A$1:$A$49,0),MATCH([1]orders!I$1,[1]products!$A$1:$G$1,0))</f>
        <v>Rob</v>
      </c>
      <c r="J168" t="str">
        <f>INDEX([1]products!$A$1:$G$49,MATCH([1]orders!$D168,[1]products!$A$1:$A$49,0),MATCH([1]orders!J$1,[1]products!$A$1:$G$1,0))</f>
        <v>D</v>
      </c>
      <c r="K168" s="11">
        <f>INDEX([1]products!$A$1:$G$49,MATCH([1]orders!$D168,[1]products!$A$1:$A$49,0),MATCH([1]orders!K$1,[1]products!$A$1:$G$1,0))</f>
        <v>0.2</v>
      </c>
      <c r="L168" s="3">
        <f>INDEX([1]products!$A$1:$G$49,MATCH([1]orders!$D168,[1]products!$A$1:$A$49,0),MATCH([1]orders!L$1,[1]products!$A$1:$G$1,0))</f>
        <v>2.6849999999999996</v>
      </c>
      <c r="M168" s="3">
        <f>L168*E168</f>
        <v>13.424999999999997</v>
      </c>
      <c r="N168" t="str">
        <f>IF(I168="Rob","Robusta",IF(I168="Exc","Excelsa",IF(I168="Ara","Arabica",IF(I168="Lib","Liberica",""))))</f>
        <v>Robusta</v>
      </c>
      <c r="O168" t="str">
        <f>IF(J168="M","Medium",IF(J168="L","Light",IF(J168="D","Dark","")))</f>
        <v>Dark</v>
      </c>
      <c r="P168" t="str">
        <f>_xlfn.XLOOKUP(C168,[1]customers!$A$1:$A$1001,[1]customers!$I$1:$I$1001,,0)</f>
        <v>No</v>
      </c>
    </row>
    <row r="169" spans="1:16" x14ac:dyDescent="0.25">
      <c r="A169" s="2" t="s">
        <v>5978</v>
      </c>
      <c r="B169" s="4">
        <v>43634</v>
      </c>
      <c r="C169" s="2" t="s">
        <v>5979</v>
      </c>
      <c r="D169" t="s">
        <v>6182</v>
      </c>
      <c r="E169" s="2">
        <v>5</v>
      </c>
      <c r="F169" s="2" t="str">
        <f>_xlfn.XLOOKUP(C169,[1]customers!$A$1:$A$1001,[1]customers!$B$1:$B$1001,,0)</f>
        <v>Noni Furber</v>
      </c>
      <c r="G169" s="2" t="str">
        <f>IF(_xlfn.XLOOKUP(C169,[1]customers!$A$1:$A$1001,[1]customers!$C$1:$C$1001,,0)=0,"",_xlfn.XLOOKUP(C169,[1]customers!$A$1:$A$1001,[1]customers!$C$1:$C$1001,,0))</f>
        <v>nfurberqz@jugem.jp</v>
      </c>
      <c r="H169" s="2" t="str">
        <f>_xlfn.XLOOKUP(C169,[1]customers!A$1:A$1001,[1]customers!$G$1:$G$1001,,0)</f>
        <v>United States</v>
      </c>
      <c r="I169" t="str">
        <f>INDEX([1]products!$A$1:$G$49,MATCH([1]orders!$D169,[1]products!$A$1:$A$49,0),MATCH([1]orders!I$1,[1]products!$A$1:$G$1,0))</f>
        <v>Ara</v>
      </c>
      <c r="J169" t="str">
        <f>INDEX([1]products!$A$1:$G$49,MATCH([1]orders!$D169,[1]products!$A$1:$A$49,0),MATCH([1]orders!J$1,[1]products!$A$1:$G$1,0))</f>
        <v>L</v>
      </c>
      <c r="K169" s="11">
        <f>INDEX([1]products!$A$1:$G$49,MATCH([1]orders!$D169,[1]products!$A$1:$A$49,0),MATCH([1]orders!K$1,[1]products!$A$1:$G$1,0))</f>
        <v>2.5</v>
      </c>
      <c r="L169" s="3">
        <f>INDEX([1]products!$A$1:$G$49,MATCH([1]orders!$D169,[1]products!$A$1:$A$49,0),MATCH([1]orders!L$1,[1]products!$A$1:$G$1,0))</f>
        <v>29.784999999999997</v>
      </c>
      <c r="M169" s="3">
        <f>L169*E169</f>
        <v>148.92499999999998</v>
      </c>
      <c r="N169" t="str">
        <f>IF(I169="Rob","Robusta",IF(I169="Exc","Excelsa",IF(I169="Ara","Arabica",IF(I169="Lib","Liberica",""))))</f>
        <v>Arabica</v>
      </c>
      <c r="O169" t="str">
        <f>IF(J169="M","Medium",IF(J169="L","Light",IF(J169="D","Dark","")))</f>
        <v>Light</v>
      </c>
      <c r="P169" t="str">
        <f>_xlfn.XLOOKUP(C169,[1]customers!$A$1:$A$1001,[1]customers!$I$1:$I$1001,,0)</f>
        <v>No</v>
      </c>
    </row>
    <row r="170" spans="1:16" x14ac:dyDescent="0.25">
      <c r="A170" s="2" t="s">
        <v>5413</v>
      </c>
      <c r="B170" s="4">
        <v>43635</v>
      </c>
      <c r="C170" s="2" t="s">
        <v>5414</v>
      </c>
      <c r="D170" t="s">
        <v>6171</v>
      </c>
      <c r="E170" s="2">
        <v>2</v>
      </c>
      <c r="F170" s="2" t="str">
        <f>_xlfn.XLOOKUP(C170,[1]customers!$A$1:$A$1001,[1]customers!$B$1:$B$1001,,0)</f>
        <v>Peyter Matignon</v>
      </c>
      <c r="G170" s="2" t="str">
        <f>IF(_xlfn.XLOOKUP(C170,[1]customers!$A$1:$A$1001,[1]customers!$C$1:$C$1001,,0)=0,"",_xlfn.XLOOKUP(C170,[1]customers!$A$1:$A$1001,[1]customers!$C$1:$C$1001,,0))</f>
        <v>pmatignono7@harvard.edu</v>
      </c>
      <c r="H170" s="2" t="str">
        <f>_xlfn.XLOOKUP(C170,[1]customers!A$1:A$1001,[1]customers!$G$1:$G$1001,,0)</f>
        <v>United Kingdom</v>
      </c>
      <c r="I170" t="str">
        <f>INDEX([1]products!$A$1:$G$49,MATCH([1]orders!$D170,[1]products!$A$1:$A$49,0),MATCH([1]orders!I$1,[1]products!$A$1:$G$1,0))</f>
        <v>Exc</v>
      </c>
      <c r="J170" t="str">
        <f>INDEX([1]products!$A$1:$G$49,MATCH([1]orders!$D170,[1]products!$A$1:$A$49,0),MATCH([1]orders!J$1,[1]products!$A$1:$G$1,0))</f>
        <v>L</v>
      </c>
      <c r="K170" s="11">
        <f>INDEX([1]products!$A$1:$G$49,MATCH([1]orders!$D170,[1]products!$A$1:$A$49,0),MATCH([1]orders!K$1,[1]products!$A$1:$G$1,0))</f>
        <v>1</v>
      </c>
      <c r="L170" s="3">
        <f>INDEX([1]products!$A$1:$G$49,MATCH([1]orders!$D170,[1]products!$A$1:$A$49,0),MATCH([1]orders!L$1,[1]products!$A$1:$G$1,0))</f>
        <v>14.85</v>
      </c>
      <c r="M170" s="3">
        <f>L170*E170</f>
        <v>29.7</v>
      </c>
      <c r="N170" t="str">
        <f>IF(I170="Rob","Robusta",IF(I170="Exc","Excelsa",IF(I170="Ara","Arabica",IF(I170="Lib","Liberica",""))))</f>
        <v>Excelsa</v>
      </c>
      <c r="O170" t="str">
        <f>IF(J170="M","Medium",IF(J170="L","Light",IF(J170="D","Dark","")))</f>
        <v>Light</v>
      </c>
      <c r="P170" t="str">
        <f>_xlfn.XLOOKUP(C170,[1]customers!$A$1:$A$1001,[1]customers!$I$1:$I$1001,,0)</f>
        <v>Yes</v>
      </c>
    </row>
    <row r="171" spans="1:16" x14ac:dyDescent="0.25">
      <c r="A171" s="2" t="s">
        <v>2062</v>
      </c>
      <c r="B171" s="4">
        <v>43636</v>
      </c>
      <c r="C171" s="2" t="s">
        <v>2063</v>
      </c>
      <c r="D171" t="s">
        <v>6167</v>
      </c>
      <c r="E171" s="2">
        <v>2</v>
      </c>
      <c r="F171" s="2" t="str">
        <f>_xlfn.XLOOKUP(C171,[1]customers!$A$1:$A$1001,[1]customers!$B$1:$B$1001,,0)</f>
        <v>Emlynne Palfrey</v>
      </c>
      <c r="G171" s="2" t="str">
        <f>IF(_xlfn.XLOOKUP(C171,[1]customers!$A$1:$A$1001,[1]customers!$C$1:$C$1001,,0)=0,"",_xlfn.XLOOKUP(C171,[1]customers!$A$1:$A$1001,[1]customers!$C$1:$C$1001,,0))</f>
        <v>epalfrey7q@devhub.com</v>
      </c>
      <c r="H171" s="2" t="str">
        <f>_xlfn.XLOOKUP(C171,[1]customers!A$1:A$1001,[1]customers!$G$1:$G$1001,,0)</f>
        <v>United States</v>
      </c>
      <c r="I171" t="str">
        <f>INDEX([1]products!$A$1:$G$49,MATCH([1]orders!$D171,[1]products!$A$1:$A$49,0),MATCH([1]orders!I$1,[1]products!$A$1:$G$1,0))</f>
        <v>Ara</v>
      </c>
      <c r="J171" t="str">
        <f>INDEX([1]products!$A$1:$G$49,MATCH([1]orders!$D171,[1]products!$A$1:$A$49,0),MATCH([1]orders!J$1,[1]products!$A$1:$G$1,0))</f>
        <v>L</v>
      </c>
      <c r="K171" s="11">
        <f>INDEX([1]products!$A$1:$G$49,MATCH([1]orders!$D171,[1]products!$A$1:$A$49,0),MATCH([1]orders!K$1,[1]products!$A$1:$G$1,0))</f>
        <v>0.2</v>
      </c>
      <c r="L171" s="3">
        <f>INDEX([1]products!$A$1:$G$49,MATCH([1]orders!$D171,[1]products!$A$1:$A$49,0),MATCH([1]orders!L$1,[1]products!$A$1:$G$1,0))</f>
        <v>3.8849999999999998</v>
      </c>
      <c r="M171" s="3">
        <f>L171*E171</f>
        <v>7.77</v>
      </c>
      <c r="N171" t="str">
        <f>IF(I171="Rob","Robusta",IF(I171="Exc","Excelsa",IF(I171="Ara","Arabica",IF(I171="Lib","Liberica",""))))</f>
        <v>Arabica</v>
      </c>
      <c r="O171" t="str">
        <f>IF(J171="M","Medium",IF(J171="L","Light",IF(J171="D","Dark","")))</f>
        <v>Light</v>
      </c>
      <c r="P171" t="str">
        <f>_xlfn.XLOOKUP(C171,[1]customers!$A$1:$A$1001,[1]customers!$I$1:$I$1001,,0)</f>
        <v>Yes</v>
      </c>
    </row>
    <row r="172" spans="1:16" x14ac:dyDescent="0.25">
      <c r="A172" s="2" t="s">
        <v>3289</v>
      </c>
      <c r="B172" s="4">
        <v>43637</v>
      </c>
      <c r="C172" s="2" t="s">
        <v>3290</v>
      </c>
      <c r="D172" t="s">
        <v>6170</v>
      </c>
      <c r="E172" s="2">
        <v>5</v>
      </c>
      <c r="F172" s="2" t="str">
        <f>_xlfn.XLOOKUP(C172,[1]customers!$A$1:$A$1001,[1]customers!$B$1:$B$1001,,0)</f>
        <v>Currey MacAllister</v>
      </c>
      <c r="G172" s="2" t="str">
        <f>IF(_xlfn.XLOOKUP(C172,[1]customers!$A$1:$A$1001,[1]customers!$C$1:$C$1001,,0)=0,"",_xlfn.XLOOKUP(C172,[1]customers!$A$1:$A$1001,[1]customers!$C$1:$C$1001,,0))</f>
        <v/>
      </c>
      <c r="H172" s="2" t="str">
        <f>_xlfn.XLOOKUP(C172,[1]customers!A$1:A$1001,[1]customers!$G$1:$G$1001,,0)</f>
        <v>United States</v>
      </c>
      <c r="I172" t="str">
        <f>INDEX([1]products!$A$1:$G$49,MATCH([1]orders!$D172,[1]products!$A$1:$A$49,0),MATCH([1]orders!I$1,[1]products!$A$1:$G$1,0))</f>
        <v>Lib</v>
      </c>
      <c r="J172" t="str">
        <f>INDEX([1]products!$A$1:$G$49,MATCH([1]orders!$D172,[1]products!$A$1:$A$49,0),MATCH([1]orders!J$1,[1]products!$A$1:$G$1,0))</f>
        <v>L</v>
      </c>
      <c r="K172" s="11">
        <f>INDEX([1]products!$A$1:$G$49,MATCH([1]orders!$D172,[1]products!$A$1:$A$49,0),MATCH([1]orders!K$1,[1]products!$A$1:$G$1,0))</f>
        <v>1</v>
      </c>
      <c r="L172" s="3">
        <f>INDEX([1]products!$A$1:$G$49,MATCH([1]orders!$D172,[1]products!$A$1:$A$49,0),MATCH([1]orders!L$1,[1]products!$A$1:$G$1,0))</f>
        <v>15.85</v>
      </c>
      <c r="M172" s="3">
        <f>L172*E172</f>
        <v>79.25</v>
      </c>
      <c r="N172" t="str">
        <f>IF(I172="Rob","Robusta",IF(I172="Exc","Excelsa",IF(I172="Ara","Arabica",IF(I172="Lib","Liberica",""))))</f>
        <v>Liberica</v>
      </c>
      <c r="O172" t="str">
        <f>IF(J172="M","Medium",IF(J172="L","Light",IF(J172="D","Dark","")))</f>
        <v>Light</v>
      </c>
      <c r="P172" t="str">
        <f>_xlfn.XLOOKUP(C172,[1]customers!$A$1:$A$1001,[1]customers!$I$1:$I$1001,,0)</f>
        <v>Yes</v>
      </c>
    </row>
    <row r="173" spans="1:16" x14ac:dyDescent="0.25">
      <c r="A173" s="2" t="s">
        <v>2369</v>
      </c>
      <c r="B173" s="4">
        <v>43638</v>
      </c>
      <c r="C173" s="2" t="s">
        <v>2370</v>
      </c>
      <c r="D173" t="s">
        <v>6146</v>
      </c>
      <c r="E173" s="2">
        <v>4</v>
      </c>
      <c r="F173" s="2" t="str">
        <f>_xlfn.XLOOKUP(C173,[1]customers!$A$1:$A$1001,[1]customers!$B$1:$B$1001,,0)</f>
        <v>Vivyan Ceely</v>
      </c>
      <c r="G173" s="2" t="str">
        <f>IF(_xlfn.XLOOKUP(C173,[1]customers!$A$1:$A$1001,[1]customers!$C$1:$C$1001,,0)=0,"",_xlfn.XLOOKUP(C173,[1]customers!$A$1:$A$1001,[1]customers!$C$1:$C$1001,,0))</f>
        <v>vceely99@auda.org.au</v>
      </c>
      <c r="H173" s="2" t="str">
        <f>_xlfn.XLOOKUP(C173,[1]customers!A$1:A$1001,[1]customers!$G$1:$G$1001,,0)</f>
        <v>United States</v>
      </c>
      <c r="I173" t="str">
        <f>INDEX([1]products!$A$1:$G$49,MATCH([1]orders!$D173,[1]products!$A$1:$A$49,0),MATCH([1]orders!I$1,[1]products!$A$1:$G$1,0))</f>
        <v>Rob</v>
      </c>
      <c r="J173" t="str">
        <f>INDEX([1]products!$A$1:$G$49,MATCH([1]orders!$D173,[1]products!$A$1:$A$49,0),MATCH([1]orders!J$1,[1]products!$A$1:$G$1,0))</f>
        <v>M</v>
      </c>
      <c r="K173" s="11">
        <f>INDEX([1]products!$A$1:$G$49,MATCH([1]orders!$D173,[1]products!$A$1:$A$49,0),MATCH([1]orders!K$1,[1]products!$A$1:$G$1,0))</f>
        <v>0.5</v>
      </c>
      <c r="L173" s="3">
        <f>INDEX([1]products!$A$1:$G$49,MATCH([1]orders!$D173,[1]products!$A$1:$A$49,0),MATCH([1]orders!L$1,[1]products!$A$1:$G$1,0))</f>
        <v>5.97</v>
      </c>
      <c r="M173" s="3">
        <f>L173*E173</f>
        <v>23.88</v>
      </c>
      <c r="N173" t="str">
        <f>IF(I173="Rob","Robusta",IF(I173="Exc","Excelsa",IF(I173="Ara","Arabica",IF(I173="Lib","Liberica",""))))</f>
        <v>Robusta</v>
      </c>
      <c r="O173" t="str">
        <f>IF(J173="M","Medium",IF(J173="L","Light",IF(J173="D","Dark","")))</f>
        <v>Medium</v>
      </c>
      <c r="P173" t="str">
        <f>_xlfn.XLOOKUP(C173,[1]customers!$A$1:$A$1001,[1]customers!$I$1:$I$1001,,0)</f>
        <v>Yes</v>
      </c>
    </row>
    <row r="174" spans="1:16" x14ac:dyDescent="0.25">
      <c r="A174" s="2" t="s">
        <v>490</v>
      </c>
      <c r="B174" s="4">
        <v>43639</v>
      </c>
      <c r="C174" s="2" t="s">
        <v>491</v>
      </c>
      <c r="D174" t="s">
        <v>6138</v>
      </c>
      <c r="E174" s="2">
        <v>2</v>
      </c>
      <c r="F174" s="2" t="str">
        <f>_xlfn.XLOOKUP(C174,[1]customers!$A$1:$A$1001,[1]customers!$B$1:$B$1001,,0)</f>
        <v>Aloisia Allner</v>
      </c>
      <c r="G174" s="2" t="str">
        <f>IF(_xlfn.XLOOKUP(C174,[1]customers!$A$1:$A$1001,[1]customers!$C$1:$C$1001,,0)=0,"",_xlfn.XLOOKUP(C174,[1]customers!$A$1:$A$1001,[1]customers!$C$1:$C$1001,,0))</f>
        <v>aallner0@lulu.com</v>
      </c>
      <c r="H174" s="2" t="str">
        <f>_xlfn.XLOOKUP(C174,[1]customers!A$1:A$1001,[1]customers!$G$1:$G$1001,,0)</f>
        <v>United States</v>
      </c>
      <c r="I174" t="str">
        <f>INDEX([1]products!$A$1:$G$49,MATCH([1]orders!$D174,[1]products!$A$1:$A$49,0),MATCH([1]orders!I$1,[1]products!$A$1:$G$1,0))</f>
        <v>Rob</v>
      </c>
      <c r="J174" t="str">
        <f>INDEX([1]products!$A$1:$G$49,MATCH([1]orders!$D174,[1]products!$A$1:$A$49,0),MATCH([1]orders!J$1,[1]products!$A$1:$G$1,0))</f>
        <v>M</v>
      </c>
      <c r="K174" s="11">
        <f>INDEX([1]products!$A$1:$G$49,MATCH([1]orders!$D174,[1]products!$A$1:$A$49,0),MATCH([1]orders!K$1,[1]products!$A$1:$G$1,0))</f>
        <v>1</v>
      </c>
      <c r="L174" s="3">
        <f>INDEX([1]products!$A$1:$G$49,MATCH([1]orders!$D174,[1]products!$A$1:$A$49,0),MATCH([1]orders!L$1,[1]products!$A$1:$G$1,0))</f>
        <v>9.9499999999999993</v>
      </c>
      <c r="M174" s="3">
        <f>L174*E174</f>
        <v>19.899999999999999</v>
      </c>
      <c r="N174" t="str">
        <f>IF(I174="Rob","Robusta",IF(I174="Exc","Excelsa",IF(I174="Ara","Arabica",IF(I174="Lib","Liberica",""))))</f>
        <v>Robusta</v>
      </c>
      <c r="O174" t="str">
        <f>IF(J174="M","Medium",IF(J174="L","Light",IF(J174="D","Dark","")))</f>
        <v>Medium</v>
      </c>
      <c r="P174" t="str">
        <f>_xlfn.XLOOKUP(C174,[1]customers!$A$1:$A$1001,[1]customers!$I$1:$I$1001,,0)</f>
        <v>Yes</v>
      </c>
    </row>
    <row r="175" spans="1:16" x14ac:dyDescent="0.25">
      <c r="A175" s="2" t="s">
        <v>490</v>
      </c>
      <c r="B175" s="4">
        <v>43640</v>
      </c>
      <c r="C175" s="2" t="s">
        <v>491</v>
      </c>
      <c r="D175" t="s">
        <v>6139</v>
      </c>
      <c r="E175" s="2">
        <v>5</v>
      </c>
      <c r="F175" s="2" t="str">
        <f>_xlfn.XLOOKUP(C175,[1]customers!$A$1:$A$1001,[1]customers!$B$1:$B$1001,,0)</f>
        <v>Aloisia Allner</v>
      </c>
      <c r="G175" s="2" t="str">
        <f>IF(_xlfn.XLOOKUP(C175,[1]customers!$A$1:$A$1001,[1]customers!$C$1:$C$1001,,0)=0,"",_xlfn.XLOOKUP(C175,[1]customers!$A$1:$A$1001,[1]customers!$C$1:$C$1001,,0))</f>
        <v>aallner0@lulu.com</v>
      </c>
      <c r="H175" s="2" t="str">
        <f>_xlfn.XLOOKUP(C175,[1]customers!A$1:A$1001,[1]customers!$G$1:$G$1001,,0)</f>
        <v>United States</v>
      </c>
      <c r="I175" t="str">
        <f>INDEX([1]products!$A$1:$G$49,MATCH([1]orders!$D175,[1]products!$A$1:$A$49,0),MATCH([1]orders!I$1,[1]products!$A$1:$G$1,0))</f>
        <v>Exc</v>
      </c>
      <c r="J175" t="str">
        <f>INDEX([1]products!$A$1:$G$49,MATCH([1]orders!$D175,[1]products!$A$1:$A$49,0),MATCH([1]orders!J$1,[1]products!$A$1:$G$1,0))</f>
        <v>M</v>
      </c>
      <c r="K175" s="11">
        <f>INDEX([1]products!$A$1:$G$49,MATCH([1]orders!$D175,[1]products!$A$1:$A$49,0),MATCH([1]orders!K$1,[1]products!$A$1:$G$1,0))</f>
        <v>0.5</v>
      </c>
      <c r="L175" s="3">
        <f>INDEX([1]products!$A$1:$G$49,MATCH([1]orders!$D175,[1]products!$A$1:$A$49,0),MATCH([1]orders!L$1,[1]products!$A$1:$G$1,0))</f>
        <v>8.25</v>
      </c>
      <c r="M175" s="3">
        <f>L175*E175</f>
        <v>41.25</v>
      </c>
      <c r="N175" t="str">
        <f>IF(I175="Rob","Robusta",IF(I175="Exc","Excelsa",IF(I175="Ara","Arabica",IF(I175="Lib","Liberica",""))))</f>
        <v>Excelsa</v>
      </c>
      <c r="O175" t="str">
        <f>IF(J175="M","Medium",IF(J175="L","Light",IF(J175="D","Dark","")))</f>
        <v>Medium</v>
      </c>
      <c r="P175" t="str">
        <f>_xlfn.XLOOKUP(C175,[1]customers!$A$1:$A$1001,[1]customers!$I$1:$I$1001,,0)</f>
        <v>Yes</v>
      </c>
    </row>
    <row r="176" spans="1:16" x14ac:dyDescent="0.25">
      <c r="A176" s="2" t="s">
        <v>541</v>
      </c>
      <c r="B176" s="4">
        <v>43641</v>
      </c>
      <c r="C176" s="2" t="s">
        <v>542</v>
      </c>
      <c r="D176" t="s">
        <v>6146</v>
      </c>
      <c r="E176" s="2">
        <v>1</v>
      </c>
      <c r="F176" s="2" t="str">
        <f>_xlfn.XLOOKUP(C176,[1]customers!$A$1:$A$1001,[1]customers!$B$1:$B$1001,,0)</f>
        <v>Rodger Raven</v>
      </c>
      <c r="G176" s="2" t="str">
        <f>IF(_xlfn.XLOOKUP(C176,[1]customers!$A$1:$A$1001,[1]customers!$C$1:$C$1001,,0)=0,"",_xlfn.XLOOKUP(C176,[1]customers!$A$1:$A$1001,[1]customers!$C$1:$C$1001,,0))</f>
        <v>rraven9@ed.gov</v>
      </c>
      <c r="H176" s="2" t="str">
        <f>_xlfn.XLOOKUP(C176,[1]customers!A$1:A$1001,[1]customers!$G$1:$G$1001,,0)</f>
        <v>United States</v>
      </c>
      <c r="I176" t="str">
        <f>INDEX([1]products!$A$1:$G$49,MATCH([1]orders!$D176,[1]products!$A$1:$A$49,0),MATCH([1]orders!I$1,[1]products!$A$1:$G$1,0))</f>
        <v>Rob</v>
      </c>
      <c r="J176" t="str">
        <f>INDEX([1]products!$A$1:$G$49,MATCH([1]orders!$D176,[1]products!$A$1:$A$49,0),MATCH([1]orders!J$1,[1]products!$A$1:$G$1,0))</f>
        <v>M</v>
      </c>
      <c r="K176" s="11">
        <f>INDEX([1]products!$A$1:$G$49,MATCH([1]orders!$D176,[1]products!$A$1:$A$49,0),MATCH([1]orders!K$1,[1]products!$A$1:$G$1,0))</f>
        <v>0.5</v>
      </c>
      <c r="L176" s="3">
        <f>INDEX([1]products!$A$1:$G$49,MATCH([1]orders!$D176,[1]products!$A$1:$A$49,0),MATCH([1]orders!L$1,[1]products!$A$1:$G$1,0))</f>
        <v>5.97</v>
      </c>
      <c r="M176" s="3">
        <f>L176*E176</f>
        <v>5.97</v>
      </c>
      <c r="N176" t="str">
        <f>IF(I176="Rob","Robusta",IF(I176="Exc","Excelsa",IF(I176="Ara","Arabica",IF(I176="Lib","Liberica",""))))</f>
        <v>Robusta</v>
      </c>
      <c r="O176" t="str">
        <f>IF(J176="M","Medium",IF(J176="L","Light",IF(J176="D","Dark","")))</f>
        <v>Medium</v>
      </c>
      <c r="P176" t="str">
        <f>_xlfn.XLOOKUP(C176,[1]customers!$A$1:$A$1001,[1]customers!$I$1:$I$1001,,0)</f>
        <v>No</v>
      </c>
    </row>
    <row r="177" spans="1:16" x14ac:dyDescent="0.25">
      <c r="A177" s="2" t="s">
        <v>1379</v>
      </c>
      <c r="B177" s="4">
        <v>43642</v>
      </c>
      <c r="C177" s="2" t="s">
        <v>1380</v>
      </c>
      <c r="D177" t="s">
        <v>6149</v>
      </c>
      <c r="E177" s="2">
        <v>6</v>
      </c>
      <c r="F177" s="2" t="str">
        <f>_xlfn.XLOOKUP(C177,[1]customers!$A$1:$A$1001,[1]customers!$B$1:$B$1001,,0)</f>
        <v>Say Risborough</v>
      </c>
      <c r="G177" s="2" t="str">
        <f>IF(_xlfn.XLOOKUP(C177,[1]customers!$A$1:$A$1001,[1]customers!$C$1:$C$1001,,0)=0,"",_xlfn.XLOOKUP(C177,[1]customers!$A$1:$A$1001,[1]customers!$C$1:$C$1001,,0))</f>
        <v/>
      </c>
      <c r="H177" s="2" t="str">
        <f>_xlfn.XLOOKUP(C177,[1]customers!A$1:A$1001,[1]customers!$G$1:$G$1001,,0)</f>
        <v>United States</v>
      </c>
      <c r="I177" t="str">
        <f>INDEX([1]products!$A$1:$G$49,MATCH([1]orders!$D177,[1]products!$A$1:$A$49,0),MATCH([1]orders!I$1,[1]products!$A$1:$G$1,0))</f>
        <v>Rob</v>
      </c>
      <c r="J177" t="str">
        <f>INDEX([1]products!$A$1:$G$49,MATCH([1]orders!$D177,[1]products!$A$1:$A$49,0),MATCH([1]orders!J$1,[1]products!$A$1:$G$1,0))</f>
        <v>D</v>
      </c>
      <c r="K177" s="11">
        <f>INDEX([1]products!$A$1:$G$49,MATCH([1]orders!$D177,[1]products!$A$1:$A$49,0),MATCH([1]orders!K$1,[1]products!$A$1:$G$1,0))</f>
        <v>2.5</v>
      </c>
      <c r="L177" s="3">
        <f>INDEX([1]products!$A$1:$G$49,MATCH([1]orders!$D177,[1]products!$A$1:$A$49,0),MATCH([1]orders!L$1,[1]products!$A$1:$G$1,0))</f>
        <v>20.584999999999997</v>
      </c>
      <c r="M177" s="3">
        <f>L177*E177</f>
        <v>123.50999999999999</v>
      </c>
      <c r="N177" t="str">
        <f>IF(I177="Rob","Robusta",IF(I177="Exc","Excelsa",IF(I177="Ara","Arabica",IF(I177="Lib","Liberica",""))))</f>
        <v>Robusta</v>
      </c>
      <c r="O177" t="str">
        <f>IF(J177="M","Medium",IF(J177="L","Light",IF(J177="D","Dark","")))</f>
        <v>Dark</v>
      </c>
      <c r="P177" t="str">
        <f>_xlfn.XLOOKUP(C177,[1]customers!$A$1:$A$1001,[1]customers!$I$1:$I$1001,,0)</f>
        <v>Yes</v>
      </c>
    </row>
    <row r="178" spans="1:16" x14ac:dyDescent="0.25">
      <c r="A178" s="2" t="s">
        <v>4792</v>
      </c>
      <c r="B178" s="4">
        <v>43643</v>
      </c>
      <c r="C178" s="2" t="s">
        <v>4793</v>
      </c>
      <c r="D178" t="s">
        <v>6171</v>
      </c>
      <c r="E178" s="2">
        <v>6</v>
      </c>
      <c r="F178" s="2" t="str">
        <f>_xlfn.XLOOKUP(C178,[1]customers!$A$1:$A$1001,[1]customers!$B$1:$B$1001,,0)</f>
        <v>Chuck Kendrick</v>
      </c>
      <c r="G178" s="2" t="str">
        <f>IF(_xlfn.XLOOKUP(C178,[1]customers!$A$1:$A$1001,[1]customers!$C$1:$C$1001,,0)=0,"",_xlfn.XLOOKUP(C178,[1]customers!$A$1:$A$1001,[1]customers!$C$1:$C$1001,,0))</f>
        <v>ckendrickl5@webnode.com</v>
      </c>
      <c r="H178" s="2" t="str">
        <f>_xlfn.XLOOKUP(C178,[1]customers!A$1:A$1001,[1]customers!$G$1:$G$1001,,0)</f>
        <v>United States</v>
      </c>
      <c r="I178" t="str">
        <f>INDEX([1]products!$A$1:$G$49,MATCH([1]orders!$D178,[1]products!$A$1:$A$49,0),MATCH([1]orders!I$1,[1]products!$A$1:$G$1,0))</f>
        <v>Exc</v>
      </c>
      <c r="J178" t="str">
        <f>INDEX([1]products!$A$1:$G$49,MATCH([1]orders!$D178,[1]products!$A$1:$A$49,0),MATCH([1]orders!J$1,[1]products!$A$1:$G$1,0))</f>
        <v>L</v>
      </c>
      <c r="K178" s="11">
        <f>INDEX([1]products!$A$1:$G$49,MATCH([1]orders!$D178,[1]products!$A$1:$A$49,0),MATCH([1]orders!K$1,[1]products!$A$1:$G$1,0))</f>
        <v>1</v>
      </c>
      <c r="L178" s="3">
        <f>INDEX([1]products!$A$1:$G$49,MATCH([1]orders!$D178,[1]products!$A$1:$A$49,0),MATCH([1]orders!L$1,[1]products!$A$1:$G$1,0))</f>
        <v>14.85</v>
      </c>
      <c r="M178" s="3">
        <f>L178*E178</f>
        <v>89.1</v>
      </c>
      <c r="N178" t="str">
        <f>IF(I178="Rob","Robusta",IF(I178="Exc","Excelsa",IF(I178="Ara","Arabica",IF(I178="Lib","Liberica",""))))</f>
        <v>Excelsa</v>
      </c>
      <c r="O178" t="str">
        <f>IF(J178="M","Medium",IF(J178="L","Light",IF(J178="D","Dark","")))</f>
        <v>Light</v>
      </c>
      <c r="P178" t="str">
        <f>_xlfn.XLOOKUP(C178,[1]customers!$A$1:$A$1001,[1]customers!$I$1:$I$1001,,0)</f>
        <v>Yes</v>
      </c>
    </row>
    <row r="179" spans="1:16" x14ac:dyDescent="0.25">
      <c r="A179" s="2" t="s">
        <v>5222</v>
      </c>
      <c r="B179" s="4">
        <v>43644</v>
      </c>
      <c r="C179" s="2" t="s">
        <v>5113</v>
      </c>
      <c r="D179" t="s">
        <v>6181</v>
      </c>
      <c r="E179" s="2">
        <v>3</v>
      </c>
      <c r="F179" s="2" t="str">
        <f>_xlfn.XLOOKUP(C179,[1]customers!$A$1:$A$1001,[1]customers!$B$1:$B$1001,,0)</f>
        <v>Allis Wilmore</v>
      </c>
      <c r="G179" s="2" t="str">
        <f>IF(_xlfn.XLOOKUP(C179,[1]customers!$A$1:$A$1001,[1]customers!$C$1:$C$1001,,0)=0,"",_xlfn.XLOOKUP(C179,[1]customers!$A$1:$A$1001,[1]customers!$C$1:$C$1001,,0))</f>
        <v/>
      </c>
      <c r="H179" s="2" t="str">
        <f>_xlfn.XLOOKUP(C179,[1]customers!A$1:A$1001,[1]customers!$G$1:$G$1001,,0)</f>
        <v>United States</v>
      </c>
      <c r="I179" t="str">
        <f>INDEX([1]products!$A$1:$G$49,MATCH([1]orders!$D179,[1]products!$A$1:$A$49,0),MATCH([1]orders!I$1,[1]products!$A$1:$G$1,0))</f>
        <v>Lib</v>
      </c>
      <c r="J179" t="str">
        <f>INDEX([1]products!$A$1:$G$49,MATCH([1]orders!$D179,[1]products!$A$1:$A$49,0),MATCH([1]orders!J$1,[1]products!$A$1:$G$1,0))</f>
        <v>M</v>
      </c>
      <c r="K179" s="11">
        <f>INDEX([1]products!$A$1:$G$49,MATCH([1]orders!$D179,[1]products!$A$1:$A$49,0),MATCH([1]orders!K$1,[1]products!$A$1:$G$1,0))</f>
        <v>2.5</v>
      </c>
      <c r="L179" s="3">
        <f>INDEX([1]products!$A$1:$G$49,MATCH([1]orders!$D179,[1]products!$A$1:$A$49,0),MATCH([1]orders!L$1,[1]products!$A$1:$G$1,0))</f>
        <v>33.464999999999996</v>
      </c>
      <c r="M179" s="3">
        <f>L179*E179</f>
        <v>100.39499999999998</v>
      </c>
      <c r="N179" t="str">
        <f>IF(I179="Rob","Robusta",IF(I179="Exc","Excelsa",IF(I179="Ara","Arabica",IF(I179="Lib","Liberica",""))))</f>
        <v>Liberica</v>
      </c>
      <c r="O179" t="str">
        <f>IF(J179="M","Medium",IF(J179="L","Light",IF(J179="D","Dark","")))</f>
        <v>Medium</v>
      </c>
      <c r="P179" t="str">
        <f>_xlfn.XLOOKUP(C179,[1]customers!$A$1:$A$1001,[1]customers!$I$1:$I$1001,,0)</f>
        <v>No</v>
      </c>
    </row>
    <row r="180" spans="1:16" x14ac:dyDescent="0.25">
      <c r="A180" s="2" t="s">
        <v>5345</v>
      </c>
      <c r="B180" s="4">
        <v>43645</v>
      </c>
      <c r="C180" s="2" t="s">
        <v>5346</v>
      </c>
      <c r="D180" t="s">
        <v>6182</v>
      </c>
      <c r="E180" s="2">
        <v>6</v>
      </c>
      <c r="F180" s="2" t="str">
        <f>_xlfn.XLOOKUP(C180,[1]customers!$A$1:$A$1001,[1]customers!$B$1:$B$1001,,0)</f>
        <v>Redd Simao</v>
      </c>
      <c r="G180" s="2" t="str">
        <f>IF(_xlfn.XLOOKUP(C180,[1]customers!$A$1:$A$1001,[1]customers!$C$1:$C$1001,,0)=0,"",_xlfn.XLOOKUP(C180,[1]customers!$A$1:$A$1001,[1]customers!$C$1:$C$1001,,0))</f>
        <v>rsimaonv@simplemachines.org</v>
      </c>
      <c r="H180" s="2" t="str">
        <f>_xlfn.XLOOKUP(C180,[1]customers!A$1:A$1001,[1]customers!$G$1:$G$1001,,0)</f>
        <v>United States</v>
      </c>
      <c r="I180" t="str">
        <f>INDEX([1]products!$A$1:$G$49,MATCH([1]orders!$D180,[1]products!$A$1:$A$49,0),MATCH([1]orders!I$1,[1]products!$A$1:$G$1,0))</f>
        <v>Ara</v>
      </c>
      <c r="J180" t="str">
        <f>INDEX([1]products!$A$1:$G$49,MATCH([1]orders!$D180,[1]products!$A$1:$A$49,0),MATCH([1]orders!J$1,[1]products!$A$1:$G$1,0))</f>
        <v>L</v>
      </c>
      <c r="K180" s="11">
        <f>INDEX([1]products!$A$1:$G$49,MATCH([1]orders!$D180,[1]products!$A$1:$A$49,0),MATCH([1]orders!K$1,[1]products!$A$1:$G$1,0))</f>
        <v>2.5</v>
      </c>
      <c r="L180" s="3">
        <f>INDEX([1]products!$A$1:$G$49,MATCH([1]orders!$D180,[1]products!$A$1:$A$49,0),MATCH([1]orders!L$1,[1]products!$A$1:$G$1,0))</f>
        <v>29.784999999999997</v>
      </c>
      <c r="M180" s="3">
        <f>L180*E180</f>
        <v>178.70999999999998</v>
      </c>
      <c r="N180" t="str">
        <f>IF(I180="Rob","Robusta",IF(I180="Exc","Excelsa",IF(I180="Ara","Arabica",IF(I180="Lib","Liberica",""))))</f>
        <v>Arabica</v>
      </c>
      <c r="O180" t="str">
        <f>IF(J180="M","Medium",IF(J180="L","Light",IF(J180="D","Dark","")))</f>
        <v>Light</v>
      </c>
      <c r="P180" t="str">
        <f>_xlfn.XLOOKUP(C180,[1]customers!$A$1:$A$1001,[1]customers!$I$1:$I$1001,,0)</f>
        <v>No</v>
      </c>
    </row>
    <row r="181" spans="1:16" x14ac:dyDescent="0.25">
      <c r="A181" s="2" t="s">
        <v>784</v>
      </c>
      <c r="B181" s="4">
        <v>43646</v>
      </c>
      <c r="C181" s="2" t="s">
        <v>785</v>
      </c>
      <c r="D181" t="s">
        <v>6146</v>
      </c>
      <c r="E181" s="2">
        <v>5</v>
      </c>
      <c r="F181" s="2" t="str">
        <f>_xlfn.XLOOKUP(C181,[1]customers!$A$1:$A$1001,[1]customers!$B$1:$B$1001,,0)</f>
        <v>Hartley Mattioli</v>
      </c>
      <c r="G181" s="2" t="str">
        <f>IF(_xlfn.XLOOKUP(C181,[1]customers!$A$1:$A$1001,[1]customers!$C$1:$C$1001,,0)=0,"",_xlfn.XLOOKUP(C181,[1]customers!$A$1:$A$1001,[1]customers!$C$1:$C$1001,,0))</f>
        <v>hmattioli1g@webmd.com</v>
      </c>
      <c r="H181" s="2" t="str">
        <f>_xlfn.XLOOKUP(C181,[1]customers!A$1:A$1001,[1]customers!$G$1:$G$1001,,0)</f>
        <v>United Kingdom</v>
      </c>
      <c r="I181" t="str">
        <f>INDEX([1]products!$A$1:$G$49,MATCH([1]orders!$D181,[1]products!$A$1:$A$49,0),MATCH([1]orders!I$1,[1]products!$A$1:$G$1,0))</f>
        <v>Rob</v>
      </c>
      <c r="J181" t="str">
        <f>INDEX([1]products!$A$1:$G$49,MATCH([1]orders!$D181,[1]products!$A$1:$A$49,0),MATCH([1]orders!J$1,[1]products!$A$1:$G$1,0))</f>
        <v>M</v>
      </c>
      <c r="K181" s="11">
        <f>INDEX([1]products!$A$1:$G$49,MATCH([1]orders!$D181,[1]products!$A$1:$A$49,0),MATCH([1]orders!K$1,[1]products!$A$1:$G$1,0))</f>
        <v>0.5</v>
      </c>
      <c r="L181" s="3">
        <f>INDEX([1]products!$A$1:$G$49,MATCH([1]orders!$D181,[1]products!$A$1:$A$49,0),MATCH([1]orders!L$1,[1]products!$A$1:$G$1,0))</f>
        <v>5.97</v>
      </c>
      <c r="M181" s="3">
        <f>L181*E181</f>
        <v>29.849999999999998</v>
      </c>
      <c r="N181" t="str">
        <f>IF(I181="Rob","Robusta",IF(I181="Exc","Excelsa",IF(I181="Ara","Arabica",IF(I181="Lib","Liberica",""))))</f>
        <v>Robusta</v>
      </c>
      <c r="O181" t="str">
        <f>IF(J181="M","Medium",IF(J181="L","Light",IF(J181="D","Dark","")))</f>
        <v>Medium</v>
      </c>
      <c r="P181" t="str">
        <f>_xlfn.XLOOKUP(C181,[1]customers!$A$1:$A$1001,[1]customers!$I$1:$I$1001,,0)</f>
        <v>No</v>
      </c>
    </row>
    <row r="182" spans="1:16" x14ac:dyDescent="0.25">
      <c r="A182" s="2" t="s">
        <v>784</v>
      </c>
      <c r="B182" s="4">
        <v>43647</v>
      </c>
      <c r="C182" s="2" t="s">
        <v>785</v>
      </c>
      <c r="D182" t="s">
        <v>6164</v>
      </c>
      <c r="E182" s="2">
        <v>2</v>
      </c>
      <c r="F182" s="2" t="str">
        <f>_xlfn.XLOOKUP(C182,[1]customers!$A$1:$A$1001,[1]customers!$B$1:$B$1001,,0)</f>
        <v>Hartley Mattioli</v>
      </c>
      <c r="G182" s="2" t="str">
        <f>IF(_xlfn.XLOOKUP(C182,[1]customers!$A$1:$A$1001,[1]customers!$C$1:$C$1001,,0)=0,"",_xlfn.XLOOKUP(C182,[1]customers!$A$1:$A$1001,[1]customers!$C$1:$C$1001,,0))</f>
        <v>hmattioli1g@webmd.com</v>
      </c>
      <c r="H182" s="2" t="str">
        <f>_xlfn.XLOOKUP(C182,[1]customers!A$1:A$1001,[1]customers!$G$1:$G$1001,,0)</f>
        <v>United Kingdom</v>
      </c>
      <c r="I182" t="str">
        <f>INDEX([1]products!$A$1:$G$49,MATCH([1]orders!$D182,[1]products!$A$1:$A$49,0),MATCH([1]orders!I$1,[1]products!$A$1:$G$1,0))</f>
        <v>Lib</v>
      </c>
      <c r="J182" t="str">
        <f>INDEX([1]products!$A$1:$G$49,MATCH([1]orders!$D182,[1]products!$A$1:$A$49,0),MATCH([1]orders!J$1,[1]products!$A$1:$G$1,0))</f>
        <v>L</v>
      </c>
      <c r="K182" s="11">
        <f>INDEX([1]products!$A$1:$G$49,MATCH([1]orders!$D182,[1]products!$A$1:$A$49,0),MATCH([1]orders!K$1,[1]products!$A$1:$G$1,0))</f>
        <v>2.5</v>
      </c>
      <c r="L182" s="3">
        <f>INDEX([1]products!$A$1:$G$49,MATCH([1]orders!$D182,[1]products!$A$1:$A$49,0),MATCH([1]orders!L$1,[1]products!$A$1:$G$1,0))</f>
        <v>36.454999999999998</v>
      </c>
      <c r="M182" s="3">
        <f>L182*E182</f>
        <v>72.91</v>
      </c>
      <c r="N182" t="str">
        <f>IF(I182="Rob","Robusta",IF(I182="Exc","Excelsa",IF(I182="Ara","Arabica",IF(I182="Lib","Liberica",""))))</f>
        <v>Liberica</v>
      </c>
      <c r="O182" t="str">
        <f>IF(J182="M","Medium",IF(J182="L","Light",IF(J182="D","Dark","")))</f>
        <v>Light</v>
      </c>
      <c r="P182" t="str">
        <f>_xlfn.XLOOKUP(C182,[1]customers!$A$1:$A$1001,[1]customers!$I$1:$I$1001,,0)</f>
        <v>No</v>
      </c>
    </row>
    <row r="183" spans="1:16" x14ac:dyDescent="0.25">
      <c r="A183" s="2" t="s">
        <v>5839</v>
      </c>
      <c r="B183" s="4">
        <v>43648</v>
      </c>
      <c r="C183" s="2" t="s">
        <v>5840</v>
      </c>
      <c r="D183" t="s">
        <v>6169</v>
      </c>
      <c r="E183" s="2">
        <v>3</v>
      </c>
      <c r="F183" s="2" t="str">
        <f>_xlfn.XLOOKUP(C183,[1]customers!$A$1:$A$1001,[1]customers!$B$1:$B$1001,,0)</f>
        <v>Edeline Edney</v>
      </c>
      <c r="G183" s="2" t="str">
        <f>IF(_xlfn.XLOOKUP(C183,[1]customers!$A$1:$A$1001,[1]customers!$C$1:$C$1001,,0)=0,"",_xlfn.XLOOKUP(C183,[1]customers!$A$1:$A$1001,[1]customers!$C$1:$C$1001,,0))</f>
        <v/>
      </c>
      <c r="H183" s="2" t="str">
        <f>_xlfn.XLOOKUP(C183,[1]customers!A$1:A$1001,[1]customers!$G$1:$G$1001,,0)</f>
        <v>United States</v>
      </c>
      <c r="I183" t="str">
        <f>INDEX([1]products!$A$1:$G$49,MATCH([1]orders!$D183,[1]products!$A$1:$A$49,0),MATCH([1]orders!I$1,[1]products!$A$1:$G$1,0))</f>
        <v>Lib</v>
      </c>
      <c r="J183" t="str">
        <f>INDEX([1]products!$A$1:$G$49,MATCH([1]orders!$D183,[1]products!$A$1:$A$49,0),MATCH([1]orders!J$1,[1]products!$A$1:$G$1,0))</f>
        <v>D</v>
      </c>
      <c r="K183" s="11">
        <f>INDEX([1]products!$A$1:$G$49,MATCH([1]orders!$D183,[1]products!$A$1:$A$49,0),MATCH([1]orders!K$1,[1]products!$A$1:$G$1,0))</f>
        <v>0.5</v>
      </c>
      <c r="L183" s="3">
        <f>INDEX([1]products!$A$1:$G$49,MATCH([1]orders!$D183,[1]products!$A$1:$A$49,0),MATCH([1]orders!L$1,[1]products!$A$1:$G$1,0))</f>
        <v>7.77</v>
      </c>
      <c r="M183" s="3">
        <f>L183*E183</f>
        <v>23.31</v>
      </c>
      <c r="N183" t="str">
        <f>IF(I183="Rob","Robusta",IF(I183="Exc","Excelsa",IF(I183="Ara","Arabica",IF(I183="Lib","Liberica",""))))</f>
        <v>Liberica</v>
      </c>
      <c r="O183" t="str">
        <f>IF(J183="M","Medium",IF(J183="L","Light",IF(J183="D","Dark","")))</f>
        <v>Dark</v>
      </c>
      <c r="P183" t="str">
        <f>_xlfn.XLOOKUP(C183,[1]customers!$A$1:$A$1001,[1]customers!$I$1:$I$1001,,0)</f>
        <v>No</v>
      </c>
    </row>
    <row r="184" spans="1:16" x14ac:dyDescent="0.25">
      <c r="A184" s="2" t="s">
        <v>2727</v>
      </c>
      <c r="B184" s="4">
        <v>43649</v>
      </c>
      <c r="C184" s="2" t="s">
        <v>2728</v>
      </c>
      <c r="D184" t="s">
        <v>6169</v>
      </c>
      <c r="E184" s="2">
        <v>4</v>
      </c>
      <c r="F184" s="2" t="str">
        <f>_xlfn.XLOOKUP(C184,[1]customers!$A$1:$A$1001,[1]customers!$B$1:$B$1001,,0)</f>
        <v>Fleur Parres</v>
      </c>
      <c r="G184" s="2" t="str">
        <f>IF(_xlfn.XLOOKUP(C184,[1]customers!$A$1:$A$1001,[1]customers!$C$1:$C$1001,,0)=0,"",_xlfn.XLOOKUP(C184,[1]customers!$A$1:$A$1001,[1]customers!$C$1:$C$1001,,0))</f>
        <v>fparresb1@imageshack.us</v>
      </c>
      <c r="H184" s="2" t="str">
        <f>_xlfn.XLOOKUP(C184,[1]customers!A$1:A$1001,[1]customers!$G$1:$G$1001,,0)</f>
        <v>United States</v>
      </c>
      <c r="I184" t="str">
        <f>INDEX([1]products!$A$1:$G$49,MATCH([1]orders!$D184,[1]products!$A$1:$A$49,0),MATCH([1]orders!I$1,[1]products!$A$1:$G$1,0))</f>
        <v>Lib</v>
      </c>
      <c r="J184" t="str">
        <f>INDEX([1]products!$A$1:$G$49,MATCH([1]orders!$D184,[1]products!$A$1:$A$49,0),MATCH([1]orders!J$1,[1]products!$A$1:$G$1,0))</f>
        <v>D</v>
      </c>
      <c r="K184" s="11">
        <f>INDEX([1]products!$A$1:$G$49,MATCH([1]orders!$D184,[1]products!$A$1:$A$49,0),MATCH([1]orders!K$1,[1]products!$A$1:$G$1,0))</f>
        <v>0.5</v>
      </c>
      <c r="L184" s="3">
        <f>INDEX([1]products!$A$1:$G$49,MATCH([1]orders!$D184,[1]products!$A$1:$A$49,0),MATCH([1]orders!L$1,[1]products!$A$1:$G$1,0))</f>
        <v>7.77</v>
      </c>
      <c r="M184" s="3">
        <f>L184*E184</f>
        <v>31.08</v>
      </c>
      <c r="N184" t="str">
        <f>IF(I184="Rob","Robusta",IF(I184="Exc","Excelsa",IF(I184="Ara","Arabica",IF(I184="Lib","Liberica",""))))</f>
        <v>Liberica</v>
      </c>
      <c r="O184" t="str">
        <f>IF(J184="M","Medium",IF(J184="L","Light",IF(J184="D","Dark","")))</f>
        <v>Dark</v>
      </c>
      <c r="P184" t="str">
        <f>_xlfn.XLOOKUP(C184,[1]customers!$A$1:$A$1001,[1]customers!$I$1:$I$1001,,0)</f>
        <v>Yes</v>
      </c>
    </row>
    <row r="185" spans="1:16" x14ac:dyDescent="0.25">
      <c r="A185" s="2" t="s">
        <v>4399</v>
      </c>
      <c r="B185" s="4">
        <v>43650</v>
      </c>
      <c r="C185" s="2" t="s">
        <v>4400</v>
      </c>
      <c r="D185" t="s">
        <v>6143</v>
      </c>
      <c r="E185" s="2">
        <v>1</v>
      </c>
      <c r="F185" s="2" t="str">
        <f>_xlfn.XLOOKUP(C185,[1]customers!$A$1:$A$1001,[1]customers!$B$1:$B$1001,,0)</f>
        <v>Ambrosio Weinmann</v>
      </c>
      <c r="G185" s="2" t="str">
        <f>IF(_xlfn.XLOOKUP(C185,[1]customers!$A$1:$A$1001,[1]customers!$C$1:$C$1001,,0)=0,"",_xlfn.XLOOKUP(C185,[1]customers!$A$1:$A$1001,[1]customers!$C$1:$C$1001,,0))</f>
        <v>aweinmannj8@shinystat.com</v>
      </c>
      <c r="H185" s="2" t="str">
        <f>_xlfn.XLOOKUP(C185,[1]customers!A$1:A$1001,[1]customers!$G$1:$G$1001,,0)</f>
        <v>United States</v>
      </c>
      <c r="I185" t="str">
        <f>INDEX([1]products!$A$1:$G$49,MATCH([1]orders!$D185,[1]products!$A$1:$A$49,0),MATCH([1]orders!I$1,[1]products!$A$1:$G$1,0))</f>
        <v>Lib</v>
      </c>
      <c r="J185" t="str">
        <f>INDEX([1]products!$A$1:$G$49,MATCH([1]orders!$D185,[1]products!$A$1:$A$49,0),MATCH([1]orders!J$1,[1]products!$A$1:$G$1,0))</f>
        <v>D</v>
      </c>
      <c r="K185" s="11">
        <f>INDEX([1]products!$A$1:$G$49,MATCH([1]orders!$D185,[1]products!$A$1:$A$49,0),MATCH([1]orders!K$1,[1]products!$A$1:$G$1,0))</f>
        <v>1</v>
      </c>
      <c r="L185" s="3">
        <f>INDEX([1]products!$A$1:$G$49,MATCH([1]orders!$D185,[1]products!$A$1:$A$49,0),MATCH([1]orders!L$1,[1]products!$A$1:$G$1,0))</f>
        <v>12.95</v>
      </c>
      <c r="M185" s="3">
        <f>L185*E185</f>
        <v>12.95</v>
      </c>
      <c r="N185" t="str">
        <f>IF(I185="Rob","Robusta",IF(I185="Exc","Excelsa",IF(I185="Ara","Arabica",IF(I185="Lib","Liberica",""))))</f>
        <v>Liberica</v>
      </c>
      <c r="O185" t="str">
        <f>IF(J185="M","Medium",IF(J185="L","Light",IF(J185="D","Dark","")))</f>
        <v>Dark</v>
      </c>
      <c r="P185" t="str">
        <f>_xlfn.XLOOKUP(C185,[1]customers!$A$1:$A$1001,[1]customers!$I$1:$I$1001,,0)</f>
        <v>No</v>
      </c>
    </row>
    <row r="186" spans="1:16" x14ac:dyDescent="0.25">
      <c r="A186" s="2" t="s">
        <v>954</v>
      </c>
      <c r="B186" s="4">
        <v>43651</v>
      </c>
      <c r="C186" s="2" t="s">
        <v>955</v>
      </c>
      <c r="D186" t="s">
        <v>6181</v>
      </c>
      <c r="E186" s="2">
        <v>3</v>
      </c>
      <c r="F186" s="2" t="str">
        <f>_xlfn.XLOOKUP(C186,[1]customers!$A$1:$A$1001,[1]customers!$B$1:$B$1001,,0)</f>
        <v>Bunny Naulls</v>
      </c>
      <c r="G186" s="2" t="str">
        <f>IF(_xlfn.XLOOKUP(C186,[1]customers!$A$1:$A$1001,[1]customers!$C$1:$C$1001,,0)=0,"",_xlfn.XLOOKUP(C186,[1]customers!$A$1:$A$1001,[1]customers!$C$1:$C$1001,,0))</f>
        <v>bnaulls2a@tiny.cc</v>
      </c>
      <c r="H186" s="2" t="str">
        <f>_xlfn.XLOOKUP(C186,[1]customers!A$1:A$1001,[1]customers!$G$1:$G$1001,,0)</f>
        <v>Ireland</v>
      </c>
      <c r="I186" t="str">
        <f>INDEX([1]products!$A$1:$G$49,MATCH([1]orders!$D186,[1]products!$A$1:$A$49,0),MATCH([1]orders!I$1,[1]products!$A$1:$G$1,0))</f>
        <v>Lib</v>
      </c>
      <c r="J186" t="str">
        <f>INDEX([1]products!$A$1:$G$49,MATCH([1]orders!$D186,[1]products!$A$1:$A$49,0),MATCH([1]orders!J$1,[1]products!$A$1:$G$1,0))</f>
        <v>M</v>
      </c>
      <c r="K186" s="11">
        <f>INDEX([1]products!$A$1:$G$49,MATCH([1]orders!$D186,[1]products!$A$1:$A$49,0),MATCH([1]orders!K$1,[1]products!$A$1:$G$1,0))</f>
        <v>2.5</v>
      </c>
      <c r="L186" s="3">
        <f>INDEX([1]products!$A$1:$G$49,MATCH([1]orders!$D186,[1]products!$A$1:$A$49,0),MATCH([1]orders!L$1,[1]products!$A$1:$G$1,0))</f>
        <v>33.464999999999996</v>
      </c>
      <c r="M186" s="3">
        <f>L186*E186</f>
        <v>100.39499999999998</v>
      </c>
      <c r="N186" t="str">
        <f>IF(I186="Rob","Robusta",IF(I186="Exc","Excelsa",IF(I186="Ara","Arabica",IF(I186="Lib","Liberica",""))))</f>
        <v>Liberica</v>
      </c>
      <c r="O186" t="str">
        <f>IF(J186="M","Medium",IF(J186="L","Light",IF(J186="D","Dark","")))</f>
        <v>Medium</v>
      </c>
      <c r="P186" t="str">
        <f>_xlfn.XLOOKUP(C186,[1]customers!$A$1:$A$1001,[1]customers!$I$1:$I$1001,,0)</f>
        <v>Yes</v>
      </c>
    </row>
    <row r="187" spans="1:16" x14ac:dyDescent="0.25">
      <c r="A187" s="2" t="s">
        <v>5944</v>
      </c>
      <c r="B187" s="4">
        <v>43652</v>
      </c>
      <c r="C187" s="2" t="s">
        <v>5945</v>
      </c>
      <c r="D187" t="s">
        <v>6138</v>
      </c>
      <c r="E187" s="2">
        <v>3</v>
      </c>
      <c r="F187" s="2" t="str">
        <f>_xlfn.XLOOKUP(C187,[1]customers!$A$1:$A$1001,[1]customers!$B$1:$B$1001,,0)</f>
        <v>Joey Jefferys</v>
      </c>
      <c r="G187" s="2" t="str">
        <f>IF(_xlfn.XLOOKUP(C187,[1]customers!$A$1:$A$1001,[1]customers!$C$1:$C$1001,,0)=0,"",_xlfn.XLOOKUP(C187,[1]customers!$A$1:$A$1001,[1]customers!$C$1:$C$1001,,0))</f>
        <v>jjefferysqt@blog.com</v>
      </c>
      <c r="H187" s="2" t="str">
        <f>_xlfn.XLOOKUP(C187,[1]customers!A$1:A$1001,[1]customers!$G$1:$G$1001,,0)</f>
        <v>United States</v>
      </c>
      <c r="I187" t="str">
        <f>INDEX([1]products!$A$1:$G$49,MATCH([1]orders!$D187,[1]products!$A$1:$A$49,0),MATCH([1]orders!I$1,[1]products!$A$1:$G$1,0))</f>
        <v>Rob</v>
      </c>
      <c r="J187" t="str">
        <f>INDEX([1]products!$A$1:$G$49,MATCH([1]orders!$D187,[1]products!$A$1:$A$49,0),MATCH([1]orders!J$1,[1]products!$A$1:$G$1,0))</f>
        <v>M</v>
      </c>
      <c r="K187" s="11">
        <f>INDEX([1]products!$A$1:$G$49,MATCH([1]orders!$D187,[1]products!$A$1:$A$49,0),MATCH([1]orders!K$1,[1]products!$A$1:$G$1,0))</f>
        <v>1</v>
      </c>
      <c r="L187" s="3">
        <f>INDEX([1]products!$A$1:$G$49,MATCH([1]orders!$D187,[1]products!$A$1:$A$49,0),MATCH([1]orders!L$1,[1]products!$A$1:$G$1,0))</f>
        <v>9.9499999999999993</v>
      </c>
      <c r="M187" s="3">
        <f>L187*E187</f>
        <v>29.849999999999998</v>
      </c>
      <c r="N187" t="str">
        <f>IF(I187="Rob","Robusta",IF(I187="Exc","Excelsa",IF(I187="Ara","Arabica",IF(I187="Lib","Liberica",""))))</f>
        <v>Robusta</v>
      </c>
      <c r="O187" t="str">
        <f>IF(J187="M","Medium",IF(J187="L","Light",IF(J187="D","Dark","")))</f>
        <v>Medium</v>
      </c>
      <c r="P187" t="str">
        <f>_xlfn.XLOOKUP(C187,[1]customers!$A$1:$A$1001,[1]customers!$I$1:$I$1001,,0)</f>
        <v>Yes</v>
      </c>
    </row>
    <row r="188" spans="1:16" x14ac:dyDescent="0.25">
      <c r="A188" s="2" t="s">
        <v>5362</v>
      </c>
      <c r="B188" s="4">
        <v>43653</v>
      </c>
      <c r="C188" s="2" t="s">
        <v>5363</v>
      </c>
      <c r="D188" t="s">
        <v>6138</v>
      </c>
      <c r="E188" s="2">
        <v>1</v>
      </c>
      <c r="F188" s="2" t="str">
        <f>_xlfn.XLOOKUP(C188,[1]customers!$A$1:$A$1001,[1]customers!$B$1:$B$1001,,0)</f>
        <v>Grazia Oats</v>
      </c>
      <c r="G188" s="2" t="str">
        <f>IF(_xlfn.XLOOKUP(C188,[1]customers!$A$1:$A$1001,[1]customers!$C$1:$C$1001,,0)=0,"",_xlfn.XLOOKUP(C188,[1]customers!$A$1:$A$1001,[1]customers!$C$1:$C$1001,,0))</f>
        <v>goatsny@live.com</v>
      </c>
      <c r="H188" s="2" t="str">
        <f>_xlfn.XLOOKUP(C188,[1]customers!A$1:A$1001,[1]customers!$G$1:$G$1001,,0)</f>
        <v>United States</v>
      </c>
      <c r="I188" t="str">
        <f>INDEX([1]products!$A$1:$G$49,MATCH([1]orders!$D188,[1]products!$A$1:$A$49,0),MATCH([1]orders!I$1,[1]products!$A$1:$G$1,0))</f>
        <v>Rob</v>
      </c>
      <c r="J188" t="str">
        <f>INDEX([1]products!$A$1:$G$49,MATCH([1]orders!$D188,[1]products!$A$1:$A$49,0),MATCH([1]orders!J$1,[1]products!$A$1:$G$1,0))</f>
        <v>M</v>
      </c>
      <c r="K188" s="11">
        <f>INDEX([1]products!$A$1:$G$49,MATCH([1]orders!$D188,[1]products!$A$1:$A$49,0),MATCH([1]orders!K$1,[1]products!$A$1:$G$1,0))</f>
        <v>1</v>
      </c>
      <c r="L188" s="3">
        <f>INDEX([1]products!$A$1:$G$49,MATCH([1]orders!$D188,[1]products!$A$1:$A$49,0),MATCH([1]orders!L$1,[1]products!$A$1:$G$1,0))</f>
        <v>9.9499999999999993</v>
      </c>
      <c r="M188" s="3">
        <f>L188*E188</f>
        <v>9.9499999999999993</v>
      </c>
      <c r="N188" t="str">
        <f>IF(I188="Rob","Robusta",IF(I188="Exc","Excelsa",IF(I188="Ara","Arabica",IF(I188="Lib","Liberica",""))))</f>
        <v>Robusta</v>
      </c>
      <c r="O188" t="str">
        <f>IF(J188="M","Medium",IF(J188="L","Light",IF(J188="D","Dark","")))</f>
        <v>Medium</v>
      </c>
      <c r="P188" t="str">
        <f>_xlfn.XLOOKUP(C188,[1]customers!$A$1:$A$1001,[1]customers!$I$1:$I$1001,,0)</f>
        <v>Yes</v>
      </c>
    </row>
    <row r="189" spans="1:16" x14ac:dyDescent="0.25">
      <c r="A189" s="2" t="s">
        <v>5427</v>
      </c>
      <c r="B189" s="4">
        <v>43654</v>
      </c>
      <c r="C189" s="2" t="s">
        <v>5428</v>
      </c>
      <c r="D189" t="s">
        <v>6174</v>
      </c>
      <c r="E189" s="2">
        <v>4</v>
      </c>
      <c r="F189" s="2" t="str">
        <f>_xlfn.XLOOKUP(C189,[1]customers!$A$1:$A$1001,[1]customers!$B$1:$B$1001,,0)</f>
        <v>Modesty MacConnechie</v>
      </c>
      <c r="G189" s="2" t="str">
        <f>IF(_xlfn.XLOOKUP(C189,[1]customers!$A$1:$A$1001,[1]customers!$C$1:$C$1001,,0)=0,"",_xlfn.XLOOKUP(C189,[1]customers!$A$1:$A$1001,[1]customers!$C$1:$C$1001,,0))</f>
        <v>mmacconnechieo9@reuters.com</v>
      </c>
      <c r="H189" s="2" t="str">
        <f>_xlfn.XLOOKUP(C189,[1]customers!A$1:A$1001,[1]customers!$G$1:$G$1001,,0)</f>
        <v>United States</v>
      </c>
      <c r="I189" t="str">
        <f>INDEX([1]products!$A$1:$G$49,MATCH([1]orders!$D189,[1]products!$A$1:$A$49,0),MATCH([1]orders!I$1,[1]products!$A$1:$G$1,0))</f>
        <v>Rob</v>
      </c>
      <c r="J189" t="str">
        <f>INDEX([1]products!$A$1:$G$49,MATCH([1]orders!$D189,[1]products!$A$1:$A$49,0),MATCH([1]orders!J$1,[1]products!$A$1:$G$1,0))</f>
        <v>M</v>
      </c>
      <c r="K189" s="11">
        <f>INDEX([1]products!$A$1:$G$49,MATCH([1]orders!$D189,[1]products!$A$1:$A$49,0),MATCH([1]orders!K$1,[1]products!$A$1:$G$1,0))</f>
        <v>0.2</v>
      </c>
      <c r="L189" s="3">
        <f>INDEX([1]products!$A$1:$G$49,MATCH([1]orders!$D189,[1]products!$A$1:$A$49,0),MATCH([1]orders!L$1,[1]products!$A$1:$G$1,0))</f>
        <v>2.9849999999999999</v>
      </c>
      <c r="M189" s="3">
        <f>L189*E189</f>
        <v>11.94</v>
      </c>
      <c r="N189" t="str">
        <f>IF(I189="Rob","Robusta",IF(I189="Exc","Excelsa",IF(I189="Ara","Arabica",IF(I189="Lib","Liberica",""))))</f>
        <v>Robusta</v>
      </c>
      <c r="O189" t="str">
        <f>IF(J189="M","Medium",IF(J189="L","Light",IF(J189="D","Dark","")))</f>
        <v>Medium</v>
      </c>
      <c r="P189" t="str">
        <f>_xlfn.XLOOKUP(C189,[1]customers!$A$1:$A$1001,[1]customers!$I$1:$I$1001,,0)</f>
        <v>Yes</v>
      </c>
    </row>
    <row r="190" spans="1:16" x14ac:dyDescent="0.25">
      <c r="A190" s="2" t="s">
        <v>5649</v>
      </c>
      <c r="B190" s="4">
        <v>43655</v>
      </c>
      <c r="C190" s="2" t="s">
        <v>5650</v>
      </c>
      <c r="D190" t="s">
        <v>6151</v>
      </c>
      <c r="E190" s="2">
        <v>6</v>
      </c>
      <c r="F190" s="2" t="str">
        <f>_xlfn.XLOOKUP(C190,[1]customers!$A$1:$A$1001,[1]customers!$B$1:$B$1001,,0)</f>
        <v>Paulie Fonzone</v>
      </c>
      <c r="G190" s="2" t="str">
        <f>IF(_xlfn.XLOOKUP(C190,[1]customers!$A$1:$A$1001,[1]customers!$C$1:$C$1001,,0)=0,"",_xlfn.XLOOKUP(C190,[1]customers!$A$1:$A$1001,[1]customers!$C$1:$C$1001,,0))</f>
        <v/>
      </c>
      <c r="H190" s="2" t="str">
        <f>_xlfn.XLOOKUP(C190,[1]customers!A$1:A$1001,[1]customers!$G$1:$G$1001,,0)</f>
        <v>United States</v>
      </c>
      <c r="I190" t="str">
        <f>INDEX([1]products!$A$1:$G$49,MATCH([1]orders!$D190,[1]products!$A$1:$A$49,0),MATCH([1]orders!I$1,[1]products!$A$1:$G$1,0))</f>
        <v>Rob</v>
      </c>
      <c r="J190" t="str">
        <f>INDEX([1]products!$A$1:$G$49,MATCH([1]orders!$D190,[1]products!$A$1:$A$49,0),MATCH([1]orders!J$1,[1]products!$A$1:$G$1,0))</f>
        <v>M</v>
      </c>
      <c r="K190" s="11">
        <f>INDEX([1]products!$A$1:$G$49,MATCH([1]orders!$D190,[1]products!$A$1:$A$49,0),MATCH([1]orders!K$1,[1]products!$A$1:$G$1,0))</f>
        <v>2.5</v>
      </c>
      <c r="L190" s="3">
        <f>INDEX([1]products!$A$1:$G$49,MATCH([1]orders!$D190,[1]products!$A$1:$A$49,0),MATCH([1]orders!L$1,[1]products!$A$1:$G$1,0))</f>
        <v>22.884999999999998</v>
      </c>
      <c r="M190" s="3">
        <f>L190*E190</f>
        <v>137.31</v>
      </c>
      <c r="N190" t="str">
        <f>IF(I190="Rob","Robusta",IF(I190="Exc","Excelsa",IF(I190="Ara","Arabica",IF(I190="Lib","Liberica",""))))</f>
        <v>Robusta</v>
      </c>
      <c r="O190" t="str">
        <f>IF(J190="M","Medium",IF(J190="L","Light",IF(J190="D","Dark","")))</f>
        <v>Medium</v>
      </c>
      <c r="P190" t="str">
        <f>_xlfn.XLOOKUP(C190,[1]customers!$A$1:$A$1001,[1]customers!$I$1:$I$1001,,0)</f>
        <v>Yes</v>
      </c>
    </row>
    <row r="191" spans="1:16" x14ac:dyDescent="0.25">
      <c r="A191" s="2" t="s">
        <v>4191</v>
      </c>
      <c r="B191" s="4">
        <v>43656</v>
      </c>
      <c r="C191" s="2" t="s">
        <v>4192</v>
      </c>
      <c r="D191" t="s">
        <v>6151</v>
      </c>
      <c r="E191" s="2">
        <v>2</v>
      </c>
      <c r="F191" s="2" t="str">
        <f>_xlfn.XLOOKUP(C191,[1]customers!$A$1:$A$1001,[1]customers!$B$1:$B$1001,,0)</f>
        <v>Maxim McParland</v>
      </c>
      <c r="G191" s="2" t="str">
        <f>IF(_xlfn.XLOOKUP(C191,[1]customers!$A$1:$A$1001,[1]customers!$C$1:$C$1001,,0)=0,"",_xlfn.XLOOKUP(C191,[1]customers!$A$1:$A$1001,[1]customers!$C$1:$C$1001,,0))</f>
        <v>mmcparlandi7@w3.org</v>
      </c>
      <c r="H191" s="2" t="str">
        <f>_xlfn.XLOOKUP(C191,[1]customers!A$1:A$1001,[1]customers!$G$1:$G$1001,,0)</f>
        <v>United States</v>
      </c>
      <c r="I191" t="str">
        <f>INDEX([1]products!$A$1:$G$49,MATCH([1]orders!$D191,[1]products!$A$1:$A$49,0),MATCH([1]orders!I$1,[1]products!$A$1:$G$1,0))</f>
        <v>Rob</v>
      </c>
      <c r="J191" t="str">
        <f>INDEX([1]products!$A$1:$G$49,MATCH([1]orders!$D191,[1]products!$A$1:$A$49,0),MATCH([1]orders!J$1,[1]products!$A$1:$G$1,0))</f>
        <v>M</v>
      </c>
      <c r="K191" s="11">
        <f>INDEX([1]products!$A$1:$G$49,MATCH([1]orders!$D191,[1]products!$A$1:$A$49,0),MATCH([1]orders!K$1,[1]products!$A$1:$G$1,0))</f>
        <v>2.5</v>
      </c>
      <c r="L191" s="3">
        <f>INDEX([1]products!$A$1:$G$49,MATCH([1]orders!$D191,[1]products!$A$1:$A$49,0),MATCH([1]orders!L$1,[1]products!$A$1:$G$1,0))</f>
        <v>22.884999999999998</v>
      </c>
      <c r="M191" s="3">
        <f>L191*E191</f>
        <v>45.769999999999996</v>
      </c>
      <c r="N191" t="str">
        <f>IF(I191="Rob","Robusta",IF(I191="Exc","Excelsa",IF(I191="Ara","Arabica",IF(I191="Lib","Liberica",""))))</f>
        <v>Robusta</v>
      </c>
      <c r="O191" t="str">
        <f>IF(J191="M","Medium",IF(J191="L","Light",IF(J191="D","Dark","")))</f>
        <v>Medium</v>
      </c>
      <c r="P191" t="str">
        <f>_xlfn.XLOOKUP(C191,[1]customers!$A$1:$A$1001,[1]customers!$I$1:$I$1001,,0)</f>
        <v>Yes</v>
      </c>
    </row>
    <row r="192" spans="1:16" x14ac:dyDescent="0.25">
      <c r="A192" s="2" t="s">
        <v>5973</v>
      </c>
      <c r="B192" s="4">
        <v>43657</v>
      </c>
      <c r="C192" s="2" t="s">
        <v>5974</v>
      </c>
      <c r="D192" t="s">
        <v>6139</v>
      </c>
      <c r="E192" s="2">
        <v>1</v>
      </c>
      <c r="F192" s="2" t="str">
        <f>_xlfn.XLOOKUP(C192,[1]customers!$A$1:$A$1001,[1]customers!$B$1:$B$1001,,0)</f>
        <v>Sharl Southerill</v>
      </c>
      <c r="G192" s="2" t="str">
        <f>IF(_xlfn.XLOOKUP(C192,[1]customers!$A$1:$A$1001,[1]customers!$C$1:$C$1001,,0)=0,"",_xlfn.XLOOKUP(C192,[1]customers!$A$1:$A$1001,[1]customers!$C$1:$C$1001,,0))</f>
        <v/>
      </c>
      <c r="H192" s="2" t="str">
        <f>_xlfn.XLOOKUP(C192,[1]customers!A$1:A$1001,[1]customers!$G$1:$G$1001,,0)</f>
        <v>United States</v>
      </c>
      <c r="I192" t="str">
        <f>INDEX([1]products!$A$1:$G$49,MATCH([1]orders!$D192,[1]products!$A$1:$A$49,0),MATCH([1]orders!I$1,[1]products!$A$1:$G$1,0))</f>
        <v>Exc</v>
      </c>
      <c r="J192" t="str">
        <f>INDEX([1]products!$A$1:$G$49,MATCH([1]orders!$D192,[1]products!$A$1:$A$49,0),MATCH([1]orders!J$1,[1]products!$A$1:$G$1,0))</f>
        <v>M</v>
      </c>
      <c r="K192" s="11">
        <f>INDEX([1]products!$A$1:$G$49,MATCH([1]orders!$D192,[1]products!$A$1:$A$49,0),MATCH([1]orders!K$1,[1]products!$A$1:$G$1,0))</f>
        <v>0.5</v>
      </c>
      <c r="L192" s="3">
        <f>INDEX([1]products!$A$1:$G$49,MATCH([1]orders!$D192,[1]products!$A$1:$A$49,0),MATCH([1]orders!L$1,[1]products!$A$1:$G$1,0))</f>
        <v>8.25</v>
      </c>
      <c r="M192" s="3">
        <f>L192*E192</f>
        <v>8.25</v>
      </c>
      <c r="N192" t="str">
        <f>IF(I192="Rob","Robusta",IF(I192="Exc","Excelsa",IF(I192="Ara","Arabica",IF(I192="Lib","Liberica",""))))</f>
        <v>Excelsa</v>
      </c>
      <c r="O192" t="str">
        <f>IF(J192="M","Medium",IF(J192="L","Light",IF(J192="D","Dark","")))</f>
        <v>Medium</v>
      </c>
      <c r="P192" t="str">
        <f>_xlfn.XLOOKUP(C192,[1]customers!$A$1:$A$1001,[1]customers!$I$1:$I$1001,,0)</f>
        <v>No</v>
      </c>
    </row>
    <row r="193" spans="1:16" x14ac:dyDescent="0.25">
      <c r="A193" s="2" t="s">
        <v>3106</v>
      </c>
      <c r="B193" s="4">
        <v>43658</v>
      </c>
      <c r="C193" s="2" t="s">
        <v>3107</v>
      </c>
      <c r="D193" t="s">
        <v>6141</v>
      </c>
      <c r="E193" s="2">
        <v>2</v>
      </c>
      <c r="F193" s="2" t="str">
        <f>_xlfn.XLOOKUP(C193,[1]customers!$A$1:$A$1001,[1]customers!$B$1:$B$1001,,0)</f>
        <v>Adolphe Treherne</v>
      </c>
      <c r="G193" s="2" t="str">
        <f>IF(_xlfn.XLOOKUP(C193,[1]customers!$A$1:$A$1001,[1]customers!$C$1:$C$1001,,0)=0,"",_xlfn.XLOOKUP(C193,[1]customers!$A$1:$A$1001,[1]customers!$C$1:$C$1001,,0))</f>
        <v>atrehernecv@state.tx.us</v>
      </c>
      <c r="H193" s="2" t="str">
        <f>_xlfn.XLOOKUP(C193,[1]customers!A$1:A$1001,[1]customers!$G$1:$G$1001,,0)</f>
        <v>Ireland</v>
      </c>
      <c r="I193" t="str">
        <f>INDEX([1]products!$A$1:$G$49,MATCH([1]orders!$D193,[1]products!$A$1:$A$49,0),MATCH([1]orders!I$1,[1]products!$A$1:$G$1,0))</f>
        <v>Exc</v>
      </c>
      <c r="J193" t="str">
        <f>INDEX([1]products!$A$1:$G$49,MATCH([1]orders!$D193,[1]products!$A$1:$A$49,0),MATCH([1]orders!J$1,[1]products!$A$1:$G$1,0))</f>
        <v>M</v>
      </c>
      <c r="K193" s="11">
        <f>INDEX([1]products!$A$1:$G$49,MATCH([1]orders!$D193,[1]products!$A$1:$A$49,0),MATCH([1]orders!K$1,[1]products!$A$1:$G$1,0))</f>
        <v>1</v>
      </c>
      <c r="L193" s="3">
        <f>INDEX([1]products!$A$1:$G$49,MATCH([1]orders!$D193,[1]products!$A$1:$A$49,0),MATCH([1]orders!L$1,[1]products!$A$1:$G$1,0))</f>
        <v>13.75</v>
      </c>
      <c r="M193" s="3">
        <f>L193*E193</f>
        <v>27.5</v>
      </c>
      <c r="N193" t="str">
        <f>IF(I193="Rob","Robusta",IF(I193="Exc","Excelsa",IF(I193="Ara","Arabica",IF(I193="Lib","Liberica",""))))</f>
        <v>Excelsa</v>
      </c>
      <c r="O193" t="str">
        <f>IF(J193="M","Medium",IF(J193="L","Light",IF(J193="D","Dark","")))</f>
        <v>Medium</v>
      </c>
      <c r="P193" t="str">
        <f>_xlfn.XLOOKUP(C193,[1]customers!$A$1:$A$1001,[1]customers!$I$1:$I$1001,,0)</f>
        <v>No</v>
      </c>
    </row>
    <row r="194" spans="1:16" x14ac:dyDescent="0.25">
      <c r="A194" s="2" t="s">
        <v>4445</v>
      </c>
      <c r="B194" s="4">
        <v>43659</v>
      </c>
      <c r="C194" s="2" t="s">
        <v>4446</v>
      </c>
      <c r="D194" t="s">
        <v>6161</v>
      </c>
      <c r="E194" s="2">
        <v>2</v>
      </c>
      <c r="F194" s="2" t="str">
        <f>_xlfn.XLOOKUP(C194,[1]customers!$A$1:$A$1001,[1]customers!$B$1:$B$1001,,0)</f>
        <v>Barrett Gudde</v>
      </c>
      <c r="G194" s="2" t="str">
        <f>IF(_xlfn.XLOOKUP(C194,[1]customers!$A$1:$A$1001,[1]customers!$C$1:$C$1001,,0)=0,"",_xlfn.XLOOKUP(C194,[1]customers!$A$1:$A$1001,[1]customers!$C$1:$C$1001,,0))</f>
        <v>bguddejg@dailymotion.com</v>
      </c>
      <c r="H194" s="2" t="str">
        <f>_xlfn.XLOOKUP(C194,[1]customers!A$1:A$1001,[1]customers!$G$1:$G$1001,,0)</f>
        <v>United States</v>
      </c>
      <c r="I194" t="str">
        <f>INDEX([1]products!$A$1:$G$49,MATCH([1]orders!$D194,[1]products!$A$1:$A$49,0),MATCH([1]orders!I$1,[1]products!$A$1:$G$1,0))</f>
        <v>Lib</v>
      </c>
      <c r="J194" t="str">
        <f>INDEX([1]products!$A$1:$G$49,MATCH([1]orders!$D194,[1]products!$A$1:$A$49,0),MATCH([1]orders!J$1,[1]products!$A$1:$G$1,0))</f>
        <v>L</v>
      </c>
      <c r="K194" s="11">
        <f>INDEX([1]products!$A$1:$G$49,MATCH([1]orders!$D194,[1]products!$A$1:$A$49,0),MATCH([1]orders!K$1,[1]products!$A$1:$G$1,0))</f>
        <v>0.5</v>
      </c>
      <c r="L194" s="3">
        <f>INDEX([1]products!$A$1:$G$49,MATCH([1]orders!$D194,[1]products!$A$1:$A$49,0),MATCH([1]orders!L$1,[1]products!$A$1:$G$1,0))</f>
        <v>9.51</v>
      </c>
      <c r="M194" s="3">
        <f>L194*E194</f>
        <v>19.02</v>
      </c>
      <c r="N194" t="str">
        <f>IF(I194="Rob","Robusta",IF(I194="Exc","Excelsa",IF(I194="Ara","Arabica",IF(I194="Lib","Liberica",""))))</f>
        <v>Liberica</v>
      </c>
      <c r="O194" t="str">
        <f>IF(J194="M","Medium",IF(J194="L","Light",IF(J194="D","Dark","")))</f>
        <v>Light</v>
      </c>
      <c r="P194" t="str">
        <f>_xlfn.XLOOKUP(C194,[1]customers!$A$1:$A$1001,[1]customers!$I$1:$I$1001,,0)</f>
        <v>No</v>
      </c>
    </row>
    <row r="195" spans="1:16" x14ac:dyDescent="0.25">
      <c r="A195" s="2" t="s">
        <v>3622</v>
      </c>
      <c r="B195" s="4">
        <v>43660</v>
      </c>
      <c r="C195" s="2" t="s">
        <v>3623</v>
      </c>
      <c r="D195" t="s">
        <v>6142</v>
      </c>
      <c r="E195" s="2">
        <v>2</v>
      </c>
      <c r="F195" s="2" t="str">
        <f>_xlfn.XLOOKUP(C195,[1]customers!$A$1:$A$1001,[1]customers!$B$1:$B$1001,,0)</f>
        <v>Madelaine Sharples</v>
      </c>
      <c r="G195" s="2" t="str">
        <f>IF(_xlfn.XLOOKUP(C195,[1]customers!$A$1:$A$1001,[1]customers!$C$1:$C$1001,,0)=0,"",_xlfn.XLOOKUP(C195,[1]customers!$A$1:$A$1001,[1]customers!$C$1:$C$1001,,0))</f>
        <v/>
      </c>
      <c r="H195" s="2" t="str">
        <f>_xlfn.XLOOKUP(C195,[1]customers!A$1:A$1001,[1]customers!$G$1:$G$1001,,0)</f>
        <v>United Kingdom</v>
      </c>
      <c r="I195" t="str">
        <f>INDEX([1]products!$A$1:$G$49,MATCH([1]orders!$D195,[1]products!$A$1:$A$49,0),MATCH([1]orders!I$1,[1]products!$A$1:$G$1,0))</f>
        <v>Rob</v>
      </c>
      <c r="J195" t="str">
        <f>INDEX([1]products!$A$1:$G$49,MATCH([1]orders!$D195,[1]products!$A$1:$A$49,0),MATCH([1]orders!J$1,[1]products!$A$1:$G$1,0))</f>
        <v>L</v>
      </c>
      <c r="K195" s="11">
        <f>INDEX([1]products!$A$1:$G$49,MATCH([1]orders!$D195,[1]products!$A$1:$A$49,0),MATCH([1]orders!K$1,[1]products!$A$1:$G$1,0))</f>
        <v>2.5</v>
      </c>
      <c r="L195" s="3">
        <f>INDEX([1]products!$A$1:$G$49,MATCH([1]orders!$D195,[1]products!$A$1:$A$49,0),MATCH([1]orders!L$1,[1]products!$A$1:$G$1,0))</f>
        <v>27.484999999999996</v>
      </c>
      <c r="M195" s="3">
        <f>L195*E195</f>
        <v>54.969999999999992</v>
      </c>
      <c r="N195" t="str">
        <f>IF(I195="Rob","Robusta",IF(I195="Exc","Excelsa",IF(I195="Ara","Arabica",IF(I195="Lib","Liberica",""))))</f>
        <v>Robusta</v>
      </c>
      <c r="O195" t="str">
        <f>IF(J195="M","Medium",IF(J195="L","Light",IF(J195="D","Dark","")))</f>
        <v>Light</v>
      </c>
      <c r="P195" t="str">
        <f>_xlfn.XLOOKUP(C195,[1]customers!$A$1:$A$1001,[1]customers!$I$1:$I$1001,,0)</f>
        <v>Yes</v>
      </c>
    </row>
    <row r="196" spans="1:16" x14ac:dyDescent="0.25">
      <c r="A196" s="2" t="s">
        <v>3939</v>
      </c>
      <c r="B196" s="4">
        <v>43661</v>
      </c>
      <c r="C196" s="2" t="s">
        <v>3940</v>
      </c>
      <c r="D196" t="s">
        <v>6148</v>
      </c>
      <c r="E196" s="2">
        <v>2</v>
      </c>
      <c r="F196" s="2" t="str">
        <f>_xlfn.XLOOKUP(C196,[1]customers!$A$1:$A$1001,[1]customers!$B$1:$B$1001,,0)</f>
        <v>Temple Castiglione</v>
      </c>
      <c r="G196" s="2" t="str">
        <f>IF(_xlfn.XLOOKUP(C196,[1]customers!$A$1:$A$1001,[1]customers!$C$1:$C$1001,,0)=0,"",_xlfn.XLOOKUP(C196,[1]customers!$A$1:$A$1001,[1]customers!$C$1:$C$1001,,0))</f>
        <v>tcastiglionegz@xing.com</v>
      </c>
      <c r="H196" s="2" t="str">
        <f>_xlfn.XLOOKUP(C196,[1]customers!A$1:A$1001,[1]customers!$G$1:$G$1001,,0)</f>
        <v>United States</v>
      </c>
      <c r="I196" t="str">
        <f>INDEX([1]products!$A$1:$G$49,MATCH([1]orders!$D196,[1]products!$A$1:$A$49,0),MATCH([1]orders!I$1,[1]products!$A$1:$G$1,0))</f>
        <v>Exc</v>
      </c>
      <c r="J196" t="str">
        <f>INDEX([1]products!$A$1:$G$49,MATCH([1]orders!$D196,[1]products!$A$1:$A$49,0),MATCH([1]orders!J$1,[1]products!$A$1:$G$1,0))</f>
        <v>L</v>
      </c>
      <c r="K196" s="11">
        <f>INDEX([1]products!$A$1:$G$49,MATCH([1]orders!$D196,[1]products!$A$1:$A$49,0),MATCH([1]orders!K$1,[1]products!$A$1:$G$1,0))</f>
        <v>2.5</v>
      </c>
      <c r="L196" s="3">
        <f>INDEX([1]products!$A$1:$G$49,MATCH([1]orders!$D196,[1]products!$A$1:$A$49,0),MATCH([1]orders!L$1,[1]products!$A$1:$G$1,0))</f>
        <v>34.154999999999994</v>
      </c>
      <c r="M196" s="3">
        <f>L196*E196</f>
        <v>68.309999999999988</v>
      </c>
      <c r="N196" t="str">
        <f>IF(I196="Rob","Robusta",IF(I196="Exc","Excelsa",IF(I196="Ara","Arabica",IF(I196="Lib","Liberica",""))))</f>
        <v>Excelsa</v>
      </c>
      <c r="O196" t="str">
        <f>IF(J196="M","Medium",IF(J196="L","Light",IF(J196="D","Dark","")))</f>
        <v>Light</v>
      </c>
      <c r="P196" t="str">
        <f>_xlfn.XLOOKUP(C196,[1]customers!$A$1:$A$1001,[1]customers!$I$1:$I$1001,,0)</f>
        <v>No</v>
      </c>
    </row>
    <row r="197" spans="1:16" x14ac:dyDescent="0.25">
      <c r="A197" s="2" t="s">
        <v>4705</v>
      </c>
      <c r="B197" s="4">
        <v>43662</v>
      </c>
      <c r="C197" s="2" t="s">
        <v>4706</v>
      </c>
      <c r="D197" t="s">
        <v>6155</v>
      </c>
      <c r="E197" s="2">
        <v>3</v>
      </c>
      <c r="F197" s="2" t="str">
        <f>_xlfn.XLOOKUP(C197,[1]customers!$A$1:$A$1001,[1]customers!$B$1:$B$1001,,0)</f>
        <v>Hussein Olliff</v>
      </c>
      <c r="G197" s="2" t="str">
        <f>IF(_xlfn.XLOOKUP(C197,[1]customers!$A$1:$A$1001,[1]customers!$C$1:$C$1001,,0)=0,"",_xlfn.XLOOKUP(C197,[1]customers!$A$1:$A$1001,[1]customers!$C$1:$C$1001,,0))</f>
        <v>holliffkq@sciencedirect.com</v>
      </c>
      <c r="H197" s="2" t="str">
        <f>_xlfn.XLOOKUP(C197,[1]customers!A$1:A$1001,[1]customers!$G$1:$G$1001,,0)</f>
        <v>Ireland</v>
      </c>
      <c r="I197" t="str">
        <f>INDEX([1]products!$A$1:$G$49,MATCH([1]orders!$D197,[1]products!$A$1:$A$49,0),MATCH([1]orders!I$1,[1]products!$A$1:$G$1,0))</f>
        <v>Ara</v>
      </c>
      <c r="J197" t="str">
        <f>INDEX([1]products!$A$1:$G$49,MATCH([1]orders!$D197,[1]products!$A$1:$A$49,0),MATCH([1]orders!J$1,[1]products!$A$1:$G$1,0))</f>
        <v>M</v>
      </c>
      <c r="K197" s="11">
        <f>INDEX([1]products!$A$1:$G$49,MATCH([1]orders!$D197,[1]products!$A$1:$A$49,0),MATCH([1]orders!K$1,[1]products!$A$1:$G$1,0))</f>
        <v>1</v>
      </c>
      <c r="L197" s="3">
        <f>INDEX([1]products!$A$1:$G$49,MATCH([1]orders!$D197,[1]products!$A$1:$A$49,0),MATCH([1]orders!L$1,[1]products!$A$1:$G$1,0))</f>
        <v>11.25</v>
      </c>
      <c r="M197" s="3">
        <f>L197*E197</f>
        <v>33.75</v>
      </c>
      <c r="N197" t="str">
        <f>IF(I197="Rob","Robusta",IF(I197="Exc","Excelsa",IF(I197="Ara","Arabica",IF(I197="Lib","Liberica",""))))</f>
        <v>Arabica</v>
      </c>
      <c r="O197" t="str">
        <f>IF(J197="M","Medium",IF(J197="L","Light",IF(J197="D","Dark","")))</f>
        <v>Medium</v>
      </c>
      <c r="P197" t="str">
        <f>_xlfn.XLOOKUP(C197,[1]customers!$A$1:$A$1001,[1]customers!$I$1:$I$1001,,0)</f>
        <v>No</v>
      </c>
    </row>
    <row r="198" spans="1:16" x14ac:dyDescent="0.25">
      <c r="A198" s="2" t="s">
        <v>2375</v>
      </c>
      <c r="B198" s="4">
        <v>43663</v>
      </c>
      <c r="C198" s="2" t="s">
        <v>2376</v>
      </c>
      <c r="D198" t="s">
        <v>6179</v>
      </c>
      <c r="E198" s="2">
        <v>5</v>
      </c>
      <c r="F198" s="2" t="str">
        <f>_xlfn.XLOOKUP(C198,[1]customers!$A$1:$A$1001,[1]customers!$B$1:$B$1001,,0)</f>
        <v>Elonore Goodings</v>
      </c>
      <c r="G198" s="2" t="str">
        <f>IF(_xlfn.XLOOKUP(C198,[1]customers!$A$1:$A$1001,[1]customers!$C$1:$C$1001,,0)=0,"",_xlfn.XLOOKUP(C198,[1]customers!$A$1:$A$1001,[1]customers!$C$1:$C$1001,,0))</f>
        <v/>
      </c>
      <c r="H198" s="2" t="str">
        <f>_xlfn.XLOOKUP(C198,[1]customers!A$1:A$1001,[1]customers!$G$1:$G$1001,,0)</f>
        <v>United States</v>
      </c>
      <c r="I198" t="str">
        <f>INDEX([1]products!$A$1:$G$49,MATCH([1]orders!$D198,[1]products!$A$1:$A$49,0),MATCH([1]orders!I$1,[1]products!$A$1:$G$1,0))</f>
        <v>Rob</v>
      </c>
      <c r="J198" t="str">
        <f>INDEX([1]products!$A$1:$G$49,MATCH([1]orders!$D198,[1]products!$A$1:$A$49,0),MATCH([1]orders!J$1,[1]products!$A$1:$G$1,0))</f>
        <v>L</v>
      </c>
      <c r="K198" s="11">
        <f>INDEX([1]products!$A$1:$G$49,MATCH([1]orders!$D198,[1]products!$A$1:$A$49,0),MATCH([1]orders!K$1,[1]products!$A$1:$G$1,0))</f>
        <v>1</v>
      </c>
      <c r="L198" s="3">
        <f>INDEX([1]products!$A$1:$G$49,MATCH([1]orders!$D198,[1]products!$A$1:$A$49,0),MATCH([1]orders!L$1,[1]products!$A$1:$G$1,0))</f>
        <v>11.95</v>
      </c>
      <c r="M198" s="3">
        <f>L198*E198</f>
        <v>59.75</v>
      </c>
      <c r="N198" t="str">
        <f>IF(I198="Rob","Robusta",IF(I198="Exc","Excelsa",IF(I198="Ara","Arabica",IF(I198="Lib","Liberica",""))))</f>
        <v>Robusta</v>
      </c>
      <c r="O198" t="str">
        <f>IF(J198="M","Medium",IF(J198="L","Light",IF(J198="D","Dark","")))</f>
        <v>Light</v>
      </c>
      <c r="P198" t="str">
        <f>_xlfn.XLOOKUP(C198,[1]customers!$A$1:$A$1001,[1]customers!$I$1:$I$1001,,0)</f>
        <v>No</v>
      </c>
    </row>
    <row r="199" spans="1:16" x14ac:dyDescent="0.25">
      <c r="A199" s="2" t="s">
        <v>3933</v>
      </c>
      <c r="B199" s="4">
        <v>43664</v>
      </c>
      <c r="C199" s="2" t="s">
        <v>3934</v>
      </c>
      <c r="D199" t="s">
        <v>6138</v>
      </c>
      <c r="E199" s="2">
        <v>4</v>
      </c>
      <c r="F199" s="2" t="str">
        <f>_xlfn.XLOOKUP(C199,[1]customers!$A$1:$A$1001,[1]customers!$B$1:$B$1001,,0)</f>
        <v>Angelia Cleyburn</v>
      </c>
      <c r="G199" s="2" t="str">
        <f>IF(_xlfn.XLOOKUP(C199,[1]customers!$A$1:$A$1001,[1]customers!$C$1:$C$1001,,0)=0,"",_xlfn.XLOOKUP(C199,[1]customers!$A$1:$A$1001,[1]customers!$C$1:$C$1001,,0))</f>
        <v>acleyburngy@lycos.com</v>
      </c>
      <c r="H199" s="2" t="str">
        <f>_xlfn.XLOOKUP(C199,[1]customers!A$1:A$1001,[1]customers!$G$1:$G$1001,,0)</f>
        <v>United States</v>
      </c>
      <c r="I199" t="str">
        <f>INDEX([1]products!$A$1:$G$49,MATCH([1]orders!$D199,[1]products!$A$1:$A$49,0),MATCH([1]orders!I$1,[1]products!$A$1:$G$1,0))</f>
        <v>Rob</v>
      </c>
      <c r="J199" t="str">
        <f>INDEX([1]products!$A$1:$G$49,MATCH([1]orders!$D199,[1]products!$A$1:$A$49,0),MATCH([1]orders!J$1,[1]products!$A$1:$G$1,0))</f>
        <v>M</v>
      </c>
      <c r="K199" s="11">
        <f>INDEX([1]products!$A$1:$G$49,MATCH([1]orders!$D199,[1]products!$A$1:$A$49,0),MATCH([1]orders!K$1,[1]products!$A$1:$G$1,0))</f>
        <v>1</v>
      </c>
      <c r="L199" s="3">
        <f>INDEX([1]products!$A$1:$G$49,MATCH([1]orders!$D199,[1]products!$A$1:$A$49,0),MATCH([1]orders!L$1,[1]products!$A$1:$G$1,0))</f>
        <v>9.9499999999999993</v>
      </c>
      <c r="M199" s="3">
        <f>L199*E199</f>
        <v>39.799999999999997</v>
      </c>
      <c r="N199" t="str">
        <f>IF(I199="Rob","Robusta",IF(I199="Exc","Excelsa",IF(I199="Ara","Arabica",IF(I199="Lib","Liberica",""))))</f>
        <v>Robusta</v>
      </c>
      <c r="O199" t="str">
        <f>IF(J199="M","Medium",IF(J199="L","Light",IF(J199="D","Dark","")))</f>
        <v>Medium</v>
      </c>
      <c r="P199" t="str">
        <f>_xlfn.XLOOKUP(C199,[1]customers!$A$1:$A$1001,[1]customers!$I$1:$I$1001,,0)</f>
        <v>No</v>
      </c>
    </row>
    <row r="200" spans="1:16" x14ac:dyDescent="0.25">
      <c r="A200" s="2" t="s">
        <v>643</v>
      </c>
      <c r="B200" s="4">
        <v>43665</v>
      </c>
      <c r="C200" s="2" t="s">
        <v>644</v>
      </c>
      <c r="D200" t="s">
        <v>6152</v>
      </c>
      <c r="E200" s="2">
        <v>5</v>
      </c>
      <c r="F200" s="2" t="str">
        <f>_xlfn.XLOOKUP(C200,[1]customers!$A$1:$A$1001,[1]customers!$B$1:$B$1001,,0)</f>
        <v>Vivie Danneil</v>
      </c>
      <c r="G200" s="2" t="str">
        <f>IF(_xlfn.XLOOKUP(C200,[1]customers!$A$1:$A$1001,[1]customers!$C$1:$C$1001,,0)=0,"",_xlfn.XLOOKUP(C200,[1]customers!$A$1:$A$1001,[1]customers!$C$1:$C$1001,,0))</f>
        <v>vdanneilr@mtv.com</v>
      </c>
      <c r="H200" s="2" t="str">
        <f>_xlfn.XLOOKUP(C200,[1]customers!A$1:A$1001,[1]customers!$G$1:$G$1001,,0)</f>
        <v>Ireland</v>
      </c>
      <c r="I200" t="str">
        <f>INDEX([1]products!$A$1:$G$49,MATCH([1]orders!$D200,[1]products!$A$1:$A$49,0),MATCH([1]orders!I$1,[1]products!$A$1:$G$1,0))</f>
        <v>Ara</v>
      </c>
      <c r="J200" t="str">
        <f>INDEX([1]products!$A$1:$G$49,MATCH([1]orders!$D200,[1]products!$A$1:$A$49,0),MATCH([1]orders!J$1,[1]products!$A$1:$G$1,0))</f>
        <v>M</v>
      </c>
      <c r="K200" s="11">
        <f>INDEX([1]products!$A$1:$G$49,MATCH([1]orders!$D200,[1]products!$A$1:$A$49,0),MATCH([1]orders!K$1,[1]products!$A$1:$G$1,0))</f>
        <v>0.2</v>
      </c>
      <c r="L200" s="3">
        <f>INDEX([1]products!$A$1:$G$49,MATCH([1]orders!$D200,[1]products!$A$1:$A$49,0),MATCH([1]orders!L$1,[1]products!$A$1:$G$1,0))</f>
        <v>3.375</v>
      </c>
      <c r="M200" s="3">
        <f>L200*E200</f>
        <v>16.875</v>
      </c>
      <c r="N200" t="str">
        <f>IF(I200="Rob","Robusta",IF(I200="Exc","Excelsa",IF(I200="Ara","Arabica",IF(I200="Lib","Liberica",""))))</f>
        <v>Arabica</v>
      </c>
      <c r="O200" t="str">
        <f>IF(J200="M","Medium",IF(J200="L","Light",IF(J200="D","Dark","")))</f>
        <v>Medium</v>
      </c>
      <c r="P200" t="str">
        <f>_xlfn.XLOOKUP(C200,[1]customers!$A$1:$A$1001,[1]customers!$I$1:$I$1001,,0)</f>
        <v>No</v>
      </c>
    </row>
    <row r="201" spans="1:16" x14ac:dyDescent="0.25">
      <c r="A201" s="2" t="s">
        <v>1492</v>
      </c>
      <c r="B201" s="4">
        <v>43666</v>
      </c>
      <c r="C201" s="2" t="s">
        <v>1493</v>
      </c>
      <c r="D201" t="s">
        <v>6140</v>
      </c>
      <c r="E201" s="2">
        <v>2</v>
      </c>
      <c r="F201" s="2" t="str">
        <f>_xlfn.XLOOKUP(C201,[1]customers!$A$1:$A$1001,[1]customers!$B$1:$B$1001,,0)</f>
        <v>Katerina Melloi</v>
      </c>
      <c r="G201" s="2" t="str">
        <f>IF(_xlfn.XLOOKUP(C201,[1]customers!$A$1:$A$1001,[1]customers!$C$1:$C$1001,,0)=0,"",_xlfn.XLOOKUP(C201,[1]customers!$A$1:$A$1001,[1]customers!$C$1:$C$1001,,0))</f>
        <v>kmelloi4y@imdb.com</v>
      </c>
      <c r="H201" s="2" t="str">
        <f>_xlfn.XLOOKUP(C201,[1]customers!A$1:A$1001,[1]customers!$G$1:$G$1001,,0)</f>
        <v>United States</v>
      </c>
      <c r="I201" t="str">
        <f>INDEX([1]products!$A$1:$G$49,MATCH([1]orders!$D201,[1]products!$A$1:$A$49,0),MATCH([1]orders!I$1,[1]products!$A$1:$G$1,0))</f>
        <v>Ara</v>
      </c>
      <c r="J201" t="str">
        <f>INDEX([1]products!$A$1:$G$49,MATCH([1]orders!$D201,[1]products!$A$1:$A$49,0),MATCH([1]orders!J$1,[1]products!$A$1:$G$1,0))</f>
        <v>L</v>
      </c>
      <c r="K201" s="11">
        <f>INDEX([1]products!$A$1:$G$49,MATCH([1]orders!$D201,[1]products!$A$1:$A$49,0),MATCH([1]orders!K$1,[1]products!$A$1:$G$1,0))</f>
        <v>1</v>
      </c>
      <c r="L201" s="3">
        <f>INDEX([1]products!$A$1:$G$49,MATCH([1]orders!$D201,[1]products!$A$1:$A$49,0),MATCH([1]orders!L$1,[1]products!$A$1:$G$1,0))</f>
        <v>12.95</v>
      </c>
      <c r="M201" s="3">
        <f>L201*E201</f>
        <v>25.9</v>
      </c>
      <c r="N201" t="str">
        <f>IF(I201="Rob","Robusta",IF(I201="Exc","Excelsa",IF(I201="Ara","Arabica",IF(I201="Lib","Liberica",""))))</f>
        <v>Arabica</v>
      </c>
      <c r="O201" t="str">
        <f>IF(J201="M","Medium",IF(J201="L","Light",IF(J201="D","Dark","")))</f>
        <v>Light</v>
      </c>
      <c r="P201" t="str">
        <f>_xlfn.XLOOKUP(C201,[1]customers!$A$1:$A$1001,[1]customers!$I$1:$I$1001,,0)</f>
        <v>No</v>
      </c>
    </row>
    <row r="202" spans="1:16" x14ac:dyDescent="0.25">
      <c r="A202" s="2" t="s">
        <v>5709</v>
      </c>
      <c r="B202" s="4">
        <v>43667</v>
      </c>
      <c r="C202" s="2" t="s">
        <v>5710</v>
      </c>
      <c r="D202" t="s">
        <v>6185</v>
      </c>
      <c r="E202" s="2">
        <v>1</v>
      </c>
      <c r="F202" s="2" t="str">
        <f>_xlfn.XLOOKUP(C202,[1]customers!$A$1:$A$1001,[1]customers!$B$1:$B$1001,,0)</f>
        <v>Goldie Wynes</v>
      </c>
      <c r="G202" s="2" t="str">
        <f>IF(_xlfn.XLOOKUP(C202,[1]customers!$A$1:$A$1001,[1]customers!$C$1:$C$1001,,0)=0,"",_xlfn.XLOOKUP(C202,[1]customers!$A$1:$A$1001,[1]customers!$C$1:$C$1001,,0))</f>
        <v>gwynespn@dagondesign.com</v>
      </c>
      <c r="H202" s="2" t="str">
        <f>_xlfn.XLOOKUP(C202,[1]customers!A$1:A$1001,[1]customers!$G$1:$G$1001,,0)</f>
        <v>United States</v>
      </c>
      <c r="I202" t="str">
        <f>INDEX([1]products!$A$1:$G$49,MATCH([1]orders!$D202,[1]products!$A$1:$A$49,0),MATCH([1]orders!I$1,[1]products!$A$1:$G$1,0))</f>
        <v>Exc</v>
      </c>
      <c r="J202" t="str">
        <f>INDEX([1]products!$A$1:$G$49,MATCH([1]orders!$D202,[1]products!$A$1:$A$49,0),MATCH([1]orders!J$1,[1]products!$A$1:$G$1,0))</f>
        <v>D</v>
      </c>
      <c r="K202" s="11">
        <f>INDEX([1]products!$A$1:$G$49,MATCH([1]orders!$D202,[1]products!$A$1:$A$49,0),MATCH([1]orders!K$1,[1]products!$A$1:$G$1,0))</f>
        <v>2.5</v>
      </c>
      <c r="L202" s="3">
        <f>INDEX([1]products!$A$1:$G$49,MATCH([1]orders!$D202,[1]products!$A$1:$A$49,0),MATCH([1]orders!L$1,[1]products!$A$1:$G$1,0))</f>
        <v>27.945</v>
      </c>
      <c r="M202" s="3">
        <f>L202*E202</f>
        <v>27.945</v>
      </c>
      <c r="N202" t="str">
        <f>IF(I202="Rob","Robusta",IF(I202="Exc","Excelsa",IF(I202="Ara","Arabica",IF(I202="Lib","Liberica",""))))</f>
        <v>Excelsa</v>
      </c>
      <c r="O202" t="str">
        <f>IF(J202="M","Medium",IF(J202="L","Light",IF(J202="D","Dark","")))</f>
        <v>Dark</v>
      </c>
      <c r="P202" t="str">
        <f>_xlfn.XLOOKUP(C202,[1]customers!$A$1:$A$1001,[1]customers!$I$1:$I$1001,,0)</f>
        <v>No</v>
      </c>
    </row>
    <row r="203" spans="1:16" x14ac:dyDescent="0.25">
      <c r="A203" s="2" t="s">
        <v>3208</v>
      </c>
      <c r="B203" s="4">
        <v>43668</v>
      </c>
      <c r="C203" s="2" t="s">
        <v>3209</v>
      </c>
      <c r="D203" t="s">
        <v>6179</v>
      </c>
      <c r="E203" s="2">
        <v>2</v>
      </c>
      <c r="F203" s="2" t="str">
        <f>_xlfn.XLOOKUP(C203,[1]customers!$A$1:$A$1001,[1]customers!$B$1:$B$1001,,0)</f>
        <v>Nanny Izhakov</v>
      </c>
      <c r="G203" s="2" t="str">
        <f>IF(_xlfn.XLOOKUP(C203,[1]customers!$A$1:$A$1001,[1]customers!$C$1:$C$1001,,0)=0,"",_xlfn.XLOOKUP(C203,[1]customers!$A$1:$A$1001,[1]customers!$C$1:$C$1001,,0))</f>
        <v>nizhakovdd@aol.com</v>
      </c>
      <c r="H203" s="2" t="str">
        <f>_xlfn.XLOOKUP(C203,[1]customers!A$1:A$1001,[1]customers!$G$1:$G$1001,,0)</f>
        <v>United Kingdom</v>
      </c>
      <c r="I203" t="str">
        <f>INDEX([1]products!$A$1:$G$49,MATCH([1]orders!$D203,[1]products!$A$1:$A$49,0),MATCH([1]orders!I$1,[1]products!$A$1:$G$1,0))</f>
        <v>Rob</v>
      </c>
      <c r="J203" t="str">
        <f>INDEX([1]products!$A$1:$G$49,MATCH([1]orders!$D203,[1]products!$A$1:$A$49,0),MATCH([1]orders!J$1,[1]products!$A$1:$G$1,0))</f>
        <v>L</v>
      </c>
      <c r="K203" s="11">
        <f>INDEX([1]products!$A$1:$G$49,MATCH([1]orders!$D203,[1]products!$A$1:$A$49,0),MATCH([1]orders!K$1,[1]products!$A$1:$G$1,0))</f>
        <v>1</v>
      </c>
      <c r="L203" s="3">
        <f>INDEX([1]products!$A$1:$G$49,MATCH([1]orders!$D203,[1]products!$A$1:$A$49,0),MATCH([1]orders!L$1,[1]products!$A$1:$G$1,0))</f>
        <v>11.95</v>
      </c>
      <c r="M203" s="3">
        <f>L203*E203</f>
        <v>23.9</v>
      </c>
      <c r="N203" t="str">
        <f>IF(I203="Rob","Robusta",IF(I203="Exc","Excelsa",IF(I203="Ara","Arabica",IF(I203="Lib","Liberica",""))))</f>
        <v>Robusta</v>
      </c>
      <c r="O203" t="str">
        <f>IF(J203="M","Medium",IF(J203="L","Light",IF(J203="D","Dark","")))</f>
        <v>Light</v>
      </c>
      <c r="P203" t="str">
        <f>_xlfn.XLOOKUP(C203,[1]customers!$A$1:$A$1001,[1]customers!$I$1:$I$1001,,0)</f>
        <v>No</v>
      </c>
    </row>
    <row r="204" spans="1:16" x14ac:dyDescent="0.25">
      <c r="A204" s="2" t="s">
        <v>6122</v>
      </c>
      <c r="B204" s="4">
        <v>43669</v>
      </c>
      <c r="C204" s="2" t="s">
        <v>6118</v>
      </c>
      <c r="D204" t="s">
        <v>6157</v>
      </c>
      <c r="E204" s="2">
        <v>4</v>
      </c>
      <c r="F204" s="2" t="str">
        <f>_xlfn.XLOOKUP(C204,[1]customers!$A$1:$A$1001,[1]customers!$B$1:$B$1001,,0)</f>
        <v>Marguerite Graves</v>
      </c>
      <c r="G204" s="2" t="str">
        <f>IF(_xlfn.XLOOKUP(C204,[1]customers!$A$1:$A$1001,[1]customers!$C$1:$C$1001,,0)=0,"",_xlfn.XLOOKUP(C204,[1]customers!$A$1:$A$1001,[1]customers!$C$1:$C$1001,,0))</f>
        <v/>
      </c>
      <c r="H204" s="2" t="str">
        <f>_xlfn.XLOOKUP(C204,[1]customers!A$1:A$1001,[1]customers!$G$1:$G$1001,,0)</f>
        <v>United States</v>
      </c>
      <c r="I204" t="str">
        <f>INDEX([1]products!$A$1:$G$49,MATCH([1]orders!$D204,[1]products!$A$1:$A$49,0),MATCH([1]orders!I$1,[1]products!$A$1:$G$1,0))</f>
        <v>Ara</v>
      </c>
      <c r="J204" t="str">
        <f>INDEX([1]products!$A$1:$G$49,MATCH([1]orders!$D204,[1]products!$A$1:$A$49,0),MATCH([1]orders!J$1,[1]products!$A$1:$G$1,0))</f>
        <v>M</v>
      </c>
      <c r="K204" s="11">
        <f>INDEX([1]products!$A$1:$G$49,MATCH([1]orders!$D204,[1]products!$A$1:$A$49,0),MATCH([1]orders!K$1,[1]products!$A$1:$G$1,0))</f>
        <v>0.5</v>
      </c>
      <c r="L204" s="3">
        <f>INDEX([1]products!$A$1:$G$49,MATCH([1]orders!$D204,[1]products!$A$1:$A$49,0),MATCH([1]orders!L$1,[1]products!$A$1:$G$1,0))</f>
        <v>6.75</v>
      </c>
      <c r="M204" s="3">
        <f>L204*E204</f>
        <v>27</v>
      </c>
      <c r="N204" t="str">
        <f>IF(I204="Rob","Robusta",IF(I204="Exc","Excelsa",IF(I204="Ara","Arabica",IF(I204="Lib","Liberica",""))))</f>
        <v>Arabica</v>
      </c>
      <c r="O204" t="str">
        <f>IF(J204="M","Medium",IF(J204="L","Light",IF(J204="D","Dark","")))</f>
        <v>Medium</v>
      </c>
      <c r="P204" t="str">
        <f>_xlfn.XLOOKUP(C204,[1]customers!$A$1:$A$1001,[1]customers!$I$1:$I$1001,,0)</f>
        <v>No</v>
      </c>
    </row>
    <row r="205" spans="1:16" x14ac:dyDescent="0.25">
      <c r="A205" s="2" t="s">
        <v>3548</v>
      </c>
      <c r="B205" s="4">
        <v>43670</v>
      </c>
      <c r="C205" s="2" t="s">
        <v>3549</v>
      </c>
      <c r="D205" t="s">
        <v>6168</v>
      </c>
      <c r="E205" s="2">
        <v>1</v>
      </c>
      <c r="F205" s="2" t="str">
        <f>_xlfn.XLOOKUP(C205,[1]customers!$A$1:$A$1001,[1]customers!$B$1:$B$1001,,0)</f>
        <v>Lora Dukes</v>
      </c>
      <c r="G205" s="2" t="str">
        <f>IF(_xlfn.XLOOKUP(C205,[1]customers!$A$1:$A$1001,[1]customers!$C$1:$C$1001,,0)=0,"",_xlfn.XLOOKUP(C205,[1]customers!$A$1:$A$1001,[1]customers!$C$1:$C$1001,,0))</f>
        <v/>
      </c>
      <c r="H205" s="2" t="str">
        <f>_xlfn.XLOOKUP(C205,[1]customers!A$1:A$1001,[1]customers!$G$1:$G$1001,,0)</f>
        <v>Ireland</v>
      </c>
      <c r="I205" t="str">
        <f>INDEX([1]products!$A$1:$G$49,MATCH([1]orders!$D205,[1]products!$A$1:$A$49,0),MATCH([1]orders!I$1,[1]products!$A$1:$G$1,0))</f>
        <v>Ara</v>
      </c>
      <c r="J205" t="str">
        <f>INDEX([1]products!$A$1:$G$49,MATCH([1]orders!$D205,[1]products!$A$1:$A$49,0),MATCH([1]orders!J$1,[1]products!$A$1:$G$1,0))</f>
        <v>D</v>
      </c>
      <c r="K205" s="11">
        <f>INDEX([1]products!$A$1:$G$49,MATCH([1]orders!$D205,[1]products!$A$1:$A$49,0),MATCH([1]orders!K$1,[1]products!$A$1:$G$1,0))</f>
        <v>2.5</v>
      </c>
      <c r="L205" s="3">
        <f>INDEX([1]products!$A$1:$G$49,MATCH([1]orders!$D205,[1]products!$A$1:$A$49,0),MATCH([1]orders!L$1,[1]products!$A$1:$G$1,0))</f>
        <v>22.884999999999998</v>
      </c>
      <c r="M205" s="3">
        <f>L205*E205</f>
        <v>22.884999999999998</v>
      </c>
      <c r="N205" t="str">
        <f>IF(I205="Rob","Robusta",IF(I205="Exc","Excelsa",IF(I205="Ara","Arabica",IF(I205="Lib","Liberica",""))))</f>
        <v>Arabica</v>
      </c>
      <c r="O205" t="str">
        <f>IF(J205="M","Medium",IF(J205="L","Light",IF(J205="D","Dark","")))</f>
        <v>Dark</v>
      </c>
      <c r="P205" t="str">
        <f>_xlfn.XLOOKUP(C205,[1]customers!$A$1:$A$1001,[1]customers!$I$1:$I$1001,,0)</f>
        <v>Yes</v>
      </c>
    </row>
    <row r="206" spans="1:16" x14ac:dyDescent="0.25">
      <c r="A206" s="2" t="s">
        <v>2414</v>
      </c>
      <c r="B206" s="4">
        <v>43671</v>
      </c>
      <c r="C206" s="2" t="s">
        <v>2415</v>
      </c>
      <c r="D206" t="s">
        <v>6176</v>
      </c>
      <c r="E206" s="2">
        <v>2</v>
      </c>
      <c r="F206" s="2" t="str">
        <f>_xlfn.XLOOKUP(C206,[1]customers!$A$1:$A$1001,[1]customers!$B$1:$B$1001,,0)</f>
        <v>Lucienne Scargle</v>
      </c>
      <c r="G206" s="2" t="str">
        <f>IF(_xlfn.XLOOKUP(C206,[1]customers!$A$1:$A$1001,[1]customers!$C$1:$C$1001,,0)=0,"",_xlfn.XLOOKUP(C206,[1]customers!$A$1:$A$1001,[1]customers!$C$1:$C$1001,,0))</f>
        <v>lscargle9h@myspace.com</v>
      </c>
      <c r="H206" s="2" t="str">
        <f>_xlfn.XLOOKUP(C206,[1]customers!A$1:A$1001,[1]customers!$G$1:$G$1001,,0)</f>
        <v>United States</v>
      </c>
      <c r="I206" t="str">
        <f>INDEX([1]products!$A$1:$G$49,MATCH([1]orders!$D206,[1]products!$A$1:$A$49,0),MATCH([1]orders!I$1,[1]products!$A$1:$G$1,0))</f>
        <v>Exc</v>
      </c>
      <c r="J206" t="str">
        <f>INDEX([1]products!$A$1:$G$49,MATCH([1]orders!$D206,[1]products!$A$1:$A$49,0),MATCH([1]orders!J$1,[1]products!$A$1:$G$1,0))</f>
        <v>L</v>
      </c>
      <c r="K206" s="11">
        <f>INDEX([1]products!$A$1:$G$49,MATCH([1]orders!$D206,[1]products!$A$1:$A$49,0),MATCH([1]orders!K$1,[1]products!$A$1:$G$1,0))</f>
        <v>0.5</v>
      </c>
      <c r="L206" s="3">
        <f>INDEX([1]products!$A$1:$G$49,MATCH([1]orders!$D206,[1]products!$A$1:$A$49,0),MATCH([1]orders!L$1,[1]products!$A$1:$G$1,0))</f>
        <v>8.91</v>
      </c>
      <c r="M206" s="3">
        <f>L206*E206</f>
        <v>17.82</v>
      </c>
      <c r="N206" t="str">
        <f>IF(I206="Rob","Robusta",IF(I206="Exc","Excelsa",IF(I206="Ara","Arabica",IF(I206="Lib","Liberica",""))))</f>
        <v>Excelsa</v>
      </c>
      <c r="O206" t="str">
        <f>IF(J206="M","Medium",IF(J206="L","Light",IF(J206="D","Dark","")))</f>
        <v>Light</v>
      </c>
      <c r="P206" t="str">
        <f>_xlfn.XLOOKUP(C206,[1]customers!$A$1:$A$1001,[1]customers!$I$1:$I$1001,,0)</f>
        <v>No</v>
      </c>
    </row>
    <row r="207" spans="1:16" x14ac:dyDescent="0.25">
      <c r="A207" s="2" t="s">
        <v>2414</v>
      </c>
      <c r="B207" s="4">
        <v>43672</v>
      </c>
      <c r="C207" s="2" t="s">
        <v>2415</v>
      </c>
      <c r="D207" t="s">
        <v>6169</v>
      </c>
      <c r="E207" s="2">
        <v>5</v>
      </c>
      <c r="F207" s="2" t="str">
        <f>_xlfn.XLOOKUP(C207,[1]customers!$A$1:$A$1001,[1]customers!$B$1:$B$1001,,0)</f>
        <v>Lucienne Scargle</v>
      </c>
      <c r="G207" s="2" t="str">
        <f>IF(_xlfn.XLOOKUP(C207,[1]customers!$A$1:$A$1001,[1]customers!$C$1:$C$1001,,0)=0,"",_xlfn.XLOOKUP(C207,[1]customers!$A$1:$A$1001,[1]customers!$C$1:$C$1001,,0))</f>
        <v>lscargle9h@myspace.com</v>
      </c>
      <c r="H207" s="2" t="str">
        <f>_xlfn.XLOOKUP(C207,[1]customers!A$1:A$1001,[1]customers!$G$1:$G$1001,,0)</f>
        <v>United States</v>
      </c>
      <c r="I207" t="str">
        <f>INDEX([1]products!$A$1:$G$49,MATCH([1]orders!$D207,[1]products!$A$1:$A$49,0),MATCH([1]orders!I$1,[1]products!$A$1:$G$1,0))</f>
        <v>Lib</v>
      </c>
      <c r="J207" t="str">
        <f>INDEX([1]products!$A$1:$G$49,MATCH([1]orders!$D207,[1]products!$A$1:$A$49,0),MATCH([1]orders!J$1,[1]products!$A$1:$G$1,0))</f>
        <v>D</v>
      </c>
      <c r="K207" s="11">
        <f>INDEX([1]products!$A$1:$G$49,MATCH([1]orders!$D207,[1]products!$A$1:$A$49,0),MATCH([1]orders!K$1,[1]products!$A$1:$G$1,0))</f>
        <v>0.5</v>
      </c>
      <c r="L207" s="3">
        <f>INDEX([1]products!$A$1:$G$49,MATCH([1]orders!$D207,[1]products!$A$1:$A$49,0),MATCH([1]orders!L$1,[1]products!$A$1:$G$1,0))</f>
        <v>7.77</v>
      </c>
      <c r="M207" s="3">
        <f>L207*E207</f>
        <v>38.849999999999994</v>
      </c>
      <c r="N207" t="str">
        <f>IF(I207="Rob","Robusta",IF(I207="Exc","Excelsa",IF(I207="Ara","Arabica",IF(I207="Lib","Liberica",""))))</f>
        <v>Liberica</v>
      </c>
      <c r="O207" t="str">
        <f>IF(J207="M","Medium",IF(J207="L","Light",IF(J207="D","Dark","")))</f>
        <v>Dark</v>
      </c>
      <c r="P207" t="str">
        <f>_xlfn.XLOOKUP(C207,[1]customers!$A$1:$A$1001,[1]customers!$I$1:$I$1001,,0)</f>
        <v>No</v>
      </c>
    </row>
    <row r="208" spans="1:16" x14ac:dyDescent="0.25">
      <c r="A208" s="2" t="s">
        <v>872</v>
      </c>
      <c r="B208" s="4">
        <v>43673</v>
      </c>
      <c r="C208" s="2" t="s">
        <v>873</v>
      </c>
      <c r="D208" t="s">
        <v>6174</v>
      </c>
      <c r="E208" s="2">
        <v>1</v>
      </c>
      <c r="F208" s="2" t="str">
        <f>_xlfn.XLOOKUP(C208,[1]customers!$A$1:$A$1001,[1]customers!$B$1:$B$1001,,0)</f>
        <v>Hayward Goulter</v>
      </c>
      <c r="G208" s="2" t="str">
        <f>IF(_xlfn.XLOOKUP(C208,[1]customers!$A$1:$A$1001,[1]customers!$C$1:$C$1001,,0)=0,"",_xlfn.XLOOKUP(C208,[1]customers!$A$1:$A$1001,[1]customers!$C$1:$C$1001,,0))</f>
        <v>hgoulter1w@abc.net.au</v>
      </c>
      <c r="H208" s="2" t="str">
        <f>_xlfn.XLOOKUP(C208,[1]customers!A$1:A$1001,[1]customers!$G$1:$G$1001,,0)</f>
        <v>United States</v>
      </c>
      <c r="I208" t="str">
        <f>INDEX([1]products!$A$1:$G$49,MATCH([1]orders!$D208,[1]products!$A$1:$A$49,0),MATCH([1]orders!I$1,[1]products!$A$1:$G$1,0))</f>
        <v>Rob</v>
      </c>
      <c r="J208" t="str">
        <f>INDEX([1]products!$A$1:$G$49,MATCH([1]orders!$D208,[1]products!$A$1:$A$49,0),MATCH([1]orders!J$1,[1]products!$A$1:$G$1,0))</f>
        <v>M</v>
      </c>
      <c r="K208" s="11">
        <f>INDEX([1]products!$A$1:$G$49,MATCH([1]orders!$D208,[1]products!$A$1:$A$49,0),MATCH([1]orders!K$1,[1]products!$A$1:$G$1,0))</f>
        <v>0.2</v>
      </c>
      <c r="L208" s="3">
        <f>INDEX([1]products!$A$1:$G$49,MATCH([1]orders!$D208,[1]products!$A$1:$A$49,0),MATCH([1]orders!L$1,[1]products!$A$1:$G$1,0))</f>
        <v>2.9849999999999999</v>
      </c>
      <c r="M208" s="3">
        <f>L208*E208</f>
        <v>2.9849999999999999</v>
      </c>
      <c r="N208" t="str">
        <f>IF(I208="Rob","Robusta",IF(I208="Exc","Excelsa",IF(I208="Ara","Arabica",IF(I208="Lib","Liberica",""))))</f>
        <v>Robusta</v>
      </c>
      <c r="O208" t="str">
        <f>IF(J208="M","Medium",IF(J208="L","Light",IF(J208="D","Dark","")))</f>
        <v>Medium</v>
      </c>
      <c r="P208" t="str">
        <f>_xlfn.XLOOKUP(C208,[1]customers!$A$1:$A$1001,[1]customers!$I$1:$I$1001,,0)</f>
        <v>No</v>
      </c>
    </row>
    <row r="209" spans="1:16" x14ac:dyDescent="0.25">
      <c r="A209" s="2" t="s">
        <v>2107</v>
      </c>
      <c r="B209" s="4">
        <v>43674</v>
      </c>
      <c r="C209" s="2" t="s">
        <v>2108</v>
      </c>
      <c r="D209" t="s">
        <v>6152</v>
      </c>
      <c r="E209" s="2">
        <v>4</v>
      </c>
      <c r="F209" s="2" t="str">
        <f>_xlfn.XLOOKUP(C209,[1]customers!$A$1:$A$1001,[1]customers!$B$1:$B$1001,,0)</f>
        <v>Byram Mergue</v>
      </c>
      <c r="G209" s="2" t="str">
        <f>IF(_xlfn.XLOOKUP(C209,[1]customers!$A$1:$A$1001,[1]customers!$C$1:$C$1001,,0)=0,"",_xlfn.XLOOKUP(C209,[1]customers!$A$1:$A$1001,[1]customers!$C$1:$C$1001,,0))</f>
        <v>bmergue7y@umn.edu</v>
      </c>
      <c r="H209" s="2" t="str">
        <f>_xlfn.XLOOKUP(C209,[1]customers!A$1:A$1001,[1]customers!$G$1:$G$1001,,0)</f>
        <v>United States</v>
      </c>
      <c r="I209" t="str">
        <f>INDEX([1]products!$A$1:$G$49,MATCH([1]orders!$D209,[1]products!$A$1:$A$49,0),MATCH([1]orders!I$1,[1]products!$A$1:$G$1,0))</f>
        <v>Ara</v>
      </c>
      <c r="J209" t="str">
        <f>INDEX([1]products!$A$1:$G$49,MATCH([1]orders!$D209,[1]products!$A$1:$A$49,0),MATCH([1]orders!J$1,[1]products!$A$1:$G$1,0))</f>
        <v>M</v>
      </c>
      <c r="K209" s="11">
        <f>INDEX([1]products!$A$1:$G$49,MATCH([1]orders!$D209,[1]products!$A$1:$A$49,0),MATCH([1]orders!K$1,[1]products!$A$1:$G$1,0))</f>
        <v>0.2</v>
      </c>
      <c r="L209" s="3">
        <f>INDEX([1]products!$A$1:$G$49,MATCH([1]orders!$D209,[1]products!$A$1:$A$49,0),MATCH([1]orders!L$1,[1]products!$A$1:$G$1,0))</f>
        <v>3.375</v>
      </c>
      <c r="M209" s="3">
        <f>L209*E209</f>
        <v>13.5</v>
      </c>
      <c r="N209" t="str">
        <f>IF(I209="Rob","Robusta",IF(I209="Exc","Excelsa",IF(I209="Ara","Arabica",IF(I209="Lib","Liberica",""))))</f>
        <v>Arabica</v>
      </c>
      <c r="O209" t="str">
        <f>IF(J209="M","Medium",IF(J209="L","Light",IF(J209="D","Dark","")))</f>
        <v>Medium</v>
      </c>
      <c r="P209" t="str">
        <f>_xlfn.XLOOKUP(C209,[1]customers!$A$1:$A$1001,[1]customers!$I$1:$I$1001,,0)</f>
        <v>Yes</v>
      </c>
    </row>
    <row r="210" spans="1:16" x14ac:dyDescent="0.25">
      <c r="A210" s="2" t="s">
        <v>587</v>
      </c>
      <c r="B210" s="4">
        <v>43675</v>
      </c>
      <c r="C210" s="2" t="s">
        <v>588</v>
      </c>
      <c r="D210" t="s">
        <v>6140</v>
      </c>
      <c r="E210" s="2">
        <v>6</v>
      </c>
      <c r="F210" s="2" t="str">
        <f>_xlfn.XLOOKUP(C210,[1]customers!$A$1:$A$1001,[1]customers!$B$1:$B$1001,,0)</f>
        <v>Rhianon Broxup</v>
      </c>
      <c r="G210" s="2" t="str">
        <f>IF(_xlfn.XLOOKUP(C210,[1]customers!$A$1:$A$1001,[1]customers!$C$1:$C$1001,,0)=0,"",_xlfn.XLOOKUP(C210,[1]customers!$A$1:$A$1001,[1]customers!$C$1:$C$1001,,0))</f>
        <v>rbroxuph@jimdo.com</v>
      </c>
      <c r="H210" s="2" t="str">
        <f>_xlfn.XLOOKUP(C210,[1]customers!A$1:A$1001,[1]customers!$G$1:$G$1001,,0)</f>
        <v>United States</v>
      </c>
      <c r="I210" t="str">
        <f>INDEX([1]products!$A$1:$G$49,MATCH([1]orders!$D210,[1]products!$A$1:$A$49,0),MATCH([1]orders!I$1,[1]products!$A$1:$G$1,0))</f>
        <v>Ara</v>
      </c>
      <c r="J210" t="str">
        <f>INDEX([1]products!$A$1:$G$49,MATCH([1]orders!$D210,[1]products!$A$1:$A$49,0),MATCH([1]orders!J$1,[1]products!$A$1:$G$1,0))</f>
        <v>L</v>
      </c>
      <c r="K210" s="11">
        <f>INDEX([1]products!$A$1:$G$49,MATCH([1]orders!$D210,[1]products!$A$1:$A$49,0),MATCH([1]orders!K$1,[1]products!$A$1:$G$1,0))</f>
        <v>1</v>
      </c>
      <c r="L210" s="3">
        <f>INDEX([1]products!$A$1:$G$49,MATCH([1]orders!$D210,[1]products!$A$1:$A$49,0),MATCH([1]orders!L$1,[1]products!$A$1:$G$1,0))</f>
        <v>12.95</v>
      </c>
      <c r="M210" s="3">
        <f>L210*E210</f>
        <v>77.699999999999989</v>
      </c>
      <c r="N210" t="str">
        <f>IF(I210="Rob","Robusta",IF(I210="Exc","Excelsa",IF(I210="Ara","Arabica",IF(I210="Lib","Liberica",""))))</f>
        <v>Arabica</v>
      </c>
      <c r="O210" t="str">
        <f>IF(J210="M","Medium",IF(J210="L","Light",IF(J210="D","Dark","")))</f>
        <v>Light</v>
      </c>
      <c r="P210" t="str">
        <f>_xlfn.XLOOKUP(C210,[1]customers!$A$1:$A$1001,[1]customers!$I$1:$I$1001,,0)</f>
        <v>No</v>
      </c>
    </row>
    <row r="211" spans="1:16" x14ac:dyDescent="0.25">
      <c r="A211" s="2" t="s">
        <v>2899</v>
      </c>
      <c r="B211" s="4">
        <v>43676</v>
      </c>
      <c r="C211" s="2" t="s">
        <v>2900</v>
      </c>
      <c r="D211" t="s">
        <v>6179</v>
      </c>
      <c r="E211" s="2">
        <v>5</v>
      </c>
      <c r="F211" s="2" t="str">
        <f>_xlfn.XLOOKUP(C211,[1]customers!$A$1:$A$1001,[1]customers!$B$1:$B$1001,,0)</f>
        <v>Minetta Ackrill</v>
      </c>
      <c r="G211" s="2" t="str">
        <f>IF(_xlfn.XLOOKUP(C211,[1]customers!$A$1:$A$1001,[1]customers!$C$1:$C$1001,,0)=0,"",_xlfn.XLOOKUP(C211,[1]customers!$A$1:$A$1001,[1]customers!$C$1:$C$1001,,0))</f>
        <v>mackrillbw@bandcamp.com</v>
      </c>
      <c r="H211" s="2" t="str">
        <f>_xlfn.XLOOKUP(C211,[1]customers!A$1:A$1001,[1]customers!$G$1:$G$1001,,0)</f>
        <v>United States</v>
      </c>
      <c r="I211" t="str">
        <f>INDEX([1]products!$A$1:$G$49,MATCH([1]orders!$D211,[1]products!$A$1:$A$49,0),MATCH([1]orders!I$1,[1]products!$A$1:$G$1,0))</f>
        <v>Rob</v>
      </c>
      <c r="J211" t="str">
        <f>INDEX([1]products!$A$1:$G$49,MATCH([1]orders!$D211,[1]products!$A$1:$A$49,0),MATCH([1]orders!J$1,[1]products!$A$1:$G$1,0))</f>
        <v>L</v>
      </c>
      <c r="K211" s="11">
        <f>INDEX([1]products!$A$1:$G$49,MATCH([1]orders!$D211,[1]products!$A$1:$A$49,0),MATCH([1]orders!K$1,[1]products!$A$1:$G$1,0))</f>
        <v>1</v>
      </c>
      <c r="L211" s="3">
        <f>INDEX([1]products!$A$1:$G$49,MATCH([1]orders!$D211,[1]products!$A$1:$A$49,0),MATCH([1]orders!L$1,[1]products!$A$1:$G$1,0))</f>
        <v>11.95</v>
      </c>
      <c r="M211" s="3">
        <f>L211*E211</f>
        <v>59.75</v>
      </c>
      <c r="N211" t="str">
        <f>IF(I211="Rob","Robusta",IF(I211="Exc","Excelsa",IF(I211="Ara","Arabica",IF(I211="Lib","Liberica",""))))</f>
        <v>Robusta</v>
      </c>
      <c r="O211" t="str">
        <f>IF(J211="M","Medium",IF(J211="L","Light",IF(J211="D","Dark","")))</f>
        <v>Light</v>
      </c>
      <c r="P211" t="str">
        <f>_xlfn.XLOOKUP(C211,[1]customers!$A$1:$A$1001,[1]customers!$I$1:$I$1001,,0)</f>
        <v>No</v>
      </c>
    </row>
    <row r="212" spans="1:16" x14ac:dyDescent="0.25">
      <c r="A212" s="2" t="s">
        <v>5374</v>
      </c>
      <c r="B212" s="4">
        <v>43677</v>
      </c>
      <c r="C212" s="2" t="s">
        <v>5375</v>
      </c>
      <c r="D212" t="s">
        <v>6178</v>
      </c>
      <c r="E212" s="2">
        <v>6</v>
      </c>
      <c r="F212" s="2" t="str">
        <f>_xlfn.XLOOKUP(C212,[1]customers!$A$1:$A$1001,[1]customers!$B$1:$B$1001,,0)</f>
        <v>Ronda Pyson</v>
      </c>
      <c r="G212" s="2" t="str">
        <f>IF(_xlfn.XLOOKUP(C212,[1]customers!$A$1:$A$1001,[1]customers!$C$1:$C$1001,,0)=0,"",_xlfn.XLOOKUP(C212,[1]customers!$A$1:$A$1001,[1]customers!$C$1:$C$1001,,0))</f>
        <v>rpysono0@constantcontact.com</v>
      </c>
      <c r="H212" s="2" t="str">
        <f>_xlfn.XLOOKUP(C212,[1]customers!A$1:A$1001,[1]customers!$G$1:$G$1001,,0)</f>
        <v>Ireland</v>
      </c>
      <c r="I212" t="str">
        <f>INDEX([1]products!$A$1:$G$49,MATCH([1]orders!$D212,[1]products!$A$1:$A$49,0),MATCH([1]orders!I$1,[1]products!$A$1:$G$1,0))</f>
        <v>Rob</v>
      </c>
      <c r="J212" t="str">
        <f>INDEX([1]products!$A$1:$G$49,MATCH([1]orders!$D212,[1]products!$A$1:$A$49,0),MATCH([1]orders!J$1,[1]products!$A$1:$G$1,0))</f>
        <v>L</v>
      </c>
      <c r="K212" s="11">
        <f>INDEX([1]products!$A$1:$G$49,MATCH([1]orders!$D212,[1]products!$A$1:$A$49,0),MATCH([1]orders!K$1,[1]products!$A$1:$G$1,0))</f>
        <v>0.2</v>
      </c>
      <c r="L212" s="3">
        <f>INDEX([1]products!$A$1:$G$49,MATCH([1]orders!$D212,[1]products!$A$1:$A$49,0),MATCH([1]orders!L$1,[1]products!$A$1:$G$1,0))</f>
        <v>3.5849999999999995</v>
      </c>
      <c r="M212" s="3">
        <f>L212*E212</f>
        <v>21.509999999999998</v>
      </c>
      <c r="N212" t="str">
        <f>IF(I212="Rob","Robusta",IF(I212="Exc","Excelsa",IF(I212="Ara","Arabica",IF(I212="Lib","Liberica",""))))</f>
        <v>Robusta</v>
      </c>
      <c r="O212" t="str">
        <f>IF(J212="M","Medium",IF(J212="L","Light",IF(J212="D","Dark","")))</f>
        <v>Light</v>
      </c>
      <c r="P212" t="str">
        <f>_xlfn.XLOOKUP(C212,[1]customers!$A$1:$A$1001,[1]customers!$I$1:$I$1001,,0)</f>
        <v>No</v>
      </c>
    </row>
    <row r="213" spans="1:16" x14ac:dyDescent="0.25">
      <c r="A213" s="2" t="s">
        <v>1152</v>
      </c>
      <c r="B213" s="4">
        <v>43678</v>
      </c>
      <c r="C213" s="2" t="s">
        <v>1153</v>
      </c>
      <c r="D213" t="s">
        <v>6144</v>
      </c>
      <c r="E213" s="2">
        <v>3</v>
      </c>
      <c r="F213" s="2" t="str">
        <f>_xlfn.XLOOKUP(C213,[1]customers!$A$1:$A$1001,[1]customers!$B$1:$B$1001,,0)</f>
        <v>Muffin Yallop</v>
      </c>
      <c r="G213" s="2" t="str">
        <f>IF(_xlfn.XLOOKUP(C213,[1]customers!$A$1:$A$1001,[1]customers!$C$1:$C$1001,,0)=0,"",_xlfn.XLOOKUP(C213,[1]customers!$A$1:$A$1001,[1]customers!$C$1:$C$1001,,0))</f>
        <v>myallop3a@fema.gov</v>
      </c>
      <c r="H213" s="2" t="str">
        <f>_xlfn.XLOOKUP(C213,[1]customers!A$1:A$1001,[1]customers!$G$1:$G$1001,,0)</f>
        <v>United States</v>
      </c>
      <c r="I213" t="str">
        <f>INDEX([1]products!$A$1:$G$49,MATCH([1]orders!$D213,[1]products!$A$1:$A$49,0),MATCH([1]orders!I$1,[1]products!$A$1:$G$1,0))</f>
        <v>Exc</v>
      </c>
      <c r="J213" t="str">
        <f>INDEX([1]products!$A$1:$G$49,MATCH([1]orders!$D213,[1]products!$A$1:$A$49,0),MATCH([1]orders!J$1,[1]products!$A$1:$G$1,0))</f>
        <v>D</v>
      </c>
      <c r="K213" s="11">
        <f>INDEX([1]products!$A$1:$G$49,MATCH([1]orders!$D213,[1]products!$A$1:$A$49,0),MATCH([1]orders!K$1,[1]products!$A$1:$G$1,0))</f>
        <v>0.5</v>
      </c>
      <c r="L213" s="3">
        <f>INDEX([1]products!$A$1:$G$49,MATCH([1]orders!$D213,[1]products!$A$1:$A$49,0),MATCH([1]orders!L$1,[1]products!$A$1:$G$1,0))</f>
        <v>7.29</v>
      </c>
      <c r="M213" s="3">
        <f>L213*E213</f>
        <v>21.87</v>
      </c>
      <c r="N213" t="str">
        <f>IF(I213="Rob","Robusta",IF(I213="Exc","Excelsa",IF(I213="Ara","Arabica",IF(I213="Lib","Liberica",""))))</f>
        <v>Excelsa</v>
      </c>
      <c r="O213" t="str">
        <f>IF(J213="M","Medium",IF(J213="L","Light",IF(J213="D","Dark","")))</f>
        <v>Dark</v>
      </c>
      <c r="P213" t="str">
        <f>_xlfn.XLOOKUP(C213,[1]customers!$A$1:$A$1001,[1]customers!$I$1:$I$1001,,0)</f>
        <v>Yes</v>
      </c>
    </row>
    <row r="214" spans="1:16" x14ac:dyDescent="0.25">
      <c r="A214" s="2" t="s">
        <v>3611</v>
      </c>
      <c r="B214" s="4">
        <v>43679</v>
      </c>
      <c r="C214" s="2" t="s">
        <v>3612</v>
      </c>
      <c r="D214" t="s">
        <v>6184</v>
      </c>
      <c r="E214" s="2">
        <v>4</v>
      </c>
      <c r="F214" s="2" t="str">
        <f>_xlfn.XLOOKUP(C214,[1]customers!$A$1:$A$1001,[1]customers!$B$1:$B$1001,,0)</f>
        <v>Granville Alberts</v>
      </c>
      <c r="G214" s="2" t="str">
        <f>IF(_xlfn.XLOOKUP(C214,[1]customers!$A$1:$A$1001,[1]customers!$C$1:$C$1001,,0)=0,"",_xlfn.XLOOKUP(C214,[1]customers!$A$1:$A$1001,[1]customers!$C$1:$C$1001,,0))</f>
        <v>galbertsfc@etsy.com</v>
      </c>
      <c r="H214" s="2" t="str">
        <f>_xlfn.XLOOKUP(C214,[1]customers!A$1:A$1001,[1]customers!$G$1:$G$1001,,0)</f>
        <v>United Kingdom</v>
      </c>
      <c r="I214" t="str">
        <f>INDEX([1]products!$A$1:$G$49,MATCH([1]orders!$D214,[1]products!$A$1:$A$49,0),MATCH([1]orders!I$1,[1]products!$A$1:$G$1,0))</f>
        <v>Exc</v>
      </c>
      <c r="J214" t="str">
        <f>INDEX([1]products!$A$1:$G$49,MATCH([1]orders!$D214,[1]products!$A$1:$A$49,0),MATCH([1]orders!J$1,[1]products!$A$1:$G$1,0))</f>
        <v>L</v>
      </c>
      <c r="K214" s="11">
        <f>INDEX([1]products!$A$1:$G$49,MATCH([1]orders!$D214,[1]products!$A$1:$A$49,0),MATCH([1]orders!K$1,[1]products!$A$1:$G$1,0))</f>
        <v>0.2</v>
      </c>
      <c r="L214" s="3">
        <f>INDEX([1]products!$A$1:$G$49,MATCH([1]orders!$D214,[1]products!$A$1:$A$49,0),MATCH([1]orders!L$1,[1]products!$A$1:$G$1,0))</f>
        <v>4.4550000000000001</v>
      </c>
      <c r="M214" s="3">
        <f>L214*E214</f>
        <v>17.82</v>
      </c>
      <c r="N214" t="str">
        <f>IF(I214="Rob","Robusta",IF(I214="Exc","Excelsa",IF(I214="Ara","Arabica",IF(I214="Lib","Liberica",""))))</f>
        <v>Excelsa</v>
      </c>
      <c r="O214" t="str">
        <f>IF(J214="M","Medium",IF(J214="L","Light",IF(J214="D","Dark","")))</f>
        <v>Light</v>
      </c>
      <c r="P214" t="str">
        <f>_xlfn.XLOOKUP(C214,[1]customers!$A$1:$A$1001,[1]customers!$I$1:$I$1001,,0)</f>
        <v>Yes</v>
      </c>
    </row>
    <row r="215" spans="1:16" x14ac:dyDescent="0.25">
      <c r="A215" s="2" t="s">
        <v>3950</v>
      </c>
      <c r="B215" s="4">
        <v>43680</v>
      </c>
      <c r="C215" s="2" t="s">
        <v>3951</v>
      </c>
      <c r="D215" t="s">
        <v>6146</v>
      </c>
      <c r="E215" s="2">
        <v>1</v>
      </c>
      <c r="F215" s="2" t="str">
        <f>_xlfn.XLOOKUP(C215,[1]customers!$A$1:$A$1001,[1]customers!$B$1:$B$1001,,0)</f>
        <v>Gunilla Lynch</v>
      </c>
      <c r="G215" s="2" t="str">
        <f>IF(_xlfn.XLOOKUP(C215,[1]customers!$A$1:$A$1001,[1]customers!$C$1:$C$1001,,0)=0,"",_xlfn.XLOOKUP(C215,[1]customers!$A$1:$A$1001,[1]customers!$C$1:$C$1001,,0))</f>
        <v/>
      </c>
      <c r="H215" s="2" t="str">
        <f>_xlfn.XLOOKUP(C215,[1]customers!A$1:A$1001,[1]customers!$G$1:$G$1001,,0)</f>
        <v>United States</v>
      </c>
      <c r="I215" t="str">
        <f>INDEX([1]products!$A$1:$G$49,MATCH([1]orders!$D215,[1]products!$A$1:$A$49,0),MATCH([1]orders!I$1,[1]products!$A$1:$G$1,0))</f>
        <v>Rob</v>
      </c>
      <c r="J215" t="str">
        <f>INDEX([1]products!$A$1:$G$49,MATCH([1]orders!$D215,[1]products!$A$1:$A$49,0),MATCH([1]orders!J$1,[1]products!$A$1:$G$1,0))</f>
        <v>M</v>
      </c>
      <c r="K215" s="11">
        <f>INDEX([1]products!$A$1:$G$49,MATCH([1]orders!$D215,[1]products!$A$1:$A$49,0),MATCH([1]orders!K$1,[1]products!$A$1:$G$1,0))</f>
        <v>0.5</v>
      </c>
      <c r="L215" s="3">
        <f>INDEX([1]products!$A$1:$G$49,MATCH([1]orders!$D215,[1]products!$A$1:$A$49,0),MATCH([1]orders!L$1,[1]products!$A$1:$G$1,0))</f>
        <v>5.97</v>
      </c>
      <c r="M215" s="3">
        <f>L215*E215</f>
        <v>5.97</v>
      </c>
      <c r="N215" t="str">
        <f>IF(I215="Rob","Robusta",IF(I215="Exc","Excelsa",IF(I215="Ara","Arabica",IF(I215="Lib","Liberica",""))))</f>
        <v>Robusta</v>
      </c>
      <c r="O215" t="str">
        <f>IF(J215="M","Medium",IF(J215="L","Light",IF(J215="D","Dark","")))</f>
        <v>Medium</v>
      </c>
      <c r="P215" t="str">
        <f>_xlfn.XLOOKUP(C215,[1]customers!$A$1:$A$1001,[1]customers!$I$1:$I$1001,,0)</f>
        <v>No</v>
      </c>
    </row>
    <row r="216" spans="1:16" x14ac:dyDescent="0.25">
      <c r="A216" s="2" t="s">
        <v>2193</v>
      </c>
      <c r="B216" s="4">
        <v>43681</v>
      </c>
      <c r="C216" s="2" t="s">
        <v>2194</v>
      </c>
      <c r="D216" t="s">
        <v>6157</v>
      </c>
      <c r="E216" s="2">
        <v>1</v>
      </c>
      <c r="F216" s="2" t="str">
        <f>_xlfn.XLOOKUP(C216,[1]customers!$A$1:$A$1001,[1]customers!$B$1:$B$1001,,0)</f>
        <v>Perkin Stonner</v>
      </c>
      <c r="G216" s="2" t="str">
        <f>IF(_xlfn.XLOOKUP(C216,[1]customers!$A$1:$A$1001,[1]customers!$C$1:$C$1001,,0)=0,"",_xlfn.XLOOKUP(C216,[1]customers!$A$1:$A$1001,[1]customers!$C$1:$C$1001,,0))</f>
        <v>pstonner8e@moonfruit.com</v>
      </c>
      <c r="H216" s="2" t="str">
        <f>_xlfn.XLOOKUP(C216,[1]customers!A$1:A$1001,[1]customers!$G$1:$G$1001,,0)</f>
        <v>United States</v>
      </c>
      <c r="I216" t="str">
        <f>INDEX([1]products!$A$1:$G$49,MATCH([1]orders!$D216,[1]products!$A$1:$A$49,0),MATCH([1]orders!I$1,[1]products!$A$1:$G$1,0))</f>
        <v>Ara</v>
      </c>
      <c r="J216" t="str">
        <f>INDEX([1]products!$A$1:$G$49,MATCH([1]orders!$D216,[1]products!$A$1:$A$49,0),MATCH([1]orders!J$1,[1]products!$A$1:$G$1,0))</f>
        <v>M</v>
      </c>
      <c r="K216" s="11">
        <f>INDEX([1]products!$A$1:$G$49,MATCH([1]orders!$D216,[1]products!$A$1:$A$49,0),MATCH([1]orders!K$1,[1]products!$A$1:$G$1,0))</f>
        <v>0.5</v>
      </c>
      <c r="L216" s="3">
        <f>INDEX([1]products!$A$1:$G$49,MATCH([1]orders!$D216,[1]products!$A$1:$A$49,0),MATCH([1]orders!L$1,[1]products!$A$1:$G$1,0))</f>
        <v>6.75</v>
      </c>
      <c r="M216" s="3">
        <f>L216*E216</f>
        <v>6.75</v>
      </c>
      <c r="N216" t="str">
        <f>IF(I216="Rob","Robusta",IF(I216="Exc","Excelsa",IF(I216="Ara","Arabica",IF(I216="Lib","Liberica",""))))</f>
        <v>Arabica</v>
      </c>
      <c r="O216" t="str">
        <f>IF(J216="M","Medium",IF(J216="L","Light",IF(J216="D","Dark","")))</f>
        <v>Medium</v>
      </c>
      <c r="P216" t="str">
        <f>_xlfn.XLOOKUP(C216,[1]customers!$A$1:$A$1001,[1]customers!$I$1:$I$1001,,0)</f>
        <v>No</v>
      </c>
    </row>
    <row r="217" spans="1:16" x14ac:dyDescent="0.25">
      <c r="A217" s="2" t="s">
        <v>948</v>
      </c>
      <c r="B217" s="4">
        <v>43682</v>
      </c>
      <c r="C217" s="2" t="s">
        <v>949</v>
      </c>
      <c r="D217" t="s">
        <v>6164</v>
      </c>
      <c r="E217" s="2">
        <v>3</v>
      </c>
      <c r="F217" s="2" t="str">
        <f>_xlfn.XLOOKUP(C217,[1]customers!$A$1:$A$1001,[1]customers!$B$1:$B$1001,,0)</f>
        <v>Sheppard Yann</v>
      </c>
      <c r="G217" s="2" t="str">
        <f>IF(_xlfn.XLOOKUP(C217,[1]customers!$A$1:$A$1001,[1]customers!$C$1:$C$1001,,0)=0,"",_xlfn.XLOOKUP(C217,[1]customers!$A$1:$A$1001,[1]customers!$C$1:$C$1001,,0))</f>
        <v>syann29@senate.gov</v>
      </c>
      <c r="H217" s="2" t="str">
        <f>_xlfn.XLOOKUP(C217,[1]customers!A$1:A$1001,[1]customers!$G$1:$G$1001,,0)</f>
        <v>United States</v>
      </c>
      <c r="I217" t="str">
        <f>INDEX([1]products!$A$1:$G$49,MATCH([1]orders!$D217,[1]products!$A$1:$A$49,0),MATCH([1]orders!I$1,[1]products!$A$1:$G$1,0))</f>
        <v>Lib</v>
      </c>
      <c r="J217" t="str">
        <f>INDEX([1]products!$A$1:$G$49,MATCH([1]orders!$D217,[1]products!$A$1:$A$49,0),MATCH([1]orders!J$1,[1]products!$A$1:$G$1,0))</f>
        <v>L</v>
      </c>
      <c r="K217" s="11">
        <f>INDEX([1]products!$A$1:$G$49,MATCH([1]orders!$D217,[1]products!$A$1:$A$49,0),MATCH([1]orders!K$1,[1]products!$A$1:$G$1,0))</f>
        <v>2.5</v>
      </c>
      <c r="L217" s="3">
        <f>INDEX([1]products!$A$1:$G$49,MATCH([1]orders!$D217,[1]products!$A$1:$A$49,0),MATCH([1]orders!L$1,[1]products!$A$1:$G$1,0))</f>
        <v>36.454999999999998</v>
      </c>
      <c r="M217" s="3">
        <f>L217*E217</f>
        <v>109.36499999999999</v>
      </c>
      <c r="N217" t="str">
        <f>IF(I217="Rob","Robusta",IF(I217="Exc","Excelsa",IF(I217="Ara","Arabica",IF(I217="Lib","Liberica",""))))</f>
        <v>Liberica</v>
      </c>
      <c r="O217" t="str">
        <f>IF(J217="M","Medium",IF(J217="L","Light",IF(J217="D","Dark","")))</f>
        <v>Light</v>
      </c>
      <c r="P217" t="str">
        <f>_xlfn.XLOOKUP(C217,[1]customers!$A$1:$A$1001,[1]customers!$I$1:$I$1001,,0)</f>
        <v>Yes</v>
      </c>
    </row>
    <row r="218" spans="1:16" x14ac:dyDescent="0.25">
      <c r="A218" s="2" t="s">
        <v>1367</v>
      </c>
      <c r="B218" s="4">
        <v>43683</v>
      </c>
      <c r="C218" s="2" t="s">
        <v>1368</v>
      </c>
      <c r="D218" t="s">
        <v>6175</v>
      </c>
      <c r="E218" s="2">
        <v>3</v>
      </c>
      <c r="F218" s="2" t="str">
        <f>_xlfn.XLOOKUP(C218,[1]customers!$A$1:$A$1001,[1]customers!$B$1:$B$1001,,0)</f>
        <v>Fielding Keinrat</v>
      </c>
      <c r="G218" s="2" t="str">
        <f>IF(_xlfn.XLOOKUP(C218,[1]customers!$A$1:$A$1001,[1]customers!$C$1:$C$1001,,0)=0,"",_xlfn.XLOOKUP(C218,[1]customers!$A$1:$A$1001,[1]customers!$C$1:$C$1001,,0))</f>
        <v>fkeinrat4c@dailymail.co.uk</v>
      </c>
      <c r="H218" s="2" t="str">
        <f>_xlfn.XLOOKUP(C218,[1]customers!A$1:A$1001,[1]customers!$G$1:$G$1001,,0)</f>
        <v>United States</v>
      </c>
      <c r="I218" t="str">
        <f>INDEX([1]products!$A$1:$G$49,MATCH([1]orders!$D218,[1]products!$A$1:$A$49,0),MATCH([1]orders!I$1,[1]products!$A$1:$G$1,0))</f>
        <v>Ara</v>
      </c>
      <c r="J218" t="str">
        <f>INDEX([1]products!$A$1:$G$49,MATCH([1]orders!$D218,[1]products!$A$1:$A$49,0),MATCH([1]orders!J$1,[1]products!$A$1:$G$1,0))</f>
        <v>M</v>
      </c>
      <c r="K218" s="11">
        <f>INDEX([1]products!$A$1:$G$49,MATCH([1]orders!$D218,[1]products!$A$1:$A$49,0),MATCH([1]orders!K$1,[1]products!$A$1:$G$1,0))</f>
        <v>2.5</v>
      </c>
      <c r="L218" s="3">
        <f>INDEX([1]products!$A$1:$G$49,MATCH([1]orders!$D218,[1]products!$A$1:$A$49,0),MATCH([1]orders!L$1,[1]products!$A$1:$G$1,0))</f>
        <v>25.874999999999996</v>
      </c>
      <c r="M218" s="3">
        <f>L218*E218</f>
        <v>77.624999999999986</v>
      </c>
      <c r="N218" t="str">
        <f>IF(I218="Rob","Robusta",IF(I218="Exc","Excelsa",IF(I218="Ara","Arabica",IF(I218="Lib","Liberica",""))))</f>
        <v>Arabica</v>
      </c>
      <c r="O218" t="str">
        <f>IF(J218="M","Medium",IF(J218="L","Light",IF(J218="D","Dark","")))</f>
        <v>Medium</v>
      </c>
      <c r="P218" t="str">
        <f>_xlfn.XLOOKUP(C218,[1]customers!$A$1:$A$1001,[1]customers!$I$1:$I$1001,,0)</f>
        <v>Yes</v>
      </c>
    </row>
    <row r="219" spans="1:16" x14ac:dyDescent="0.25">
      <c r="A219" s="2" t="s">
        <v>3260</v>
      </c>
      <c r="B219" s="4">
        <v>43684</v>
      </c>
      <c r="C219" s="2" t="s">
        <v>3261</v>
      </c>
      <c r="D219" t="s">
        <v>6169</v>
      </c>
      <c r="E219" s="2">
        <v>2</v>
      </c>
      <c r="F219" s="2" t="str">
        <f>_xlfn.XLOOKUP(C219,[1]customers!$A$1:$A$1001,[1]customers!$B$1:$B$1001,,0)</f>
        <v>Bob Giannazzi</v>
      </c>
      <c r="G219" s="2" t="str">
        <f>IF(_xlfn.XLOOKUP(C219,[1]customers!$A$1:$A$1001,[1]customers!$C$1:$C$1001,,0)=0,"",_xlfn.XLOOKUP(C219,[1]customers!$A$1:$A$1001,[1]customers!$C$1:$C$1001,,0))</f>
        <v>bgiannazzidm@apple.com</v>
      </c>
      <c r="H219" s="2" t="str">
        <f>_xlfn.XLOOKUP(C219,[1]customers!A$1:A$1001,[1]customers!$G$1:$G$1001,,0)</f>
        <v>United States</v>
      </c>
      <c r="I219" t="str">
        <f>INDEX([1]products!$A$1:$G$49,MATCH([1]orders!$D219,[1]products!$A$1:$A$49,0),MATCH([1]orders!I$1,[1]products!$A$1:$G$1,0))</f>
        <v>Lib</v>
      </c>
      <c r="J219" t="str">
        <f>INDEX([1]products!$A$1:$G$49,MATCH([1]orders!$D219,[1]products!$A$1:$A$49,0),MATCH([1]orders!J$1,[1]products!$A$1:$G$1,0))</f>
        <v>D</v>
      </c>
      <c r="K219" s="11">
        <f>INDEX([1]products!$A$1:$G$49,MATCH([1]orders!$D219,[1]products!$A$1:$A$49,0),MATCH([1]orders!K$1,[1]products!$A$1:$G$1,0))</f>
        <v>0.5</v>
      </c>
      <c r="L219" s="3">
        <f>INDEX([1]products!$A$1:$G$49,MATCH([1]orders!$D219,[1]products!$A$1:$A$49,0),MATCH([1]orders!L$1,[1]products!$A$1:$G$1,0))</f>
        <v>7.77</v>
      </c>
      <c r="M219" s="3">
        <f>L219*E219</f>
        <v>15.54</v>
      </c>
      <c r="N219" t="str">
        <f>IF(I219="Rob","Robusta",IF(I219="Exc","Excelsa",IF(I219="Ara","Arabica",IF(I219="Lib","Liberica",""))))</f>
        <v>Liberica</v>
      </c>
      <c r="O219" t="str">
        <f>IF(J219="M","Medium",IF(J219="L","Light",IF(J219="D","Dark","")))</f>
        <v>Dark</v>
      </c>
      <c r="P219" t="str">
        <f>_xlfn.XLOOKUP(C219,[1]customers!$A$1:$A$1001,[1]customers!$I$1:$I$1001,,0)</f>
        <v>No</v>
      </c>
    </row>
    <row r="220" spans="1:16" x14ac:dyDescent="0.25">
      <c r="A220" s="2" t="s">
        <v>1671</v>
      </c>
      <c r="B220" s="4">
        <v>43685</v>
      </c>
      <c r="C220" s="2" t="s">
        <v>1672</v>
      </c>
      <c r="D220" t="s">
        <v>6143</v>
      </c>
      <c r="E220" s="2">
        <v>4</v>
      </c>
      <c r="F220" s="2" t="str">
        <f>_xlfn.XLOOKUP(C220,[1]customers!$A$1:$A$1001,[1]customers!$B$1:$B$1001,,0)</f>
        <v>Anselma Attwater</v>
      </c>
      <c r="G220" s="2" t="str">
        <f>IF(_xlfn.XLOOKUP(C220,[1]customers!$A$1:$A$1001,[1]customers!$C$1:$C$1001,,0)=0,"",_xlfn.XLOOKUP(C220,[1]customers!$A$1:$A$1001,[1]customers!$C$1:$C$1001,,0))</f>
        <v>aattwater5u@wikia.com</v>
      </c>
      <c r="H220" s="2" t="str">
        <f>_xlfn.XLOOKUP(C220,[1]customers!A$1:A$1001,[1]customers!$G$1:$G$1001,,0)</f>
        <v>United States</v>
      </c>
      <c r="I220" t="str">
        <f>INDEX([1]products!$A$1:$G$49,MATCH([1]orders!$D220,[1]products!$A$1:$A$49,0),MATCH([1]orders!I$1,[1]products!$A$1:$G$1,0))</f>
        <v>Lib</v>
      </c>
      <c r="J220" t="str">
        <f>INDEX([1]products!$A$1:$G$49,MATCH([1]orders!$D220,[1]products!$A$1:$A$49,0),MATCH([1]orders!J$1,[1]products!$A$1:$G$1,0))</f>
        <v>D</v>
      </c>
      <c r="K220" s="11">
        <f>INDEX([1]products!$A$1:$G$49,MATCH([1]orders!$D220,[1]products!$A$1:$A$49,0),MATCH([1]orders!K$1,[1]products!$A$1:$G$1,0))</f>
        <v>1</v>
      </c>
      <c r="L220" s="3">
        <f>INDEX([1]products!$A$1:$G$49,MATCH([1]orders!$D220,[1]products!$A$1:$A$49,0),MATCH([1]orders!L$1,[1]products!$A$1:$G$1,0))</f>
        <v>12.95</v>
      </c>
      <c r="M220" s="3">
        <f>L220*E220</f>
        <v>51.8</v>
      </c>
      <c r="N220" t="str">
        <f>IF(I220="Rob","Robusta",IF(I220="Exc","Excelsa",IF(I220="Ara","Arabica",IF(I220="Lib","Liberica",""))))</f>
        <v>Liberica</v>
      </c>
      <c r="O220" t="str">
        <f>IF(J220="M","Medium",IF(J220="L","Light",IF(J220="D","Dark","")))</f>
        <v>Dark</v>
      </c>
      <c r="P220" t="str">
        <f>_xlfn.XLOOKUP(C220,[1]customers!$A$1:$A$1001,[1]customers!$I$1:$I$1001,,0)</f>
        <v>Yes</v>
      </c>
    </row>
    <row r="221" spans="1:16" x14ac:dyDescent="0.25">
      <c r="A221" s="2" t="s">
        <v>2123</v>
      </c>
      <c r="B221" s="4">
        <v>43686</v>
      </c>
      <c r="C221" s="2" t="s">
        <v>2124</v>
      </c>
      <c r="D221" t="s">
        <v>6163</v>
      </c>
      <c r="E221" s="2">
        <v>5</v>
      </c>
      <c r="F221" s="2" t="str">
        <f>_xlfn.XLOOKUP(C221,[1]customers!$A$1:$A$1001,[1]customers!$B$1:$B$1001,,0)</f>
        <v>Marris Grcic</v>
      </c>
      <c r="G221" s="2" t="str">
        <f>IF(_xlfn.XLOOKUP(C221,[1]customers!$A$1:$A$1001,[1]customers!$C$1:$C$1001,,0)=0,"",_xlfn.XLOOKUP(C221,[1]customers!$A$1:$A$1001,[1]customers!$C$1:$C$1001,,0))</f>
        <v/>
      </c>
      <c r="H221" s="2" t="str">
        <f>_xlfn.XLOOKUP(C221,[1]customers!A$1:A$1001,[1]customers!$G$1:$G$1001,,0)</f>
        <v>United States</v>
      </c>
      <c r="I221" t="str">
        <f>INDEX([1]products!$A$1:$G$49,MATCH([1]orders!$D221,[1]products!$A$1:$A$49,0),MATCH([1]orders!I$1,[1]products!$A$1:$G$1,0))</f>
        <v>Rob</v>
      </c>
      <c r="J221" t="str">
        <f>INDEX([1]products!$A$1:$G$49,MATCH([1]orders!$D221,[1]products!$A$1:$A$49,0),MATCH([1]orders!J$1,[1]products!$A$1:$G$1,0))</f>
        <v>D</v>
      </c>
      <c r="K221" s="11">
        <f>INDEX([1]products!$A$1:$G$49,MATCH([1]orders!$D221,[1]products!$A$1:$A$49,0),MATCH([1]orders!K$1,[1]products!$A$1:$G$1,0))</f>
        <v>0.2</v>
      </c>
      <c r="L221" s="3">
        <f>INDEX([1]products!$A$1:$G$49,MATCH([1]orders!$D221,[1]products!$A$1:$A$49,0),MATCH([1]orders!L$1,[1]products!$A$1:$G$1,0))</f>
        <v>2.6849999999999996</v>
      </c>
      <c r="M221" s="3">
        <f>L221*E221</f>
        <v>13.424999999999997</v>
      </c>
      <c r="N221" t="str">
        <f>IF(I221="Rob","Robusta",IF(I221="Exc","Excelsa",IF(I221="Ara","Arabica",IF(I221="Lib","Liberica",""))))</f>
        <v>Robusta</v>
      </c>
      <c r="O221" t="str">
        <f>IF(J221="M","Medium",IF(J221="L","Light",IF(J221="D","Dark","")))</f>
        <v>Dark</v>
      </c>
      <c r="P221" t="str">
        <f>_xlfn.XLOOKUP(C221,[1]customers!$A$1:$A$1001,[1]customers!$I$1:$I$1001,,0)</f>
        <v>Yes</v>
      </c>
    </row>
    <row r="222" spans="1:16" x14ac:dyDescent="0.25">
      <c r="A222" s="2" t="s">
        <v>1694</v>
      </c>
      <c r="B222" s="4">
        <v>43687</v>
      </c>
      <c r="C222" s="2" t="s">
        <v>1695</v>
      </c>
      <c r="D222" t="s">
        <v>6170</v>
      </c>
      <c r="E222" s="2">
        <v>2</v>
      </c>
      <c r="F222" s="2" t="str">
        <f>_xlfn.XLOOKUP(C222,[1]customers!$A$1:$A$1001,[1]customers!$B$1:$B$1001,,0)</f>
        <v>Murdock Hame</v>
      </c>
      <c r="G222" s="2" t="str">
        <f>IF(_xlfn.XLOOKUP(C222,[1]customers!$A$1:$A$1001,[1]customers!$C$1:$C$1001,,0)=0,"",_xlfn.XLOOKUP(C222,[1]customers!$A$1:$A$1001,[1]customers!$C$1:$C$1001,,0))</f>
        <v>mhame5y@newsvine.com</v>
      </c>
      <c r="H222" s="2" t="str">
        <f>_xlfn.XLOOKUP(C222,[1]customers!A$1:A$1001,[1]customers!$G$1:$G$1001,,0)</f>
        <v>Ireland</v>
      </c>
      <c r="I222" t="str">
        <f>INDEX([1]products!$A$1:$G$49,MATCH([1]orders!$D222,[1]products!$A$1:$A$49,0),MATCH([1]orders!I$1,[1]products!$A$1:$G$1,0))</f>
        <v>Lib</v>
      </c>
      <c r="J222" t="str">
        <f>INDEX([1]products!$A$1:$G$49,MATCH([1]orders!$D222,[1]products!$A$1:$A$49,0),MATCH([1]orders!J$1,[1]products!$A$1:$G$1,0))</f>
        <v>L</v>
      </c>
      <c r="K222" s="11">
        <f>INDEX([1]products!$A$1:$G$49,MATCH([1]orders!$D222,[1]products!$A$1:$A$49,0),MATCH([1]orders!K$1,[1]products!$A$1:$G$1,0))</f>
        <v>1</v>
      </c>
      <c r="L222" s="3">
        <f>INDEX([1]products!$A$1:$G$49,MATCH([1]orders!$D222,[1]products!$A$1:$A$49,0),MATCH([1]orders!L$1,[1]products!$A$1:$G$1,0))</f>
        <v>15.85</v>
      </c>
      <c r="M222" s="3">
        <f>L222*E222</f>
        <v>31.7</v>
      </c>
      <c r="N222" t="str">
        <f>IF(I222="Rob","Robusta",IF(I222="Exc","Excelsa",IF(I222="Ara","Arabica",IF(I222="Lib","Liberica",""))))</f>
        <v>Liberica</v>
      </c>
      <c r="O222" t="str">
        <f>IF(J222="M","Medium",IF(J222="L","Light",IF(J222="D","Dark","")))</f>
        <v>Light</v>
      </c>
      <c r="P222" t="str">
        <f>_xlfn.XLOOKUP(C222,[1]customers!$A$1:$A$1001,[1]customers!$I$1:$I$1001,,0)</f>
        <v>No</v>
      </c>
    </row>
    <row r="223" spans="1:16" x14ac:dyDescent="0.25">
      <c r="A223" s="2" t="s">
        <v>750</v>
      </c>
      <c r="B223" s="4">
        <v>43688</v>
      </c>
      <c r="C223" s="2" t="s">
        <v>751</v>
      </c>
      <c r="D223" t="s">
        <v>6166</v>
      </c>
      <c r="E223" s="2">
        <v>2</v>
      </c>
      <c r="F223" s="2" t="str">
        <f>_xlfn.XLOOKUP(C223,[1]customers!$A$1:$A$1001,[1]customers!$B$1:$B$1001,,0)</f>
        <v>Donna Baskeyfied</v>
      </c>
      <c r="G223" s="2" t="str">
        <f>IF(_xlfn.XLOOKUP(C223,[1]customers!$A$1:$A$1001,[1]customers!$C$1:$C$1001,,0)=0,"",_xlfn.XLOOKUP(C223,[1]customers!$A$1:$A$1001,[1]customers!$C$1:$C$1001,,0))</f>
        <v/>
      </c>
      <c r="H223" s="2" t="str">
        <f>_xlfn.XLOOKUP(C223,[1]customers!A$1:A$1001,[1]customers!$G$1:$G$1001,,0)</f>
        <v>United States</v>
      </c>
      <c r="I223" t="str">
        <f>INDEX([1]products!$A$1:$G$49,MATCH([1]orders!$D223,[1]products!$A$1:$A$49,0),MATCH([1]orders!I$1,[1]products!$A$1:$G$1,0))</f>
        <v>Exc</v>
      </c>
      <c r="J223" t="str">
        <f>INDEX([1]products!$A$1:$G$49,MATCH([1]orders!$D223,[1]products!$A$1:$A$49,0),MATCH([1]orders!J$1,[1]products!$A$1:$G$1,0))</f>
        <v>M</v>
      </c>
      <c r="K223" s="11">
        <f>INDEX([1]products!$A$1:$G$49,MATCH([1]orders!$D223,[1]products!$A$1:$A$49,0),MATCH([1]orders!K$1,[1]products!$A$1:$G$1,0))</f>
        <v>2.5</v>
      </c>
      <c r="L223" s="3">
        <f>INDEX([1]products!$A$1:$G$49,MATCH([1]orders!$D223,[1]products!$A$1:$A$49,0),MATCH([1]orders!L$1,[1]products!$A$1:$G$1,0))</f>
        <v>31.624999999999996</v>
      </c>
      <c r="M223" s="3">
        <f>L223*E223</f>
        <v>63.249999999999993</v>
      </c>
      <c r="N223" t="str">
        <f>IF(I223="Rob","Robusta",IF(I223="Exc","Excelsa",IF(I223="Ara","Arabica",IF(I223="Lib","Liberica",""))))</f>
        <v>Excelsa</v>
      </c>
      <c r="O223" t="str">
        <f>IF(J223="M","Medium",IF(J223="L","Light",IF(J223="D","Dark","")))</f>
        <v>Medium</v>
      </c>
      <c r="P223" t="str">
        <f>_xlfn.XLOOKUP(C223,[1]customers!$A$1:$A$1001,[1]customers!$I$1:$I$1001,,0)</f>
        <v>Yes</v>
      </c>
    </row>
    <row r="224" spans="1:16" x14ac:dyDescent="0.25">
      <c r="A224" s="2" t="s">
        <v>4903</v>
      </c>
      <c r="B224" s="4">
        <v>43689</v>
      </c>
      <c r="C224" s="2" t="s">
        <v>4904</v>
      </c>
      <c r="D224" t="s">
        <v>6164</v>
      </c>
      <c r="E224" s="2">
        <v>4</v>
      </c>
      <c r="F224" s="2" t="str">
        <f>_xlfn.XLOOKUP(C224,[1]customers!$A$1:$A$1001,[1]customers!$B$1:$B$1001,,0)</f>
        <v>Lacee Burtenshaw</v>
      </c>
      <c r="G224" s="2" t="str">
        <f>IF(_xlfn.XLOOKUP(C224,[1]customers!$A$1:$A$1001,[1]customers!$C$1:$C$1001,,0)=0,"",_xlfn.XLOOKUP(C224,[1]customers!$A$1:$A$1001,[1]customers!$C$1:$C$1001,,0))</f>
        <v>lburtenshawlp@shinystat.com</v>
      </c>
      <c r="H224" s="2" t="str">
        <f>_xlfn.XLOOKUP(C224,[1]customers!A$1:A$1001,[1]customers!$G$1:$G$1001,,0)</f>
        <v>United States</v>
      </c>
      <c r="I224" t="str">
        <f>INDEX([1]products!$A$1:$G$49,MATCH([1]orders!$D224,[1]products!$A$1:$A$49,0),MATCH([1]orders!I$1,[1]products!$A$1:$G$1,0))</f>
        <v>Lib</v>
      </c>
      <c r="J224" t="str">
        <f>INDEX([1]products!$A$1:$G$49,MATCH([1]orders!$D224,[1]products!$A$1:$A$49,0),MATCH([1]orders!J$1,[1]products!$A$1:$G$1,0))</f>
        <v>L</v>
      </c>
      <c r="K224" s="11">
        <f>INDEX([1]products!$A$1:$G$49,MATCH([1]orders!$D224,[1]products!$A$1:$A$49,0),MATCH([1]orders!K$1,[1]products!$A$1:$G$1,0))</f>
        <v>2.5</v>
      </c>
      <c r="L224" s="3">
        <f>INDEX([1]products!$A$1:$G$49,MATCH([1]orders!$D224,[1]products!$A$1:$A$49,0),MATCH([1]orders!L$1,[1]products!$A$1:$G$1,0))</f>
        <v>36.454999999999998</v>
      </c>
      <c r="M224" s="3">
        <f>L224*E224</f>
        <v>145.82</v>
      </c>
      <c r="N224" t="str">
        <f>IF(I224="Rob","Robusta",IF(I224="Exc","Excelsa",IF(I224="Ara","Arabica",IF(I224="Lib","Liberica",""))))</f>
        <v>Liberica</v>
      </c>
      <c r="O224" t="str">
        <f>IF(J224="M","Medium",IF(J224="L","Light",IF(J224="D","Dark","")))</f>
        <v>Light</v>
      </c>
      <c r="P224" t="str">
        <f>_xlfn.XLOOKUP(C224,[1]customers!$A$1:$A$1001,[1]customers!$I$1:$I$1001,,0)</f>
        <v>No</v>
      </c>
    </row>
    <row r="225" spans="1:16" x14ac:dyDescent="0.25">
      <c r="A225" s="2" t="s">
        <v>3728</v>
      </c>
      <c r="B225" s="4">
        <v>43690</v>
      </c>
      <c r="C225" s="2" t="s">
        <v>3729</v>
      </c>
      <c r="D225" t="s">
        <v>6155</v>
      </c>
      <c r="E225" s="2">
        <v>6</v>
      </c>
      <c r="F225" s="2" t="str">
        <f>_xlfn.XLOOKUP(C225,[1]customers!$A$1:$A$1001,[1]customers!$B$1:$B$1001,,0)</f>
        <v>Cornie Venour</v>
      </c>
      <c r="G225" s="2" t="str">
        <f>IF(_xlfn.XLOOKUP(C225,[1]customers!$A$1:$A$1001,[1]customers!$C$1:$C$1001,,0)=0,"",_xlfn.XLOOKUP(C225,[1]customers!$A$1:$A$1001,[1]customers!$C$1:$C$1001,,0))</f>
        <v>cvenourfx@ask.com</v>
      </c>
      <c r="H225" s="2" t="str">
        <f>_xlfn.XLOOKUP(C225,[1]customers!A$1:A$1001,[1]customers!$G$1:$G$1001,,0)</f>
        <v>United States</v>
      </c>
      <c r="I225" t="str">
        <f>INDEX([1]products!$A$1:$G$49,MATCH([1]orders!$D225,[1]products!$A$1:$A$49,0),MATCH([1]orders!I$1,[1]products!$A$1:$G$1,0))</f>
        <v>Ara</v>
      </c>
      <c r="J225" t="str">
        <f>INDEX([1]products!$A$1:$G$49,MATCH([1]orders!$D225,[1]products!$A$1:$A$49,0),MATCH([1]orders!J$1,[1]products!$A$1:$G$1,0))</f>
        <v>M</v>
      </c>
      <c r="K225" s="11">
        <f>INDEX([1]products!$A$1:$G$49,MATCH([1]orders!$D225,[1]products!$A$1:$A$49,0),MATCH([1]orders!K$1,[1]products!$A$1:$G$1,0))</f>
        <v>1</v>
      </c>
      <c r="L225" s="3">
        <f>INDEX([1]products!$A$1:$G$49,MATCH([1]orders!$D225,[1]products!$A$1:$A$49,0),MATCH([1]orders!L$1,[1]products!$A$1:$G$1,0))</f>
        <v>11.25</v>
      </c>
      <c r="M225" s="3">
        <f>L225*E225</f>
        <v>67.5</v>
      </c>
      <c r="N225" t="str">
        <f>IF(I225="Rob","Robusta",IF(I225="Exc","Excelsa",IF(I225="Ara","Arabica",IF(I225="Lib","Liberica",""))))</f>
        <v>Arabica</v>
      </c>
      <c r="O225" t="str">
        <f>IF(J225="M","Medium",IF(J225="L","Light",IF(J225="D","Dark","")))</f>
        <v>Medium</v>
      </c>
      <c r="P225" t="str">
        <f>_xlfn.XLOOKUP(C225,[1]customers!$A$1:$A$1001,[1]customers!$I$1:$I$1001,,0)</f>
        <v>No</v>
      </c>
    </row>
    <row r="226" spans="1:16" x14ac:dyDescent="0.25">
      <c r="A226" s="2" t="s">
        <v>5147</v>
      </c>
      <c r="B226" s="4">
        <v>43691</v>
      </c>
      <c r="C226" s="2" t="s">
        <v>5148</v>
      </c>
      <c r="D226" t="s">
        <v>6152</v>
      </c>
      <c r="E226" s="2">
        <v>5</v>
      </c>
      <c r="F226" s="2" t="str">
        <f>_xlfn.XLOOKUP(C226,[1]customers!$A$1:$A$1001,[1]customers!$B$1:$B$1001,,0)</f>
        <v>Correy Bourner</v>
      </c>
      <c r="G226" s="2" t="str">
        <f>IF(_xlfn.XLOOKUP(C226,[1]customers!$A$1:$A$1001,[1]customers!$C$1:$C$1001,,0)=0,"",_xlfn.XLOOKUP(C226,[1]customers!$A$1:$A$1001,[1]customers!$C$1:$C$1001,,0))</f>
        <v>cbournermw@chronoengine.com</v>
      </c>
      <c r="H226" s="2" t="str">
        <f>_xlfn.XLOOKUP(C226,[1]customers!A$1:A$1001,[1]customers!$G$1:$G$1001,,0)</f>
        <v>United States</v>
      </c>
      <c r="I226" t="str">
        <f>INDEX([1]products!$A$1:$G$49,MATCH([1]orders!$D226,[1]products!$A$1:$A$49,0),MATCH([1]orders!I$1,[1]products!$A$1:$G$1,0))</f>
        <v>Ara</v>
      </c>
      <c r="J226" t="str">
        <f>INDEX([1]products!$A$1:$G$49,MATCH([1]orders!$D226,[1]products!$A$1:$A$49,0),MATCH([1]orders!J$1,[1]products!$A$1:$G$1,0))</f>
        <v>M</v>
      </c>
      <c r="K226" s="11">
        <f>INDEX([1]products!$A$1:$G$49,MATCH([1]orders!$D226,[1]products!$A$1:$A$49,0),MATCH([1]orders!K$1,[1]products!$A$1:$G$1,0))</f>
        <v>0.2</v>
      </c>
      <c r="L226" s="3">
        <f>INDEX([1]products!$A$1:$G$49,MATCH([1]orders!$D226,[1]products!$A$1:$A$49,0),MATCH([1]orders!L$1,[1]products!$A$1:$G$1,0))</f>
        <v>3.375</v>
      </c>
      <c r="M226" s="3">
        <f>L226*E226</f>
        <v>16.875</v>
      </c>
      <c r="N226" t="str">
        <f>IF(I226="Rob","Robusta",IF(I226="Exc","Excelsa",IF(I226="Ara","Arabica",IF(I226="Lib","Liberica",""))))</f>
        <v>Arabica</v>
      </c>
      <c r="O226" t="str">
        <f>IF(J226="M","Medium",IF(J226="L","Light",IF(J226="D","Dark","")))</f>
        <v>Medium</v>
      </c>
      <c r="P226" t="str">
        <f>_xlfn.XLOOKUP(C226,[1]customers!$A$1:$A$1001,[1]customers!$I$1:$I$1001,,0)</f>
        <v>Yes</v>
      </c>
    </row>
    <row r="227" spans="1:16" x14ac:dyDescent="0.25">
      <c r="A227" s="2" t="s">
        <v>2351</v>
      </c>
      <c r="B227" s="4">
        <v>43692</v>
      </c>
      <c r="C227" s="2" t="s">
        <v>2280</v>
      </c>
      <c r="D227" t="s">
        <v>6172</v>
      </c>
      <c r="E227" s="2">
        <v>3</v>
      </c>
      <c r="F227" s="2" t="str">
        <f>_xlfn.XLOOKUP(C227,[1]customers!$A$1:$A$1001,[1]customers!$B$1:$B$1001,,0)</f>
        <v>Selma McMillian</v>
      </c>
      <c r="G227" s="2" t="str">
        <f>IF(_xlfn.XLOOKUP(C227,[1]customers!$A$1:$A$1001,[1]customers!$C$1:$C$1001,,0)=0,"",_xlfn.XLOOKUP(C227,[1]customers!$A$1:$A$1001,[1]customers!$C$1:$C$1001,,0))</f>
        <v>smcmillian8t@csmonitor.com</v>
      </c>
      <c r="H227" s="2" t="str">
        <f>_xlfn.XLOOKUP(C227,[1]customers!A$1:A$1001,[1]customers!$G$1:$G$1001,,0)</f>
        <v>United States</v>
      </c>
      <c r="I227" t="str">
        <f>INDEX([1]products!$A$1:$G$49,MATCH([1]orders!$D227,[1]products!$A$1:$A$49,0),MATCH([1]orders!I$1,[1]products!$A$1:$G$1,0))</f>
        <v>Rob</v>
      </c>
      <c r="J227" t="str">
        <f>INDEX([1]products!$A$1:$G$49,MATCH([1]orders!$D227,[1]products!$A$1:$A$49,0),MATCH([1]orders!J$1,[1]products!$A$1:$G$1,0))</f>
        <v>D</v>
      </c>
      <c r="K227" s="11">
        <f>INDEX([1]products!$A$1:$G$49,MATCH([1]orders!$D227,[1]products!$A$1:$A$49,0),MATCH([1]orders!K$1,[1]products!$A$1:$G$1,0))</f>
        <v>0.5</v>
      </c>
      <c r="L227" s="3">
        <f>INDEX([1]products!$A$1:$G$49,MATCH([1]orders!$D227,[1]products!$A$1:$A$49,0),MATCH([1]orders!L$1,[1]products!$A$1:$G$1,0))</f>
        <v>5.3699999999999992</v>
      </c>
      <c r="M227" s="3">
        <f>L227*E227</f>
        <v>16.11</v>
      </c>
      <c r="N227" t="str">
        <f>IF(I227="Rob","Robusta",IF(I227="Exc","Excelsa",IF(I227="Ara","Arabica",IF(I227="Lib","Liberica",""))))</f>
        <v>Robusta</v>
      </c>
      <c r="O227" t="str">
        <f>IF(J227="M","Medium",IF(J227="L","Light",IF(J227="D","Dark","")))</f>
        <v>Dark</v>
      </c>
      <c r="P227" t="str">
        <f>_xlfn.XLOOKUP(C227,[1]customers!$A$1:$A$1001,[1]customers!$I$1:$I$1001,,0)</f>
        <v>No</v>
      </c>
    </row>
    <row r="228" spans="1:16" x14ac:dyDescent="0.25">
      <c r="A228" s="2" t="s">
        <v>965</v>
      </c>
      <c r="B228" s="4">
        <v>43693</v>
      </c>
      <c r="C228" s="2" t="s">
        <v>966</v>
      </c>
      <c r="D228" t="s">
        <v>6161</v>
      </c>
      <c r="E228" s="2">
        <v>1</v>
      </c>
      <c r="F228" s="2" t="str">
        <f>_xlfn.XLOOKUP(C228,[1]customers!$A$1:$A$1001,[1]customers!$B$1:$B$1001,,0)</f>
        <v>Zaccaria Sherewood</v>
      </c>
      <c r="G228" s="2" t="str">
        <f>IF(_xlfn.XLOOKUP(C228,[1]customers!$A$1:$A$1001,[1]customers!$C$1:$C$1001,,0)=0,"",_xlfn.XLOOKUP(C228,[1]customers!$A$1:$A$1001,[1]customers!$C$1:$C$1001,,0))</f>
        <v>zsherewood2c@apache.org</v>
      </c>
      <c r="H228" s="2" t="str">
        <f>_xlfn.XLOOKUP(C228,[1]customers!A$1:A$1001,[1]customers!$G$1:$G$1001,,0)</f>
        <v>United States</v>
      </c>
      <c r="I228" t="str">
        <f>INDEX([1]products!$A$1:$G$49,MATCH([1]orders!$D228,[1]products!$A$1:$A$49,0),MATCH([1]orders!I$1,[1]products!$A$1:$G$1,0))</f>
        <v>Lib</v>
      </c>
      <c r="J228" t="str">
        <f>INDEX([1]products!$A$1:$G$49,MATCH([1]orders!$D228,[1]products!$A$1:$A$49,0),MATCH([1]orders!J$1,[1]products!$A$1:$G$1,0))</f>
        <v>L</v>
      </c>
      <c r="K228" s="11">
        <f>INDEX([1]products!$A$1:$G$49,MATCH([1]orders!$D228,[1]products!$A$1:$A$49,0),MATCH([1]orders!K$1,[1]products!$A$1:$G$1,0))</f>
        <v>0.5</v>
      </c>
      <c r="L228" s="3">
        <f>INDEX([1]products!$A$1:$G$49,MATCH([1]orders!$D228,[1]products!$A$1:$A$49,0),MATCH([1]orders!L$1,[1]products!$A$1:$G$1,0))</f>
        <v>9.51</v>
      </c>
      <c r="M228" s="3">
        <f>L228*E228</f>
        <v>9.51</v>
      </c>
      <c r="N228" t="str">
        <f>IF(I228="Rob","Robusta",IF(I228="Exc","Excelsa",IF(I228="Ara","Arabica",IF(I228="Lib","Liberica",""))))</f>
        <v>Liberica</v>
      </c>
      <c r="O228" t="str">
        <f>IF(J228="M","Medium",IF(J228="L","Light",IF(J228="D","Dark","")))</f>
        <v>Light</v>
      </c>
      <c r="P228" t="str">
        <f>_xlfn.XLOOKUP(C228,[1]customers!$A$1:$A$1001,[1]customers!$I$1:$I$1001,,0)</f>
        <v>No</v>
      </c>
    </row>
    <row r="229" spans="1:16" x14ac:dyDescent="0.25">
      <c r="A229" s="2" t="s">
        <v>2999</v>
      </c>
      <c r="B229" s="4">
        <v>43694</v>
      </c>
      <c r="C229" s="2" t="s">
        <v>3000</v>
      </c>
      <c r="D229" t="s">
        <v>6181</v>
      </c>
      <c r="E229" s="2">
        <v>2</v>
      </c>
      <c r="F229" s="2" t="str">
        <f>_xlfn.XLOOKUP(C229,[1]customers!$A$1:$A$1001,[1]customers!$B$1:$B$1001,,0)</f>
        <v>Kizzie Warman</v>
      </c>
      <c r="G229" s="2" t="str">
        <f>IF(_xlfn.XLOOKUP(C229,[1]customers!$A$1:$A$1001,[1]customers!$C$1:$C$1001,,0)=0,"",_xlfn.XLOOKUP(C229,[1]customers!$A$1:$A$1001,[1]customers!$C$1:$C$1001,,0))</f>
        <v>kwarmancd@printfriendly.com</v>
      </c>
      <c r="H229" s="2" t="str">
        <f>_xlfn.XLOOKUP(C229,[1]customers!A$1:A$1001,[1]customers!$G$1:$G$1001,,0)</f>
        <v>Ireland</v>
      </c>
      <c r="I229" t="str">
        <f>INDEX([1]products!$A$1:$G$49,MATCH([1]orders!$D229,[1]products!$A$1:$A$49,0),MATCH([1]orders!I$1,[1]products!$A$1:$G$1,0))</f>
        <v>Lib</v>
      </c>
      <c r="J229" t="str">
        <f>INDEX([1]products!$A$1:$G$49,MATCH([1]orders!$D229,[1]products!$A$1:$A$49,0),MATCH([1]orders!J$1,[1]products!$A$1:$G$1,0))</f>
        <v>M</v>
      </c>
      <c r="K229" s="11">
        <f>INDEX([1]products!$A$1:$G$49,MATCH([1]orders!$D229,[1]products!$A$1:$A$49,0),MATCH([1]orders!K$1,[1]products!$A$1:$G$1,0))</f>
        <v>2.5</v>
      </c>
      <c r="L229" s="3">
        <f>INDEX([1]products!$A$1:$G$49,MATCH([1]orders!$D229,[1]products!$A$1:$A$49,0),MATCH([1]orders!L$1,[1]products!$A$1:$G$1,0))</f>
        <v>33.464999999999996</v>
      </c>
      <c r="M229" s="3">
        <f>L229*E229</f>
        <v>66.929999999999993</v>
      </c>
      <c r="N229" t="str">
        <f>IF(I229="Rob","Robusta",IF(I229="Exc","Excelsa",IF(I229="Ara","Arabica",IF(I229="Lib","Liberica",""))))</f>
        <v>Liberica</v>
      </c>
      <c r="O229" t="str">
        <f>IF(J229="M","Medium",IF(J229="L","Light",IF(J229="D","Dark","")))</f>
        <v>Medium</v>
      </c>
      <c r="P229" t="str">
        <f>_xlfn.XLOOKUP(C229,[1]customers!$A$1:$A$1001,[1]customers!$I$1:$I$1001,,0)</f>
        <v>Yes</v>
      </c>
    </row>
    <row r="230" spans="1:16" x14ac:dyDescent="0.25">
      <c r="A230" s="2" t="s">
        <v>3367</v>
      </c>
      <c r="B230" s="4">
        <v>43695</v>
      </c>
      <c r="C230" s="2" t="s">
        <v>3368</v>
      </c>
      <c r="D230" t="s">
        <v>6147</v>
      </c>
      <c r="E230" s="2">
        <v>3</v>
      </c>
      <c r="F230" s="2" t="str">
        <f>_xlfn.XLOOKUP(C230,[1]customers!$A$1:$A$1001,[1]customers!$B$1:$B$1001,,0)</f>
        <v>Marja Urion</v>
      </c>
      <c r="G230" s="2" t="str">
        <f>IF(_xlfn.XLOOKUP(C230,[1]customers!$A$1:$A$1001,[1]customers!$C$1:$C$1001,,0)=0,"",_xlfn.XLOOKUP(C230,[1]customers!$A$1:$A$1001,[1]customers!$C$1:$C$1001,,0))</f>
        <v>murione5@alexa.com</v>
      </c>
      <c r="H230" s="2" t="str">
        <f>_xlfn.XLOOKUP(C230,[1]customers!A$1:A$1001,[1]customers!$G$1:$G$1001,,0)</f>
        <v>Ireland</v>
      </c>
      <c r="I230" t="str">
        <f>INDEX([1]products!$A$1:$G$49,MATCH([1]orders!$D230,[1]products!$A$1:$A$49,0),MATCH([1]orders!I$1,[1]products!$A$1:$G$1,0))</f>
        <v>Ara</v>
      </c>
      <c r="J230" t="str">
        <f>INDEX([1]products!$A$1:$G$49,MATCH([1]orders!$D230,[1]products!$A$1:$A$49,0),MATCH([1]orders!J$1,[1]products!$A$1:$G$1,0))</f>
        <v>D</v>
      </c>
      <c r="K230" s="11">
        <f>INDEX([1]products!$A$1:$G$49,MATCH([1]orders!$D230,[1]products!$A$1:$A$49,0),MATCH([1]orders!K$1,[1]products!$A$1:$G$1,0))</f>
        <v>1</v>
      </c>
      <c r="L230" s="3">
        <f>INDEX([1]products!$A$1:$G$49,MATCH([1]orders!$D230,[1]products!$A$1:$A$49,0),MATCH([1]orders!L$1,[1]products!$A$1:$G$1,0))</f>
        <v>9.9499999999999993</v>
      </c>
      <c r="M230" s="3">
        <f>L230*E230</f>
        <v>29.849999999999998</v>
      </c>
      <c r="N230" t="str">
        <f>IF(I230="Rob","Robusta",IF(I230="Exc","Excelsa",IF(I230="Ara","Arabica",IF(I230="Lib","Liberica",""))))</f>
        <v>Arabica</v>
      </c>
      <c r="O230" t="str">
        <f>IF(J230="M","Medium",IF(J230="L","Light",IF(J230="D","Dark","")))</f>
        <v>Dark</v>
      </c>
      <c r="P230" t="str">
        <f>_xlfn.XLOOKUP(C230,[1]customers!$A$1:$A$1001,[1]customers!$I$1:$I$1001,,0)</f>
        <v>Yes</v>
      </c>
    </row>
    <row r="231" spans="1:16" x14ac:dyDescent="0.25">
      <c r="A231" s="2" t="s">
        <v>2004</v>
      </c>
      <c r="B231" s="4">
        <v>43696</v>
      </c>
      <c r="C231" s="2" t="s">
        <v>1672</v>
      </c>
      <c r="D231" t="s">
        <v>6147</v>
      </c>
      <c r="E231" s="2">
        <v>2</v>
      </c>
      <c r="F231" s="2" t="str">
        <f>_xlfn.XLOOKUP(C231,[1]customers!$A$1:$A$1001,[1]customers!$B$1:$B$1001,,0)</f>
        <v>Anselma Attwater</v>
      </c>
      <c r="G231" s="2" t="str">
        <f>IF(_xlfn.XLOOKUP(C231,[1]customers!$A$1:$A$1001,[1]customers!$C$1:$C$1001,,0)=0,"",_xlfn.XLOOKUP(C231,[1]customers!$A$1:$A$1001,[1]customers!$C$1:$C$1001,,0))</f>
        <v>aattwater5u@wikia.com</v>
      </c>
      <c r="H231" s="2" t="str">
        <f>_xlfn.XLOOKUP(C231,[1]customers!A$1:A$1001,[1]customers!$G$1:$G$1001,,0)</f>
        <v>United States</v>
      </c>
      <c r="I231" t="str">
        <f>INDEX([1]products!$A$1:$G$49,MATCH([1]orders!$D231,[1]products!$A$1:$A$49,0),MATCH([1]orders!I$1,[1]products!$A$1:$G$1,0))</f>
        <v>Ara</v>
      </c>
      <c r="J231" t="str">
        <f>INDEX([1]products!$A$1:$G$49,MATCH([1]orders!$D231,[1]products!$A$1:$A$49,0),MATCH([1]orders!J$1,[1]products!$A$1:$G$1,0))</f>
        <v>D</v>
      </c>
      <c r="K231" s="11">
        <f>INDEX([1]products!$A$1:$G$49,MATCH([1]orders!$D231,[1]products!$A$1:$A$49,0),MATCH([1]orders!K$1,[1]products!$A$1:$G$1,0))</f>
        <v>1</v>
      </c>
      <c r="L231" s="3">
        <f>INDEX([1]products!$A$1:$G$49,MATCH([1]orders!$D231,[1]products!$A$1:$A$49,0),MATCH([1]orders!L$1,[1]products!$A$1:$G$1,0))</f>
        <v>9.9499999999999993</v>
      </c>
      <c r="M231" s="3">
        <f>L231*E231</f>
        <v>19.899999999999999</v>
      </c>
      <c r="N231" t="str">
        <f>IF(I231="Rob","Robusta",IF(I231="Exc","Excelsa",IF(I231="Ara","Arabica",IF(I231="Lib","Liberica",""))))</f>
        <v>Arabica</v>
      </c>
      <c r="O231" t="str">
        <f>IF(J231="M","Medium",IF(J231="L","Light",IF(J231="D","Dark","")))</f>
        <v>Dark</v>
      </c>
      <c r="P231" t="str">
        <f>_xlfn.XLOOKUP(C231,[1]customers!$A$1:$A$1001,[1]customers!$I$1:$I$1001,,0)</f>
        <v>Yes</v>
      </c>
    </row>
    <row r="232" spans="1:16" x14ac:dyDescent="0.25">
      <c r="A232" s="2" t="s">
        <v>3220</v>
      </c>
      <c r="B232" s="4">
        <v>43697</v>
      </c>
      <c r="C232" s="2" t="s">
        <v>3221</v>
      </c>
      <c r="D232" t="s">
        <v>6165</v>
      </c>
      <c r="E232" s="2">
        <v>2</v>
      </c>
      <c r="F232" s="2" t="str">
        <f>_xlfn.XLOOKUP(C232,[1]customers!$A$1:$A$1001,[1]customers!$B$1:$B$1001,,0)</f>
        <v>Orion Dyott</v>
      </c>
      <c r="G232" s="2" t="str">
        <f>IF(_xlfn.XLOOKUP(C232,[1]customers!$A$1:$A$1001,[1]customers!$C$1:$C$1001,,0)=0,"",_xlfn.XLOOKUP(C232,[1]customers!$A$1:$A$1001,[1]customers!$C$1:$C$1001,,0))</f>
        <v/>
      </c>
      <c r="H232" s="2" t="str">
        <f>_xlfn.XLOOKUP(C232,[1]customers!A$1:A$1001,[1]customers!$G$1:$G$1001,,0)</f>
        <v>United States</v>
      </c>
      <c r="I232" t="str">
        <f>INDEX([1]products!$A$1:$G$49,MATCH([1]orders!$D232,[1]products!$A$1:$A$49,0),MATCH([1]orders!I$1,[1]products!$A$1:$G$1,0))</f>
        <v>Lib</v>
      </c>
      <c r="J232" t="str">
        <f>INDEX([1]products!$A$1:$G$49,MATCH([1]orders!$D232,[1]products!$A$1:$A$49,0),MATCH([1]orders!J$1,[1]products!$A$1:$G$1,0))</f>
        <v>D</v>
      </c>
      <c r="K232" s="11">
        <f>INDEX([1]products!$A$1:$G$49,MATCH([1]orders!$D232,[1]products!$A$1:$A$49,0),MATCH([1]orders!K$1,[1]products!$A$1:$G$1,0))</f>
        <v>2.5</v>
      </c>
      <c r="L232" s="3">
        <f>INDEX([1]products!$A$1:$G$49,MATCH([1]orders!$D232,[1]products!$A$1:$A$49,0),MATCH([1]orders!L$1,[1]products!$A$1:$G$1,0))</f>
        <v>29.784999999999997</v>
      </c>
      <c r="M232" s="3">
        <f>L232*E232</f>
        <v>59.569999999999993</v>
      </c>
      <c r="N232" t="str">
        <f>IF(I232="Rob","Robusta",IF(I232="Exc","Excelsa",IF(I232="Ara","Arabica",IF(I232="Lib","Liberica",""))))</f>
        <v>Liberica</v>
      </c>
      <c r="O232" t="str">
        <f>IF(J232="M","Medium",IF(J232="L","Light",IF(J232="D","Dark","")))</f>
        <v>Dark</v>
      </c>
      <c r="P232" t="str">
        <f>_xlfn.XLOOKUP(C232,[1]customers!$A$1:$A$1001,[1]customers!$I$1:$I$1001,,0)</f>
        <v>Yes</v>
      </c>
    </row>
    <row r="233" spans="1:16" x14ac:dyDescent="0.25">
      <c r="A233" s="2" t="s">
        <v>5466</v>
      </c>
      <c r="B233" s="4">
        <v>43698</v>
      </c>
      <c r="C233" s="2" t="s">
        <v>5467</v>
      </c>
      <c r="D233" t="s">
        <v>6178</v>
      </c>
      <c r="E233" s="2">
        <v>2</v>
      </c>
      <c r="F233" s="2" t="str">
        <f>_xlfn.XLOOKUP(C233,[1]customers!$A$1:$A$1001,[1]customers!$B$1:$B$1001,,0)</f>
        <v>Constanta Hatfull</v>
      </c>
      <c r="G233" s="2" t="str">
        <f>IF(_xlfn.XLOOKUP(C233,[1]customers!$A$1:$A$1001,[1]customers!$C$1:$C$1001,,0)=0,"",_xlfn.XLOOKUP(C233,[1]customers!$A$1:$A$1001,[1]customers!$C$1:$C$1001,,0))</f>
        <v>chatfullog@ebay.com</v>
      </c>
      <c r="H233" s="2" t="str">
        <f>_xlfn.XLOOKUP(C233,[1]customers!A$1:A$1001,[1]customers!$G$1:$G$1001,,0)</f>
        <v>United States</v>
      </c>
      <c r="I233" t="str">
        <f>INDEX([1]products!$A$1:$G$49,MATCH([1]orders!$D233,[1]products!$A$1:$A$49,0),MATCH([1]orders!I$1,[1]products!$A$1:$G$1,0))</f>
        <v>Rob</v>
      </c>
      <c r="J233" t="str">
        <f>INDEX([1]products!$A$1:$G$49,MATCH([1]orders!$D233,[1]products!$A$1:$A$49,0),MATCH([1]orders!J$1,[1]products!$A$1:$G$1,0))</f>
        <v>L</v>
      </c>
      <c r="K233" s="11">
        <f>INDEX([1]products!$A$1:$G$49,MATCH([1]orders!$D233,[1]products!$A$1:$A$49,0),MATCH([1]orders!K$1,[1]products!$A$1:$G$1,0))</f>
        <v>0.2</v>
      </c>
      <c r="L233" s="3">
        <f>INDEX([1]products!$A$1:$G$49,MATCH([1]orders!$D233,[1]products!$A$1:$A$49,0),MATCH([1]orders!L$1,[1]products!$A$1:$G$1,0))</f>
        <v>3.5849999999999995</v>
      </c>
      <c r="M233" s="3">
        <f>L233*E233</f>
        <v>7.169999999999999</v>
      </c>
      <c r="N233" t="str">
        <f>IF(I233="Rob","Robusta",IF(I233="Exc","Excelsa",IF(I233="Ara","Arabica",IF(I233="Lib","Liberica",""))))</f>
        <v>Robusta</v>
      </c>
      <c r="O233" t="str">
        <f>IF(J233="M","Medium",IF(J233="L","Light",IF(J233="D","Dark","")))</f>
        <v>Light</v>
      </c>
      <c r="P233" t="str">
        <f>_xlfn.XLOOKUP(C233,[1]customers!$A$1:$A$1001,[1]customers!$I$1:$I$1001,,0)</f>
        <v>No</v>
      </c>
    </row>
    <row r="234" spans="1:16" x14ac:dyDescent="0.25">
      <c r="A234" s="2" t="s">
        <v>878</v>
      </c>
      <c r="B234" s="4">
        <v>43699</v>
      </c>
      <c r="C234" s="2" t="s">
        <v>879</v>
      </c>
      <c r="D234" t="s">
        <v>6138</v>
      </c>
      <c r="E234" s="2">
        <v>6</v>
      </c>
      <c r="F234" s="2" t="str">
        <f>_xlfn.XLOOKUP(C234,[1]customers!$A$1:$A$1001,[1]customers!$B$1:$B$1001,,0)</f>
        <v>Gay Rizzello</v>
      </c>
      <c r="G234" s="2" t="str">
        <f>IF(_xlfn.XLOOKUP(C234,[1]customers!$A$1:$A$1001,[1]customers!$C$1:$C$1001,,0)=0,"",_xlfn.XLOOKUP(C234,[1]customers!$A$1:$A$1001,[1]customers!$C$1:$C$1001,,0))</f>
        <v>grizzello1x@symantec.com</v>
      </c>
      <c r="H234" s="2" t="str">
        <f>_xlfn.XLOOKUP(C234,[1]customers!A$1:A$1001,[1]customers!$G$1:$G$1001,,0)</f>
        <v>United Kingdom</v>
      </c>
      <c r="I234" t="str">
        <f>INDEX([1]products!$A$1:$G$49,MATCH([1]orders!$D234,[1]products!$A$1:$A$49,0),MATCH([1]orders!I$1,[1]products!$A$1:$G$1,0))</f>
        <v>Rob</v>
      </c>
      <c r="J234" t="str">
        <f>INDEX([1]products!$A$1:$G$49,MATCH([1]orders!$D234,[1]products!$A$1:$A$49,0),MATCH([1]orders!J$1,[1]products!$A$1:$G$1,0))</f>
        <v>M</v>
      </c>
      <c r="K234" s="11">
        <f>INDEX([1]products!$A$1:$G$49,MATCH([1]orders!$D234,[1]products!$A$1:$A$49,0),MATCH([1]orders!K$1,[1]products!$A$1:$G$1,0))</f>
        <v>1</v>
      </c>
      <c r="L234" s="3">
        <f>INDEX([1]products!$A$1:$G$49,MATCH([1]orders!$D234,[1]products!$A$1:$A$49,0),MATCH([1]orders!L$1,[1]products!$A$1:$G$1,0))</f>
        <v>9.9499999999999993</v>
      </c>
      <c r="M234" s="3">
        <f>L234*E234</f>
        <v>59.699999999999996</v>
      </c>
      <c r="N234" t="str">
        <f>IF(I234="Rob","Robusta",IF(I234="Exc","Excelsa",IF(I234="Ara","Arabica",IF(I234="Lib","Liberica",""))))</f>
        <v>Robusta</v>
      </c>
      <c r="O234" t="str">
        <f>IF(J234="M","Medium",IF(J234="L","Light",IF(J234="D","Dark","")))</f>
        <v>Medium</v>
      </c>
      <c r="P234" t="str">
        <f>_xlfn.XLOOKUP(C234,[1]customers!$A$1:$A$1001,[1]customers!$I$1:$I$1001,,0)</f>
        <v>Yes</v>
      </c>
    </row>
    <row r="235" spans="1:16" x14ac:dyDescent="0.25">
      <c r="A235" s="2" t="s">
        <v>2209</v>
      </c>
      <c r="B235" s="4">
        <v>43700</v>
      </c>
      <c r="C235" s="2" t="s">
        <v>2210</v>
      </c>
      <c r="D235" t="s">
        <v>6159</v>
      </c>
      <c r="E235" s="2">
        <v>5</v>
      </c>
      <c r="F235" s="2" t="str">
        <f>_xlfn.XLOOKUP(C235,[1]customers!$A$1:$A$1001,[1]customers!$B$1:$B$1001,,0)</f>
        <v>Benn Checci</v>
      </c>
      <c r="G235" s="2" t="str">
        <f>IF(_xlfn.XLOOKUP(C235,[1]customers!$A$1:$A$1001,[1]customers!$C$1:$C$1001,,0)=0,"",_xlfn.XLOOKUP(C235,[1]customers!$A$1:$A$1001,[1]customers!$C$1:$C$1001,,0))</f>
        <v>bchecci8h@usa.gov</v>
      </c>
      <c r="H235" s="2" t="str">
        <f>_xlfn.XLOOKUP(C235,[1]customers!A$1:A$1001,[1]customers!$G$1:$G$1001,,0)</f>
        <v>United Kingdom</v>
      </c>
      <c r="I235" t="str">
        <f>INDEX([1]products!$A$1:$G$49,MATCH([1]orders!$D235,[1]products!$A$1:$A$49,0),MATCH([1]orders!I$1,[1]products!$A$1:$G$1,0))</f>
        <v>Lib</v>
      </c>
      <c r="J235" t="str">
        <f>INDEX([1]products!$A$1:$G$49,MATCH([1]orders!$D235,[1]products!$A$1:$A$49,0),MATCH([1]orders!J$1,[1]products!$A$1:$G$1,0))</f>
        <v>M</v>
      </c>
      <c r="K235" s="11">
        <f>INDEX([1]products!$A$1:$G$49,MATCH([1]orders!$D235,[1]products!$A$1:$A$49,0),MATCH([1]orders!K$1,[1]products!$A$1:$G$1,0))</f>
        <v>0.2</v>
      </c>
      <c r="L235" s="3">
        <f>INDEX([1]products!$A$1:$G$49,MATCH([1]orders!$D235,[1]products!$A$1:$A$49,0),MATCH([1]orders!L$1,[1]products!$A$1:$G$1,0))</f>
        <v>4.3650000000000002</v>
      </c>
      <c r="M235" s="3">
        <f>L235*E235</f>
        <v>21.825000000000003</v>
      </c>
      <c r="N235" t="str">
        <f>IF(I235="Rob","Robusta",IF(I235="Exc","Excelsa",IF(I235="Ara","Arabica",IF(I235="Lib","Liberica",""))))</f>
        <v>Liberica</v>
      </c>
      <c r="O235" t="str">
        <f>IF(J235="M","Medium",IF(J235="L","Light",IF(J235="D","Dark","")))</f>
        <v>Medium</v>
      </c>
      <c r="P235" t="str">
        <f>_xlfn.XLOOKUP(C235,[1]customers!$A$1:$A$1001,[1]customers!$I$1:$I$1001,,0)</f>
        <v>No</v>
      </c>
    </row>
    <row r="236" spans="1:16" x14ac:dyDescent="0.25">
      <c r="A236" s="2" t="s">
        <v>4808</v>
      </c>
      <c r="B236" s="4">
        <v>43701</v>
      </c>
      <c r="C236" s="2" t="s">
        <v>4809</v>
      </c>
      <c r="D236" t="s">
        <v>6182</v>
      </c>
      <c r="E236" s="2">
        <v>6</v>
      </c>
      <c r="F236" s="2" t="str">
        <f>_xlfn.XLOOKUP(C236,[1]customers!$A$1:$A$1001,[1]customers!$B$1:$B$1001,,0)</f>
        <v>Bobby Folomkin</v>
      </c>
      <c r="G236" s="2" t="str">
        <f>IF(_xlfn.XLOOKUP(C236,[1]customers!$A$1:$A$1001,[1]customers!$C$1:$C$1001,,0)=0,"",_xlfn.XLOOKUP(C236,[1]customers!$A$1:$A$1001,[1]customers!$C$1:$C$1001,,0))</f>
        <v>bfolomkinl8@yolasite.com</v>
      </c>
      <c r="H236" s="2" t="str">
        <f>_xlfn.XLOOKUP(C236,[1]customers!A$1:A$1001,[1]customers!$G$1:$G$1001,,0)</f>
        <v>United States</v>
      </c>
      <c r="I236" t="str">
        <f>INDEX([1]products!$A$1:$G$49,MATCH([1]orders!$D236,[1]products!$A$1:$A$49,0),MATCH([1]orders!I$1,[1]products!$A$1:$G$1,0))</f>
        <v>Ara</v>
      </c>
      <c r="J236" t="str">
        <f>INDEX([1]products!$A$1:$G$49,MATCH([1]orders!$D236,[1]products!$A$1:$A$49,0),MATCH([1]orders!J$1,[1]products!$A$1:$G$1,0))</f>
        <v>L</v>
      </c>
      <c r="K236" s="11">
        <f>INDEX([1]products!$A$1:$G$49,MATCH([1]orders!$D236,[1]products!$A$1:$A$49,0),MATCH([1]orders!K$1,[1]products!$A$1:$G$1,0))</f>
        <v>2.5</v>
      </c>
      <c r="L236" s="3">
        <f>INDEX([1]products!$A$1:$G$49,MATCH([1]orders!$D236,[1]products!$A$1:$A$49,0),MATCH([1]orders!L$1,[1]products!$A$1:$G$1,0))</f>
        <v>29.784999999999997</v>
      </c>
      <c r="M236" s="3">
        <f>L236*E236</f>
        <v>178.70999999999998</v>
      </c>
      <c r="N236" t="str">
        <f>IF(I236="Rob","Robusta",IF(I236="Exc","Excelsa",IF(I236="Ara","Arabica",IF(I236="Lib","Liberica",""))))</f>
        <v>Arabica</v>
      </c>
      <c r="O236" t="str">
        <f>IF(J236="M","Medium",IF(J236="L","Light",IF(J236="D","Dark","")))</f>
        <v>Light</v>
      </c>
      <c r="P236" t="str">
        <f>_xlfn.XLOOKUP(C236,[1]customers!$A$1:$A$1001,[1]customers!$I$1:$I$1001,,0)</f>
        <v>Yes</v>
      </c>
    </row>
    <row r="237" spans="1:16" x14ac:dyDescent="0.25">
      <c r="A237" s="2" t="s">
        <v>5107</v>
      </c>
      <c r="B237" s="4">
        <v>43702</v>
      </c>
      <c r="C237" s="2" t="s">
        <v>5108</v>
      </c>
      <c r="D237" t="s">
        <v>6169</v>
      </c>
      <c r="E237" s="2">
        <v>2</v>
      </c>
      <c r="F237" s="2" t="str">
        <f>_xlfn.XLOOKUP(C237,[1]customers!$A$1:$A$1001,[1]customers!$B$1:$B$1001,,0)</f>
        <v>Bayard Wellan</v>
      </c>
      <c r="G237" s="2" t="str">
        <f>IF(_xlfn.XLOOKUP(C237,[1]customers!$A$1:$A$1001,[1]customers!$C$1:$C$1001,,0)=0,"",_xlfn.XLOOKUP(C237,[1]customers!$A$1:$A$1001,[1]customers!$C$1:$C$1001,,0))</f>
        <v>bwellanmp@cafepress.com</v>
      </c>
      <c r="H237" s="2" t="str">
        <f>_xlfn.XLOOKUP(C237,[1]customers!A$1:A$1001,[1]customers!$G$1:$G$1001,,0)</f>
        <v>United States</v>
      </c>
      <c r="I237" t="str">
        <f>INDEX([1]products!$A$1:$G$49,MATCH([1]orders!$D237,[1]products!$A$1:$A$49,0),MATCH([1]orders!I$1,[1]products!$A$1:$G$1,0))</f>
        <v>Lib</v>
      </c>
      <c r="J237" t="str">
        <f>INDEX([1]products!$A$1:$G$49,MATCH([1]orders!$D237,[1]products!$A$1:$A$49,0),MATCH([1]orders!J$1,[1]products!$A$1:$G$1,0))</f>
        <v>D</v>
      </c>
      <c r="K237" s="11">
        <f>INDEX([1]products!$A$1:$G$49,MATCH([1]orders!$D237,[1]products!$A$1:$A$49,0),MATCH([1]orders!K$1,[1]products!$A$1:$G$1,0))</f>
        <v>0.5</v>
      </c>
      <c r="L237" s="3">
        <f>INDEX([1]products!$A$1:$G$49,MATCH([1]orders!$D237,[1]products!$A$1:$A$49,0),MATCH([1]orders!L$1,[1]products!$A$1:$G$1,0))</f>
        <v>7.77</v>
      </c>
      <c r="M237" s="3">
        <f>L237*E237</f>
        <v>15.54</v>
      </c>
      <c r="N237" t="str">
        <f>IF(I237="Rob","Robusta",IF(I237="Exc","Excelsa",IF(I237="Ara","Arabica",IF(I237="Lib","Liberica",""))))</f>
        <v>Liberica</v>
      </c>
      <c r="O237" t="str">
        <f>IF(J237="M","Medium",IF(J237="L","Light",IF(J237="D","Dark","")))</f>
        <v>Dark</v>
      </c>
      <c r="P237" t="str">
        <f>_xlfn.XLOOKUP(C237,[1]customers!$A$1:$A$1001,[1]customers!$I$1:$I$1001,,0)</f>
        <v>No</v>
      </c>
    </row>
    <row r="238" spans="1:16" x14ac:dyDescent="0.25">
      <c r="A238" s="2" t="s">
        <v>2824</v>
      </c>
      <c r="B238" s="4">
        <v>43703</v>
      </c>
      <c r="C238" s="2" t="s">
        <v>2825</v>
      </c>
      <c r="D238" t="s">
        <v>6178</v>
      </c>
      <c r="E238" s="2">
        <v>3</v>
      </c>
      <c r="F238" s="2" t="str">
        <f>_xlfn.XLOOKUP(C238,[1]customers!$A$1:$A$1001,[1]customers!$B$1:$B$1001,,0)</f>
        <v>Kiri Avramow</v>
      </c>
      <c r="G238" s="2" t="str">
        <f>IF(_xlfn.XLOOKUP(C238,[1]customers!$A$1:$A$1001,[1]customers!$C$1:$C$1001,,0)=0,"",_xlfn.XLOOKUP(C238,[1]customers!$A$1:$A$1001,[1]customers!$C$1:$C$1001,,0))</f>
        <v/>
      </c>
      <c r="H238" s="2" t="str">
        <f>_xlfn.XLOOKUP(C238,[1]customers!A$1:A$1001,[1]customers!$G$1:$G$1001,,0)</f>
        <v>United States</v>
      </c>
      <c r="I238" t="str">
        <f>INDEX([1]products!$A$1:$G$49,MATCH([1]orders!$D238,[1]products!$A$1:$A$49,0),MATCH([1]orders!I$1,[1]products!$A$1:$G$1,0))</f>
        <v>Rob</v>
      </c>
      <c r="J238" t="str">
        <f>INDEX([1]products!$A$1:$G$49,MATCH([1]orders!$D238,[1]products!$A$1:$A$49,0),MATCH([1]orders!J$1,[1]products!$A$1:$G$1,0))</f>
        <v>L</v>
      </c>
      <c r="K238" s="11">
        <f>INDEX([1]products!$A$1:$G$49,MATCH([1]orders!$D238,[1]products!$A$1:$A$49,0),MATCH([1]orders!K$1,[1]products!$A$1:$G$1,0))</f>
        <v>0.2</v>
      </c>
      <c r="L238" s="3">
        <f>INDEX([1]products!$A$1:$G$49,MATCH([1]orders!$D238,[1]products!$A$1:$A$49,0),MATCH([1]orders!L$1,[1]products!$A$1:$G$1,0))</f>
        <v>3.5849999999999995</v>
      </c>
      <c r="M238" s="3">
        <f>L238*E238</f>
        <v>10.754999999999999</v>
      </c>
      <c r="N238" t="str">
        <f>IF(I238="Rob","Robusta",IF(I238="Exc","Excelsa",IF(I238="Ara","Arabica",IF(I238="Lib","Liberica",""))))</f>
        <v>Robusta</v>
      </c>
      <c r="O238" t="str">
        <f>IF(J238="M","Medium",IF(J238="L","Light",IF(J238="D","Dark","")))</f>
        <v>Light</v>
      </c>
      <c r="P238" t="str">
        <f>_xlfn.XLOOKUP(C238,[1]customers!$A$1:$A$1001,[1]customers!$I$1:$I$1001,,0)</f>
        <v>Yes</v>
      </c>
    </row>
    <row r="239" spans="1:16" x14ac:dyDescent="0.25">
      <c r="A239" s="2" t="s">
        <v>5356</v>
      </c>
      <c r="B239" s="4">
        <v>43704</v>
      </c>
      <c r="C239" s="2" t="s">
        <v>5357</v>
      </c>
      <c r="D239" t="s">
        <v>6143</v>
      </c>
      <c r="E239" s="2">
        <v>6</v>
      </c>
      <c r="F239" s="2" t="str">
        <f>_xlfn.XLOOKUP(C239,[1]customers!$A$1:$A$1001,[1]customers!$B$1:$B$1001,,0)</f>
        <v>Noel Chisholm</v>
      </c>
      <c r="G239" s="2" t="str">
        <f>IF(_xlfn.XLOOKUP(C239,[1]customers!$A$1:$A$1001,[1]customers!$C$1:$C$1001,,0)=0,"",_xlfn.XLOOKUP(C239,[1]customers!$A$1:$A$1001,[1]customers!$C$1:$C$1001,,0))</f>
        <v>nchisholmnx@example.com</v>
      </c>
      <c r="H239" s="2" t="str">
        <f>_xlfn.XLOOKUP(C239,[1]customers!A$1:A$1001,[1]customers!$G$1:$G$1001,,0)</f>
        <v>United States</v>
      </c>
      <c r="I239" t="str">
        <f>INDEX([1]products!$A$1:$G$49,MATCH([1]orders!$D239,[1]products!$A$1:$A$49,0),MATCH([1]orders!I$1,[1]products!$A$1:$G$1,0))</f>
        <v>Lib</v>
      </c>
      <c r="J239" t="str">
        <f>INDEX([1]products!$A$1:$G$49,MATCH([1]orders!$D239,[1]products!$A$1:$A$49,0),MATCH([1]orders!J$1,[1]products!$A$1:$G$1,0))</f>
        <v>D</v>
      </c>
      <c r="K239" s="11">
        <f>INDEX([1]products!$A$1:$G$49,MATCH([1]orders!$D239,[1]products!$A$1:$A$49,0),MATCH([1]orders!K$1,[1]products!$A$1:$G$1,0))</f>
        <v>1</v>
      </c>
      <c r="L239" s="3">
        <f>INDEX([1]products!$A$1:$G$49,MATCH([1]orders!$D239,[1]products!$A$1:$A$49,0),MATCH([1]orders!L$1,[1]products!$A$1:$G$1,0))</f>
        <v>12.95</v>
      </c>
      <c r="M239" s="3">
        <f>L239*E239</f>
        <v>77.699999999999989</v>
      </c>
      <c r="N239" t="str">
        <f>IF(I239="Rob","Robusta",IF(I239="Exc","Excelsa",IF(I239="Ara","Arabica",IF(I239="Lib","Liberica",""))))</f>
        <v>Liberica</v>
      </c>
      <c r="O239" t="str">
        <f>IF(J239="M","Medium",IF(J239="L","Light",IF(J239="D","Dark","")))</f>
        <v>Dark</v>
      </c>
      <c r="P239" t="str">
        <f>_xlfn.XLOOKUP(C239,[1]customers!$A$1:$A$1001,[1]customers!$I$1:$I$1001,,0)</f>
        <v>Yes</v>
      </c>
    </row>
    <row r="240" spans="1:16" x14ac:dyDescent="0.25">
      <c r="A240" s="2" t="s">
        <v>2452</v>
      </c>
      <c r="B240" s="4">
        <v>43705</v>
      </c>
      <c r="C240" s="2" t="s">
        <v>2453</v>
      </c>
      <c r="D240" t="s">
        <v>6148</v>
      </c>
      <c r="E240" s="2">
        <v>6</v>
      </c>
      <c r="F240" s="2" t="str">
        <f>_xlfn.XLOOKUP(C240,[1]customers!$A$1:$A$1001,[1]customers!$B$1:$B$1001,,0)</f>
        <v>Shelli Keynd</v>
      </c>
      <c r="G240" s="2" t="str">
        <f>IF(_xlfn.XLOOKUP(C240,[1]customers!$A$1:$A$1001,[1]customers!$C$1:$C$1001,,0)=0,"",_xlfn.XLOOKUP(C240,[1]customers!$A$1:$A$1001,[1]customers!$C$1:$C$1001,,0))</f>
        <v>skeynd9o@narod.ru</v>
      </c>
      <c r="H240" s="2" t="str">
        <f>_xlfn.XLOOKUP(C240,[1]customers!A$1:A$1001,[1]customers!$G$1:$G$1001,,0)</f>
        <v>United States</v>
      </c>
      <c r="I240" t="str">
        <f>INDEX([1]products!$A$1:$G$49,MATCH([1]orders!$D240,[1]products!$A$1:$A$49,0),MATCH([1]orders!I$1,[1]products!$A$1:$G$1,0))</f>
        <v>Exc</v>
      </c>
      <c r="J240" t="str">
        <f>INDEX([1]products!$A$1:$G$49,MATCH([1]orders!$D240,[1]products!$A$1:$A$49,0),MATCH([1]orders!J$1,[1]products!$A$1:$G$1,0))</f>
        <v>L</v>
      </c>
      <c r="K240" s="11">
        <f>INDEX([1]products!$A$1:$G$49,MATCH([1]orders!$D240,[1]products!$A$1:$A$49,0),MATCH([1]orders!K$1,[1]products!$A$1:$G$1,0))</f>
        <v>2.5</v>
      </c>
      <c r="L240" s="3">
        <f>INDEX([1]products!$A$1:$G$49,MATCH([1]orders!$D240,[1]products!$A$1:$A$49,0),MATCH([1]orders!L$1,[1]products!$A$1:$G$1,0))</f>
        <v>34.154999999999994</v>
      </c>
      <c r="M240" s="3">
        <f>L240*E240</f>
        <v>204.92999999999995</v>
      </c>
      <c r="N240" t="str">
        <f>IF(I240="Rob","Robusta",IF(I240="Exc","Excelsa",IF(I240="Ara","Arabica",IF(I240="Lib","Liberica",""))))</f>
        <v>Excelsa</v>
      </c>
      <c r="O240" t="str">
        <f>IF(J240="M","Medium",IF(J240="L","Light",IF(J240="D","Dark","")))</f>
        <v>Light</v>
      </c>
      <c r="P240" t="str">
        <f>_xlfn.XLOOKUP(C240,[1]customers!$A$1:$A$1001,[1]customers!$I$1:$I$1001,,0)</f>
        <v>No</v>
      </c>
    </row>
    <row r="241" spans="1:16" x14ac:dyDescent="0.25">
      <c r="A241" s="2" t="s">
        <v>3373</v>
      </c>
      <c r="B241" s="4">
        <v>43706</v>
      </c>
      <c r="C241" s="2" t="s">
        <v>3374</v>
      </c>
      <c r="D241" t="s">
        <v>6178</v>
      </c>
      <c r="E241" s="2">
        <v>3</v>
      </c>
      <c r="F241" s="2" t="str">
        <f>_xlfn.XLOOKUP(C241,[1]customers!$A$1:$A$1001,[1]customers!$B$1:$B$1001,,0)</f>
        <v>Camellia Kid</v>
      </c>
      <c r="G241" s="2" t="str">
        <f>IF(_xlfn.XLOOKUP(C241,[1]customers!$A$1:$A$1001,[1]customers!$C$1:$C$1001,,0)=0,"",_xlfn.XLOOKUP(C241,[1]customers!$A$1:$A$1001,[1]customers!$C$1:$C$1001,,0))</f>
        <v>ckide6@narod.ru</v>
      </c>
      <c r="H241" s="2" t="str">
        <f>_xlfn.XLOOKUP(C241,[1]customers!A$1:A$1001,[1]customers!$G$1:$G$1001,,0)</f>
        <v>Ireland</v>
      </c>
      <c r="I241" t="str">
        <f>INDEX([1]products!$A$1:$G$49,MATCH([1]orders!$D241,[1]products!$A$1:$A$49,0),MATCH([1]orders!I$1,[1]products!$A$1:$G$1,0))</f>
        <v>Rob</v>
      </c>
      <c r="J241" t="str">
        <f>INDEX([1]products!$A$1:$G$49,MATCH([1]orders!$D241,[1]products!$A$1:$A$49,0),MATCH([1]orders!J$1,[1]products!$A$1:$G$1,0))</f>
        <v>L</v>
      </c>
      <c r="K241" s="11">
        <f>INDEX([1]products!$A$1:$G$49,MATCH([1]orders!$D241,[1]products!$A$1:$A$49,0),MATCH([1]orders!K$1,[1]products!$A$1:$G$1,0))</f>
        <v>0.2</v>
      </c>
      <c r="L241" s="3">
        <f>INDEX([1]products!$A$1:$G$49,MATCH([1]orders!$D241,[1]products!$A$1:$A$49,0),MATCH([1]orders!L$1,[1]products!$A$1:$G$1,0))</f>
        <v>3.5849999999999995</v>
      </c>
      <c r="M241" s="3">
        <f>L241*E241</f>
        <v>10.754999999999999</v>
      </c>
      <c r="N241" t="str">
        <f>IF(I241="Rob","Robusta",IF(I241="Exc","Excelsa",IF(I241="Ara","Arabica",IF(I241="Lib","Liberica",""))))</f>
        <v>Robusta</v>
      </c>
      <c r="O241" t="str">
        <f>IF(J241="M","Medium",IF(J241="L","Light",IF(J241="D","Dark","")))</f>
        <v>Light</v>
      </c>
      <c r="P241" t="str">
        <f>_xlfn.XLOOKUP(C241,[1]customers!$A$1:$A$1001,[1]customers!$I$1:$I$1001,,0)</f>
        <v>Yes</v>
      </c>
    </row>
    <row r="242" spans="1:16" x14ac:dyDescent="0.25">
      <c r="A242" s="2" t="s">
        <v>4488</v>
      </c>
      <c r="B242" s="4">
        <v>43707</v>
      </c>
      <c r="C242" s="2" t="s">
        <v>4489</v>
      </c>
      <c r="D242" t="s">
        <v>6157</v>
      </c>
      <c r="E242" s="2">
        <v>2</v>
      </c>
      <c r="F242" s="2" t="str">
        <f>_xlfn.XLOOKUP(C242,[1]customers!$A$1:$A$1001,[1]customers!$B$1:$B$1001,,0)</f>
        <v>Shelli De Banke</v>
      </c>
      <c r="G242" s="2" t="str">
        <f>IF(_xlfn.XLOOKUP(C242,[1]customers!$A$1:$A$1001,[1]customers!$C$1:$C$1001,,0)=0,"",_xlfn.XLOOKUP(C242,[1]customers!$A$1:$A$1001,[1]customers!$C$1:$C$1001,,0))</f>
        <v>sdejo@newsvine.com</v>
      </c>
      <c r="H242" s="2" t="str">
        <f>_xlfn.XLOOKUP(C242,[1]customers!A$1:A$1001,[1]customers!$G$1:$G$1001,,0)</f>
        <v>United States</v>
      </c>
      <c r="I242" t="str">
        <f>INDEX([1]products!$A$1:$G$49,MATCH([1]orders!$D242,[1]products!$A$1:$A$49,0),MATCH([1]orders!I$1,[1]products!$A$1:$G$1,0))</f>
        <v>Ara</v>
      </c>
      <c r="J242" t="str">
        <f>INDEX([1]products!$A$1:$G$49,MATCH([1]orders!$D242,[1]products!$A$1:$A$49,0),MATCH([1]orders!J$1,[1]products!$A$1:$G$1,0))</f>
        <v>M</v>
      </c>
      <c r="K242" s="11">
        <f>INDEX([1]products!$A$1:$G$49,MATCH([1]orders!$D242,[1]products!$A$1:$A$49,0),MATCH([1]orders!K$1,[1]products!$A$1:$G$1,0))</f>
        <v>0.5</v>
      </c>
      <c r="L242" s="3">
        <f>INDEX([1]products!$A$1:$G$49,MATCH([1]orders!$D242,[1]products!$A$1:$A$49,0),MATCH([1]orders!L$1,[1]products!$A$1:$G$1,0))</f>
        <v>6.75</v>
      </c>
      <c r="M242" s="3">
        <f>L242*E242</f>
        <v>13.5</v>
      </c>
      <c r="N242" t="str">
        <f>IF(I242="Rob","Robusta",IF(I242="Exc","Excelsa",IF(I242="Ara","Arabica",IF(I242="Lib","Liberica",""))))</f>
        <v>Arabica</v>
      </c>
      <c r="O242" t="str">
        <f>IF(J242="M","Medium",IF(J242="L","Light",IF(J242="D","Dark","")))</f>
        <v>Medium</v>
      </c>
      <c r="P242" t="str">
        <f>_xlfn.XLOOKUP(C242,[1]customers!$A$1:$A$1001,[1]customers!$I$1:$I$1001,,0)</f>
        <v>Yes</v>
      </c>
    </row>
    <row r="243" spans="1:16" x14ac:dyDescent="0.25">
      <c r="A243" s="2" t="s">
        <v>2934</v>
      </c>
      <c r="B243" s="4">
        <v>43708</v>
      </c>
      <c r="C243" s="2" t="s">
        <v>2935</v>
      </c>
      <c r="D243" t="s">
        <v>6155</v>
      </c>
      <c r="E243" s="2">
        <v>6</v>
      </c>
      <c r="F243" s="2" t="str">
        <f>_xlfn.XLOOKUP(C243,[1]customers!$A$1:$A$1001,[1]customers!$B$1:$B$1001,,0)</f>
        <v>Nevsa Fields</v>
      </c>
      <c r="G243" s="2" t="str">
        <f>IF(_xlfn.XLOOKUP(C243,[1]customers!$A$1:$A$1001,[1]customers!$C$1:$C$1001,,0)=0,"",_xlfn.XLOOKUP(C243,[1]customers!$A$1:$A$1001,[1]customers!$C$1:$C$1001,,0))</f>
        <v/>
      </c>
      <c r="H243" s="2" t="str">
        <f>_xlfn.XLOOKUP(C243,[1]customers!A$1:A$1001,[1]customers!$G$1:$G$1001,,0)</f>
        <v>United States</v>
      </c>
      <c r="I243" t="str">
        <f>INDEX([1]products!$A$1:$G$49,MATCH([1]orders!$D243,[1]products!$A$1:$A$49,0),MATCH([1]orders!I$1,[1]products!$A$1:$G$1,0))</f>
        <v>Ara</v>
      </c>
      <c r="J243" t="str">
        <f>INDEX([1]products!$A$1:$G$49,MATCH([1]orders!$D243,[1]products!$A$1:$A$49,0),MATCH([1]orders!J$1,[1]products!$A$1:$G$1,0))</f>
        <v>M</v>
      </c>
      <c r="K243" s="11">
        <f>INDEX([1]products!$A$1:$G$49,MATCH([1]orders!$D243,[1]products!$A$1:$A$49,0),MATCH([1]orders!K$1,[1]products!$A$1:$G$1,0))</f>
        <v>1</v>
      </c>
      <c r="L243" s="3">
        <f>INDEX([1]products!$A$1:$G$49,MATCH([1]orders!$D243,[1]products!$A$1:$A$49,0),MATCH([1]orders!L$1,[1]products!$A$1:$G$1,0))</f>
        <v>11.25</v>
      </c>
      <c r="M243" s="3">
        <f>L243*E243</f>
        <v>67.5</v>
      </c>
      <c r="N243" t="str">
        <f>IF(I243="Rob","Robusta",IF(I243="Exc","Excelsa",IF(I243="Ara","Arabica",IF(I243="Lib","Liberica",""))))</f>
        <v>Arabica</v>
      </c>
      <c r="O243" t="str">
        <f>IF(J243="M","Medium",IF(J243="L","Light",IF(J243="D","Dark","")))</f>
        <v>Medium</v>
      </c>
      <c r="P243" t="str">
        <f>_xlfn.XLOOKUP(C243,[1]customers!$A$1:$A$1001,[1]customers!$I$1:$I$1001,,0)</f>
        <v>No</v>
      </c>
    </row>
    <row r="244" spans="1:16" x14ac:dyDescent="0.25">
      <c r="A244" s="2" t="s">
        <v>2923</v>
      </c>
      <c r="B244" s="4">
        <v>43709</v>
      </c>
      <c r="C244" s="2" t="s">
        <v>2924</v>
      </c>
      <c r="D244" t="s">
        <v>6155</v>
      </c>
      <c r="E244" s="2">
        <v>2</v>
      </c>
      <c r="F244" s="2" t="str">
        <f>_xlfn.XLOOKUP(C244,[1]customers!$A$1:$A$1001,[1]customers!$B$1:$B$1001,,0)</f>
        <v>Rod Gowdie</v>
      </c>
      <c r="G244" s="2" t="str">
        <f>IF(_xlfn.XLOOKUP(C244,[1]customers!$A$1:$A$1001,[1]customers!$C$1:$C$1001,,0)=0,"",_xlfn.XLOOKUP(C244,[1]customers!$A$1:$A$1001,[1]customers!$C$1:$C$1001,,0))</f>
        <v/>
      </c>
      <c r="H244" s="2" t="str">
        <f>_xlfn.XLOOKUP(C244,[1]customers!A$1:A$1001,[1]customers!$G$1:$G$1001,,0)</f>
        <v>United States</v>
      </c>
      <c r="I244" t="str">
        <f>INDEX([1]products!$A$1:$G$49,MATCH([1]orders!$D244,[1]products!$A$1:$A$49,0),MATCH([1]orders!I$1,[1]products!$A$1:$G$1,0))</f>
        <v>Ara</v>
      </c>
      <c r="J244" t="str">
        <f>INDEX([1]products!$A$1:$G$49,MATCH([1]orders!$D244,[1]products!$A$1:$A$49,0),MATCH([1]orders!J$1,[1]products!$A$1:$G$1,0))</f>
        <v>M</v>
      </c>
      <c r="K244" s="11">
        <f>INDEX([1]products!$A$1:$G$49,MATCH([1]orders!$D244,[1]products!$A$1:$A$49,0),MATCH([1]orders!K$1,[1]products!$A$1:$G$1,0))</f>
        <v>1</v>
      </c>
      <c r="L244" s="3">
        <f>INDEX([1]products!$A$1:$G$49,MATCH([1]orders!$D244,[1]products!$A$1:$A$49,0),MATCH([1]orders!L$1,[1]products!$A$1:$G$1,0))</f>
        <v>11.25</v>
      </c>
      <c r="M244" s="3">
        <f>L244*E244</f>
        <v>22.5</v>
      </c>
      <c r="N244" t="str">
        <f>IF(I244="Rob","Robusta",IF(I244="Exc","Excelsa",IF(I244="Ara","Arabica",IF(I244="Lib","Liberica",""))))</f>
        <v>Arabica</v>
      </c>
      <c r="O244" t="str">
        <f>IF(J244="M","Medium",IF(J244="L","Light",IF(J244="D","Dark","")))</f>
        <v>Medium</v>
      </c>
      <c r="P244" t="str">
        <f>_xlfn.XLOOKUP(C244,[1]customers!$A$1:$A$1001,[1]customers!$I$1:$I$1001,,0)</f>
        <v>No</v>
      </c>
    </row>
    <row r="245" spans="1:16" x14ac:dyDescent="0.25">
      <c r="A245" s="2" t="s">
        <v>1100</v>
      </c>
      <c r="B245" s="4">
        <v>43710</v>
      </c>
      <c r="C245" s="2" t="s">
        <v>1101</v>
      </c>
      <c r="D245" t="s">
        <v>6169</v>
      </c>
      <c r="E245" s="2">
        <v>1</v>
      </c>
      <c r="F245" s="2" t="str">
        <f>_xlfn.XLOOKUP(C245,[1]customers!$A$1:$A$1001,[1]customers!$B$1:$B$1001,,0)</f>
        <v>Terry Sheryn</v>
      </c>
      <c r="G245" s="2" t="str">
        <f>IF(_xlfn.XLOOKUP(C245,[1]customers!$A$1:$A$1001,[1]customers!$C$1:$C$1001,,0)=0,"",_xlfn.XLOOKUP(C245,[1]customers!$A$1:$A$1001,[1]customers!$C$1:$C$1001,,0))</f>
        <v>tsheryn31@mtv.com</v>
      </c>
      <c r="H245" s="2" t="str">
        <f>_xlfn.XLOOKUP(C245,[1]customers!A$1:A$1001,[1]customers!$G$1:$G$1001,,0)</f>
        <v>United States</v>
      </c>
      <c r="I245" t="str">
        <f>INDEX([1]products!$A$1:$G$49,MATCH([1]orders!$D245,[1]products!$A$1:$A$49,0),MATCH([1]orders!I$1,[1]products!$A$1:$G$1,0))</f>
        <v>Lib</v>
      </c>
      <c r="J245" t="str">
        <f>INDEX([1]products!$A$1:$G$49,MATCH([1]orders!$D245,[1]products!$A$1:$A$49,0),MATCH([1]orders!J$1,[1]products!$A$1:$G$1,0))</f>
        <v>D</v>
      </c>
      <c r="K245" s="11">
        <f>INDEX([1]products!$A$1:$G$49,MATCH([1]orders!$D245,[1]products!$A$1:$A$49,0),MATCH([1]orders!K$1,[1]products!$A$1:$G$1,0))</f>
        <v>0.5</v>
      </c>
      <c r="L245" s="3">
        <f>INDEX([1]products!$A$1:$G$49,MATCH([1]orders!$D245,[1]products!$A$1:$A$49,0),MATCH([1]orders!L$1,[1]products!$A$1:$G$1,0))</f>
        <v>7.77</v>
      </c>
      <c r="M245" s="3">
        <f>L245*E245</f>
        <v>7.77</v>
      </c>
      <c r="N245" t="str">
        <f>IF(I245="Rob","Robusta",IF(I245="Exc","Excelsa",IF(I245="Ara","Arabica",IF(I245="Lib","Liberica",""))))</f>
        <v>Liberica</v>
      </c>
      <c r="O245" t="str">
        <f>IF(J245="M","Medium",IF(J245="L","Light",IF(J245="D","Dark","")))</f>
        <v>Dark</v>
      </c>
      <c r="P245" t="str">
        <f>_xlfn.XLOOKUP(C245,[1]customers!$A$1:$A$1001,[1]customers!$I$1:$I$1001,,0)</f>
        <v>Yes</v>
      </c>
    </row>
    <row r="246" spans="1:16" x14ac:dyDescent="0.25">
      <c r="A246" s="2" t="s">
        <v>4659</v>
      </c>
      <c r="B246" s="4">
        <v>43711</v>
      </c>
      <c r="C246" s="2" t="s">
        <v>4660</v>
      </c>
      <c r="D246" t="s">
        <v>6178</v>
      </c>
      <c r="E246" s="2">
        <v>3</v>
      </c>
      <c r="F246" s="2" t="str">
        <f>_xlfn.XLOOKUP(C246,[1]customers!$A$1:$A$1001,[1]customers!$B$1:$B$1001,,0)</f>
        <v>Natal Vigrass</v>
      </c>
      <c r="G246" s="2" t="str">
        <f>IF(_xlfn.XLOOKUP(C246,[1]customers!$A$1:$A$1001,[1]customers!$C$1:$C$1001,,0)=0,"",_xlfn.XLOOKUP(C246,[1]customers!$A$1:$A$1001,[1]customers!$C$1:$C$1001,,0))</f>
        <v>nvigrasski@ezinearticles.com</v>
      </c>
      <c r="H246" s="2" t="str">
        <f>_xlfn.XLOOKUP(C246,[1]customers!A$1:A$1001,[1]customers!$G$1:$G$1001,,0)</f>
        <v>United Kingdom</v>
      </c>
      <c r="I246" t="str">
        <f>INDEX([1]products!$A$1:$G$49,MATCH([1]orders!$D246,[1]products!$A$1:$A$49,0),MATCH([1]orders!I$1,[1]products!$A$1:$G$1,0))</f>
        <v>Rob</v>
      </c>
      <c r="J246" t="str">
        <f>INDEX([1]products!$A$1:$G$49,MATCH([1]orders!$D246,[1]products!$A$1:$A$49,0),MATCH([1]orders!J$1,[1]products!$A$1:$G$1,0))</f>
        <v>L</v>
      </c>
      <c r="K246" s="11">
        <f>INDEX([1]products!$A$1:$G$49,MATCH([1]orders!$D246,[1]products!$A$1:$A$49,0),MATCH([1]orders!K$1,[1]products!$A$1:$G$1,0))</f>
        <v>0.2</v>
      </c>
      <c r="L246" s="3">
        <f>INDEX([1]products!$A$1:$G$49,MATCH([1]orders!$D246,[1]products!$A$1:$A$49,0),MATCH([1]orders!L$1,[1]products!$A$1:$G$1,0))</f>
        <v>3.5849999999999995</v>
      </c>
      <c r="M246" s="3">
        <f>L246*E246</f>
        <v>10.754999999999999</v>
      </c>
      <c r="N246" t="str">
        <f>IF(I246="Rob","Robusta",IF(I246="Exc","Excelsa",IF(I246="Ara","Arabica",IF(I246="Lib","Liberica",""))))</f>
        <v>Robusta</v>
      </c>
      <c r="O246" t="str">
        <f>IF(J246="M","Medium",IF(J246="L","Light",IF(J246="D","Dark","")))</f>
        <v>Light</v>
      </c>
      <c r="P246" t="str">
        <f>_xlfn.XLOOKUP(C246,[1]customers!$A$1:$A$1001,[1]customers!$I$1:$I$1001,,0)</f>
        <v>No</v>
      </c>
    </row>
    <row r="247" spans="1:16" x14ac:dyDescent="0.25">
      <c r="A247" s="2" t="s">
        <v>1470</v>
      </c>
      <c r="B247" s="4">
        <v>43712</v>
      </c>
      <c r="C247" s="2" t="s">
        <v>1471</v>
      </c>
      <c r="D247" t="s">
        <v>6148</v>
      </c>
      <c r="E247" s="2">
        <v>6</v>
      </c>
      <c r="F247" s="2" t="str">
        <f>_xlfn.XLOOKUP(C247,[1]customers!$A$1:$A$1001,[1]customers!$B$1:$B$1001,,0)</f>
        <v>Elysee Sketch</v>
      </c>
      <c r="G247" s="2" t="str">
        <f>IF(_xlfn.XLOOKUP(C247,[1]customers!$A$1:$A$1001,[1]customers!$C$1:$C$1001,,0)=0,"",_xlfn.XLOOKUP(C247,[1]customers!$A$1:$A$1001,[1]customers!$C$1:$C$1001,,0))</f>
        <v/>
      </c>
      <c r="H247" s="2" t="str">
        <f>_xlfn.XLOOKUP(C247,[1]customers!A$1:A$1001,[1]customers!$G$1:$G$1001,,0)</f>
        <v>United States</v>
      </c>
      <c r="I247" t="str">
        <f>INDEX([1]products!$A$1:$G$49,MATCH([1]orders!$D247,[1]products!$A$1:$A$49,0),MATCH([1]orders!I$1,[1]products!$A$1:$G$1,0))</f>
        <v>Exc</v>
      </c>
      <c r="J247" t="str">
        <f>INDEX([1]products!$A$1:$G$49,MATCH([1]orders!$D247,[1]products!$A$1:$A$49,0),MATCH([1]orders!J$1,[1]products!$A$1:$G$1,0))</f>
        <v>L</v>
      </c>
      <c r="K247" s="11">
        <f>INDEX([1]products!$A$1:$G$49,MATCH([1]orders!$D247,[1]products!$A$1:$A$49,0),MATCH([1]orders!K$1,[1]products!$A$1:$G$1,0))</f>
        <v>2.5</v>
      </c>
      <c r="L247" s="3">
        <f>INDEX([1]products!$A$1:$G$49,MATCH([1]orders!$D247,[1]products!$A$1:$A$49,0),MATCH([1]orders!L$1,[1]products!$A$1:$G$1,0))</f>
        <v>34.154999999999994</v>
      </c>
      <c r="M247" s="3">
        <f>L247*E247</f>
        <v>204.92999999999995</v>
      </c>
      <c r="N247" t="str">
        <f>IF(I247="Rob","Robusta",IF(I247="Exc","Excelsa",IF(I247="Ara","Arabica",IF(I247="Lib","Liberica",""))))</f>
        <v>Excelsa</v>
      </c>
      <c r="O247" t="str">
        <f>IF(J247="M","Medium",IF(J247="L","Light",IF(J247="D","Dark","")))</f>
        <v>Light</v>
      </c>
      <c r="P247" t="str">
        <f>_xlfn.XLOOKUP(C247,[1]customers!$A$1:$A$1001,[1]customers!$I$1:$I$1001,,0)</f>
        <v>Yes</v>
      </c>
    </row>
    <row r="248" spans="1:16" x14ac:dyDescent="0.25">
      <c r="A248" s="2" t="s">
        <v>1555</v>
      </c>
      <c r="B248" s="4">
        <v>43713</v>
      </c>
      <c r="C248" s="2" t="s">
        <v>1556</v>
      </c>
      <c r="D248" t="s">
        <v>6162</v>
      </c>
      <c r="E248" s="2">
        <v>3</v>
      </c>
      <c r="F248" s="2" t="str">
        <f>_xlfn.XLOOKUP(C248,[1]customers!$A$1:$A$1001,[1]customers!$B$1:$B$1001,,0)</f>
        <v>Burnard Bartholin</v>
      </c>
      <c r="G248" s="2" t="str">
        <f>IF(_xlfn.XLOOKUP(C248,[1]customers!$A$1:$A$1001,[1]customers!$C$1:$C$1001,,0)=0,"",_xlfn.XLOOKUP(C248,[1]customers!$A$1:$A$1001,[1]customers!$C$1:$C$1001,,0))</f>
        <v>bbartholin59@xinhuanet.com</v>
      </c>
      <c r="H248" s="2" t="str">
        <f>_xlfn.XLOOKUP(C248,[1]customers!A$1:A$1001,[1]customers!$G$1:$G$1001,,0)</f>
        <v>United States</v>
      </c>
      <c r="I248" t="str">
        <f>INDEX([1]products!$A$1:$G$49,MATCH([1]orders!$D248,[1]products!$A$1:$A$49,0),MATCH([1]orders!I$1,[1]products!$A$1:$G$1,0))</f>
        <v>Lib</v>
      </c>
      <c r="J248" t="str">
        <f>INDEX([1]products!$A$1:$G$49,MATCH([1]orders!$D248,[1]products!$A$1:$A$49,0),MATCH([1]orders!J$1,[1]products!$A$1:$G$1,0))</f>
        <v>M</v>
      </c>
      <c r="K248" s="11">
        <f>INDEX([1]products!$A$1:$G$49,MATCH([1]orders!$D248,[1]products!$A$1:$A$49,0),MATCH([1]orders!K$1,[1]products!$A$1:$G$1,0))</f>
        <v>1</v>
      </c>
      <c r="L248" s="3">
        <f>INDEX([1]products!$A$1:$G$49,MATCH([1]orders!$D248,[1]products!$A$1:$A$49,0),MATCH([1]orders!L$1,[1]products!$A$1:$G$1,0))</f>
        <v>14.55</v>
      </c>
      <c r="M248" s="3">
        <f>L248*E248</f>
        <v>43.650000000000006</v>
      </c>
      <c r="N248" t="str">
        <f>IF(I248="Rob","Robusta",IF(I248="Exc","Excelsa",IF(I248="Ara","Arabica",IF(I248="Lib","Liberica",""))))</f>
        <v>Liberica</v>
      </c>
      <c r="O248" t="str">
        <f>IF(J248="M","Medium",IF(J248="L","Light",IF(J248="D","Dark","")))</f>
        <v>Medium</v>
      </c>
      <c r="P248" t="str">
        <f>_xlfn.XLOOKUP(C248,[1]customers!$A$1:$A$1001,[1]customers!$I$1:$I$1001,,0)</f>
        <v>Yes</v>
      </c>
    </row>
    <row r="249" spans="1:16" x14ac:dyDescent="0.25">
      <c r="A249" s="2" t="s">
        <v>3118</v>
      </c>
      <c r="B249" s="4">
        <v>43714</v>
      </c>
      <c r="C249" s="2" t="s">
        <v>3119</v>
      </c>
      <c r="D249" t="s">
        <v>6149</v>
      </c>
      <c r="E249" s="2">
        <v>1</v>
      </c>
      <c r="F249" s="2" t="str">
        <f>_xlfn.XLOOKUP(C249,[1]customers!$A$1:$A$1001,[1]customers!$B$1:$B$1001,,0)</f>
        <v>Dick Drinkall</v>
      </c>
      <c r="G249" s="2" t="str">
        <f>IF(_xlfn.XLOOKUP(C249,[1]customers!$A$1:$A$1001,[1]customers!$C$1:$C$1001,,0)=0,"",_xlfn.XLOOKUP(C249,[1]customers!$A$1:$A$1001,[1]customers!$C$1:$C$1001,,0))</f>
        <v>ddrinkallcx@psu.edu</v>
      </c>
      <c r="H249" s="2" t="str">
        <f>_xlfn.XLOOKUP(C249,[1]customers!A$1:A$1001,[1]customers!$G$1:$G$1001,,0)</f>
        <v>United States</v>
      </c>
      <c r="I249" t="str">
        <f>INDEX([1]products!$A$1:$G$49,MATCH([1]orders!$D249,[1]products!$A$1:$A$49,0),MATCH([1]orders!I$1,[1]products!$A$1:$G$1,0))</f>
        <v>Rob</v>
      </c>
      <c r="J249" t="str">
        <f>INDEX([1]products!$A$1:$G$49,MATCH([1]orders!$D249,[1]products!$A$1:$A$49,0),MATCH([1]orders!J$1,[1]products!$A$1:$G$1,0))</f>
        <v>D</v>
      </c>
      <c r="K249" s="11">
        <f>INDEX([1]products!$A$1:$G$49,MATCH([1]orders!$D249,[1]products!$A$1:$A$49,0),MATCH([1]orders!K$1,[1]products!$A$1:$G$1,0))</f>
        <v>2.5</v>
      </c>
      <c r="L249" s="3">
        <f>INDEX([1]products!$A$1:$G$49,MATCH([1]orders!$D249,[1]products!$A$1:$A$49,0),MATCH([1]orders!L$1,[1]products!$A$1:$G$1,0))</f>
        <v>20.584999999999997</v>
      </c>
      <c r="M249" s="3">
        <f>L249*E249</f>
        <v>20.584999999999997</v>
      </c>
      <c r="N249" t="str">
        <f>IF(I249="Rob","Robusta",IF(I249="Exc","Excelsa",IF(I249="Ara","Arabica",IF(I249="Lib","Liberica",""))))</f>
        <v>Robusta</v>
      </c>
      <c r="O249" t="str">
        <f>IF(J249="M","Medium",IF(J249="L","Light",IF(J249="D","Dark","")))</f>
        <v>Dark</v>
      </c>
      <c r="P249" t="str">
        <f>_xlfn.XLOOKUP(C249,[1]customers!$A$1:$A$1001,[1]customers!$I$1:$I$1001,,0)</f>
        <v>Yes</v>
      </c>
    </row>
    <row r="250" spans="1:16" x14ac:dyDescent="0.25">
      <c r="A250" s="2" t="s">
        <v>3883</v>
      </c>
      <c r="B250" s="4">
        <v>43715</v>
      </c>
      <c r="C250" s="2" t="s">
        <v>3884</v>
      </c>
      <c r="D250" t="s">
        <v>6142</v>
      </c>
      <c r="E250" s="2">
        <v>4</v>
      </c>
      <c r="F250" s="2" t="str">
        <f>_xlfn.XLOOKUP(C250,[1]customers!$A$1:$A$1001,[1]customers!$B$1:$B$1001,,0)</f>
        <v>Aurelia Burgwin</v>
      </c>
      <c r="G250" s="2" t="str">
        <f>IF(_xlfn.XLOOKUP(C250,[1]customers!$A$1:$A$1001,[1]customers!$C$1:$C$1001,,0)=0,"",_xlfn.XLOOKUP(C250,[1]customers!$A$1:$A$1001,[1]customers!$C$1:$C$1001,,0))</f>
        <v>aburgwingp@redcross.org</v>
      </c>
      <c r="H250" s="2" t="str">
        <f>_xlfn.XLOOKUP(C250,[1]customers!A$1:A$1001,[1]customers!$G$1:$G$1001,,0)</f>
        <v>United States</v>
      </c>
      <c r="I250" t="str">
        <f>INDEX([1]products!$A$1:$G$49,MATCH([1]orders!$D250,[1]products!$A$1:$A$49,0),MATCH([1]orders!I$1,[1]products!$A$1:$G$1,0))</f>
        <v>Rob</v>
      </c>
      <c r="J250" t="str">
        <f>INDEX([1]products!$A$1:$G$49,MATCH([1]orders!$D250,[1]products!$A$1:$A$49,0),MATCH([1]orders!J$1,[1]products!$A$1:$G$1,0))</f>
        <v>L</v>
      </c>
      <c r="K250" s="11">
        <f>INDEX([1]products!$A$1:$G$49,MATCH([1]orders!$D250,[1]products!$A$1:$A$49,0),MATCH([1]orders!K$1,[1]products!$A$1:$G$1,0))</f>
        <v>2.5</v>
      </c>
      <c r="L250" s="3">
        <f>INDEX([1]products!$A$1:$G$49,MATCH([1]orders!$D250,[1]products!$A$1:$A$49,0),MATCH([1]orders!L$1,[1]products!$A$1:$G$1,0))</f>
        <v>27.484999999999996</v>
      </c>
      <c r="M250" s="3">
        <f>L250*E250</f>
        <v>109.93999999999998</v>
      </c>
      <c r="N250" t="str">
        <f>IF(I250="Rob","Robusta",IF(I250="Exc","Excelsa",IF(I250="Ara","Arabica",IF(I250="Lib","Liberica",""))))</f>
        <v>Robusta</v>
      </c>
      <c r="O250" t="str">
        <f>IF(J250="M","Medium",IF(J250="L","Light",IF(J250="D","Dark","")))</f>
        <v>Light</v>
      </c>
      <c r="P250" t="str">
        <f>_xlfn.XLOOKUP(C250,[1]customers!$A$1:$A$1001,[1]customers!$I$1:$I$1001,,0)</f>
        <v>Yes</v>
      </c>
    </row>
    <row r="251" spans="1:16" x14ac:dyDescent="0.25">
      <c r="A251" s="2" t="s">
        <v>1022</v>
      </c>
      <c r="B251" s="4">
        <v>43716</v>
      </c>
      <c r="C251" s="2" t="s">
        <v>1023</v>
      </c>
      <c r="D251" t="s">
        <v>6175</v>
      </c>
      <c r="E251" s="2">
        <v>6</v>
      </c>
      <c r="F251" s="2" t="str">
        <f>_xlfn.XLOOKUP(C251,[1]customers!$A$1:$A$1001,[1]customers!$B$1:$B$1001,,0)</f>
        <v>Norene Magauran</v>
      </c>
      <c r="G251" s="2" t="str">
        <f>IF(_xlfn.XLOOKUP(C251,[1]customers!$A$1:$A$1001,[1]customers!$C$1:$C$1001,,0)=0,"",_xlfn.XLOOKUP(C251,[1]customers!$A$1:$A$1001,[1]customers!$C$1:$C$1001,,0))</f>
        <v>nmagauran2n@51.la</v>
      </c>
      <c r="H251" s="2" t="str">
        <f>_xlfn.XLOOKUP(C251,[1]customers!A$1:A$1001,[1]customers!$G$1:$G$1001,,0)</f>
        <v>United States</v>
      </c>
      <c r="I251" t="str">
        <f>INDEX([1]products!$A$1:$G$49,MATCH([1]orders!$D251,[1]products!$A$1:$A$49,0),MATCH([1]orders!I$1,[1]products!$A$1:$G$1,0))</f>
        <v>Ara</v>
      </c>
      <c r="J251" t="str">
        <f>INDEX([1]products!$A$1:$G$49,MATCH([1]orders!$D251,[1]products!$A$1:$A$49,0),MATCH([1]orders!J$1,[1]products!$A$1:$G$1,0))</f>
        <v>M</v>
      </c>
      <c r="K251" s="11">
        <f>INDEX([1]products!$A$1:$G$49,MATCH([1]orders!$D251,[1]products!$A$1:$A$49,0),MATCH([1]orders!K$1,[1]products!$A$1:$G$1,0))</f>
        <v>2.5</v>
      </c>
      <c r="L251" s="3">
        <f>INDEX([1]products!$A$1:$G$49,MATCH([1]orders!$D251,[1]products!$A$1:$A$49,0),MATCH([1]orders!L$1,[1]products!$A$1:$G$1,0))</f>
        <v>25.874999999999996</v>
      </c>
      <c r="M251" s="3">
        <f>L251*E251</f>
        <v>155.24999999999997</v>
      </c>
      <c r="N251" t="str">
        <f>IF(I251="Rob","Robusta",IF(I251="Exc","Excelsa",IF(I251="Ara","Arabica",IF(I251="Lib","Liberica",""))))</f>
        <v>Arabica</v>
      </c>
      <c r="O251" t="str">
        <f>IF(J251="M","Medium",IF(J251="L","Light",IF(J251="D","Dark","")))</f>
        <v>Medium</v>
      </c>
      <c r="P251" t="str">
        <f>_xlfn.XLOOKUP(C251,[1]customers!$A$1:$A$1001,[1]customers!$I$1:$I$1001,,0)</f>
        <v>No</v>
      </c>
    </row>
    <row r="252" spans="1:16" x14ac:dyDescent="0.25">
      <c r="A252" s="2" t="s">
        <v>3004</v>
      </c>
      <c r="B252" s="4">
        <v>43717</v>
      </c>
      <c r="C252" s="2" t="s">
        <v>3005</v>
      </c>
      <c r="D252" t="s">
        <v>6160</v>
      </c>
      <c r="E252" s="2">
        <v>1</v>
      </c>
      <c r="F252" s="2" t="str">
        <f>_xlfn.XLOOKUP(C252,[1]customers!$A$1:$A$1001,[1]customers!$B$1:$B$1001,,0)</f>
        <v>Wain Cholomin</v>
      </c>
      <c r="G252" s="2" t="str">
        <f>IF(_xlfn.XLOOKUP(C252,[1]customers!$A$1:$A$1001,[1]customers!$C$1:$C$1001,,0)=0,"",_xlfn.XLOOKUP(C252,[1]customers!$A$1:$A$1001,[1]customers!$C$1:$C$1001,,0))</f>
        <v>wcholomince@about.com</v>
      </c>
      <c r="H252" s="2" t="str">
        <f>_xlfn.XLOOKUP(C252,[1]customers!A$1:A$1001,[1]customers!$G$1:$G$1001,,0)</f>
        <v>United Kingdom</v>
      </c>
      <c r="I252" t="str">
        <f>INDEX([1]products!$A$1:$G$49,MATCH([1]orders!$D252,[1]products!$A$1:$A$49,0),MATCH([1]orders!I$1,[1]products!$A$1:$G$1,0))</f>
        <v>Lib</v>
      </c>
      <c r="J252" t="str">
        <f>INDEX([1]products!$A$1:$G$49,MATCH([1]orders!$D252,[1]products!$A$1:$A$49,0),MATCH([1]orders!J$1,[1]products!$A$1:$G$1,0))</f>
        <v>M</v>
      </c>
      <c r="K252" s="11">
        <f>INDEX([1]products!$A$1:$G$49,MATCH([1]orders!$D252,[1]products!$A$1:$A$49,0),MATCH([1]orders!K$1,[1]products!$A$1:$G$1,0))</f>
        <v>0.5</v>
      </c>
      <c r="L252" s="3">
        <f>INDEX([1]products!$A$1:$G$49,MATCH([1]orders!$D252,[1]products!$A$1:$A$49,0),MATCH([1]orders!L$1,[1]products!$A$1:$G$1,0))</f>
        <v>8.73</v>
      </c>
      <c r="M252" s="3">
        <f>L252*E252</f>
        <v>8.73</v>
      </c>
      <c r="N252" t="str">
        <f>IF(I252="Rob","Robusta",IF(I252="Exc","Excelsa",IF(I252="Ara","Arabica",IF(I252="Lib","Liberica",""))))</f>
        <v>Liberica</v>
      </c>
      <c r="O252" t="str">
        <f>IF(J252="M","Medium",IF(J252="L","Light",IF(J252="D","Dark","")))</f>
        <v>Medium</v>
      </c>
      <c r="P252" t="str">
        <f>_xlfn.XLOOKUP(C252,[1]customers!$A$1:$A$1001,[1]customers!$I$1:$I$1001,,0)</f>
        <v>Yes</v>
      </c>
    </row>
    <row r="253" spans="1:16" x14ac:dyDescent="0.25">
      <c r="A253" s="2" t="s">
        <v>4062</v>
      </c>
      <c r="B253" s="4">
        <v>43718</v>
      </c>
      <c r="C253" s="2" t="s">
        <v>4063</v>
      </c>
      <c r="D253" t="s">
        <v>6179</v>
      </c>
      <c r="E253" s="2">
        <v>4</v>
      </c>
      <c r="F253" s="2" t="str">
        <f>_xlfn.XLOOKUP(C253,[1]customers!$A$1:$A$1001,[1]customers!$B$1:$B$1001,,0)</f>
        <v>Gaspar McGavin</v>
      </c>
      <c r="G253" s="2" t="str">
        <f>IF(_xlfn.XLOOKUP(C253,[1]customers!$A$1:$A$1001,[1]customers!$C$1:$C$1001,,0)=0,"",_xlfn.XLOOKUP(C253,[1]customers!$A$1:$A$1001,[1]customers!$C$1:$C$1001,,0))</f>
        <v>gmcgavinhl@histats.com</v>
      </c>
      <c r="H253" s="2" t="str">
        <f>_xlfn.XLOOKUP(C253,[1]customers!A$1:A$1001,[1]customers!$G$1:$G$1001,,0)</f>
        <v>United States</v>
      </c>
      <c r="I253" t="str">
        <f>INDEX([1]products!$A$1:$G$49,MATCH([1]orders!$D253,[1]products!$A$1:$A$49,0),MATCH([1]orders!I$1,[1]products!$A$1:$G$1,0))</f>
        <v>Rob</v>
      </c>
      <c r="J253" t="str">
        <f>INDEX([1]products!$A$1:$G$49,MATCH([1]orders!$D253,[1]products!$A$1:$A$49,0),MATCH([1]orders!J$1,[1]products!$A$1:$G$1,0))</f>
        <v>L</v>
      </c>
      <c r="K253" s="11">
        <f>INDEX([1]products!$A$1:$G$49,MATCH([1]orders!$D253,[1]products!$A$1:$A$49,0),MATCH([1]orders!K$1,[1]products!$A$1:$G$1,0))</f>
        <v>1</v>
      </c>
      <c r="L253" s="3">
        <f>INDEX([1]products!$A$1:$G$49,MATCH([1]orders!$D253,[1]products!$A$1:$A$49,0),MATCH([1]orders!L$1,[1]products!$A$1:$G$1,0))</f>
        <v>11.95</v>
      </c>
      <c r="M253" s="3">
        <f>L253*E253</f>
        <v>47.8</v>
      </c>
      <c r="N253" t="str">
        <f>IF(I253="Rob","Robusta",IF(I253="Exc","Excelsa",IF(I253="Ara","Arabica",IF(I253="Lib","Liberica",""))))</f>
        <v>Robusta</v>
      </c>
      <c r="O253" t="str">
        <f>IF(J253="M","Medium",IF(J253="L","Light",IF(J253="D","Dark","")))</f>
        <v>Light</v>
      </c>
      <c r="P253" t="str">
        <f>_xlfn.XLOOKUP(C253,[1]customers!$A$1:$A$1001,[1]customers!$I$1:$I$1001,,0)</f>
        <v>No</v>
      </c>
    </row>
    <row r="254" spans="1:16" x14ac:dyDescent="0.25">
      <c r="A254" s="2" t="s">
        <v>2267</v>
      </c>
      <c r="B254" s="4">
        <v>43719</v>
      </c>
      <c r="C254" s="2" t="s">
        <v>2268</v>
      </c>
      <c r="D254" t="s">
        <v>6148</v>
      </c>
      <c r="E254" s="2">
        <v>1</v>
      </c>
      <c r="F254" s="2" t="str">
        <f>_xlfn.XLOOKUP(C254,[1]customers!$A$1:$A$1001,[1]customers!$B$1:$B$1001,,0)</f>
        <v>Melli Brockway</v>
      </c>
      <c r="G254" s="2" t="str">
        <f>IF(_xlfn.XLOOKUP(C254,[1]customers!$A$1:$A$1001,[1]customers!$C$1:$C$1001,,0)=0,"",_xlfn.XLOOKUP(C254,[1]customers!$A$1:$A$1001,[1]customers!$C$1:$C$1001,,0))</f>
        <v>mbrockway8r@ibm.com</v>
      </c>
      <c r="H254" s="2" t="str">
        <f>_xlfn.XLOOKUP(C254,[1]customers!A$1:A$1001,[1]customers!$G$1:$G$1001,,0)</f>
        <v>United States</v>
      </c>
      <c r="I254" t="str">
        <f>INDEX([1]products!$A$1:$G$49,MATCH([1]orders!$D254,[1]products!$A$1:$A$49,0),MATCH([1]orders!I$1,[1]products!$A$1:$G$1,0))</f>
        <v>Exc</v>
      </c>
      <c r="J254" t="str">
        <f>INDEX([1]products!$A$1:$G$49,MATCH([1]orders!$D254,[1]products!$A$1:$A$49,0),MATCH([1]orders!J$1,[1]products!$A$1:$G$1,0))</f>
        <v>L</v>
      </c>
      <c r="K254" s="11">
        <f>INDEX([1]products!$A$1:$G$49,MATCH([1]orders!$D254,[1]products!$A$1:$A$49,0),MATCH([1]orders!K$1,[1]products!$A$1:$G$1,0))</f>
        <v>2.5</v>
      </c>
      <c r="L254" s="3">
        <f>INDEX([1]products!$A$1:$G$49,MATCH([1]orders!$D254,[1]products!$A$1:$A$49,0),MATCH([1]orders!L$1,[1]products!$A$1:$G$1,0))</f>
        <v>34.154999999999994</v>
      </c>
      <c r="M254" s="3">
        <f>L254*E254</f>
        <v>34.154999999999994</v>
      </c>
      <c r="N254" t="str">
        <f>IF(I254="Rob","Robusta",IF(I254="Exc","Excelsa",IF(I254="Ara","Arabica",IF(I254="Lib","Liberica",""))))</f>
        <v>Excelsa</v>
      </c>
      <c r="O254" t="str">
        <f>IF(J254="M","Medium",IF(J254="L","Light",IF(J254="D","Dark","")))</f>
        <v>Light</v>
      </c>
      <c r="P254" t="str">
        <f>_xlfn.XLOOKUP(C254,[1]customers!$A$1:$A$1001,[1]customers!$I$1:$I$1001,,0)</f>
        <v>Yes</v>
      </c>
    </row>
    <row r="255" spans="1:16" x14ac:dyDescent="0.25">
      <c r="A255" s="2" t="s">
        <v>4342</v>
      </c>
      <c r="B255" s="4">
        <v>43720</v>
      </c>
      <c r="C255" s="2" t="s">
        <v>4343</v>
      </c>
      <c r="D255" t="s">
        <v>6156</v>
      </c>
      <c r="E255" s="2">
        <v>2</v>
      </c>
      <c r="F255" s="2" t="str">
        <f>_xlfn.XLOOKUP(C255,[1]customers!$A$1:$A$1001,[1]customers!$B$1:$B$1001,,0)</f>
        <v>Laryssa Benediktovich</v>
      </c>
      <c r="G255" s="2" t="str">
        <f>IF(_xlfn.XLOOKUP(C255,[1]customers!$A$1:$A$1001,[1]customers!$C$1:$C$1001,,0)=0,"",_xlfn.XLOOKUP(C255,[1]customers!$A$1:$A$1001,[1]customers!$C$1:$C$1001,,0))</f>
        <v>lbenediktovichiy@wunderground.com</v>
      </c>
      <c r="H255" s="2" t="str">
        <f>_xlfn.XLOOKUP(C255,[1]customers!A$1:A$1001,[1]customers!$G$1:$G$1001,,0)</f>
        <v>United States</v>
      </c>
      <c r="I255" t="str">
        <f>INDEX([1]products!$A$1:$G$49,MATCH([1]orders!$D255,[1]products!$A$1:$A$49,0),MATCH([1]orders!I$1,[1]products!$A$1:$G$1,0))</f>
        <v>Exc</v>
      </c>
      <c r="J255" t="str">
        <f>INDEX([1]products!$A$1:$G$49,MATCH([1]orders!$D255,[1]products!$A$1:$A$49,0),MATCH([1]orders!J$1,[1]products!$A$1:$G$1,0))</f>
        <v>M</v>
      </c>
      <c r="K255" s="11">
        <f>INDEX([1]products!$A$1:$G$49,MATCH([1]orders!$D255,[1]products!$A$1:$A$49,0),MATCH([1]orders!K$1,[1]products!$A$1:$G$1,0))</f>
        <v>0.2</v>
      </c>
      <c r="L255" s="3">
        <f>INDEX([1]products!$A$1:$G$49,MATCH([1]orders!$D255,[1]products!$A$1:$A$49,0),MATCH([1]orders!L$1,[1]products!$A$1:$G$1,0))</f>
        <v>4.125</v>
      </c>
      <c r="M255" s="3">
        <f>L255*E255</f>
        <v>8.25</v>
      </c>
      <c r="N255" t="str">
        <f>IF(I255="Rob","Robusta",IF(I255="Exc","Excelsa",IF(I255="Ara","Arabica",IF(I255="Lib","Liberica",""))))</f>
        <v>Excelsa</v>
      </c>
      <c r="O255" t="str">
        <f>IF(J255="M","Medium",IF(J255="L","Light",IF(J255="D","Dark","")))</f>
        <v>Medium</v>
      </c>
      <c r="P255" t="str">
        <f>_xlfn.XLOOKUP(C255,[1]customers!$A$1:$A$1001,[1]customers!$I$1:$I$1001,,0)</f>
        <v>Yes</v>
      </c>
    </row>
    <row r="256" spans="1:16" x14ac:dyDescent="0.25">
      <c r="A256" s="2" t="s">
        <v>2204</v>
      </c>
      <c r="B256" s="4">
        <v>43721</v>
      </c>
      <c r="C256" s="2" t="s">
        <v>2245</v>
      </c>
      <c r="D256" t="s">
        <v>6167</v>
      </c>
      <c r="E256" s="2">
        <v>1</v>
      </c>
      <c r="F256" s="2" t="str">
        <f>_xlfn.XLOOKUP(C256,[1]customers!$A$1:$A$1001,[1]customers!$B$1:$B$1001,,0)</f>
        <v>Claudetta Rushe</v>
      </c>
      <c r="G256" s="2" t="str">
        <f>IF(_xlfn.XLOOKUP(C256,[1]customers!$A$1:$A$1001,[1]customers!$C$1:$C$1001,,0)=0,"",_xlfn.XLOOKUP(C256,[1]customers!$A$1:$A$1001,[1]customers!$C$1:$C$1001,,0))</f>
        <v>crushe8n@about.me</v>
      </c>
      <c r="H256" s="2" t="str">
        <f>_xlfn.XLOOKUP(C256,[1]customers!A$1:A$1001,[1]customers!$G$1:$G$1001,,0)</f>
        <v>United States</v>
      </c>
      <c r="I256" t="str">
        <f>INDEX([1]products!$A$1:$G$49,MATCH([1]orders!$D256,[1]products!$A$1:$A$49,0),MATCH([1]orders!I$1,[1]products!$A$1:$G$1,0))</f>
        <v>Ara</v>
      </c>
      <c r="J256" t="str">
        <f>INDEX([1]products!$A$1:$G$49,MATCH([1]orders!$D256,[1]products!$A$1:$A$49,0),MATCH([1]orders!J$1,[1]products!$A$1:$G$1,0))</f>
        <v>L</v>
      </c>
      <c r="K256" s="11">
        <f>INDEX([1]products!$A$1:$G$49,MATCH([1]orders!$D256,[1]products!$A$1:$A$49,0),MATCH([1]orders!K$1,[1]products!$A$1:$G$1,0))</f>
        <v>0.2</v>
      </c>
      <c r="L256" s="3">
        <f>INDEX([1]products!$A$1:$G$49,MATCH([1]orders!$D256,[1]products!$A$1:$A$49,0),MATCH([1]orders!L$1,[1]products!$A$1:$G$1,0))</f>
        <v>3.8849999999999998</v>
      </c>
      <c r="M256" s="3">
        <f>L256*E256</f>
        <v>3.8849999999999998</v>
      </c>
      <c r="N256" t="str">
        <f>IF(I256="Rob","Robusta",IF(I256="Exc","Excelsa",IF(I256="Ara","Arabica",IF(I256="Lib","Liberica",""))))</f>
        <v>Arabica</v>
      </c>
      <c r="O256" t="str">
        <f>IF(J256="M","Medium",IF(J256="L","Light",IF(J256="D","Dark","")))</f>
        <v>Light</v>
      </c>
      <c r="P256" t="str">
        <f>_xlfn.XLOOKUP(C256,[1]customers!$A$1:$A$1001,[1]customers!$I$1:$I$1001,,0)</f>
        <v>Yes</v>
      </c>
    </row>
    <row r="257" spans="1:16" x14ac:dyDescent="0.25">
      <c r="A257" s="2" t="s">
        <v>1701</v>
      </c>
      <c r="B257" s="4">
        <v>43722</v>
      </c>
      <c r="C257" s="2" t="s">
        <v>1702</v>
      </c>
      <c r="D257" t="s">
        <v>6150</v>
      </c>
      <c r="E257" s="2">
        <v>6</v>
      </c>
      <c r="F257" s="2" t="str">
        <f>_xlfn.XLOOKUP(C257,[1]customers!$A$1:$A$1001,[1]customers!$B$1:$B$1001,,0)</f>
        <v>Ilka Gurnee</v>
      </c>
      <c r="G257" s="2" t="str">
        <f>IF(_xlfn.XLOOKUP(C257,[1]customers!$A$1:$A$1001,[1]customers!$C$1:$C$1001,,0)=0,"",_xlfn.XLOOKUP(C257,[1]customers!$A$1:$A$1001,[1]customers!$C$1:$C$1001,,0))</f>
        <v>igurnee5z@usnews.com</v>
      </c>
      <c r="H257" s="2" t="str">
        <f>_xlfn.XLOOKUP(C257,[1]customers!A$1:A$1001,[1]customers!$G$1:$G$1001,,0)</f>
        <v>United States</v>
      </c>
      <c r="I257" t="str">
        <f>INDEX([1]products!$A$1:$G$49,MATCH([1]orders!$D257,[1]products!$A$1:$A$49,0),MATCH([1]orders!I$1,[1]products!$A$1:$G$1,0))</f>
        <v>Lib</v>
      </c>
      <c r="J257" t="str">
        <f>INDEX([1]products!$A$1:$G$49,MATCH([1]orders!$D257,[1]products!$A$1:$A$49,0),MATCH([1]orders!J$1,[1]products!$A$1:$G$1,0))</f>
        <v>D</v>
      </c>
      <c r="K257" s="11">
        <f>INDEX([1]products!$A$1:$G$49,MATCH([1]orders!$D257,[1]products!$A$1:$A$49,0),MATCH([1]orders!K$1,[1]products!$A$1:$G$1,0))</f>
        <v>0.2</v>
      </c>
      <c r="L257" s="3">
        <f>INDEX([1]products!$A$1:$G$49,MATCH([1]orders!$D257,[1]products!$A$1:$A$49,0),MATCH([1]orders!L$1,[1]products!$A$1:$G$1,0))</f>
        <v>3.8849999999999998</v>
      </c>
      <c r="M257" s="3">
        <f>L257*E257</f>
        <v>23.31</v>
      </c>
      <c r="N257" t="str">
        <f>IF(I257="Rob","Robusta",IF(I257="Exc","Excelsa",IF(I257="Ara","Arabica",IF(I257="Lib","Liberica",""))))</f>
        <v>Liberica</v>
      </c>
      <c r="O257" t="str">
        <f>IF(J257="M","Medium",IF(J257="L","Light",IF(J257="D","Dark","")))</f>
        <v>Dark</v>
      </c>
      <c r="P257" t="str">
        <f>_xlfn.XLOOKUP(C257,[1]customers!$A$1:$A$1001,[1]customers!$I$1:$I$1001,,0)</f>
        <v>No</v>
      </c>
    </row>
    <row r="258" spans="1:16" x14ac:dyDescent="0.25">
      <c r="A258" s="2" t="s">
        <v>5791</v>
      </c>
      <c r="B258" s="4">
        <v>43723</v>
      </c>
      <c r="C258" s="2" t="s">
        <v>5792</v>
      </c>
      <c r="D258" t="s">
        <v>6171</v>
      </c>
      <c r="E258" s="2">
        <v>5</v>
      </c>
      <c r="F258" s="2" t="str">
        <f>_xlfn.XLOOKUP(C258,[1]customers!$A$1:$A$1001,[1]customers!$B$1:$B$1001,,0)</f>
        <v>Dell Gut</v>
      </c>
      <c r="G258" s="2" t="str">
        <f>IF(_xlfn.XLOOKUP(C258,[1]customers!$A$1:$A$1001,[1]customers!$C$1:$C$1001,,0)=0,"",_xlfn.XLOOKUP(C258,[1]customers!$A$1:$A$1001,[1]customers!$C$1:$C$1001,,0))</f>
        <v>dgutq2@umich.edu</v>
      </c>
      <c r="H258" s="2" t="str">
        <f>_xlfn.XLOOKUP(C258,[1]customers!A$1:A$1001,[1]customers!$G$1:$G$1001,,0)</f>
        <v>United States</v>
      </c>
      <c r="I258" t="str">
        <f>INDEX([1]products!$A$1:$G$49,MATCH([1]orders!$D258,[1]products!$A$1:$A$49,0),MATCH([1]orders!I$1,[1]products!$A$1:$G$1,0))</f>
        <v>Exc</v>
      </c>
      <c r="J258" t="str">
        <f>INDEX([1]products!$A$1:$G$49,MATCH([1]orders!$D258,[1]products!$A$1:$A$49,0),MATCH([1]orders!J$1,[1]products!$A$1:$G$1,0))</f>
        <v>L</v>
      </c>
      <c r="K258" s="11">
        <f>INDEX([1]products!$A$1:$G$49,MATCH([1]orders!$D258,[1]products!$A$1:$A$49,0),MATCH([1]orders!K$1,[1]products!$A$1:$G$1,0))</f>
        <v>1</v>
      </c>
      <c r="L258" s="3">
        <f>INDEX([1]products!$A$1:$G$49,MATCH([1]orders!$D258,[1]products!$A$1:$A$49,0),MATCH([1]orders!L$1,[1]products!$A$1:$G$1,0))</f>
        <v>14.85</v>
      </c>
      <c r="M258" s="3">
        <f>L258*E258</f>
        <v>74.25</v>
      </c>
      <c r="N258" t="str">
        <f>IF(I258="Rob","Robusta",IF(I258="Exc","Excelsa",IF(I258="Ara","Arabica",IF(I258="Lib","Liberica",""))))</f>
        <v>Excelsa</v>
      </c>
      <c r="O258" t="str">
        <f>IF(J258="M","Medium",IF(J258="L","Light",IF(J258="D","Dark","")))</f>
        <v>Light</v>
      </c>
      <c r="P258" t="str">
        <f>_xlfn.XLOOKUP(C258,[1]customers!$A$1:$A$1001,[1]customers!$I$1:$I$1001,,0)</f>
        <v>Yes</v>
      </c>
    </row>
    <row r="259" spans="1:16" x14ac:dyDescent="0.25">
      <c r="A259" s="2" t="s">
        <v>1498</v>
      </c>
      <c r="B259" s="4">
        <v>43724</v>
      </c>
      <c r="C259" s="2" t="s">
        <v>1499</v>
      </c>
      <c r="D259" t="s">
        <v>6154</v>
      </c>
      <c r="E259" s="2">
        <v>1</v>
      </c>
      <c r="F259" s="2" t="str">
        <f>_xlfn.XLOOKUP(C259,[1]customers!$A$1:$A$1001,[1]customers!$B$1:$B$1001,,0)</f>
        <v>Tiffany Scardafield</v>
      </c>
      <c r="G259" s="2" t="str">
        <f>IF(_xlfn.XLOOKUP(C259,[1]customers!$A$1:$A$1001,[1]customers!$C$1:$C$1001,,0)=0,"",_xlfn.XLOOKUP(C259,[1]customers!$A$1:$A$1001,[1]customers!$C$1:$C$1001,,0))</f>
        <v/>
      </c>
      <c r="H259" s="2" t="str">
        <f>_xlfn.XLOOKUP(C259,[1]customers!A$1:A$1001,[1]customers!$G$1:$G$1001,,0)</f>
        <v>Ireland</v>
      </c>
      <c r="I259" t="str">
        <f>INDEX([1]products!$A$1:$G$49,MATCH([1]orders!$D259,[1]products!$A$1:$A$49,0),MATCH([1]orders!I$1,[1]products!$A$1:$G$1,0))</f>
        <v>Ara</v>
      </c>
      <c r="J259" t="str">
        <f>INDEX([1]products!$A$1:$G$49,MATCH([1]orders!$D259,[1]products!$A$1:$A$49,0),MATCH([1]orders!J$1,[1]products!$A$1:$G$1,0))</f>
        <v>D</v>
      </c>
      <c r="K259" s="11">
        <f>INDEX([1]products!$A$1:$G$49,MATCH([1]orders!$D259,[1]products!$A$1:$A$49,0),MATCH([1]orders!K$1,[1]products!$A$1:$G$1,0))</f>
        <v>0.2</v>
      </c>
      <c r="L259" s="3">
        <f>INDEX([1]products!$A$1:$G$49,MATCH([1]orders!$D259,[1]products!$A$1:$A$49,0),MATCH([1]orders!L$1,[1]products!$A$1:$G$1,0))</f>
        <v>2.9849999999999999</v>
      </c>
      <c r="M259" s="3">
        <f>L259*E259</f>
        <v>2.9849999999999999</v>
      </c>
      <c r="N259" t="str">
        <f>IF(I259="Rob","Robusta",IF(I259="Exc","Excelsa",IF(I259="Ara","Arabica",IF(I259="Lib","Liberica",""))))</f>
        <v>Arabica</v>
      </c>
      <c r="O259" t="str">
        <f>IF(J259="M","Medium",IF(J259="L","Light",IF(J259="D","Dark","")))</f>
        <v>Dark</v>
      </c>
      <c r="P259" t="str">
        <f>_xlfn.XLOOKUP(C259,[1]customers!$A$1:$A$1001,[1]customers!$I$1:$I$1001,,0)</f>
        <v>No</v>
      </c>
    </row>
    <row r="260" spans="1:16" x14ac:dyDescent="0.25">
      <c r="A260" s="2" t="s">
        <v>4433</v>
      </c>
      <c r="B260" s="4">
        <v>43725</v>
      </c>
      <c r="C260" s="2" t="s">
        <v>4434</v>
      </c>
      <c r="D260" t="s">
        <v>6143</v>
      </c>
      <c r="E260" s="2">
        <v>2</v>
      </c>
      <c r="F260" s="2" t="str">
        <f>_xlfn.XLOOKUP(C260,[1]customers!$A$1:$A$1001,[1]customers!$B$1:$B$1001,,0)</f>
        <v>Jimmy Dymoke</v>
      </c>
      <c r="G260" s="2" t="str">
        <f>IF(_xlfn.XLOOKUP(C260,[1]customers!$A$1:$A$1001,[1]customers!$C$1:$C$1001,,0)=0,"",_xlfn.XLOOKUP(C260,[1]customers!$A$1:$A$1001,[1]customers!$C$1:$C$1001,,0))</f>
        <v>jdymokeje@prnewswire.com</v>
      </c>
      <c r="H260" s="2" t="str">
        <f>_xlfn.XLOOKUP(C260,[1]customers!A$1:A$1001,[1]customers!$G$1:$G$1001,,0)</f>
        <v>Ireland</v>
      </c>
      <c r="I260" t="str">
        <f>INDEX([1]products!$A$1:$G$49,MATCH([1]orders!$D260,[1]products!$A$1:$A$49,0),MATCH([1]orders!I$1,[1]products!$A$1:$G$1,0))</f>
        <v>Lib</v>
      </c>
      <c r="J260" t="str">
        <f>INDEX([1]products!$A$1:$G$49,MATCH([1]orders!$D260,[1]products!$A$1:$A$49,0),MATCH([1]orders!J$1,[1]products!$A$1:$G$1,0))</f>
        <v>D</v>
      </c>
      <c r="K260" s="11">
        <f>INDEX([1]products!$A$1:$G$49,MATCH([1]orders!$D260,[1]products!$A$1:$A$49,0),MATCH([1]orders!K$1,[1]products!$A$1:$G$1,0))</f>
        <v>1</v>
      </c>
      <c r="L260" s="3">
        <f>INDEX([1]products!$A$1:$G$49,MATCH([1]orders!$D260,[1]products!$A$1:$A$49,0),MATCH([1]orders!L$1,[1]products!$A$1:$G$1,0))</f>
        <v>12.95</v>
      </c>
      <c r="M260" s="3">
        <f>L260*E260</f>
        <v>25.9</v>
      </c>
      <c r="N260" t="str">
        <f>IF(I260="Rob","Robusta",IF(I260="Exc","Excelsa",IF(I260="Ara","Arabica",IF(I260="Lib","Liberica",""))))</f>
        <v>Liberica</v>
      </c>
      <c r="O260" t="str">
        <f>IF(J260="M","Medium",IF(J260="L","Light",IF(J260="D","Dark","")))</f>
        <v>Dark</v>
      </c>
      <c r="P260" t="str">
        <f>_xlfn.XLOOKUP(C260,[1]customers!$A$1:$A$1001,[1]customers!$I$1:$I$1001,,0)</f>
        <v>No</v>
      </c>
    </row>
    <row r="261" spans="1:16" x14ac:dyDescent="0.25">
      <c r="A261" s="2" t="s">
        <v>4201</v>
      </c>
      <c r="B261" s="4">
        <v>43726</v>
      </c>
      <c r="C261" s="2" t="s">
        <v>4202</v>
      </c>
      <c r="D261" t="s">
        <v>6157</v>
      </c>
      <c r="E261" s="2">
        <v>2</v>
      </c>
      <c r="F261" s="2" t="str">
        <f>_xlfn.XLOOKUP(C261,[1]customers!$A$1:$A$1001,[1]customers!$B$1:$B$1001,,0)</f>
        <v>Wren Place</v>
      </c>
      <c r="G261" s="2" t="str">
        <f>IF(_xlfn.XLOOKUP(C261,[1]customers!$A$1:$A$1001,[1]customers!$C$1:$C$1001,,0)=0,"",_xlfn.XLOOKUP(C261,[1]customers!$A$1:$A$1001,[1]customers!$C$1:$C$1001,,0))</f>
        <v>wplacei9@wsj.com</v>
      </c>
      <c r="H261" s="2" t="str">
        <f>_xlfn.XLOOKUP(C261,[1]customers!A$1:A$1001,[1]customers!$G$1:$G$1001,,0)</f>
        <v>United States</v>
      </c>
      <c r="I261" t="str">
        <f>INDEX([1]products!$A$1:$G$49,MATCH([1]orders!$D261,[1]products!$A$1:$A$49,0),MATCH([1]orders!I$1,[1]products!$A$1:$G$1,0))</f>
        <v>Ara</v>
      </c>
      <c r="J261" t="str">
        <f>INDEX([1]products!$A$1:$G$49,MATCH([1]orders!$D261,[1]products!$A$1:$A$49,0),MATCH([1]orders!J$1,[1]products!$A$1:$G$1,0))</f>
        <v>M</v>
      </c>
      <c r="K261" s="11">
        <f>INDEX([1]products!$A$1:$G$49,MATCH([1]orders!$D261,[1]products!$A$1:$A$49,0),MATCH([1]orders!K$1,[1]products!$A$1:$G$1,0))</f>
        <v>0.5</v>
      </c>
      <c r="L261" s="3">
        <f>INDEX([1]products!$A$1:$G$49,MATCH([1]orders!$D261,[1]products!$A$1:$A$49,0),MATCH([1]orders!L$1,[1]products!$A$1:$G$1,0))</f>
        <v>6.75</v>
      </c>
      <c r="M261" s="3">
        <f>L261*E261</f>
        <v>13.5</v>
      </c>
      <c r="N261" t="str">
        <f>IF(I261="Rob","Robusta",IF(I261="Exc","Excelsa",IF(I261="Ara","Arabica",IF(I261="Lib","Liberica",""))))</f>
        <v>Arabica</v>
      </c>
      <c r="O261" t="str">
        <f>IF(J261="M","Medium",IF(J261="L","Light",IF(J261="D","Dark","")))</f>
        <v>Medium</v>
      </c>
      <c r="P261" t="str">
        <f>_xlfn.XLOOKUP(C261,[1]customers!$A$1:$A$1001,[1]customers!$I$1:$I$1001,,0)</f>
        <v>Yes</v>
      </c>
    </row>
    <row r="262" spans="1:16" x14ac:dyDescent="0.25">
      <c r="A262" s="2" t="s">
        <v>6047</v>
      </c>
      <c r="B262" s="4">
        <v>43727</v>
      </c>
      <c r="C262" s="2" t="s">
        <v>6048</v>
      </c>
      <c r="D262" t="s">
        <v>6152</v>
      </c>
      <c r="E262" s="2">
        <v>2</v>
      </c>
      <c r="F262" s="2" t="str">
        <f>_xlfn.XLOOKUP(C262,[1]customers!$A$1:$A$1001,[1]customers!$B$1:$B$1001,,0)</f>
        <v>Fanchette Parlot</v>
      </c>
      <c r="G262" s="2" t="str">
        <f>IF(_xlfn.XLOOKUP(C262,[1]customers!$A$1:$A$1001,[1]customers!$C$1:$C$1001,,0)=0,"",_xlfn.XLOOKUP(C262,[1]customers!$A$1:$A$1001,[1]customers!$C$1:$C$1001,,0))</f>
        <v>fparlotrb@forbes.com</v>
      </c>
      <c r="H262" s="2" t="str">
        <f>_xlfn.XLOOKUP(C262,[1]customers!A$1:A$1001,[1]customers!$G$1:$G$1001,,0)</f>
        <v>United States</v>
      </c>
      <c r="I262" t="str">
        <f>INDEX([1]products!$A$1:$G$49,MATCH([1]orders!$D262,[1]products!$A$1:$A$49,0),MATCH([1]orders!I$1,[1]products!$A$1:$G$1,0))</f>
        <v>Ara</v>
      </c>
      <c r="J262" t="str">
        <f>INDEX([1]products!$A$1:$G$49,MATCH([1]orders!$D262,[1]products!$A$1:$A$49,0),MATCH([1]orders!J$1,[1]products!$A$1:$G$1,0))</f>
        <v>M</v>
      </c>
      <c r="K262" s="11">
        <f>INDEX([1]products!$A$1:$G$49,MATCH([1]orders!$D262,[1]products!$A$1:$A$49,0),MATCH([1]orders!K$1,[1]products!$A$1:$G$1,0))</f>
        <v>0.2</v>
      </c>
      <c r="L262" s="3">
        <f>INDEX([1]products!$A$1:$G$49,MATCH([1]orders!$D262,[1]products!$A$1:$A$49,0),MATCH([1]orders!L$1,[1]products!$A$1:$G$1,0))</f>
        <v>3.375</v>
      </c>
      <c r="M262" s="3">
        <f>L262*E262</f>
        <v>6.75</v>
      </c>
      <c r="N262" t="str">
        <f>IF(I262="Rob","Robusta",IF(I262="Exc","Excelsa",IF(I262="Ara","Arabica",IF(I262="Lib","Liberica",""))))</f>
        <v>Arabica</v>
      </c>
      <c r="O262" t="str">
        <f>IF(J262="M","Medium",IF(J262="L","Light",IF(J262="D","Dark","")))</f>
        <v>Medium</v>
      </c>
      <c r="P262" t="str">
        <f>_xlfn.XLOOKUP(C262,[1]customers!$A$1:$A$1001,[1]customers!$I$1:$I$1001,,0)</f>
        <v>Yes</v>
      </c>
    </row>
    <row r="263" spans="1:16" x14ac:dyDescent="0.25">
      <c r="A263" s="2" t="s">
        <v>1753</v>
      </c>
      <c r="B263" s="4">
        <v>43728</v>
      </c>
      <c r="C263" s="2" t="s">
        <v>1754</v>
      </c>
      <c r="D263" t="s">
        <v>6165</v>
      </c>
      <c r="E263" s="2">
        <v>4</v>
      </c>
      <c r="F263" s="2" t="str">
        <f>_xlfn.XLOOKUP(C263,[1]customers!$A$1:$A$1001,[1]customers!$B$1:$B$1001,,0)</f>
        <v>Ketty Bromehead</v>
      </c>
      <c r="G263" s="2" t="str">
        <f>IF(_xlfn.XLOOKUP(C263,[1]customers!$A$1:$A$1001,[1]customers!$C$1:$C$1001,,0)=0,"",_xlfn.XLOOKUP(C263,[1]customers!$A$1:$A$1001,[1]customers!$C$1:$C$1001,,0))</f>
        <v>kbromehead68@un.org</v>
      </c>
      <c r="H263" s="2" t="str">
        <f>_xlfn.XLOOKUP(C263,[1]customers!A$1:A$1001,[1]customers!$G$1:$G$1001,,0)</f>
        <v>United States</v>
      </c>
      <c r="I263" t="str">
        <f>INDEX([1]products!$A$1:$G$49,MATCH([1]orders!$D263,[1]products!$A$1:$A$49,0),MATCH([1]orders!I$1,[1]products!$A$1:$G$1,0))</f>
        <v>Lib</v>
      </c>
      <c r="J263" t="str">
        <f>INDEX([1]products!$A$1:$G$49,MATCH([1]orders!$D263,[1]products!$A$1:$A$49,0),MATCH([1]orders!J$1,[1]products!$A$1:$G$1,0))</f>
        <v>D</v>
      </c>
      <c r="K263" s="11">
        <f>INDEX([1]products!$A$1:$G$49,MATCH([1]orders!$D263,[1]products!$A$1:$A$49,0),MATCH([1]orders!K$1,[1]products!$A$1:$G$1,0))</f>
        <v>2.5</v>
      </c>
      <c r="L263" s="3">
        <f>INDEX([1]products!$A$1:$G$49,MATCH([1]orders!$D263,[1]products!$A$1:$A$49,0),MATCH([1]orders!L$1,[1]products!$A$1:$G$1,0))</f>
        <v>29.784999999999997</v>
      </c>
      <c r="M263" s="3">
        <f>L263*E263</f>
        <v>119.13999999999999</v>
      </c>
      <c r="N263" t="str">
        <f>IF(I263="Rob","Robusta",IF(I263="Exc","Excelsa",IF(I263="Ara","Arabica",IF(I263="Lib","Liberica",""))))</f>
        <v>Liberica</v>
      </c>
      <c r="O263" t="str">
        <f>IF(J263="M","Medium",IF(J263="L","Light",IF(J263="D","Dark","")))</f>
        <v>Dark</v>
      </c>
      <c r="P263" t="str">
        <f>_xlfn.XLOOKUP(C263,[1]customers!$A$1:$A$1001,[1]customers!$I$1:$I$1001,,0)</f>
        <v>Yes</v>
      </c>
    </row>
    <row r="264" spans="1:16" x14ac:dyDescent="0.25">
      <c r="A264" s="2" t="s">
        <v>5626</v>
      </c>
      <c r="B264" s="4">
        <v>43729</v>
      </c>
      <c r="C264" s="2" t="s">
        <v>5627</v>
      </c>
      <c r="D264" t="s">
        <v>6179</v>
      </c>
      <c r="E264" s="2">
        <v>5</v>
      </c>
      <c r="F264" s="2" t="str">
        <f>_xlfn.XLOOKUP(C264,[1]customers!$A$1:$A$1001,[1]customers!$B$1:$B$1001,,0)</f>
        <v>Gustaf Ciccotti</v>
      </c>
      <c r="G264" s="2" t="str">
        <f>IF(_xlfn.XLOOKUP(C264,[1]customers!$A$1:$A$1001,[1]customers!$C$1:$C$1001,,0)=0,"",_xlfn.XLOOKUP(C264,[1]customers!$A$1:$A$1001,[1]customers!$C$1:$C$1001,,0))</f>
        <v>gciccottip8@so-net.ne.jp</v>
      </c>
      <c r="H264" s="2" t="str">
        <f>_xlfn.XLOOKUP(C264,[1]customers!A$1:A$1001,[1]customers!$G$1:$G$1001,,0)</f>
        <v>United States</v>
      </c>
      <c r="I264" t="str">
        <f>INDEX([1]products!$A$1:$G$49,MATCH([1]orders!$D264,[1]products!$A$1:$A$49,0),MATCH([1]orders!I$1,[1]products!$A$1:$G$1,0))</f>
        <v>Rob</v>
      </c>
      <c r="J264" t="str">
        <f>INDEX([1]products!$A$1:$G$49,MATCH([1]orders!$D264,[1]products!$A$1:$A$49,0),MATCH([1]orders!J$1,[1]products!$A$1:$G$1,0))</f>
        <v>L</v>
      </c>
      <c r="K264" s="11">
        <f>INDEX([1]products!$A$1:$G$49,MATCH([1]orders!$D264,[1]products!$A$1:$A$49,0),MATCH([1]orders!K$1,[1]products!$A$1:$G$1,0))</f>
        <v>1</v>
      </c>
      <c r="L264" s="3">
        <f>INDEX([1]products!$A$1:$G$49,MATCH([1]orders!$D264,[1]products!$A$1:$A$49,0),MATCH([1]orders!L$1,[1]products!$A$1:$G$1,0))</f>
        <v>11.95</v>
      </c>
      <c r="M264" s="3">
        <f>L264*E264</f>
        <v>59.75</v>
      </c>
      <c r="N264" t="str">
        <f>IF(I264="Rob","Robusta",IF(I264="Exc","Excelsa",IF(I264="Ara","Arabica",IF(I264="Lib","Liberica",""))))</f>
        <v>Robusta</v>
      </c>
      <c r="O264" t="str">
        <f>IF(J264="M","Medium",IF(J264="L","Light",IF(J264="D","Dark","")))</f>
        <v>Light</v>
      </c>
      <c r="P264" t="str">
        <f>_xlfn.XLOOKUP(C264,[1]customers!$A$1:$A$1001,[1]customers!$I$1:$I$1001,,0)</f>
        <v>No</v>
      </c>
    </row>
    <row r="265" spans="1:16" x14ac:dyDescent="0.25">
      <c r="A265" s="2" t="s">
        <v>6111</v>
      </c>
      <c r="B265" s="4">
        <v>43730</v>
      </c>
      <c r="C265" s="2" t="s">
        <v>6112</v>
      </c>
      <c r="D265" t="s">
        <v>6142</v>
      </c>
      <c r="E265" s="2">
        <v>1</v>
      </c>
      <c r="F265" s="2" t="str">
        <f>_xlfn.XLOOKUP(C265,[1]customers!$A$1:$A$1001,[1]customers!$B$1:$B$1001,,0)</f>
        <v>Jennica Tewelson</v>
      </c>
      <c r="G265" s="2" t="str">
        <f>IF(_xlfn.XLOOKUP(C265,[1]customers!$A$1:$A$1001,[1]customers!$C$1:$C$1001,,0)=0,"",_xlfn.XLOOKUP(C265,[1]customers!$A$1:$A$1001,[1]customers!$C$1:$C$1001,,0))</f>
        <v>jtewelsonrn@samsung.com</v>
      </c>
      <c r="H265" s="2" t="str">
        <f>_xlfn.XLOOKUP(C265,[1]customers!A$1:A$1001,[1]customers!$G$1:$G$1001,,0)</f>
        <v>United States</v>
      </c>
      <c r="I265" t="str">
        <f>INDEX([1]products!$A$1:$G$49,MATCH([1]orders!$D265,[1]products!$A$1:$A$49,0),MATCH([1]orders!I$1,[1]products!$A$1:$G$1,0))</f>
        <v>Rob</v>
      </c>
      <c r="J265" t="str">
        <f>INDEX([1]products!$A$1:$G$49,MATCH([1]orders!$D265,[1]products!$A$1:$A$49,0),MATCH([1]orders!J$1,[1]products!$A$1:$G$1,0))</f>
        <v>L</v>
      </c>
      <c r="K265" s="11">
        <f>INDEX([1]products!$A$1:$G$49,MATCH([1]orders!$D265,[1]products!$A$1:$A$49,0),MATCH([1]orders!K$1,[1]products!$A$1:$G$1,0))</f>
        <v>2.5</v>
      </c>
      <c r="L265" s="3">
        <f>INDEX([1]products!$A$1:$G$49,MATCH([1]orders!$D265,[1]products!$A$1:$A$49,0),MATCH([1]orders!L$1,[1]products!$A$1:$G$1,0))</f>
        <v>27.484999999999996</v>
      </c>
      <c r="M265" s="3">
        <f>L265*E265</f>
        <v>27.484999999999996</v>
      </c>
      <c r="N265" t="str">
        <f>IF(I265="Rob","Robusta",IF(I265="Exc","Excelsa",IF(I265="Ara","Arabica",IF(I265="Lib","Liberica",""))))</f>
        <v>Robusta</v>
      </c>
      <c r="O265" t="str">
        <f>IF(J265="M","Medium",IF(J265="L","Light",IF(J265="D","Dark","")))</f>
        <v>Light</v>
      </c>
      <c r="P265" t="str">
        <f>_xlfn.XLOOKUP(C265,[1]customers!$A$1:$A$1001,[1]customers!$I$1:$I$1001,,0)</f>
        <v>No</v>
      </c>
    </row>
    <row r="266" spans="1:16" x14ac:dyDescent="0.25">
      <c r="A266" s="2" t="s">
        <v>1389</v>
      </c>
      <c r="B266" s="4">
        <v>43731</v>
      </c>
      <c r="C266" s="2" t="s">
        <v>1390</v>
      </c>
      <c r="D266" t="s">
        <v>6139</v>
      </c>
      <c r="E266" s="2">
        <v>4</v>
      </c>
      <c r="F266" s="2" t="str">
        <f>_xlfn.XLOOKUP(C266,[1]customers!$A$1:$A$1001,[1]customers!$B$1:$B$1001,,0)</f>
        <v>Kari Swede</v>
      </c>
      <c r="G266" s="2" t="str">
        <f>IF(_xlfn.XLOOKUP(C266,[1]customers!$A$1:$A$1001,[1]customers!$C$1:$C$1001,,0)=0,"",_xlfn.XLOOKUP(C266,[1]customers!$A$1:$A$1001,[1]customers!$C$1:$C$1001,,0))</f>
        <v>kswede4g@addthis.com</v>
      </c>
      <c r="H266" s="2" t="str">
        <f>_xlfn.XLOOKUP(C266,[1]customers!A$1:A$1001,[1]customers!$G$1:$G$1001,,0)</f>
        <v>United States</v>
      </c>
      <c r="I266" t="str">
        <f>INDEX([1]products!$A$1:$G$49,MATCH([1]orders!$D266,[1]products!$A$1:$A$49,0),MATCH([1]orders!I$1,[1]products!$A$1:$G$1,0))</f>
        <v>Exc</v>
      </c>
      <c r="J266" t="str">
        <f>INDEX([1]products!$A$1:$G$49,MATCH([1]orders!$D266,[1]products!$A$1:$A$49,0),MATCH([1]orders!J$1,[1]products!$A$1:$G$1,0))</f>
        <v>M</v>
      </c>
      <c r="K266" s="11">
        <f>INDEX([1]products!$A$1:$G$49,MATCH([1]orders!$D266,[1]products!$A$1:$A$49,0),MATCH([1]orders!K$1,[1]products!$A$1:$G$1,0))</f>
        <v>0.5</v>
      </c>
      <c r="L266" s="3">
        <f>INDEX([1]products!$A$1:$G$49,MATCH([1]orders!$D266,[1]products!$A$1:$A$49,0),MATCH([1]orders!L$1,[1]products!$A$1:$G$1,0))</f>
        <v>8.25</v>
      </c>
      <c r="M266" s="3">
        <f>L266*E266</f>
        <v>33</v>
      </c>
      <c r="N266" t="str">
        <f>IF(I266="Rob","Robusta",IF(I266="Exc","Excelsa",IF(I266="Ara","Arabica",IF(I266="Lib","Liberica",""))))</f>
        <v>Excelsa</v>
      </c>
      <c r="O266" t="str">
        <f>IF(J266="M","Medium",IF(J266="L","Light",IF(J266="D","Dark","")))</f>
        <v>Medium</v>
      </c>
      <c r="P266" t="str">
        <f>_xlfn.XLOOKUP(C266,[1]customers!$A$1:$A$1001,[1]customers!$I$1:$I$1001,,0)</f>
        <v>No</v>
      </c>
    </row>
    <row r="267" spans="1:16" x14ac:dyDescent="0.25">
      <c r="A267" s="2" t="s">
        <v>2644</v>
      </c>
      <c r="B267" s="4">
        <v>43732</v>
      </c>
      <c r="C267" s="2" t="s">
        <v>2645</v>
      </c>
      <c r="D267" t="s">
        <v>6144</v>
      </c>
      <c r="E267" s="2">
        <v>3</v>
      </c>
      <c r="F267" s="2" t="str">
        <f>_xlfn.XLOOKUP(C267,[1]customers!$A$1:$A$1001,[1]customers!$B$1:$B$1001,,0)</f>
        <v>Elka Windress</v>
      </c>
      <c r="G267" s="2" t="str">
        <f>IF(_xlfn.XLOOKUP(C267,[1]customers!$A$1:$A$1001,[1]customers!$C$1:$C$1001,,0)=0,"",_xlfn.XLOOKUP(C267,[1]customers!$A$1:$A$1001,[1]customers!$C$1:$C$1001,,0))</f>
        <v>ewindressam@marketwatch.com</v>
      </c>
      <c r="H267" s="2" t="str">
        <f>_xlfn.XLOOKUP(C267,[1]customers!A$1:A$1001,[1]customers!$G$1:$G$1001,,0)</f>
        <v>United States</v>
      </c>
      <c r="I267" t="str">
        <f>INDEX([1]products!$A$1:$G$49,MATCH([1]orders!$D267,[1]products!$A$1:$A$49,0),MATCH([1]orders!I$1,[1]products!$A$1:$G$1,0))</f>
        <v>Exc</v>
      </c>
      <c r="J267" t="str">
        <f>INDEX([1]products!$A$1:$G$49,MATCH([1]orders!$D267,[1]products!$A$1:$A$49,0),MATCH([1]orders!J$1,[1]products!$A$1:$G$1,0))</f>
        <v>D</v>
      </c>
      <c r="K267" s="11">
        <f>INDEX([1]products!$A$1:$G$49,MATCH([1]orders!$D267,[1]products!$A$1:$A$49,0),MATCH([1]orders!K$1,[1]products!$A$1:$G$1,0))</f>
        <v>0.5</v>
      </c>
      <c r="L267" s="3">
        <f>INDEX([1]products!$A$1:$G$49,MATCH([1]orders!$D267,[1]products!$A$1:$A$49,0),MATCH([1]orders!L$1,[1]products!$A$1:$G$1,0))</f>
        <v>7.29</v>
      </c>
      <c r="M267" s="3">
        <f>L267*E267</f>
        <v>21.87</v>
      </c>
      <c r="N267" t="str">
        <f>IF(I267="Rob","Robusta",IF(I267="Exc","Excelsa",IF(I267="Ara","Arabica",IF(I267="Lib","Liberica",""))))</f>
        <v>Excelsa</v>
      </c>
      <c r="O267" t="str">
        <f>IF(J267="M","Medium",IF(J267="L","Light",IF(J267="D","Dark","")))</f>
        <v>Dark</v>
      </c>
      <c r="P267" t="str">
        <f>_xlfn.XLOOKUP(C267,[1]customers!$A$1:$A$1001,[1]customers!$I$1:$I$1001,,0)</f>
        <v>No</v>
      </c>
    </row>
    <row r="268" spans="1:16" x14ac:dyDescent="0.25">
      <c r="A268" s="2" t="s">
        <v>3082</v>
      </c>
      <c r="B268" s="4">
        <v>43733</v>
      </c>
      <c r="C268" s="2" t="s">
        <v>3083</v>
      </c>
      <c r="D268" t="s">
        <v>6145</v>
      </c>
      <c r="E268" s="2">
        <v>5</v>
      </c>
      <c r="F268" s="2" t="str">
        <f>_xlfn.XLOOKUP(C268,[1]customers!$A$1:$A$1001,[1]customers!$B$1:$B$1001,,0)</f>
        <v>Alvis Elwin</v>
      </c>
      <c r="G268" s="2" t="str">
        <f>IF(_xlfn.XLOOKUP(C268,[1]customers!$A$1:$A$1001,[1]customers!$C$1:$C$1001,,0)=0,"",_xlfn.XLOOKUP(C268,[1]customers!$A$1:$A$1001,[1]customers!$C$1:$C$1001,,0))</f>
        <v>aelwincr@privacy.gov.au</v>
      </c>
      <c r="H268" s="2" t="str">
        <f>_xlfn.XLOOKUP(C268,[1]customers!A$1:A$1001,[1]customers!$G$1:$G$1001,,0)</f>
        <v>United States</v>
      </c>
      <c r="I268" t="str">
        <f>INDEX([1]products!$A$1:$G$49,MATCH([1]orders!$D268,[1]products!$A$1:$A$49,0),MATCH([1]orders!I$1,[1]products!$A$1:$G$1,0))</f>
        <v>Lib</v>
      </c>
      <c r="J268" t="str">
        <f>INDEX([1]products!$A$1:$G$49,MATCH([1]orders!$D268,[1]products!$A$1:$A$49,0),MATCH([1]orders!J$1,[1]products!$A$1:$G$1,0))</f>
        <v>L</v>
      </c>
      <c r="K268" s="11">
        <f>INDEX([1]products!$A$1:$G$49,MATCH([1]orders!$D268,[1]products!$A$1:$A$49,0),MATCH([1]orders!K$1,[1]products!$A$1:$G$1,0))</f>
        <v>0.2</v>
      </c>
      <c r="L268" s="3">
        <f>INDEX([1]products!$A$1:$G$49,MATCH([1]orders!$D268,[1]products!$A$1:$A$49,0),MATCH([1]orders!L$1,[1]products!$A$1:$G$1,0))</f>
        <v>4.7549999999999999</v>
      </c>
      <c r="M268" s="3">
        <f>L268*E268</f>
        <v>23.774999999999999</v>
      </c>
      <c r="N268" t="str">
        <f>IF(I268="Rob","Robusta",IF(I268="Exc","Excelsa",IF(I268="Ara","Arabica",IF(I268="Lib","Liberica",""))))</f>
        <v>Liberica</v>
      </c>
      <c r="O268" t="str">
        <f>IF(J268="M","Medium",IF(J268="L","Light",IF(J268="D","Dark","")))</f>
        <v>Light</v>
      </c>
      <c r="P268" t="str">
        <f>_xlfn.XLOOKUP(C268,[1]customers!$A$1:$A$1001,[1]customers!$I$1:$I$1001,,0)</f>
        <v>No</v>
      </c>
    </row>
    <row r="269" spans="1:16" x14ac:dyDescent="0.25">
      <c r="A269" s="2" t="s">
        <v>3058</v>
      </c>
      <c r="B269" s="4">
        <v>43734</v>
      </c>
      <c r="C269" s="2" t="s">
        <v>3059</v>
      </c>
      <c r="D269" t="s">
        <v>6145</v>
      </c>
      <c r="E269" s="2">
        <v>2</v>
      </c>
      <c r="F269" s="2" t="str">
        <f>_xlfn.XLOOKUP(C269,[1]customers!$A$1:$A$1001,[1]customers!$B$1:$B$1001,,0)</f>
        <v>Stan Barribal</v>
      </c>
      <c r="G269" s="2" t="str">
        <f>IF(_xlfn.XLOOKUP(C269,[1]customers!$A$1:$A$1001,[1]customers!$C$1:$C$1001,,0)=0,"",_xlfn.XLOOKUP(C269,[1]customers!$A$1:$A$1001,[1]customers!$C$1:$C$1001,,0))</f>
        <v>sbarribalcn@microsoft.com</v>
      </c>
      <c r="H269" s="2" t="str">
        <f>_xlfn.XLOOKUP(C269,[1]customers!A$1:A$1001,[1]customers!$G$1:$G$1001,,0)</f>
        <v>Ireland</v>
      </c>
      <c r="I269" t="str">
        <f>INDEX([1]products!$A$1:$G$49,MATCH([1]orders!$D269,[1]products!$A$1:$A$49,0),MATCH([1]orders!I$1,[1]products!$A$1:$G$1,0))</f>
        <v>Lib</v>
      </c>
      <c r="J269" t="str">
        <f>INDEX([1]products!$A$1:$G$49,MATCH([1]orders!$D269,[1]products!$A$1:$A$49,0),MATCH([1]orders!J$1,[1]products!$A$1:$G$1,0))</f>
        <v>L</v>
      </c>
      <c r="K269" s="11">
        <f>INDEX([1]products!$A$1:$G$49,MATCH([1]orders!$D269,[1]products!$A$1:$A$49,0),MATCH([1]orders!K$1,[1]products!$A$1:$G$1,0))</f>
        <v>0.2</v>
      </c>
      <c r="L269" s="3">
        <f>INDEX([1]products!$A$1:$G$49,MATCH([1]orders!$D269,[1]products!$A$1:$A$49,0),MATCH([1]orders!L$1,[1]products!$A$1:$G$1,0))</f>
        <v>4.7549999999999999</v>
      </c>
      <c r="M269" s="3">
        <f>L269*E269</f>
        <v>9.51</v>
      </c>
      <c r="N269" t="str">
        <f>IF(I269="Rob","Robusta",IF(I269="Exc","Excelsa",IF(I269="Ara","Arabica",IF(I269="Lib","Liberica",""))))</f>
        <v>Liberica</v>
      </c>
      <c r="O269" t="str">
        <f>IF(J269="M","Medium",IF(J269="L","Light",IF(J269="D","Dark","")))</f>
        <v>Light</v>
      </c>
      <c r="P269" t="str">
        <f>_xlfn.XLOOKUP(C269,[1]customers!$A$1:$A$1001,[1]customers!$I$1:$I$1001,,0)</f>
        <v>Yes</v>
      </c>
    </row>
    <row r="270" spans="1:16" x14ac:dyDescent="0.25">
      <c r="A270" s="2" t="s">
        <v>1561</v>
      </c>
      <c r="B270" s="4">
        <v>43735</v>
      </c>
      <c r="C270" s="2" t="s">
        <v>1562</v>
      </c>
      <c r="D270" t="s">
        <v>6181</v>
      </c>
      <c r="E270" s="2">
        <v>1</v>
      </c>
      <c r="F270" s="2" t="str">
        <f>_xlfn.XLOOKUP(C270,[1]customers!$A$1:$A$1001,[1]customers!$B$1:$B$1001,,0)</f>
        <v>Madelene Prinn</v>
      </c>
      <c r="G270" s="2" t="str">
        <f>IF(_xlfn.XLOOKUP(C270,[1]customers!$A$1:$A$1001,[1]customers!$C$1:$C$1001,,0)=0,"",_xlfn.XLOOKUP(C270,[1]customers!$A$1:$A$1001,[1]customers!$C$1:$C$1001,,0))</f>
        <v>mprinn5a@usa.gov</v>
      </c>
      <c r="H270" s="2" t="str">
        <f>_xlfn.XLOOKUP(C270,[1]customers!A$1:A$1001,[1]customers!$G$1:$G$1001,,0)</f>
        <v>United States</v>
      </c>
      <c r="I270" t="str">
        <f>INDEX([1]products!$A$1:$G$49,MATCH([1]orders!$D270,[1]products!$A$1:$A$49,0),MATCH([1]orders!I$1,[1]products!$A$1:$G$1,0))</f>
        <v>Lib</v>
      </c>
      <c r="J270" t="str">
        <f>INDEX([1]products!$A$1:$G$49,MATCH([1]orders!$D270,[1]products!$A$1:$A$49,0),MATCH([1]orders!J$1,[1]products!$A$1:$G$1,0))</f>
        <v>M</v>
      </c>
      <c r="K270" s="11">
        <f>INDEX([1]products!$A$1:$G$49,MATCH([1]orders!$D270,[1]products!$A$1:$A$49,0),MATCH([1]orders!K$1,[1]products!$A$1:$G$1,0))</f>
        <v>2.5</v>
      </c>
      <c r="L270" s="3">
        <f>INDEX([1]products!$A$1:$G$49,MATCH([1]orders!$D270,[1]products!$A$1:$A$49,0),MATCH([1]orders!L$1,[1]products!$A$1:$G$1,0))</f>
        <v>33.464999999999996</v>
      </c>
      <c r="M270" s="3">
        <f>L270*E270</f>
        <v>33.464999999999996</v>
      </c>
      <c r="N270" t="str">
        <f>IF(I270="Rob","Robusta",IF(I270="Exc","Excelsa",IF(I270="Ara","Arabica",IF(I270="Lib","Liberica",""))))</f>
        <v>Liberica</v>
      </c>
      <c r="O270" t="str">
        <f>IF(J270="M","Medium",IF(J270="L","Light",IF(J270="D","Dark","")))</f>
        <v>Medium</v>
      </c>
      <c r="P270" t="str">
        <f>_xlfn.XLOOKUP(C270,[1]customers!$A$1:$A$1001,[1]customers!$I$1:$I$1001,,0)</f>
        <v>Yes</v>
      </c>
    </row>
    <row r="271" spans="1:16" x14ac:dyDescent="0.25">
      <c r="A271" s="2" t="s">
        <v>1934</v>
      </c>
      <c r="B271" s="4">
        <v>43736</v>
      </c>
      <c r="C271" s="2" t="s">
        <v>1935</v>
      </c>
      <c r="D271" t="s">
        <v>6160</v>
      </c>
      <c r="E271" s="2">
        <v>2</v>
      </c>
      <c r="F271" s="2" t="str">
        <f>_xlfn.XLOOKUP(C271,[1]customers!$A$1:$A$1001,[1]customers!$B$1:$B$1001,,0)</f>
        <v>Zacharias Kiffe</v>
      </c>
      <c r="G271" s="2" t="str">
        <f>IF(_xlfn.XLOOKUP(C271,[1]customers!$A$1:$A$1001,[1]customers!$C$1:$C$1001,,0)=0,"",_xlfn.XLOOKUP(C271,[1]customers!$A$1:$A$1001,[1]customers!$C$1:$C$1001,,0))</f>
        <v>zkiffe74@cyberchimps.com</v>
      </c>
      <c r="H271" s="2" t="str">
        <f>_xlfn.XLOOKUP(C271,[1]customers!A$1:A$1001,[1]customers!$G$1:$G$1001,,0)</f>
        <v>United States</v>
      </c>
      <c r="I271" t="str">
        <f>INDEX([1]products!$A$1:$G$49,MATCH([1]orders!$D271,[1]products!$A$1:$A$49,0),MATCH([1]orders!I$1,[1]products!$A$1:$G$1,0))</f>
        <v>Lib</v>
      </c>
      <c r="J271" t="str">
        <f>INDEX([1]products!$A$1:$G$49,MATCH([1]orders!$D271,[1]products!$A$1:$A$49,0),MATCH([1]orders!J$1,[1]products!$A$1:$G$1,0))</f>
        <v>M</v>
      </c>
      <c r="K271" s="11">
        <f>INDEX([1]products!$A$1:$G$49,MATCH([1]orders!$D271,[1]products!$A$1:$A$49,0),MATCH([1]orders!K$1,[1]products!$A$1:$G$1,0))</f>
        <v>0.5</v>
      </c>
      <c r="L271" s="3">
        <f>INDEX([1]products!$A$1:$G$49,MATCH([1]orders!$D271,[1]products!$A$1:$A$49,0),MATCH([1]orders!L$1,[1]products!$A$1:$G$1,0))</f>
        <v>8.73</v>
      </c>
      <c r="M271" s="3">
        <f>L271*E271</f>
        <v>17.46</v>
      </c>
      <c r="N271" t="str">
        <f>IF(I271="Rob","Robusta",IF(I271="Exc","Excelsa",IF(I271="Ara","Arabica",IF(I271="Lib","Liberica",""))))</f>
        <v>Liberica</v>
      </c>
      <c r="O271" t="str">
        <f>IF(J271="M","Medium",IF(J271="L","Light",IF(J271="D","Dark","")))</f>
        <v>Medium</v>
      </c>
      <c r="P271" t="str">
        <f>_xlfn.XLOOKUP(C271,[1]customers!$A$1:$A$1001,[1]customers!$I$1:$I$1001,,0)</f>
        <v>Yes</v>
      </c>
    </row>
    <row r="272" spans="1:16" x14ac:dyDescent="0.25">
      <c r="A272" s="2" t="s">
        <v>4735</v>
      </c>
      <c r="B272" s="4">
        <v>43737</v>
      </c>
      <c r="C272" s="2" t="s">
        <v>4736</v>
      </c>
      <c r="D272" t="s">
        <v>6161</v>
      </c>
      <c r="E272" s="2">
        <v>2</v>
      </c>
      <c r="F272" s="2" t="str">
        <f>_xlfn.XLOOKUP(C272,[1]customers!$A$1:$A$1001,[1]customers!$B$1:$B$1001,,0)</f>
        <v>Vinny Shoebotham</v>
      </c>
      <c r="G272" s="2" t="str">
        <f>IF(_xlfn.XLOOKUP(C272,[1]customers!$A$1:$A$1001,[1]customers!$C$1:$C$1001,,0)=0,"",_xlfn.XLOOKUP(C272,[1]customers!$A$1:$A$1001,[1]customers!$C$1:$C$1001,,0))</f>
        <v>vshoebothamkv@redcross.org</v>
      </c>
      <c r="H272" s="2" t="str">
        <f>_xlfn.XLOOKUP(C272,[1]customers!A$1:A$1001,[1]customers!$G$1:$G$1001,,0)</f>
        <v>United States</v>
      </c>
      <c r="I272" t="str">
        <f>INDEX([1]products!$A$1:$G$49,MATCH([1]orders!$D272,[1]products!$A$1:$A$49,0),MATCH([1]orders!I$1,[1]products!$A$1:$G$1,0))</f>
        <v>Lib</v>
      </c>
      <c r="J272" t="str">
        <f>INDEX([1]products!$A$1:$G$49,MATCH([1]orders!$D272,[1]products!$A$1:$A$49,0),MATCH([1]orders!J$1,[1]products!$A$1:$G$1,0))</f>
        <v>L</v>
      </c>
      <c r="K272" s="11">
        <f>INDEX([1]products!$A$1:$G$49,MATCH([1]orders!$D272,[1]products!$A$1:$A$49,0),MATCH([1]orders!K$1,[1]products!$A$1:$G$1,0))</f>
        <v>0.5</v>
      </c>
      <c r="L272" s="3">
        <f>INDEX([1]products!$A$1:$G$49,MATCH([1]orders!$D272,[1]products!$A$1:$A$49,0),MATCH([1]orders!L$1,[1]products!$A$1:$G$1,0))</f>
        <v>9.51</v>
      </c>
      <c r="M272" s="3">
        <f>L272*E272</f>
        <v>19.02</v>
      </c>
      <c r="N272" t="str">
        <f>IF(I272="Rob","Robusta",IF(I272="Exc","Excelsa",IF(I272="Ara","Arabica",IF(I272="Lib","Liberica",""))))</f>
        <v>Liberica</v>
      </c>
      <c r="O272" t="str">
        <f>IF(J272="M","Medium",IF(J272="L","Light",IF(J272="D","Dark","")))</f>
        <v>Light</v>
      </c>
      <c r="P272" t="str">
        <f>_xlfn.XLOOKUP(C272,[1]customers!$A$1:$A$1001,[1]customers!$I$1:$I$1001,,0)</f>
        <v>No</v>
      </c>
    </row>
    <row r="273" spans="1:16" x14ac:dyDescent="0.25">
      <c r="A273" s="2" t="s">
        <v>2434</v>
      </c>
      <c r="B273" s="4">
        <v>43738</v>
      </c>
      <c r="C273" s="2" t="s">
        <v>2435</v>
      </c>
      <c r="D273" t="s">
        <v>6179</v>
      </c>
      <c r="E273" s="2">
        <v>5</v>
      </c>
      <c r="F273" s="2" t="str">
        <f>_xlfn.XLOOKUP(C273,[1]customers!$A$1:$A$1001,[1]customers!$B$1:$B$1001,,0)</f>
        <v>Ameline Snazle</v>
      </c>
      <c r="G273" s="2" t="str">
        <f>IF(_xlfn.XLOOKUP(C273,[1]customers!$A$1:$A$1001,[1]customers!$C$1:$C$1001,,0)=0,"",_xlfn.XLOOKUP(C273,[1]customers!$A$1:$A$1001,[1]customers!$C$1:$C$1001,,0))</f>
        <v>asnazle9l@oracle.com</v>
      </c>
      <c r="H273" s="2" t="str">
        <f>_xlfn.XLOOKUP(C273,[1]customers!A$1:A$1001,[1]customers!$G$1:$G$1001,,0)</f>
        <v>United States</v>
      </c>
      <c r="I273" t="str">
        <f>INDEX([1]products!$A$1:$G$49,MATCH([1]orders!$D273,[1]products!$A$1:$A$49,0),MATCH([1]orders!I$1,[1]products!$A$1:$G$1,0))</f>
        <v>Rob</v>
      </c>
      <c r="J273" t="str">
        <f>INDEX([1]products!$A$1:$G$49,MATCH([1]orders!$D273,[1]products!$A$1:$A$49,0),MATCH([1]orders!J$1,[1]products!$A$1:$G$1,0))</f>
        <v>L</v>
      </c>
      <c r="K273" s="11">
        <f>INDEX([1]products!$A$1:$G$49,MATCH([1]orders!$D273,[1]products!$A$1:$A$49,0),MATCH([1]orders!K$1,[1]products!$A$1:$G$1,0))</f>
        <v>1</v>
      </c>
      <c r="L273" s="3">
        <f>INDEX([1]products!$A$1:$G$49,MATCH([1]orders!$D273,[1]products!$A$1:$A$49,0),MATCH([1]orders!L$1,[1]products!$A$1:$G$1,0))</f>
        <v>11.95</v>
      </c>
      <c r="M273" s="3">
        <f>L273*E273</f>
        <v>59.75</v>
      </c>
      <c r="N273" t="str">
        <f>IF(I273="Rob","Robusta",IF(I273="Exc","Excelsa",IF(I273="Ara","Arabica",IF(I273="Lib","Liberica",""))))</f>
        <v>Robusta</v>
      </c>
      <c r="O273" t="str">
        <f>IF(J273="M","Medium",IF(J273="L","Light",IF(J273="D","Dark","")))</f>
        <v>Light</v>
      </c>
      <c r="P273" t="str">
        <f>_xlfn.XLOOKUP(C273,[1]customers!$A$1:$A$1001,[1]customers!$I$1:$I$1001,,0)</f>
        <v>No</v>
      </c>
    </row>
    <row r="274" spans="1:16" x14ac:dyDescent="0.25">
      <c r="A274" s="2" t="s">
        <v>5402</v>
      </c>
      <c r="B274" s="4">
        <v>43739</v>
      </c>
      <c r="C274" s="2" t="s">
        <v>5403</v>
      </c>
      <c r="D274" t="s">
        <v>6146</v>
      </c>
      <c r="E274" s="2">
        <v>3</v>
      </c>
      <c r="F274" s="2" t="str">
        <f>_xlfn.XLOOKUP(C274,[1]customers!$A$1:$A$1001,[1]customers!$B$1:$B$1001,,0)</f>
        <v>Alexina Randals</v>
      </c>
      <c r="G274" s="2" t="str">
        <f>IF(_xlfn.XLOOKUP(C274,[1]customers!$A$1:$A$1001,[1]customers!$C$1:$C$1001,,0)=0,"",_xlfn.XLOOKUP(C274,[1]customers!$A$1:$A$1001,[1]customers!$C$1:$C$1001,,0))</f>
        <v/>
      </c>
      <c r="H274" s="2" t="str">
        <f>_xlfn.XLOOKUP(C274,[1]customers!A$1:A$1001,[1]customers!$G$1:$G$1001,,0)</f>
        <v>United States</v>
      </c>
      <c r="I274" t="str">
        <f>INDEX([1]products!$A$1:$G$49,MATCH([1]orders!$D274,[1]products!$A$1:$A$49,0),MATCH([1]orders!I$1,[1]products!$A$1:$G$1,0))</f>
        <v>Rob</v>
      </c>
      <c r="J274" t="str">
        <f>INDEX([1]products!$A$1:$G$49,MATCH([1]orders!$D274,[1]products!$A$1:$A$49,0),MATCH([1]orders!J$1,[1]products!$A$1:$G$1,0))</f>
        <v>M</v>
      </c>
      <c r="K274" s="11">
        <f>INDEX([1]products!$A$1:$G$49,MATCH([1]orders!$D274,[1]products!$A$1:$A$49,0),MATCH([1]orders!K$1,[1]products!$A$1:$G$1,0))</f>
        <v>0.5</v>
      </c>
      <c r="L274" s="3">
        <f>INDEX([1]products!$A$1:$G$49,MATCH([1]orders!$D274,[1]products!$A$1:$A$49,0),MATCH([1]orders!L$1,[1]products!$A$1:$G$1,0))</f>
        <v>5.97</v>
      </c>
      <c r="M274" s="3">
        <f>L274*E274</f>
        <v>17.91</v>
      </c>
      <c r="N274" t="str">
        <f>IF(I274="Rob","Robusta",IF(I274="Exc","Excelsa",IF(I274="Ara","Arabica",IF(I274="Lib","Liberica",""))))</f>
        <v>Robusta</v>
      </c>
      <c r="O274" t="str">
        <f>IF(J274="M","Medium",IF(J274="L","Light",IF(J274="D","Dark","")))</f>
        <v>Medium</v>
      </c>
      <c r="P274" t="str">
        <f>_xlfn.XLOOKUP(C274,[1]customers!$A$1:$A$1001,[1]customers!$I$1:$I$1001,,0)</f>
        <v>Yes</v>
      </c>
    </row>
    <row r="275" spans="1:16" x14ac:dyDescent="0.25">
      <c r="A275" s="2" t="s">
        <v>919</v>
      </c>
      <c r="B275" s="4">
        <v>43740</v>
      </c>
      <c r="C275" s="2" t="s">
        <v>920</v>
      </c>
      <c r="D275" t="s">
        <v>6178</v>
      </c>
      <c r="E275" s="2">
        <v>1</v>
      </c>
      <c r="F275" s="2" t="str">
        <f>_xlfn.XLOOKUP(C275,[1]customers!$A$1:$A$1001,[1]customers!$B$1:$B$1001,,0)</f>
        <v>Melania Beadle</v>
      </c>
      <c r="G275" s="2" t="str">
        <f>IF(_xlfn.XLOOKUP(C275,[1]customers!$A$1:$A$1001,[1]customers!$C$1:$C$1001,,0)=0,"",_xlfn.XLOOKUP(C275,[1]customers!$A$1:$A$1001,[1]customers!$C$1:$C$1001,,0))</f>
        <v/>
      </c>
      <c r="H275" s="2" t="str">
        <f>_xlfn.XLOOKUP(C275,[1]customers!A$1:A$1001,[1]customers!$G$1:$G$1001,,0)</f>
        <v>Ireland</v>
      </c>
      <c r="I275" t="str">
        <f>INDEX([1]products!$A$1:$G$49,MATCH([1]orders!$D275,[1]products!$A$1:$A$49,0),MATCH([1]orders!I$1,[1]products!$A$1:$G$1,0))</f>
        <v>Rob</v>
      </c>
      <c r="J275" t="str">
        <f>INDEX([1]products!$A$1:$G$49,MATCH([1]orders!$D275,[1]products!$A$1:$A$49,0),MATCH([1]orders!J$1,[1]products!$A$1:$G$1,0))</f>
        <v>L</v>
      </c>
      <c r="K275" s="11">
        <f>INDEX([1]products!$A$1:$G$49,MATCH([1]orders!$D275,[1]products!$A$1:$A$49,0),MATCH([1]orders!K$1,[1]products!$A$1:$G$1,0))</f>
        <v>0.2</v>
      </c>
      <c r="L275" s="3">
        <f>INDEX([1]products!$A$1:$G$49,MATCH([1]orders!$D275,[1]products!$A$1:$A$49,0),MATCH([1]orders!L$1,[1]products!$A$1:$G$1,0))</f>
        <v>3.5849999999999995</v>
      </c>
      <c r="M275" s="3">
        <f>L275*E275</f>
        <v>3.5849999999999995</v>
      </c>
      <c r="N275" t="str">
        <f>IF(I275="Rob","Robusta",IF(I275="Exc","Excelsa",IF(I275="Ara","Arabica",IF(I275="Lib","Liberica",""))))</f>
        <v>Robusta</v>
      </c>
      <c r="O275" t="str">
        <f>IF(J275="M","Medium",IF(J275="L","Light",IF(J275="D","Dark","")))</f>
        <v>Light</v>
      </c>
      <c r="P275" t="str">
        <f>_xlfn.XLOOKUP(C275,[1]customers!$A$1:$A$1001,[1]customers!$I$1:$I$1001,,0)</f>
        <v>Yes</v>
      </c>
    </row>
    <row r="276" spans="1:16" x14ac:dyDescent="0.25">
      <c r="A276" s="2" t="s">
        <v>6025</v>
      </c>
      <c r="B276" s="4">
        <v>43741</v>
      </c>
      <c r="C276" s="2" t="s">
        <v>6026</v>
      </c>
      <c r="D276" t="s">
        <v>6172</v>
      </c>
      <c r="E276" s="2">
        <v>2</v>
      </c>
      <c r="F276" s="2" t="str">
        <f>_xlfn.XLOOKUP(C276,[1]customers!$A$1:$A$1001,[1]customers!$B$1:$B$1001,,0)</f>
        <v>Javier Causnett</v>
      </c>
      <c r="G276" s="2" t="str">
        <f>IF(_xlfn.XLOOKUP(C276,[1]customers!$A$1:$A$1001,[1]customers!$C$1:$C$1001,,0)=0,"",_xlfn.XLOOKUP(C276,[1]customers!$A$1:$A$1001,[1]customers!$C$1:$C$1001,,0))</f>
        <v/>
      </c>
      <c r="H276" s="2" t="str">
        <f>_xlfn.XLOOKUP(C276,[1]customers!A$1:A$1001,[1]customers!$G$1:$G$1001,,0)</f>
        <v>United States</v>
      </c>
      <c r="I276" t="str">
        <f>INDEX([1]products!$A$1:$G$49,MATCH([1]orders!$D276,[1]products!$A$1:$A$49,0),MATCH([1]orders!I$1,[1]products!$A$1:$G$1,0))</f>
        <v>Rob</v>
      </c>
      <c r="J276" t="str">
        <f>INDEX([1]products!$A$1:$G$49,MATCH([1]orders!$D276,[1]products!$A$1:$A$49,0),MATCH([1]orders!J$1,[1]products!$A$1:$G$1,0))</f>
        <v>D</v>
      </c>
      <c r="K276" s="11">
        <f>INDEX([1]products!$A$1:$G$49,MATCH([1]orders!$D276,[1]products!$A$1:$A$49,0),MATCH([1]orders!K$1,[1]products!$A$1:$G$1,0))</f>
        <v>0.5</v>
      </c>
      <c r="L276" s="3">
        <f>INDEX([1]products!$A$1:$G$49,MATCH([1]orders!$D276,[1]products!$A$1:$A$49,0),MATCH([1]orders!L$1,[1]products!$A$1:$G$1,0))</f>
        <v>5.3699999999999992</v>
      </c>
      <c r="M276" s="3">
        <f>L276*E276</f>
        <v>10.739999999999998</v>
      </c>
      <c r="N276" t="str">
        <f>IF(I276="Rob","Robusta",IF(I276="Exc","Excelsa",IF(I276="Ara","Arabica",IF(I276="Lib","Liberica",""))))</f>
        <v>Robusta</v>
      </c>
      <c r="O276" t="str">
        <f>IF(J276="M","Medium",IF(J276="L","Light",IF(J276="D","Dark","")))</f>
        <v>Dark</v>
      </c>
      <c r="P276" t="str">
        <f>_xlfn.XLOOKUP(C276,[1]customers!$A$1:$A$1001,[1]customers!$I$1:$I$1001,,0)</f>
        <v>No</v>
      </c>
    </row>
    <row r="277" spans="1:16" x14ac:dyDescent="0.25">
      <c r="A277" s="2" t="s">
        <v>805</v>
      </c>
      <c r="B277" s="4">
        <v>43742</v>
      </c>
      <c r="C277" s="2" t="s">
        <v>806</v>
      </c>
      <c r="D277" t="s">
        <v>6153</v>
      </c>
      <c r="E277" s="2">
        <v>3</v>
      </c>
      <c r="F277" s="2" t="str">
        <f>_xlfn.XLOOKUP(C277,[1]customers!$A$1:$A$1001,[1]customers!$B$1:$B$1001,,0)</f>
        <v>Theda Grizard</v>
      </c>
      <c r="G277" s="2" t="str">
        <f>IF(_xlfn.XLOOKUP(C277,[1]customers!$A$1:$A$1001,[1]customers!$C$1:$C$1001,,0)=0,"",_xlfn.XLOOKUP(C277,[1]customers!$A$1:$A$1001,[1]customers!$C$1:$C$1001,,0))</f>
        <v>tgrizard1k@odnoklassniki.ru</v>
      </c>
      <c r="H277" s="2" t="str">
        <f>_xlfn.XLOOKUP(C277,[1]customers!A$1:A$1001,[1]customers!$G$1:$G$1001,,0)</f>
        <v>United States</v>
      </c>
      <c r="I277" t="str">
        <f>INDEX([1]products!$A$1:$G$49,MATCH([1]orders!$D277,[1]products!$A$1:$A$49,0),MATCH([1]orders!I$1,[1]products!$A$1:$G$1,0))</f>
        <v>Exc</v>
      </c>
      <c r="J277" t="str">
        <f>INDEX([1]products!$A$1:$G$49,MATCH([1]orders!$D277,[1]products!$A$1:$A$49,0),MATCH([1]orders!J$1,[1]products!$A$1:$G$1,0))</f>
        <v>D</v>
      </c>
      <c r="K277" s="11">
        <f>INDEX([1]products!$A$1:$G$49,MATCH([1]orders!$D277,[1]products!$A$1:$A$49,0),MATCH([1]orders!K$1,[1]products!$A$1:$G$1,0))</f>
        <v>0.2</v>
      </c>
      <c r="L277" s="3">
        <f>INDEX([1]products!$A$1:$G$49,MATCH([1]orders!$D277,[1]products!$A$1:$A$49,0),MATCH([1]orders!L$1,[1]products!$A$1:$G$1,0))</f>
        <v>3.645</v>
      </c>
      <c r="M277" s="3">
        <f>L277*E277</f>
        <v>10.935</v>
      </c>
      <c r="N277" t="str">
        <f>IF(I277="Rob","Robusta",IF(I277="Exc","Excelsa",IF(I277="Ara","Arabica",IF(I277="Lib","Liberica",""))))</f>
        <v>Excelsa</v>
      </c>
      <c r="O277" t="str">
        <f>IF(J277="M","Medium",IF(J277="L","Light",IF(J277="D","Dark","")))</f>
        <v>Dark</v>
      </c>
      <c r="P277" t="str">
        <f>_xlfn.XLOOKUP(C277,[1]customers!$A$1:$A$1001,[1]customers!$I$1:$I$1001,,0)</f>
        <v>Yes</v>
      </c>
    </row>
    <row r="278" spans="1:16" x14ac:dyDescent="0.25">
      <c r="A278" s="2" t="s">
        <v>2818</v>
      </c>
      <c r="B278" s="4">
        <v>43743</v>
      </c>
      <c r="C278" s="2" t="s">
        <v>2819</v>
      </c>
      <c r="D278" t="s">
        <v>6164</v>
      </c>
      <c r="E278" s="2">
        <v>1</v>
      </c>
      <c r="F278" s="2" t="str">
        <f>_xlfn.XLOOKUP(C278,[1]customers!$A$1:$A$1001,[1]customers!$B$1:$B$1001,,0)</f>
        <v>Waylan Springall</v>
      </c>
      <c r="G278" s="2" t="str">
        <f>IF(_xlfn.XLOOKUP(C278,[1]customers!$A$1:$A$1001,[1]customers!$C$1:$C$1001,,0)=0,"",_xlfn.XLOOKUP(C278,[1]customers!$A$1:$A$1001,[1]customers!$C$1:$C$1001,,0))</f>
        <v>wspringallbh@jugem.jp</v>
      </c>
      <c r="H278" s="2" t="str">
        <f>_xlfn.XLOOKUP(C278,[1]customers!A$1:A$1001,[1]customers!$G$1:$G$1001,,0)</f>
        <v>United States</v>
      </c>
      <c r="I278" t="str">
        <f>INDEX([1]products!$A$1:$G$49,MATCH([1]orders!$D278,[1]products!$A$1:$A$49,0),MATCH([1]orders!I$1,[1]products!$A$1:$G$1,0))</f>
        <v>Lib</v>
      </c>
      <c r="J278" t="str">
        <f>INDEX([1]products!$A$1:$G$49,MATCH([1]orders!$D278,[1]products!$A$1:$A$49,0),MATCH([1]orders!J$1,[1]products!$A$1:$G$1,0))</f>
        <v>L</v>
      </c>
      <c r="K278" s="11">
        <f>INDEX([1]products!$A$1:$G$49,MATCH([1]orders!$D278,[1]products!$A$1:$A$49,0),MATCH([1]orders!K$1,[1]products!$A$1:$G$1,0))</f>
        <v>2.5</v>
      </c>
      <c r="L278" s="3">
        <f>INDEX([1]products!$A$1:$G$49,MATCH([1]orders!$D278,[1]products!$A$1:$A$49,0),MATCH([1]orders!L$1,[1]products!$A$1:$G$1,0))</f>
        <v>36.454999999999998</v>
      </c>
      <c r="M278" s="3">
        <f>L278*E278</f>
        <v>36.454999999999998</v>
      </c>
      <c r="N278" t="str">
        <f>IF(I278="Rob","Robusta",IF(I278="Exc","Excelsa",IF(I278="Ara","Arabica",IF(I278="Lib","Liberica",""))))</f>
        <v>Liberica</v>
      </c>
      <c r="O278" t="str">
        <f>IF(J278="M","Medium",IF(J278="L","Light",IF(J278="D","Dark","")))</f>
        <v>Light</v>
      </c>
      <c r="P278" t="str">
        <f>_xlfn.XLOOKUP(C278,[1]customers!$A$1:$A$1001,[1]customers!$I$1:$I$1001,,0)</f>
        <v>Yes</v>
      </c>
    </row>
    <row r="279" spans="1:16" x14ac:dyDescent="0.25">
      <c r="A279" s="2" t="s">
        <v>2482</v>
      </c>
      <c r="B279" s="4">
        <v>43744</v>
      </c>
      <c r="C279" s="2" t="s">
        <v>2483</v>
      </c>
      <c r="D279" t="s">
        <v>6157</v>
      </c>
      <c r="E279" s="2">
        <v>4</v>
      </c>
      <c r="F279" s="2" t="str">
        <f>_xlfn.XLOOKUP(C279,[1]customers!$A$1:$A$1001,[1]customers!$B$1:$B$1001,,0)</f>
        <v>Maitilde Boxill</v>
      </c>
      <c r="G279" s="2" t="str">
        <f>IF(_xlfn.XLOOKUP(C279,[1]customers!$A$1:$A$1001,[1]customers!$C$1:$C$1001,,0)=0,"",_xlfn.XLOOKUP(C279,[1]customers!$A$1:$A$1001,[1]customers!$C$1:$C$1001,,0))</f>
        <v/>
      </c>
      <c r="H279" s="2" t="str">
        <f>_xlfn.XLOOKUP(C279,[1]customers!A$1:A$1001,[1]customers!$G$1:$G$1001,,0)</f>
        <v>United States</v>
      </c>
      <c r="I279" t="str">
        <f>INDEX([1]products!$A$1:$G$49,MATCH([1]orders!$D279,[1]products!$A$1:$A$49,0),MATCH([1]orders!I$1,[1]products!$A$1:$G$1,0))</f>
        <v>Ara</v>
      </c>
      <c r="J279" t="str">
        <f>INDEX([1]products!$A$1:$G$49,MATCH([1]orders!$D279,[1]products!$A$1:$A$49,0),MATCH([1]orders!J$1,[1]products!$A$1:$G$1,0))</f>
        <v>M</v>
      </c>
      <c r="K279" s="11">
        <f>INDEX([1]products!$A$1:$G$49,MATCH([1]orders!$D279,[1]products!$A$1:$A$49,0),MATCH([1]orders!K$1,[1]products!$A$1:$G$1,0))</f>
        <v>0.5</v>
      </c>
      <c r="L279" s="3">
        <f>INDEX([1]products!$A$1:$G$49,MATCH([1]orders!$D279,[1]products!$A$1:$A$49,0),MATCH([1]orders!L$1,[1]products!$A$1:$G$1,0))</f>
        <v>6.75</v>
      </c>
      <c r="M279" s="3">
        <f>L279*E279</f>
        <v>27</v>
      </c>
      <c r="N279" t="str">
        <f>IF(I279="Rob","Robusta",IF(I279="Exc","Excelsa",IF(I279="Ara","Arabica",IF(I279="Lib","Liberica",""))))</f>
        <v>Arabica</v>
      </c>
      <c r="O279" t="str">
        <f>IF(J279="M","Medium",IF(J279="L","Light",IF(J279="D","Dark","")))</f>
        <v>Medium</v>
      </c>
      <c r="P279" t="str">
        <f>_xlfn.XLOOKUP(C279,[1]customers!$A$1:$A$1001,[1]customers!$I$1:$I$1001,,0)</f>
        <v>Yes</v>
      </c>
    </row>
    <row r="280" spans="1:16" x14ac:dyDescent="0.25">
      <c r="A280" s="2" t="s">
        <v>1895</v>
      </c>
      <c r="B280" s="4">
        <v>43745</v>
      </c>
      <c r="C280" s="2" t="s">
        <v>1935</v>
      </c>
      <c r="D280" t="s">
        <v>6170</v>
      </c>
      <c r="E280" s="2">
        <v>1</v>
      </c>
      <c r="F280" s="2" t="str">
        <f>_xlfn.XLOOKUP(C280,[1]customers!$A$1:$A$1001,[1]customers!$B$1:$B$1001,,0)</f>
        <v>Zacharias Kiffe</v>
      </c>
      <c r="G280" s="2" t="str">
        <f>IF(_xlfn.XLOOKUP(C280,[1]customers!$A$1:$A$1001,[1]customers!$C$1:$C$1001,,0)=0,"",_xlfn.XLOOKUP(C280,[1]customers!$A$1:$A$1001,[1]customers!$C$1:$C$1001,,0))</f>
        <v>zkiffe74@cyberchimps.com</v>
      </c>
      <c r="H280" s="2" t="str">
        <f>_xlfn.XLOOKUP(C280,[1]customers!A$1:A$1001,[1]customers!$G$1:$G$1001,,0)</f>
        <v>United States</v>
      </c>
      <c r="I280" t="str">
        <f>INDEX([1]products!$A$1:$G$49,MATCH([1]orders!$D280,[1]products!$A$1:$A$49,0),MATCH([1]orders!I$1,[1]products!$A$1:$G$1,0))</f>
        <v>Lib</v>
      </c>
      <c r="J280" t="str">
        <f>INDEX([1]products!$A$1:$G$49,MATCH([1]orders!$D280,[1]products!$A$1:$A$49,0),MATCH([1]orders!J$1,[1]products!$A$1:$G$1,0))</f>
        <v>L</v>
      </c>
      <c r="K280" s="11">
        <f>INDEX([1]products!$A$1:$G$49,MATCH([1]orders!$D280,[1]products!$A$1:$A$49,0),MATCH([1]orders!K$1,[1]products!$A$1:$G$1,0))</f>
        <v>1</v>
      </c>
      <c r="L280" s="3">
        <f>INDEX([1]products!$A$1:$G$49,MATCH([1]orders!$D280,[1]products!$A$1:$A$49,0),MATCH([1]orders!L$1,[1]products!$A$1:$G$1,0))</f>
        <v>15.85</v>
      </c>
      <c r="M280" s="3">
        <f>L280*E280</f>
        <v>15.85</v>
      </c>
      <c r="N280" t="str">
        <f>IF(I280="Rob","Robusta",IF(I280="Exc","Excelsa",IF(I280="Ara","Arabica",IF(I280="Lib","Liberica",""))))</f>
        <v>Liberica</v>
      </c>
      <c r="O280" t="str">
        <f>IF(J280="M","Medium",IF(J280="L","Light",IF(J280="D","Dark","")))</f>
        <v>Light</v>
      </c>
      <c r="P280" t="str">
        <f>_xlfn.XLOOKUP(C280,[1]customers!$A$1:$A$1001,[1]customers!$I$1:$I$1001,,0)</f>
        <v>Yes</v>
      </c>
    </row>
    <row r="281" spans="1:16" x14ac:dyDescent="0.25">
      <c r="A281" s="2" t="s">
        <v>2232</v>
      </c>
      <c r="B281" s="4">
        <v>43746</v>
      </c>
      <c r="C281" s="2" t="s">
        <v>2233</v>
      </c>
      <c r="D281" t="s">
        <v>6159</v>
      </c>
      <c r="E281" s="2">
        <v>6</v>
      </c>
      <c r="F281" s="2" t="str">
        <f>_xlfn.XLOOKUP(C281,[1]customers!$A$1:$A$1001,[1]customers!$B$1:$B$1001,,0)</f>
        <v>Eveleen Bletsor</v>
      </c>
      <c r="G281" s="2" t="str">
        <f>IF(_xlfn.XLOOKUP(C281,[1]customers!$A$1:$A$1001,[1]customers!$C$1:$C$1001,,0)=0,"",_xlfn.XLOOKUP(C281,[1]customers!$A$1:$A$1001,[1]customers!$C$1:$C$1001,,0))</f>
        <v>ebletsor8l@vinaora.com</v>
      </c>
      <c r="H281" s="2" t="str">
        <f>_xlfn.XLOOKUP(C281,[1]customers!A$1:A$1001,[1]customers!$G$1:$G$1001,,0)</f>
        <v>United States</v>
      </c>
      <c r="I281" t="str">
        <f>INDEX([1]products!$A$1:$G$49,MATCH([1]orders!$D281,[1]products!$A$1:$A$49,0),MATCH([1]orders!I$1,[1]products!$A$1:$G$1,0))</f>
        <v>Lib</v>
      </c>
      <c r="J281" t="str">
        <f>INDEX([1]products!$A$1:$G$49,MATCH([1]orders!$D281,[1]products!$A$1:$A$49,0),MATCH([1]orders!J$1,[1]products!$A$1:$G$1,0))</f>
        <v>M</v>
      </c>
      <c r="K281" s="11">
        <f>INDEX([1]products!$A$1:$G$49,MATCH([1]orders!$D281,[1]products!$A$1:$A$49,0),MATCH([1]orders!K$1,[1]products!$A$1:$G$1,0))</f>
        <v>0.2</v>
      </c>
      <c r="L281" s="3">
        <f>INDEX([1]products!$A$1:$G$49,MATCH([1]orders!$D281,[1]products!$A$1:$A$49,0),MATCH([1]orders!L$1,[1]products!$A$1:$G$1,0))</f>
        <v>4.3650000000000002</v>
      </c>
      <c r="M281" s="3">
        <f>L281*E281</f>
        <v>26.19</v>
      </c>
      <c r="N281" t="str">
        <f>IF(I281="Rob","Robusta",IF(I281="Exc","Excelsa",IF(I281="Ara","Arabica",IF(I281="Lib","Liberica",""))))</f>
        <v>Liberica</v>
      </c>
      <c r="O281" t="str">
        <f>IF(J281="M","Medium",IF(J281="L","Light",IF(J281="D","Dark","")))</f>
        <v>Medium</v>
      </c>
      <c r="P281" t="str">
        <f>_xlfn.XLOOKUP(C281,[1]customers!$A$1:$A$1001,[1]customers!$I$1:$I$1001,,0)</f>
        <v>Yes</v>
      </c>
    </row>
    <row r="282" spans="1:16" x14ac:dyDescent="0.25">
      <c r="A282" s="2" t="s">
        <v>5938</v>
      </c>
      <c r="B282" s="4">
        <v>43747</v>
      </c>
      <c r="C282" s="2" t="s">
        <v>5939</v>
      </c>
      <c r="D282" t="s">
        <v>6184</v>
      </c>
      <c r="E282" s="2">
        <v>5</v>
      </c>
      <c r="F282" s="2" t="str">
        <f>_xlfn.XLOOKUP(C282,[1]customers!$A$1:$A$1001,[1]customers!$B$1:$B$1001,,0)</f>
        <v>Cleopatra Goodrum</v>
      </c>
      <c r="G282" s="2" t="str">
        <f>IF(_xlfn.XLOOKUP(C282,[1]customers!$A$1:$A$1001,[1]customers!$C$1:$C$1001,,0)=0,"",_xlfn.XLOOKUP(C282,[1]customers!$A$1:$A$1001,[1]customers!$C$1:$C$1001,,0))</f>
        <v>cgoodrumqs@goodreads.com</v>
      </c>
      <c r="H282" s="2" t="str">
        <f>_xlfn.XLOOKUP(C282,[1]customers!A$1:A$1001,[1]customers!$G$1:$G$1001,,0)</f>
        <v>United States</v>
      </c>
      <c r="I282" t="str">
        <f>INDEX([1]products!$A$1:$G$49,MATCH([1]orders!$D282,[1]products!$A$1:$A$49,0),MATCH([1]orders!I$1,[1]products!$A$1:$G$1,0))</f>
        <v>Exc</v>
      </c>
      <c r="J282" t="str">
        <f>INDEX([1]products!$A$1:$G$49,MATCH([1]orders!$D282,[1]products!$A$1:$A$49,0),MATCH([1]orders!J$1,[1]products!$A$1:$G$1,0))</f>
        <v>L</v>
      </c>
      <c r="K282" s="11">
        <f>INDEX([1]products!$A$1:$G$49,MATCH([1]orders!$D282,[1]products!$A$1:$A$49,0),MATCH([1]orders!K$1,[1]products!$A$1:$G$1,0))</f>
        <v>0.2</v>
      </c>
      <c r="L282" s="3">
        <f>INDEX([1]products!$A$1:$G$49,MATCH([1]orders!$D282,[1]products!$A$1:$A$49,0),MATCH([1]orders!L$1,[1]products!$A$1:$G$1,0))</f>
        <v>4.4550000000000001</v>
      </c>
      <c r="M282" s="3">
        <f>L282*E282</f>
        <v>22.274999999999999</v>
      </c>
      <c r="N282" t="str">
        <f>IF(I282="Rob","Robusta",IF(I282="Exc","Excelsa",IF(I282="Ara","Arabica",IF(I282="Lib","Liberica",""))))</f>
        <v>Excelsa</v>
      </c>
      <c r="O282" t="str">
        <f>IF(J282="M","Medium",IF(J282="L","Light",IF(J282="D","Dark","")))</f>
        <v>Light</v>
      </c>
      <c r="P282" t="str">
        <f>_xlfn.XLOOKUP(C282,[1]customers!$A$1:$A$1001,[1]customers!$I$1:$I$1001,,0)</f>
        <v>No</v>
      </c>
    </row>
    <row r="283" spans="1:16" x14ac:dyDescent="0.25">
      <c r="A283" s="2" t="s">
        <v>2855</v>
      </c>
      <c r="B283" s="4">
        <v>43748</v>
      </c>
      <c r="C283" s="2" t="s">
        <v>2586</v>
      </c>
      <c r="D283" t="s">
        <v>6169</v>
      </c>
      <c r="E283" s="2">
        <v>4</v>
      </c>
      <c r="F283" s="2" t="str">
        <f>_xlfn.XLOOKUP(C283,[1]customers!$A$1:$A$1001,[1]customers!$B$1:$B$1001,,0)</f>
        <v>Terri Farra</v>
      </c>
      <c r="G283" s="2" t="str">
        <f>IF(_xlfn.XLOOKUP(C283,[1]customers!$A$1:$A$1001,[1]customers!$C$1:$C$1001,,0)=0,"",_xlfn.XLOOKUP(C283,[1]customers!$A$1:$A$1001,[1]customers!$C$1:$C$1001,,0))</f>
        <v>tfarraac@behance.net</v>
      </c>
      <c r="H283" s="2" t="str">
        <f>_xlfn.XLOOKUP(C283,[1]customers!A$1:A$1001,[1]customers!$G$1:$G$1001,,0)</f>
        <v>United States</v>
      </c>
      <c r="I283" t="str">
        <f>INDEX([1]products!$A$1:$G$49,MATCH([1]orders!$D283,[1]products!$A$1:$A$49,0),MATCH([1]orders!I$1,[1]products!$A$1:$G$1,0))</f>
        <v>Lib</v>
      </c>
      <c r="J283" t="str">
        <f>INDEX([1]products!$A$1:$G$49,MATCH([1]orders!$D283,[1]products!$A$1:$A$49,0),MATCH([1]orders!J$1,[1]products!$A$1:$G$1,0))</f>
        <v>D</v>
      </c>
      <c r="K283" s="11">
        <f>INDEX([1]products!$A$1:$G$49,MATCH([1]orders!$D283,[1]products!$A$1:$A$49,0),MATCH([1]orders!K$1,[1]products!$A$1:$G$1,0))</f>
        <v>0.5</v>
      </c>
      <c r="L283" s="3">
        <f>INDEX([1]products!$A$1:$G$49,MATCH([1]orders!$D283,[1]products!$A$1:$A$49,0),MATCH([1]orders!L$1,[1]products!$A$1:$G$1,0))</f>
        <v>7.77</v>
      </c>
      <c r="M283" s="3">
        <f>L283*E283</f>
        <v>31.08</v>
      </c>
      <c r="N283" t="str">
        <f>IF(I283="Rob","Robusta",IF(I283="Exc","Excelsa",IF(I283="Ara","Arabica",IF(I283="Lib","Liberica",""))))</f>
        <v>Liberica</v>
      </c>
      <c r="O283" t="str">
        <f>IF(J283="M","Medium",IF(J283="L","Light",IF(J283="D","Dark","")))</f>
        <v>Dark</v>
      </c>
      <c r="P283" t="str">
        <f>_xlfn.XLOOKUP(C283,[1]customers!$A$1:$A$1001,[1]customers!$I$1:$I$1001,,0)</f>
        <v>No</v>
      </c>
    </row>
    <row r="284" spans="1:16" x14ac:dyDescent="0.25">
      <c r="A284" s="2" t="s">
        <v>2855</v>
      </c>
      <c r="B284" s="4">
        <v>43749</v>
      </c>
      <c r="C284" s="2" t="s">
        <v>2586</v>
      </c>
      <c r="D284" t="s">
        <v>6168</v>
      </c>
      <c r="E284" s="2">
        <v>6</v>
      </c>
      <c r="F284" s="2" t="str">
        <f>_xlfn.XLOOKUP(C284,[1]customers!$A$1:$A$1001,[1]customers!$B$1:$B$1001,,0)</f>
        <v>Terri Farra</v>
      </c>
      <c r="G284" s="2" t="str">
        <f>IF(_xlfn.XLOOKUP(C284,[1]customers!$A$1:$A$1001,[1]customers!$C$1:$C$1001,,0)=0,"",_xlfn.XLOOKUP(C284,[1]customers!$A$1:$A$1001,[1]customers!$C$1:$C$1001,,0))</f>
        <v>tfarraac@behance.net</v>
      </c>
      <c r="H284" s="2" t="str">
        <f>_xlfn.XLOOKUP(C284,[1]customers!A$1:A$1001,[1]customers!$G$1:$G$1001,,0)</f>
        <v>United States</v>
      </c>
      <c r="I284" t="str">
        <f>INDEX([1]products!$A$1:$G$49,MATCH([1]orders!$D284,[1]products!$A$1:$A$49,0),MATCH([1]orders!I$1,[1]products!$A$1:$G$1,0))</f>
        <v>Ara</v>
      </c>
      <c r="J284" t="str">
        <f>INDEX([1]products!$A$1:$G$49,MATCH([1]orders!$D284,[1]products!$A$1:$A$49,0),MATCH([1]orders!J$1,[1]products!$A$1:$G$1,0))</f>
        <v>D</v>
      </c>
      <c r="K284" s="11">
        <f>INDEX([1]products!$A$1:$G$49,MATCH([1]orders!$D284,[1]products!$A$1:$A$49,0),MATCH([1]orders!K$1,[1]products!$A$1:$G$1,0))</f>
        <v>2.5</v>
      </c>
      <c r="L284" s="3">
        <f>INDEX([1]products!$A$1:$G$49,MATCH([1]orders!$D284,[1]products!$A$1:$A$49,0),MATCH([1]orders!L$1,[1]products!$A$1:$G$1,0))</f>
        <v>22.884999999999998</v>
      </c>
      <c r="M284" s="3">
        <f>L284*E284</f>
        <v>137.31</v>
      </c>
      <c r="N284" t="str">
        <f>IF(I284="Rob","Robusta",IF(I284="Exc","Excelsa",IF(I284="Ara","Arabica",IF(I284="Lib","Liberica",""))))</f>
        <v>Arabica</v>
      </c>
      <c r="O284" t="str">
        <f>IF(J284="M","Medium",IF(J284="L","Light",IF(J284="D","Dark","")))</f>
        <v>Dark</v>
      </c>
      <c r="P284" t="str">
        <f>_xlfn.XLOOKUP(C284,[1]customers!$A$1:$A$1001,[1]customers!$I$1:$I$1001,,0)</f>
        <v>No</v>
      </c>
    </row>
    <row r="285" spans="1:16" x14ac:dyDescent="0.25">
      <c r="A285" s="2" t="s">
        <v>3802</v>
      </c>
      <c r="B285" s="4">
        <v>43750</v>
      </c>
      <c r="C285" s="2" t="s">
        <v>3803</v>
      </c>
      <c r="D285" t="s">
        <v>6142</v>
      </c>
      <c r="E285" s="2">
        <v>3</v>
      </c>
      <c r="F285" s="2" t="str">
        <f>_xlfn.XLOOKUP(C285,[1]customers!$A$1:$A$1001,[1]customers!$B$1:$B$1001,,0)</f>
        <v>Zilvia Claisse</v>
      </c>
      <c r="G285" s="2" t="str">
        <f>IF(_xlfn.XLOOKUP(C285,[1]customers!$A$1:$A$1001,[1]customers!$C$1:$C$1001,,0)=0,"",_xlfn.XLOOKUP(C285,[1]customers!$A$1:$A$1001,[1]customers!$C$1:$C$1001,,0))</f>
        <v/>
      </c>
      <c r="H285" s="2" t="str">
        <f>_xlfn.XLOOKUP(C285,[1]customers!A$1:A$1001,[1]customers!$G$1:$G$1001,,0)</f>
        <v>United States</v>
      </c>
      <c r="I285" t="str">
        <f>INDEX([1]products!$A$1:$G$49,MATCH([1]orders!$D285,[1]products!$A$1:$A$49,0),MATCH([1]orders!I$1,[1]products!$A$1:$G$1,0))</f>
        <v>Rob</v>
      </c>
      <c r="J285" t="str">
        <f>INDEX([1]products!$A$1:$G$49,MATCH([1]orders!$D285,[1]products!$A$1:$A$49,0),MATCH([1]orders!J$1,[1]products!$A$1:$G$1,0))</f>
        <v>L</v>
      </c>
      <c r="K285" s="11">
        <f>INDEX([1]products!$A$1:$G$49,MATCH([1]orders!$D285,[1]products!$A$1:$A$49,0),MATCH([1]orders!K$1,[1]products!$A$1:$G$1,0))</f>
        <v>2.5</v>
      </c>
      <c r="L285" s="3">
        <f>INDEX([1]products!$A$1:$G$49,MATCH([1]orders!$D285,[1]products!$A$1:$A$49,0),MATCH([1]orders!L$1,[1]products!$A$1:$G$1,0))</f>
        <v>27.484999999999996</v>
      </c>
      <c r="M285" s="3">
        <f>L285*E285</f>
        <v>82.454999999999984</v>
      </c>
      <c r="N285" t="str">
        <f>IF(I285="Rob","Robusta",IF(I285="Exc","Excelsa",IF(I285="Ara","Arabica",IF(I285="Lib","Liberica",""))))</f>
        <v>Robusta</v>
      </c>
      <c r="O285" t="str">
        <f>IF(J285="M","Medium",IF(J285="L","Light",IF(J285="D","Dark","")))</f>
        <v>Light</v>
      </c>
      <c r="P285" t="str">
        <f>_xlfn.XLOOKUP(C285,[1]customers!$A$1:$A$1001,[1]customers!$I$1:$I$1001,,0)</f>
        <v>No</v>
      </c>
    </row>
    <row r="286" spans="1:16" x14ac:dyDescent="0.25">
      <c r="A286" s="2" t="s">
        <v>843</v>
      </c>
      <c r="B286" s="4">
        <v>43751</v>
      </c>
      <c r="C286" s="2" t="s">
        <v>844</v>
      </c>
      <c r="D286" t="s">
        <v>6157</v>
      </c>
      <c r="E286" s="2">
        <v>1</v>
      </c>
      <c r="F286" s="2" t="str">
        <f>_xlfn.XLOOKUP(C286,[1]customers!$A$1:$A$1001,[1]customers!$B$1:$B$1001,,0)</f>
        <v>Annadiane Dykes</v>
      </c>
      <c r="G286" s="2" t="str">
        <f>IF(_xlfn.XLOOKUP(C286,[1]customers!$A$1:$A$1001,[1]customers!$C$1:$C$1001,,0)=0,"",_xlfn.XLOOKUP(C286,[1]customers!$A$1:$A$1001,[1]customers!$C$1:$C$1001,,0))</f>
        <v>adykes1r@eventbrite.com</v>
      </c>
      <c r="H286" s="2" t="str">
        <f>_xlfn.XLOOKUP(C286,[1]customers!A$1:A$1001,[1]customers!$G$1:$G$1001,,0)</f>
        <v>United States</v>
      </c>
      <c r="I286" t="str">
        <f>INDEX([1]products!$A$1:$G$49,MATCH([1]orders!$D286,[1]products!$A$1:$A$49,0),MATCH([1]orders!I$1,[1]products!$A$1:$G$1,0))</f>
        <v>Ara</v>
      </c>
      <c r="J286" t="str">
        <f>INDEX([1]products!$A$1:$G$49,MATCH([1]orders!$D286,[1]products!$A$1:$A$49,0),MATCH([1]orders!J$1,[1]products!$A$1:$G$1,0))</f>
        <v>M</v>
      </c>
      <c r="K286" s="11">
        <f>INDEX([1]products!$A$1:$G$49,MATCH([1]orders!$D286,[1]products!$A$1:$A$49,0),MATCH([1]orders!K$1,[1]products!$A$1:$G$1,0))</f>
        <v>0.5</v>
      </c>
      <c r="L286" s="3">
        <f>INDEX([1]products!$A$1:$G$49,MATCH([1]orders!$D286,[1]products!$A$1:$A$49,0),MATCH([1]orders!L$1,[1]products!$A$1:$G$1,0))</f>
        <v>6.75</v>
      </c>
      <c r="M286" s="3">
        <f>L286*E286</f>
        <v>6.75</v>
      </c>
      <c r="N286" t="str">
        <f>IF(I286="Rob","Robusta",IF(I286="Exc","Excelsa",IF(I286="Ara","Arabica",IF(I286="Lib","Liberica",""))))</f>
        <v>Arabica</v>
      </c>
      <c r="O286" t="str">
        <f>IF(J286="M","Medium",IF(J286="L","Light",IF(J286="D","Dark","")))</f>
        <v>Medium</v>
      </c>
      <c r="P286" t="str">
        <f>_xlfn.XLOOKUP(C286,[1]customers!$A$1:$A$1001,[1]customers!$I$1:$I$1001,,0)</f>
        <v>No</v>
      </c>
    </row>
    <row r="287" spans="1:16" x14ac:dyDescent="0.25">
      <c r="A287" s="2" t="s">
        <v>2866</v>
      </c>
      <c r="B287" s="4">
        <v>43752</v>
      </c>
      <c r="C287" s="2" t="s">
        <v>2867</v>
      </c>
      <c r="D287" t="s">
        <v>6158</v>
      </c>
      <c r="E287" s="2">
        <v>5</v>
      </c>
      <c r="F287" s="2" t="str">
        <f>_xlfn.XLOOKUP(C287,[1]customers!$A$1:$A$1001,[1]customers!$B$1:$B$1001,,0)</f>
        <v>Nevins Glowacz</v>
      </c>
      <c r="G287" s="2" t="str">
        <f>IF(_xlfn.XLOOKUP(C287,[1]customers!$A$1:$A$1001,[1]customers!$C$1:$C$1001,,0)=0,"",_xlfn.XLOOKUP(C287,[1]customers!$A$1:$A$1001,[1]customers!$C$1:$C$1001,,0))</f>
        <v/>
      </c>
      <c r="H287" s="2" t="str">
        <f>_xlfn.XLOOKUP(C287,[1]customers!A$1:A$1001,[1]customers!$G$1:$G$1001,,0)</f>
        <v>United States</v>
      </c>
      <c r="I287" t="str">
        <f>INDEX([1]products!$A$1:$G$49,MATCH([1]orders!$D287,[1]products!$A$1:$A$49,0),MATCH([1]orders!I$1,[1]products!$A$1:$G$1,0))</f>
        <v>Ara</v>
      </c>
      <c r="J287" t="str">
        <f>INDEX([1]products!$A$1:$G$49,MATCH([1]orders!$D287,[1]products!$A$1:$A$49,0),MATCH([1]orders!J$1,[1]products!$A$1:$G$1,0))</f>
        <v>D</v>
      </c>
      <c r="K287" s="11">
        <f>INDEX([1]products!$A$1:$G$49,MATCH([1]orders!$D287,[1]products!$A$1:$A$49,0),MATCH([1]orders!K$1,[1]products!$A$1:$G$1,0))</f>
        <v>0.5</v>
      </c>
      <c r="L287" s="3">
        <f>INDEX([1]products!$A$1:$G$49,MATCH([1]orders!$D287,[1]products!$A$1:$A$49,0),MATCH([1]orders!L$1,[1]products!$A$1:$G$1,0))</f>
        <v>5.97</v>
      </c>
      <c r="M287" s="3">
        <f>L287*E287</f>
        <v>29.849999999999998</v>
      </c>
      <c r="N287" t="str">
        <f>IF(I287="Rob","Robusta",IF(I287="Exc","Excelsa",IF(I287="Ara","Arabica",IF(I287="Lib","Liberica",""))))</f>
        <v>Arabica</v>
      </c>
      <c r="O287" t="str">
        <f>IF(J287="M","Medium",IF(J287="L","Light",IF(J287="D","Dark","")))</f>
        <v>Dark</v>
      </c>
      <c r="P287" t="str">
        <f>_xlfn.XLOOKUP(C287,[1]customers!$A$1:$A$1001,[1]customers!$I$1:$I$1001,,0)</f>
        <v>No</v>
      </c>
    </row>
    <row r="288" spans="1:16" x14ac:dyDescent="0.25">
      <c r="A288" s="2" t="s">
        <v>5056</v>
      </c>
      <c r="B288" s="4">
        <v>43753</v>
      </c>
      <c r="C288" s="2" t="s">
        <v>5113</v>
      </c>
      <c r="D288" t="s">
        <v>6142</v>
      </c>
      <c r="E288" s="2">
        <v>5</v>
      </c>
      <c r="F288" s="2" t="str">
        <f>_xlfn.XLOOKUP(C288,[1]customers!$A$1:$A$1001,[1]customers!$B$1:$B$1001,,0)</f>
        <v>Allis Wilmore</v>
      </c>
      <c r="G288" s="2" t="str">
        <f>IF(_xlfn.XLOOKUP(C288,[1]customers!$A$1:$A$1001,[1]customers!$C$1:$C$1001,,0)=0,"",_xlfn.XLOOKUP(C288,[1]customers!$A$1:$A$1001,[1]customers!$C$1:$C$1001,,0))</f>
        <v/>
      </c>
      <c r="H288" s="2" t="str">
        <f>_xlfn.XLOOKUP(C288,[1]customers!A$1:A$1001,[1]customers!$G$1:$G$1001,,0)</f>
        <v>United States</v>
      </c>
      <c r="I288" t="str">
        <f>INDEX([1]products!$A$1:$G$49,MATCH([1]orders!$D288,[1]products!$A$1:$A$49,0),MATCH([1]orders!I$1,[1]products!$A$1:$G$1,0))</f>
        <v>Rob</v>
      </c>
      <c r="J288" t="str">
        <f>INDEX([1]products!$A$1:$G$49,MATCH([1]orders!$D288,[1]products!$A$1:$A$49,0),MATCH([1]orders!J$1,[1]products!$A$1:$G$1,0))</f>
        <v>L</v>
      </c>
      <c r="K288" s="11">
        <f>INDEX([1]products!$A$1:$G$49,MATCH([1]orders!$D288,[1]products!$A$1:$A$49,0),MATCH([1]orders!K$1,[1]products!$A$1:$G$1,0))</f>
        <v>2.5</v>
      </c>
      <c r="L288" s="3">
        <f>INDEX([1]products!$A$1:$G$49,MATCH([1]orders!$D288,[1]products!$A$1:$A$49,0),MATCH([1]orders!L$1,[1]products!$A$1:$G$1,0))</f>
        <v>27.484999999999996</v>
      </c>
      <c r="M288" s="3">
        <f>L288*E288</f>
        <v>137.42499999999998</v>
      </c>
      <c r="N288" t="str">
        <f>IF(I288="Rob","Robusta",IF(I288="Exc","Excelsa",IF(I288="Ara","Arabica",IF(I288="Lib","Liberica",""))))</f>
        <v>Robusta</v>
      </c>
      <c r="O288" t="str">
        <f>IF(J288="M","Medium",IF(J288="L","Light",IF(J288="D","Dark","")))</f>
        <v>Light</v>
      </c>
      <c r="P288" t="str">
        <f>_xlfn.XLOOKUP(C288,[1]customers!$A$1:$A$1001,[1]customers!$I$1:$I$1001,,0)</f>
        <v>No</v>
      </c>
    </row>
    <row r="289" spans="1:16" x14ac:dyDescent="0.25">
      <c r="A289" s="2" t="s">
        <v>3158</v>
      </c>
      <c r="B289" s="4">
        <v>43754</v>
      </c>
      <c r="C289" s="2" t="s">
        <v>3159</v>
      </c>
      <c r="D289" t="s">
        <v>6154</v>
      </c>
      <c r="E289" s="2">
        <v>2</v>
      </c>
      <c r="F289" s="2" t="str">
        <f>_xlfn.XLOOKUP(C289,[1]customers!$A$1:$A$1001,[1]customers!$B$1:$B$1001,,0)</f>
        <v>Roxine Drivers</v>
      </c>
      <c r="G289" s="2" t="str">
        <f>IF(_xlfn.XLOOKUP(C289,[1]customers!$A$1:$A$1001,[1]customers!$C$1:$C$1001,,0)=0,"",_xlfn.XLOOKUP(C289,[1]customers!$A$1:$A$1001,[1]customers!$C$1:$C$1001,,0))</f>
        <v>rdriversd4@hexun.com</v>
      </c>
      <c r="H289" s="2" t="str">
        <f>_xlfn.XLOOKUP(C289,[1]customers!A$1:A$1001,[1]customers!$G$1:$G$1001,,0)</f>
        <v>United States</v>
      </c>
      <c r="I289" t="str">
        <f>INDEX([1]products!$A$1:$G$49,MATCH([1]orders!$D289,[1]products!$A$1:$A$49,0),MATCH([1]orders!I$1,[1]products!$A$1:$G$1,0))</f>
        <v>Ara</v>
      </c>
      <c r="J289" t="str">
        <f>INDEX([1]products!$A$1:$G$49,MATCH([1]orders!$D289,[1]products!$A$1:$A$49,0),MATCH([1]orders!J$1,[1]products!$A$1:$G$1,0))</f>
        <v>D</v>
      </c>
      <c r="K289" s="11">
        <f>INDEX([1]products!$A$1:$G$49,MATCH([1]orders!$D289,[1]products!$A$1:$A$49,0),MATCH([1]orders!K$1,[1]products!$A$1:$G$1,0))</f>
        <v>0.2</v>
      </c>
      <c r="L289" s="3">
        <f>INDEX([1]products!$A$1:$G$49,MATCH([1]orders!$D289,[1]products!$A$1:$A$49,0),MATCH([1]orders!L$1,[1]products!$A$1:$G$1,0))</f>
        <v>2.9849999999999999</v>
      </c>
      <c r="M289" s="3">
        <f>L289*E289</f>
        <v>5.97</v>
      </c>
      <c r="N289" t="str">
        <f>IF(I289="Rob","Robusta",IF(I289="Exc","Excelsa",IF(I289="Ara","Arabica",IF(I289="Lib","Liberica",""))))</f>
        <v>Arabica</v>
      </c>
      <c r="O289" t="str">
        <f>IF(J289="M","Medium",IF(J289="L","Light",IF(J289="D","Dark","")))</f>
        <v>Dark</v>
      </c>
      <c r="P289" t="str">
        <f>_xlfn.XLOOKUP(C289,[1]customers!$A$1:$A$1001,[1]customers!$I$1:$I$1001,,0)</f>
        <v>No</v>
      </c>
    </row>
    <row r="290" spans="1:16" x14ac:dyDescent="0.25">
      <c r="A290" s="2" t="s">
        <v>3565</v>
      </c>
      <c r="B290" s="4">
        <v>43755</v>
      </c>
      <c r="C290" s="2" t="s">
        <v>3566</v>
      </c>
      <c r="D290" t="s">
        <v>6180</v>
      </c>
      <c r="E290" s="2">
        <v>2</v>
      </c>
      <c r="F290" s="2" t="str">
        <f>_xlfn.XLOOKUP(C290,[1]customers!$A$1:$A$1001,[1]customers!$B$1:$B$1001,,0)</f>
        <v>Heda Fromant</v>
      </c>
      <c r="G290" s="2" t="str">
        <f>IF(_xlfn.XLOOKUP(C290,[1]customers!$A$1:$A$1001,[1]customers!$C$1:$C$1001,,0)=0,"",_xlfn.XLOOKUP(C290,[1]customers!$A$1:$A$1001,[1]customers!$C$1:$C$1001,,0))</f>
        <v>hfromantf4@ucsd.edu</v>
      </c>
      <c r="H290" s="2" t="str">
        <f>_xlfn.XLOOKUP(C290,[1]customers!A$1:A$1001,[1]customers!$G$1:$G$1001,,0)</f>
        <v>United States</v>
      </c>
      <c r="I290" t="str">
        <f>INDEX([1]products!$A$1:$G$49,MATCH([1]orders!$D290,[1]products!$A$1:$A$49,0),MATCH([1]orders!I$1,[1]products!$A$1:$G$1,0))</f>
        <v>Ara</v>
      </c>
      <c r="J290" t="str">
        <f>INDEX([1]products!$A$1:$G$49,MATCH([1]orders!$D290,[1]products!$A$1:$A$49,0),MATCH([1]orders!J$1,[1]products!$A$1:$G$1,0))</f>
        <v>L</v>
      </c>
      <c r="K290" s="11">
        <f>INDEX([1]products!$A$1:$G$49,MATCH([1]orders!$D290,[1]products!$A$1:$A$49,0),MATCH([1]orders!K$1,[1]products!$A$1:$G$1,0))</f>
        <v>0.5</v>
      </c>
      <c r="L290" s="3">
        <f>INDEX([1]products!$A$1:$G$49,MATCH([1]orders!$D290,[1]products!$A$1:$A$49,0),MATCH([1]orders!L$1,[1]products!$A$1:$G$1,0))</f>
        <v>7.77</v>
      </c>
      <c r="M290" s="3">
        <f>L290*E290</f>
        <v>15.54</v>
      </c>
      <c r="N290" t="str">
        <f>IF(I290="Rob","Robusta",IF(I290="Exc","Excelsa",IF(I290="Ara","Arabica",IF(I290="Lib","Liberica",""))))</f>
        <v>Arabica</v>
      </c>
      <c r="O290" t="str">
        <f>IF(J290="M","Medium",IF(J290="L","Light",IF(J290="D","Dark","")))</f>
        <v>Light</v>
      </c>
      <c r="P290" t="str">
        <f>_xlfn.XLOOKUP(C290,[1]customers!$A$1:$A$1001,[1]customers!$I$1:$I$1001,,0)</f>
        <v>No</v>
      </c>
    </row>
    <row r="291" spans="1:16" x14ac:dyDescent="0.25">
      <c r="A291" s="2" t="s">
        <v>2655</v>
      </c>
      <c r="B291" s="4">
        <v>43756</v>
      </c>
      <c r="C291" s="2" t="s">
        <v>2656</v>
      </c>
      <c r="D291" t="s">
        <v>6182</v>
      </c>
      <c r="E291" s="2">
        <v>4</v>
      </c>
      <c r="F291" s="2" t="str">
        <f>_xlfn.XLOOKUP(C291,[1]customers!$A$1:$A$1001,[1]customers!$B$1:$B$1001,,0)</f>
        <v>Nickey Dimbleby</v>
      </c>
      <c r="G291" s="2" t="str">
        <f>IF(_xlfn.XLOOKUP(C291,[1]customers!$A$1:$A$1001,[1]customers!$C$1:$C$1001,,0)=0,"",_xlfn.XLOOKUP(C291,[1]customers!$A$1:$A$1001,[1]customers!$C$1:$C$1001,,0))</f>
        <v/>
      </c>
      <c r="H291" s="2" t="str">
        <f>_xlfn.XLOOKUP(C291,[1]customers!A$1:A$1001,[1]customers!$G$1:$G$1001,,0)</f>
        <v>United States</v>
      </c>
      <c r="I291" t="str">
        <f>INDEX([1]products!$A$1:$G$49,MATCH([1]orders!$D291,[1]products!$A$1:$A$49,0),MATCH([1]orders!I$1,[1]products!$A$1:$G$1,0))</f>
        <v>Ara</v>
      </c>
      <c r="J291" t="str">
        <f>INDEX([1]products!$A$1:$G$49,MATCH([1]orders!$D291,[1]products!$A$1:$A$49,0),MATCH([1]orders!J$1,[1]products!$A$1:$G$1,0))</f>
        <v>L</v>
      </c>
      <c r="K291" s="11">
        <f>INDEX([1]products!$A$1:$G$49,MATCH([1]orders!$D291,[1]products!$A$1:$A$49,0),MATCH([1]orders!K$1,[1]products!$A$1:$G$1,0))</f>
        <v>2.5</v>
      </c>
      <c r="L291" s="3">
        <f>INDEX([1]products!$A$1:$G$49,MATCH([1]orders!$D291,[1]products!$A$1:$A$49,0),MATCH([1]orders!L$1,[1]products!$A$1:$G$1,0))</f>
        <v>29.784999999999997</v>
      </c>
      <c r="M291" s="3">
        <f>L291*E291</f>
        <v>119.13999999999999</v>
      </c>
      <c r="N291" t="str">
        <f>IF(I291="Rob","Robusta",IF(I291="Exc","Excelsa",IF(I291="Ara","Arabica",IF(I291="Lib","Liberica",""))))</f>
        <v>Arabica</v>
      </c>
      <c r="O291" t="str">
        <f>IF(J291="M","Medium",IF(J291="L","Light",IF(J291="D","Dark","")))</f>
        <v>Light</v>
      </c>
      <c r="P291" t="str">
        <f>_xlfn.XLOOKUP(C291,[1]customers!$A$1:$A$1001,[1]customers!$I$1:$I$1001,,0)</f>
        <v>No</v>
      </c>
    </row>
    <row r="292" spans="1:16" x14ac:dyDescent="0.25">
      <c r="A292" s="2" t="s">
        <v>1986</v>
      </c>
      <c r="B292" s="4">
        <v>43757</v>
      </c>
      <c r="C292" s="2" t="s">
        <v>1987</v>
      </c>
      <c r="D292" t="s">
        <v>6158</v>
      </c>
      <c r="E292" s="2">
        <v>1</v>
      </c>
      <c r="F292" s="2" t="str">
        <f>_xlfn.XLOOKUP(C292,[1]customers!$A$1:$A$1001,[1]customers!$B$1:$B$1001,,0)</f>
        <v>Violette Hellmore</v>
      </c>
      <c r="G292" s="2" t="str">
        <f>IF(_xlfn.XLOOKUP(C292,[1]customers!$A$1:$A$1001,[1]customers!$C$1:$C$1001,,0)=0,"",_xlfn.XLOOKUP(C292,[1]customers!$A$1:$A$1001,[1]customers!$C$1:$C$1001,,0))</f>
        <v>vhellmore7d@bbc.co.uk</v>
      </c>
      <c r="H292" s="2" t="str">
        <f>_xlfn.XLOOKUP(C292,[1]customers!A$1:A$1001,[1]customers!$G$1:$G$1001,,0)</f>
        <v>United States</v>
      </c>
      <c r="I292" t="str">
        <f>INDEX([1]products!$A$1:$G$49,MATCH([1]orders!$D292,[1]products!$A$1:$A$49,0),MATCH([1]orders!I$1,[1]products!$A$1:$G$1,0))</f>
        <v>Ara</v>
      </c>
      <c r="J292" t="str">
        <f>INDEX([1]products!$A$1:$G$49,MATCH([1]orders!$D292,[1]products!$A$1:$A$49,0),MATCH([1]orders!J$1,[1]products!$A$1:$G$1,0))</f>
        <v>D</v>
      </c>
      <c r="K292" s="11">
        <f>INDEX([1]products!$A$1:$G$49,MATCH([1]orders!$D292,[1]products!$A$1:$A$49,0),MATCH([1]orders!K$1,[1]products!$A$1:$G$1,0))</f>
        <v>0.5</v>
      </c>
      <c r="L292" s="3">
        <f>INDEX([1]products!$A$1:$G$49,MATCH([1]orders!$D292,[1]products!$A$1:$A$49,0),MATCH([1]orders!L$1,[1]products!$A$1:$G$1,0))</f>
        <v>5.97</v>
      </c>
      <c r="M292" s="3">
        <f>L292*E292</f>
        <v>5.97</v>
      </c>
      <c r="N292" t="str">
        <f>IF(I292="Rob","Robusta",IF(I292="Exc","Excelsa",IF(I292="Ara","Arabica",IF(I292="Lib","Liberica",""))))</f>
        <v>Arabica</v>
      </c>
      <c r="O292" t="str">
        <f>IF(J292="M","Medium",IF(J292="L","Light",IF(J292="D","Dark","")))</f>
        <v>Dark</v>
      </c>
      <c r="P292" t="str">
        <f>_xlfn.XLOOKUP(C292,[1]customers!$A$1:$A$1001,[1]customers!$I$1:$I$1001,,0)</f>
        <v>Yes</v>
      </c>
    </row>
    <row r="293" spans="1:16" x14ac:dyDescent="0.25">
      <c r="A293" s="2" t="s">
        <v>2169</v>
      </c>
      <c r="B293" s="4">
        <v>43758</v>
      </c>
      <c r="C293" s="2" t="s">
        <v>2170</v>
      </c>
      <c r="D293" t="s">
        <v>6184</v>
      </c>
      <c r="E293" s="2">
        <v>6</v>
      </c>
      <c r="F293" s="2" t="str">
        <f>_xlfn.XLOOKUP(C293,[1]customers!$A$1:$A$1001,[1]customers!$B$1:$B$1001,,0)</f>
        <v>Ken Lestrange</v>
      </c>
      <c r="G293" s="2" t="str">
        <f>IF(_xlfn.XLOOKUP(C293,[1]customers!$A$1:$A$1001,[1]customers!$C$1:$C$1001,,0)=0,"",_xlfn.XLOOKUP(C293,[1]customers!$A$1:$A$1001,[1]customers!$C$1:$C$1001,,0))</f>
        <v>klestrange8a@lulu.com</v>
      </c>
      <c r="H293" s="2" t="str">
        <f>_xlfn.XLOOKUP(C293,[1]customers!A$1:A$1001,[1]customers!$G$1:$G$1001,,0)</f>
        <v>United States</v>
      </c>
      <c r="I293" t="str">
        <f>INDEX([1]products!$A$1:$G$49,MATCH([1]orders!$D293,[1]products!$A$1:$A$49,0),MATCH([1]orders!I$1,[1]products!$A$1:$G$1,0))</f>
        <v>Exc</v>
      </c>
      <c r="J293" t="str">
        <f>INDEX([1]products!$A$1:$G$49,MATCH([1]orders!$D293,[1]products!$A$1:$A$49,0),MATCH([1]orders!J$1,[1]products!$A$1:$G$1,0))</f>
        <v>L</v>
      </c>
      <c r="K293" s="11">
        <f>INDEX([1]products!$A$1:$G$49,MATCH([1]orders!$D293,[1]products!$A$1:$A$49,0),MATCH([1]orders!K$1,[1]products!$A$1:$G$1,0))</f>
        <v>0.2</v>
      </c>
      <c r="L293" s="3">
        <f>INDEX([1]products!$A$1:$G$49,MATCH([1]orders!$D293,[1]products!$A$1:$A$49,0),MATCH([1]orders!L$1,[1]products!$A$1:$G$1,0))</f>
        <v>4.4550000000000001</v>
      </c>
      <c r="M293" s="3">
        <f>L293*E293</f>
        <v>26.73</v>
      </c>
      <c r="N293" t="str">
        <f>IF(I293="Rob","Robusta",IF(I293="Exc","Excelsa",IF(I293="Ara","Arabica",IF(I293="Lib","Liberica",""))))</f>
        <v>Excelsa</v>
      </c>
      <c r="O293" t="str">
        <f>IF(J293="M","Medium",IF(J293="L","Light",IF(J293="D","Dark","")))</f>
        <v>Light</v>
      </c>
      <c r="P293" t="str">
        <f>_xlfn.XLOOKUP(C293,[1]customers!$A$1:$A$1001,[1]customers!$I$1:$I$1001,,0)</f>
        <v>Yes</v>
      </c>
    </row>
    <row r="294" spans="1:16" x14ac:dyDescent="0.25">
      <c r="A294" s="2" t="s">
        <v>1822</v>
      </c>
      <c r="B294" s="4">
        <v>43759</v>
      </c>
      <c r="C294" s="2" t="s">
        <v>1823</v>
      </c>
      <c r="D294" t="s">
        <v>6165</v>
      </c>
      <c r="E294" s="2">
        <v>3</v>
      </c>
      <c r="F294" s="2" t="str">
        <f>_xlfn.XLOOKUP(C294,[1]customers!$A$1:$A$1001,[1]customers!$B$1:$B$1001,,0)</f>
        <v>Carlie Harce</v>
      </c>
      <c r="G294" s="2" t="str">
        <f>IF(_xlfn.XLOOKUP(C294,[1]customers!$A$1:$A$1001,[1]customers!$C$1:$C$1001,,0)=0,"",_xlfn.XLOOKUP(C294,[1]customers!$A$1:$A$1001,[1]customers!$C$1:$C$1001,,0))</f>
        <v>charce6k@cafepress.com</v>
      </c>
      <c r="H294" s="2" t="str">
        <f>_xlfn.XLOOKUP(C294,[1]customers!A$1:A$1001,[1]customers!$G$1:$G$1001,,0)</f>
        <v>Ireland</v>
      </c>
      <c r="I294" t="str">
        <f>INDEX([1]products!$A$1:$G$49,MATCH([1]orders!$D294,[1]products!$A$1:$A$49,0),MATCH([1]orders!I$1,[1]products!$A$1:$G$1,0))</f>
        <v>Lib</v>
      </c>
      <c r="J294" t="str">
        <f>INDEX([1]products!$A$1:$G$49,MATCH([1]orders!$D294,[1]products!$A$1:$A$49,0),MATCH([1]orders!J$1,[1]products!$A$1:$G$1,0))</f>
        <v>D</v>
      </c>
      <c r="K294" s="11">
        <f>INDEX([1]products!$A$1:$G$49,MATCH([1]orders!$D294,[1]products!$A$1:$A$49,0),MATCH([1]orders!K$1,[1]products!$A$1:$G$1,0))</f>
        <v>2.5</v>
      </c>
      <c r="L294" s="3">
        <f>INDEX([1]products!$A$1:$G$49,MATCH([1]orders!$D294,[1]products!$A$1:$A$49,0),MATCH([1]orders!L$1,[1]products!$A$1:$G$1,0))</f>
        <v>29.784999999999997</v>
      </c>
      <c r="M294" s="3">
        <f>L294*E294</f>
        <v>89.35499999999999</v>
      </c>
      <c r="N294" t="str">
        <f>IF(I294="Rob","Robusta",IF(I294="Exc","Excelsa",IF(I294="Ara","Arabica",IF(I294="Lib","Liberica",""))))</f>
        <v>Liberica</v>
      </c>
      <c r="O294" t="str">
        <f>IF(J294="M","Medium",IF(J294="L","Light",IF(J294="D","Dark","")))</f>
        <v>Dark</v>
      </c>
      <c r="P294" t="str">
        <f>_xlfn.XLOOKUP(C294,[1]customers!$A$1:$A$1001,[1]customers!$I$1:$I$1001,,0)</f>
        <v>No</v>
      </c>
    </row>
    <row r="295" spans="1:16" x14ac:dyDescent="0.25">
      <c r="A295" s="2" t="s">
        <v>2554</v>
      </c>
      <c r="B295" s="4">
        <v>43760</v>
      </c>
      <c r="C295" s="2" t="s">
        <v>2555</v>
      </c>
      <c r="D295" t="s">
        <v>6144</v>
      </c>
      <c r="E295" s="2">
        <v>6</v>
      </c>
      <c r="F295" s="2" t="str">
        <f>_xlfn.XLOOKUP(C295,[1]customers!$A$1:$A$1001,[1]customers!$B$1:$B$1001,,0)</f>
        <v>Saree Ellesworth</v>
      </c>
      <c r="G295" s="2" t="str">
        <f>IF(_xlfn.XLOOKUP(C295,[1]customers!$A$1:$A$1001,[1]customers!$C$1:$C$1001,,0)=0,"",_xlfn.XLOOKUP(C295,[1]customers!$A$1:$A$1001,[1]customers!$C$1:$C$1001,,0))</f>
        <v/>
      </c>
      <c r="H295" s="2" t="str">
        <f>_xlfn.XLOOKUP(C295,[1]customers!A$1:A$1001,[1]customers!$G$1:$G$1001,,0)</f>
        <v>United States</v>
      </c>
      <c r="I295" t="str">
        <f>INDEX([1]products!$A$1:$G$49,MATCH([1]orders!$D295,[1]products!$A$1:$A$49,0),MATCH([1]orders!I$1,[1]products!$A$1:$G$1,0))</f>
        <v>Exc</v>
      </c>
      <c r="J295" t="str">
        <f>INDEX([1]products!$A$1:$G$49,MATCH([1]orders!$D295,[1]products!$A$1:$A$49,0),MATCH([1]orders!J$1,[1]products!$A$1:$G$1,0))</f>
        <v>D</v>
      </c>
      <c r="K295" s="11">
        <f>INDEX([1]products!$A$1:$G$49,MATCH([1]orders!$D295,[1]products!$A$1:$A$49,0),MATCH([1]orders!K$1,[1]products!$A$1:$G$1,0))</f>
        <v>0.5</v>
      </c>
      <c r="L295" s="3">
        <f>INDEX([1]products!$A$1:$G$49,MATCH([1]orders!$D295,[1]products!$A$1:$A$49,0),MATCH([1]orders!L$1,[1]products!$A$1:$G$1,0))</f>
        <v>7.29</v>
      </c>
      <c r="M295" s="3">
        <f>L295*E295</f>
        <v>43.74</v>
      </c>
      <c r="N295" t="str">
        <f>IF(I295="Rob","Robusta",IF(I295="Exc","Excelsa",IF(I295="Ara","Arabica",IF(I295="Lib","Liberica",""))))</f>
        <v>Excelsa</v>
      </c>
      <c r="O295" t="str">
        <f>IF(J295="M","Medium",IF(J295="L","Light",IF(J295="D","Dark","")))</f>
        <v>Dark</v>
      </c>
      <c r="P295" t="str">
        <f>_xlfn.XLOOKUP(C295,[1]customers!$A$1:$A$1001,[1]customers!$I$1:$I$1001,,0)</f>
        <v>No</v>
      </c>
    </row>
    <row r="296" spans="1:16" x14ac:dyDescent="0.25">
      <c r="A296" s="2" t="s">
        <v>2487</v>
      </c>
      <c r="B296" s="4">
        <v>43761</v>
      </c>
      <c r="C296" s="2" t="s">
        <v>2488</v>
      </c>
      <c r="D296" t="s">
        <v>6175</v>
      </c>
      <c r="E296" s="2">
        <v>6</v>
      </c>
      <c r="F296" s="2" t="str">
        <f>_xlfn.XLOOKUP(C296,[1]customers!$A$1:$A$1001,[1]customers!$B$1:$B$1001,,0)</f>
        <v>Jodee Caldicott</v>
      </c>
      <c r="G296" s="2" t="str">
        <f>IF(_xlfn.XLOOKUP(C296,[1]customers!$A$1:$A$1001,[1]customers!$C$1:$C$1001,,0)=0,"",_xlfn.XLOOKUP(C296,[1]customers!$A$1:$A$1001,[1]customers!$C$1:$C$1001,,0))</f>
        <v>jcaldicott9u@usda.gov</v>
      </c>
      <c r="H296" s="2" t="str">
        <f>_xlfn.XLOOKUP(C296,[1]customers!A$1:A$1001,[1]customers!$G$1:$G$1001,,0)</f>
        <v>United States</v>
      </c>
      <c r="I296" t="str">
        <f>INDEX([1]products!$A$1:$G$49,MATCH([1]orders!$D296,[1]products!$A$1:$A$49,0),MATCH([1]orders!I$1,[1]products!$A$1:$G$1,0))</f>
        <v>Ara</v>
      </c>
      <c r="J296" t="str">
        <f>INDEX([1]products!$A$1:$G$49,MATCH([1]orders!$D296,[1]products!$A$1:$A$49,0),MATCH([1]orders!J$1,[1]products!$A$1:$G$1,0))</f>
        <v>M</v>
      </c>
      <c r="K296" s="11">
        <f>INDEX([1]products!$A$1:$G$49,MATCH([1]orders!$D296,[1]products!$A$1:$A$49,0),MATCH([1]orders!K$1,[1]products!$A$1:$G$1,0))</f>
        <v>2.5</v>
      </c>
      <c r="L296" s="3">
        <f>INDEX([1]products!$A$1:$G$49,MATCH([1]orders!$D296,[1]products!$A$1:$A$49,0),MATCH([1]orders!L$1,[1]products!$A$1:$G$1,0))</f>
        <v>25.874999999999996</v>
      </c>
      <c r="M296" s="3">
        <f>L296*E296</f>
        <v>155.24999999999997</v>
      </c>
      <c r="N296" t="str">
        <f>IF(I296="Rob","Robusta",IF(I296="Exc","Excelsa",IF(I296="Ara","Arabica",IF(I296="Lib","Liberica",""))))</f>
        <v>Arabica</v>
      </c>
      <c r="O296" t="str">
        <f>IF(J296="M","Medium",IF(J296="L","Light",IF(J296="D","Dark","")))</f>
        <v>Medium</v>
      </c>
      <c r="P296" t="str">
        <f>_xlfn.XLOOKUP(C296,[1]customers!$A$1:$A$1001,[1]customers!$I$1:$I$1001,,0)</f>
        <v>No</v>
      </c>
    </row>
    <row r="297" spans="1:16" x14ac:dyDescent="0.25">
      <c r="A297" s="2" t="s">
        <v>1900</v>
      </c>
      <c r="B297" s="4">
        <v>43762</v>
      </c>
      <c r="C297" s="2" t="s">
        <v>1901</v>
      </c>
      <c r="D297" t="s">
        <v>6174</v>
      </c>
      <c r="E297" s="2">
        <v>1</v>
      </c>
      <c r="F297" s="2" t="str">
        <f>_xlfn.XLOOKUP(C297,[1]customers!$A$1:$A$1001,[1]customers!$B$1:$B$1001,,0)</f>
        <v>Mercedes Acott</v>
      </c>
      <c r="G297" s="2" t="str">
        <f>IF(_xlfn.XLOOKUP(C297,[1]customers!$A$1:$A$1001,[1]customers!$C$1:$C$1001,,0)=0,"",_xlfn.XLOOKUP(C297,[1]customers!$A$1:$A$1001,[1]customers!$C$1:$C$1001,,0))</f>
        <v>macott6y@pagesperso-orange.fr</v>
      </c>
      <c r="H297" s="2" t="str">
        <f>_xlfn.XLOOKUP(C297,[1]customers!A$1:A$1001,[1]customers!$G$1:$G$1001,,0)</f>
        <v>United States</v>
      </c>
      <c r="I297" t="str">
        <f>INDEX([1]products!$A$1:$G$49,MATCH([1]orders!$D297,[1]products!$A$1:$A$49,0),MATCH([1]orders!I$1,[1]products!$A$1:$G$1,0))</f>
        <v>Rob</v>
      </c>
      <c r="J297" t="str">
        <f>INDEX([1]products!$A$1:$G$49,MATCH([1]orders!$D297,[1]products!$A$1:$A$49,0),MATCH([1]orders!J$1,[1]products!$A$1:$G$1,0))</f>
        <v>M</v>
      </c>
      <c r="K297" s="11">
        <f>INDEX([1]products!$A$1:$G$49,MATCH([1]orders!$D297,[1]products!$A$1:$A$49,0),MATCH([1]orders!K$1,[1]products!$A$1:$G$1,0))</f>
        <v>0.2</v>
      </c>
      <c r="L297" s="3">
        <f>INDEX([1]products!$A$1:$G$49,MATCH([1]orders!$D297,[1]products!$A$1:$A$49,0),MATCH([1]orders!L$1,[1]products!$A$1:$G$1,0))</f>
        <v>2.9849999999999999</v>
      </c>
      <c r="M297" s="3">
        <f>L297*E297</f>
        <v>2.9849999999999999</v>
      </c>
      <c r="N297" t="str">
        <f>IF(I297="Rob","Robusta",IF(I297="Exc","Excelsa",IF(I297="Ara","Arabica",IF(I297="Lib","Liberica",""))))</f>
        <v>Robusta</v>
      </c>
      <c r="O297" t="str">
        <f>IF(J297="M","Medium",IF(J297="L","Light",IF(J297="D","Dark","")))</f>
        <v>Medium</v>
      </c>
      <c r="P297" t="str">
        <f>_xlfn.XLOOKUP(C297,[1]customers!$A$1:$A$1001,[1]customers!$I$1:$I$1001,,0)</f>
        <v>Yes</v>
      </c>
    </row>
    <row r="298" spans="1:16" x14ac:dyDescent="0.25">
      <c r="A298" s="2" t="s">
        <v>3706</v>
      </c>
      <c r="B298" s="4">
        <v>43763</v>
      </c>
      <c r="C298" s="2" t="s">
        <v>3752</v>
      </c>
      <c r="D298" t="s">
        <v>6168</v>
      </c>
      <c r="E298" s="2">
        <v>6</v>
      </c>
      <c r="F298" s="2" t="str">
        <f>_xlfn.XLOOKUP(C298,[1]customers!$A$1:$A$1001,[1]customers!$B$1:$B$1001,,0)</f>
        <v>Don Flintiff</v>
      </c>
      <c r="G298" s="2" t="str">
        <f>IF(_xlfn.XLOOKUP(C298,[1]customers!$A$1:$A$1001,[1]customers!$C$1:$C$1001,,0)=0,"",_xlfn.XLOOKUP(C298,[1]customers!$A$1:$A$1001,[1]customers!$C$1:$C$1001,,0))</f>
        <v>dflintiffg1@e-recht24.de</v>
      </c>
      <c r="H298" s="2" t="str">
        <f>_xlfn.XLOOKUP(C298,[1]customers!A$1:A$1001,[1]customers!$G$1:$G$1001,,0)</f>
        <v>United Kingdom</v>
      </c>
      <c r="I298" t="str">
        <f>INDEX([1]products!$A$1:$G$49,MATCH([1]orders!$D298,[1]products!$A$1:$A$49,0),MATCH([1]orders!I$1,[1]products!$A$1:$G$1,0))</f>
        <v>Ara</v>
      </c>
      <c r="J298" t="str">
        <f>INDEX([1]products!$A$1:$G$49,MATCH([1]orders!$D298,[1]products!$A$1:$A$49,0),MATCH([1]orders!J$1,[1]products!$A$1:$G$1,0))</f>
        <v>D</v>
      </c>
      <c r="K298" s="11">
        <f>INDEX([1]products!$A$1:$G$49,MATCH([1]orders!$D298,[1]products!$A$1:$A$49,0),MATCH([1]orders!K$1,[1]products!$A$1:$G$1,0))</f>
        <v>2.5</v>
      </c>
      <c r="L298" s="3">
        <f>INDEX([1]products!$A$1:$G$49,MATCH([1]orders!$D298,[1]products!$A$1:$A$49,0),MATCH([1]orders!L$1,[1]products!$A$1:$G$1,0))</f>
        <v>22.884999999999998</v>
      </c>
      <c r="M298" s="3">
        <f>L298*E298</f>
        <v>137.31</v>
      </c>
      <c r="N298" t="str">
        <f>IF(I298="Rob","Robusta",IF(I298="Exc","Excelsa",IF(I298="Ara","Arabica",IF(I298="Lib","Liberica",""))))</f>
        <v>Arabica</v>
      </c>
      <c r="O298" t="str">
        <f>IF(J298="M","Medium",IF(J298="L","Light",IF(J298="D","Dark","")))</f>
        <v>Dark</v>
      </c>
      <c r="P298" t="str">
        <f>_xlfn.XLOOKUP(C298,[1]customers!$A$1:$A$1001,[1]customers!$I$1:$I$1001,,0)</f>
        <v>No</v>
      </c>
    </row>
    <row r="299" spans="1:16" x14ac:dyDescent="0.25">
      <c r="A299" s="2" t="s">
        <v>1771</v>
      </c>
      <c r="B299" s="4">
        <v>43764</v>
      </c>
      <c r="C299" s="2" t="s">
        <v>1772</v>
      </c>
      <c r="D299" t="s">
        <v>6163</v>
      </c>
      <c r="E299" s="2">
        <v>6</v>
      </c>
      <c r="F299" s="2" t="str">
        <f>_xlfn.XLOOKUP(C299,[1]customers!$A$1:$A$1001,[1]customers!$B$1:$B$1001,,0)</f>
        <v>Noak Wyvill</v>
      </c>
      <c r="G299" s="2" t="str">
        <f>IF(_xlfn.XLOOKUP(C299,[1]customers!$A$1:$A$1001,[1]customers!$C$1:$C$1001,,0)=0,"",_xlfn.XLOOKUP(C299,[1]customers!$A$1:$A$1001,[1]customers!$C$1:$C$1001,,0))</f>
        <v>nwyvill6b@naver.com</v>
      </c>
      <c r="H299" s="2" t="str">
        <f>_xlfn.XLOOKUP(C299,[1]customers!A$1:A$1001,[1]customers!$G$1:$G$1001,,0)</f>
        <v>United Kingdom</v>
      </c>
      <c r="I299" t="str">
        <f>INDEX([1]products!$A$1:$G$49,MATCH([1]orders!$D299,[1]products!$A$1:$A$49,0),MATCH([1]orders!I$1,[1]products!$A$1:$G$1,0))</f>
        <v>Rob</v>
      </c>
      <c r="J299" t="str">
        <f>INDEX([1]products!$A$1:$G$49,MATCH([1]orders!$D299,[1]products!$A$1:$A$49,0),MATCH([1]orders!J$1,[1]products!$A$1:$G$1,0))</f>
        <v>D</v>
      </c>
      <c r="K299" s="11">
        <f>INDEX([1]products!$A$1:$G$49,MATCH([1]orders!$D299,[1]products!$A$1:$A$49,0),MATCH([1]orders!K$1,[1]products!$A$1:$G$1,0))</f>
        <v>0.2</v>
      </c>
      <c r="L299" s="3">
        <f>INDEX([1]products!$A$1:$G$49,MATCH([1]orders!$D299,[1]products!$A$1:$A$49,0),MATCH([1]orders!L$1,[1]products!$A$1:$G$1,0))</f>
        <v>2.6849999999999996</v>
      </c>
      <c r="M299" s="3">
        <f>L299*E299</f>
        <v>16.11</v>
      </c>
      <c r="N299" t="str">
        <f>IF(I299="Rob","Robusta",IF(I299="Exc","Excelsa",IF(I299="Ara","Arabica",IF(I299="Lib","Liberica",""))))</f>
        <v>Robusta</v>
      </c>
      <c r="O299" t="str">
        <f>IF(J299="M","Medium",IF(J299="L","Light",IF(J299="D","Dark","")))</f>
        <v>Dark</v>
      </c>
      <c r="P299" t="str">
        <f>_xlfn.XLOOKUP(C299,[1]customers!$A$1:$A$1001,[1]customers!$I$1:$I$1001,,0)</f>
        <v>Yes</v>
      </c>
    </row>
    <row r="300" spans="1:16" x14ac:dyDescent="0.25">
      <c r="A300" s="2" t="s">
        <v>4115</v>
      </c>
      <c r="B300" s="4">
        <v>43765</v>
      </c>
      <c r="C300" s="2" t="s">
        <v>4116</v>
      </c>
      <c r="D300" t="s">
        <v>6156</v>
      </c>
      <c r="E300" s="2">
        <v>2</v>
      </c>
      <c r="F300" s="2" t="str">
        <f>_xlfn.XLOOKUP(C300,[1]customers!$A$1:$A$1001,[1]customers!$B$1:$B$1001,,0)</f>
        <v>Maggy Baistow</v>
      </c>
      <c r="G300" s="2" t="str">
        <f>IF(_xlfn.XLOOKUP(C300,[1]customers!$A$1:$A$1001,[1]customers!$C$1:$C$1001,,0)=0,"",_xlfn.XLOOKUP(C300,[1]customers!$A$1:$A$1001,[1]customers!$C$1:$C$1001,,0))</f>
        <v>mbaistowhu@i2i.jp</v>
      </c>
      <c r="H300" s="2" t="str">
        <f>_xlfn.XLOOKUP(C300,[1]customers!A$1:A$1001,[1]customers!$G$1:$G$1001,,0)</f>
        <v>United Kingdom</v>
      </c>
      <c r="I300" t="str">
        <f>INDEX([1]products!$A$1:$G$49,MATCH([1]orders!$D300,[1]products!$A$1:$A$49,0),MATCH([1]orders!I$1,[1]products!$A$1:$G$1,0))</f>
        <v>Exc</v>
      </c>
      <c r="J300" t="str">
        <f>INDEX([1]products!$A$1:$G$49,MATCH([1]orders!$D300,[1]products!$A$1:$A$49,0),MATCH([1]orders!J$1,[1]products!$A$1:$G$1,0))</f>
        <v>M</v>
      </c>
      <c r="K300" s="11">
        <f>INDEX([1]products!$A$1:$G$49,MATCH([1]orders!$D300,[1]products!$A$1:$A$49,0),MATCH([1]orders!K$1,[1]products!$A$1:$G$1,0))</f>
        <v>0.2</v>
      </c>
      <c r="L300" s="3">
        <f>INDEX([1]products!$A$1:$G$49,MATCH([1]orders!$D300,[1]products!$A$1:$A$49,0),MATCH([1]orders!L$1,[1]products!$A$1:$G$1,0))</f>
        <v>4.125</v>
      </c>
      <c r="M300" s="3">
        <f>L300*E300</f>
        <v>8.25</v>
      </c>
      <c r="N300" t="str">
        <f>IF(I300="Rob","Robusta",IF(I300="Exc","Excelsa",IF(I300="Ara","Arabica",IF(I300="Lib","Liberica",""))))</f>
        <v>Excelsa</v>
      </c>
      <c r="O300" t="str">
        <f>IF(J300="M","Medium",IF(J300="L","Light",IF(J300="D","Dark","")))</f>
        <v>Medium</v>
      </c>
      <c r="P300" t="str">
        <f>_xlfn.XLOOKUP(C300,[1]customers!$A$1:$A$1001,[1]customers!$I$1:$I$1001,,0)</f>
        <v>Yes</v>
      </c>
    </row>
    <row r="301" spans="1:16" x14ac:dyDescent="0.25">
      <c r="A301" s="2" t="s">
        <v>1839</v>
      </c>
      <c r="B301" s="4">
        <v>43766</v>
      </c>
      <c r="C301" s="2" t="s">
        <v>1840</v>
      </c>
      <c r="D301" t="s">
        <v>6171</v>
      </c>
      <c r="E301" s="2">
        <v>4</v>
      </c>
      <c r="F301" s="2" t="str">
        <f>_xlfn.XLOOKUP(C301,[1]customers!$A$1:$A$1001,[1]customers!$B$1:$B$1001,,0)</f>
        <v>Devon Magowan</v>
      </c>
      <c r="G301" s="2" t="str">
        <f>IF(_xlfn.XLOOKUP(C301,[1]customers!$A$1:$A$1001,[1]customers!$C$1:$C$1001,,0)=0,"",_xlfn.XLOOKUP(C301,[1]customers!$A$1:$A$1001,[1]customers!$C$1:$C$1001,,0))</f>
        <v>dmagowan6n@fc2.com</v>
      </c>
      <c r="H301" s="2" t="str">
        <f>_xlfn.XLOOKUP(C301,[1]customers!A$1:A$1001,[1]customers!$G$1:$G$1001,,0)</f>
        <v>United States</v>
      </c>
      <c r="I301" t="str">
        <f>INDEX([1]products!$A$1:$G$49,MATCH([1]orders!$D301,[1]products!$A$1:$A$49,0),MATCH([1]orders!I$1,[1]products!$A$1:$G$1,0))</f>
        <v>Exc</v>
      </c>
      <c r="J301" t="str">
        <f>INDEX([1]products!$A$1:$G$49,MATCH([1]orders!$D301,[1]products!$A$1:$A$49,0),MATCH([1]orders!J$1,[1]products!$A$1:$G$1,0))</f>
        <v>L</v>
      </c>
      <c r="K301" s="11">
        <f>INDEX([1]products!$A$1:$G$49,MATCH([1]orders!$D301,[1]products!$A$1:$A$49,0),MATCH([1]orders!K$1,[1]products!$A$1:$G$1,0))</f>
        <v>1</v>
      </c>
      <c r="L301" s="3">
        <f>INDEX([1]products!$A$1:$G$49,MATCH([1]orders!$D301,[1]products!$A$1:$A$49,0),MATCH([1]orders!L$1,[1]products!$A$1:$G$1,0))</f>
        <v>14.85</v>
      </c>
      <c r="M301" s="3">
        <f>L301*E301</f>
        <v>59.4</v>
      </c>
      <c r="N301" t="str">
        <f>IF(I301="Rob","Robusta",IF(I301="Exc","Excelsa",IF(I301="Ara","Arabica",IF(I301="Lib","Liberica",""))))</f>
        <v>Excelsa</v>
      </c>
      <c r="O301" t="str">
        <f>IF(J301="M","Medium",IF(J301="L","Light",IF(J301="D","Dark","")))</f>
        <v>Light</v>
      </c>
      <c r="P301" t="str">
        <f>_xlfn.XLOOKUP(C301,[1]customers!$A$1:$A$1001,[1]customers!$I$1:$I$1001,,0)</f>
        <v>No</v>
      </c>
    </row>
    <row r="302" spans="1:16" x14ac:dyDescent="0.25">
      <c r="A302" s="2" t="s">
        <v>1643</v>
      </c>
      <c r="B302" s="4">
        <v>43767</v>
      </c>
      <c r="C302" s="2" t="s">
        <v>1644</v>
      </c>
      <c r="D302" t="s">
        <v>6163</v>
      </c>
      <c r="E302" s="2">
        <v>3</v>
      </c>
      <c r="F302" s="2" t="str">
        <f>_xlfn.XLOOKUP(C302,[1]customers!$A$1:$A$1001,[1]customers!$B$1:$B$1001,,0)</f>
        <v>Kendra Glison</v>
      </c>
      <c r="G302" s="2" t="str">
        <f>IF(_xlfn.XLOOKUP(C302,[1]customers!$A$1:$A$1001,[1]customers!$C$1:$C$1001,,0)=0,"",_xlfn.XLOOKUP(C302,[1]customers!$A$1:$A$1001,[1]customers!$C$1:$C$1001,,0))</f>
        <v/>
      </c>
      <c r="H302" s="2" t="str">
        <f>_xlfn.XLOOKUP(C302,[1]customers!A$1:A$1001,[1]customers!$G$1:$G$1001,,0)</f>
        <v>United States</v>
      </c>
      <c r="I302" t="str">
        <f>INDEX([1]products!$A$1:$G$49,MATCH([1]orders!$D302,[1]products!$A$1:$A$49,0),MATCH([1]orders!I$1,[1]products!$A$1:$G$1,0))</f>
        <v>Rob</v>
      </c>
      <c r="J302" t="str">
        <f>INDEX([1]products!$A$1:$G$49,MATCH([1]orders!$D302,[1]products!$A$1:$A$49,0),MATCH([1]orders!J$1,[1]products!$A$1:$G$1,0))</f>
        <v>D</v>
      </c>
      <c r="K302" s="11">
        <f>INDEX([1]products!$A$1:$G$49,MATCH([1]orders!$D302,[1]products!$A$1:$A$49,0),MATCH([1]orders!K$1,[1]products!$A$1:$G$1,0))</f>
        <v>0.2</v>
      </c>
      <c r="L302" s="3">
        <f>INDEX([1]products!$A$1:$G$49,MATCH([1]orders!$D302,[1]products!$A$1:$A$49,0),MATCH([1]orders!L$1,[1]products!$A$1:$G$1,0))</f>
        <v>2.6849999999999996</v>
      </c>
      <c r="M302" s="3">
        <f>L302*E302</f>
        <v>8.0549999999999997</v>
      </c>
      <c r="N302" t="str">
        <f>IF(I302="Rob","Robusta",IF(I302="Exc","Excelsa",IF(I302="Ara","Arabica",IF(I302="Lib","Liberica",""))))</f>
        <v>Robusta</v>
      </c>
      <c r="O302" t="str">
        <f>IF(J302="M","Medium",IF(J302="L","Light",IF(J302="D","Dark","")))</f>
        <v>Dark</v>
      </c>
      <c r="P302" t="str">
        <f>_xlfn.XLOOKUP(C302,[1]customers!$A$1:$A$1001,[1]customers!$I$1:$I$1001,,0)</f>
        <v>Yes</v>
      </c>
    </row>
    <row r="303" spans="1:16" x14ac:dyDescent="0.25">
      <c r="A303" s="2" t="s">
        <v>3677</v>
      </c>
      <c r="B303" s="4">
        <v>43768</v>
      </c>
      <c r="C303" s="2" t="s">
        <v>3678</v>
      </c>
      <c r="D303" t="s">
        <v>6173</v>
      </c>
      <c r="E303" s="2">
        <v>2</v>
      </c>
      <c r="F303" s="2" t="str">
        <f>_xlfn.XLOOKUP(C303,[1]customers!$A$1:$A$1001,[1]customers!$B$1:$B$1001,,0)</f>
        <v>Abbe Thys</v>
      </c>
      <c r="G303" s="2" t="str">
        <f>IF(_xlfn.XLOOKUP(C303,[1]customers!$A$1:$A$1001,[1]customers!$C$1:$C$1001,,0)=0,"",_xlfn.XLOOKUP(C303,[1]customers!$A$1:$A$1001,[1]customers!$C$1:$C$1001,,0))</f>
        <v>athysfo@cdc.gov</v>
      </c>
      <c r="H303" s="2" t="str">
        <f>_xlfn.XLOOKUP(C303,[1]customers!A$1:A$1001,[1]customers!$G$1:$G$1001,,0)</f>
        <v>United States</v>
      </c>
      <c r="I303" t="str">
        <f>INDEX([1]products!$A$1:$G$49,MATCH([1]orders!$D303,[1]products!$A$1:$A$49,0),MATCH([1]orders!I$1,[1]products!$A$1:$G$1,0))</f>
        <v>Rob</v>
      </c>
      <c r="J303" t="str">
        <f>INDEX([1]products!$A$1:$G$49,MATCH([1]orders!$D303,[1]products!$A$1:$A$49,0),MATCH([1]orders!J$1,[1]products!$A$1:$G$1,0))</f>
        <v>L</v>
      </c>
      <c r="K303" s="11">
        <f>INDEX([1]products!$A$1:$G$49,MATCH([1]orders!$D303,[1]products!$A$1:$A$49,0),MATCH([1]orders!K$1,[1]products!$A$1:$G$1,0))</f>
        <v>0.5</v>
      </c>
      <c r="L303" s="3">
        <f>INDEX([1]products!$A$1:$G$49,MATCH([1]orders!$D303,[1]products!$A$1:$A$49,0),MATCH([1]orders!L$1,[1]products!$A$1:$G$1,0))</f>
        <v>7.169999999999999</v>
      </c>
      <c r="M303" s="3">
        <f>L303*E303</f>
        <v>14.339999999999998</v>
      </c>
      <c r="N303" t="str">
        <f>IF(I303="Rob","Robusta",IF(I303="Exc","Excelsa",IF(I303="Ara","Arabica",IF(I303="Lib","Liberica",""))))</f>
        <v>Robusta</v>
      </c>
      <c r="O303" t="str">
        <f>IF(J303="M","Medium",IF(J303="L","Light",IF(J303="D","Dark","")))</f>
        <v>Light</v>
      </c>
      <c r="P303" t="str">
        <f>_xlfn.XLOOKUP(C303,[1]customers!$A$1:$A$1001,[1]customers!$I$1:$I$1001,,0)</f>
        <v>No</v>
      </c>
    </row>
    <row r="304" spans="1:16" x14ac:dyDescent="0.25">
      <c r="A304" s="2" t="s">
        <v>4898</v>
      </c>
      <c r="B304" s="4">
        <v>43769</v>
      </c>
      <c r="C304" s="2" t="s">
        <v>4899</v>
      </c>
      <c r="D304" t="s">
        <v>6141</v>
      </c>
      <c r="E304" s="2">
        <v>3</v>
      </c>
      <c r="F304" s="2" t="str">
        <f>_xlfn.XLOOKUP(C304,[1]customers!$A$1:$A$1001,[1]customers!$B$1:$B$1001,,0)</f>
        <v>Verne Dunkerley</v>
      </c>
      <c r="G304" s="2" t="str">
        <f>IF(_xlfn.XLOOKUP(C304,[1]customers!$A$1:$A$1001,[1]customers!$C$1:$C$1001,,0)=0,"",_xlfn.XLOOKUP(C304,[1]customers!$A$1:$A$1001,[1]customers!$C$1:$C$1001,,0))</f>
        <v/>
      </c>
      <c r="H304" s="2" t="str">
        <f>_xlfn.XLOOKUP(C304,[1]customers!A$1:A$1001,[1]customers!$G$1:$G$1001,,0)</f>
        <v>United States</v>
      </c>
      <c r="I304" t="str">
        <f>INDEX([1]products!$A$1:$G$49,MATCH([1]orders!$D304,[1]products!$A$1:$A$49,0),MATCH([1]orders!I$1,[1]products!$A$1:$G$1,0))</f>
        <v>Exc</v>
      </c>
      <c r="J304" t="str">
        <f>INDEX([1]products!$A$1:$G$49,MATCH([1]orders!$D304,[1]products!$A$1:$A$49,0),MATCH([1]orders!J$1,[1]products!$A$1:$G$1,0))</f>
        <v>M</v>
      </c>
      <c r="K304" s="11">
        <f>INDEX([1]products!$A$1:$G$49,MATCH([1]orders!$D304,[1]products!$A$1:$A$49,0),MATCH([1]orders!K$1,[1]products!$A$1:$G$1,0))</f>
        <v>1</v>
      </c>
      <c r="L304" s="3">
        <f>INDEX([1]products!$A$1:$G$49,MATCH([1]orders!$D304,[1]products!$A$1:$A$49,0),MATCH([1]orders!L$1,[1]products!$A$1:$G$1,0))</f>
        <v>13.75</v>
      </c>
      <c r="M304" s="3">
        <f>L304*E304</f>
        <v>41.25</v>
      </c>
      <c r="N304" t="str">
        <f>IF(I304="Rob","Robusta",IF(I304="Exc","Excelsa",IF(I304="Ara","Arabica",IF(I304="Lib","Liberica",""))))</f>
        <v>Excelsa</v>
      </c>
      <c r="O304" t="str">
        <f>IF(J304="M","Medium",IF(J304="L","Light",IF(J304="D","Dark","")))</f>
        <v>Medium</v>
      </c>
      <c r="P304" t="str">
        <f>_xlfn.XLOOKUP(C304,[1]customers!$A$1:$A$1001,[1]customers!$I$1:$I$1001,,0)</f>
        <v>No</v>
      </c>
    </row>
    <row r="305" spans="1:16" x14ac:dyDescent="0.25">
      <c r="A305" s="2" t="s">
        <v>4151</v>
      </c>
      <c r="B305" s="4">
        <v>43770</v>
      </c>
      <c r="C305" s="2" t="s">
        <v>4152</v>
      </c>
      <c r="D305" t="s">
        <v>6163</v>
      </c>
      <c r="E305" s="2">
        <v>6</v>
      </c>
      <c r="F305" s="2" t="str">
        <f>_xlfn.XLOOKUP(C305,[1]customers!$A$1:$A$1001,[1]customers!$B$1:$B$1001,,0)</f>
        <v>Tuckie Mathonnet</v>
      </c>
      <c r="G305" s="2" t="str">
        <f>IF(_xlfn.XLOOKUP(C305,[1]customers!$A$1:$A$1001,[1]customers!$C$1:$C$1001,,0)=0,"",_xlfn.XLOOKUP(C305,[1]customers!$A$1:$A$1001,[1]customers!$C$1:$C$1001,,0))</f>
        <v>tmathonneti0@google.co.jp</v>
      </c>
      <c r="H305" s="2" t="str">
        <f>_xlfn.XLOOKUP(C305,[1]customers!A$1:A$1001,[1]customers!$G$1:$G$1001,,0)</f>
        <v>United States</v>
      </c>
      <c r="I305" t="str">
        <f>INDEX([1]products!$A$1:$G$49,MATCH([1]orders!$D305,[1]products!$A$1:$A$49,0),MATCH([1]orders!I$1,[1]products!$A$1:$G$1,0))</f>
        <v>Rob</v>
      </c>
      <c r="J305" t="str">
        <f>INDEX([1]products!$A$1:$G$49,MATCH([1]orders!$D305,[1]products!$A$1:$A$49,0),MATCH([1]orders!J$1,[1]products!$A$1:$G$1,0))</f>
        <v>D</v>
      </c>
      <c r="K305" s="11">
        <f>INDEX([1]products!$A$1:$G$49,MATCH([1]orders!$D305,[1]products!$A$1:$A$49,0),MATCH([1]orders!K$1,[1]products!$A$1:$G$1,0))</f>
        <v>0.2</v>
      </c>
      <c r="L305" s="3">
        <f>INDEX([1]products!$A$1:$G$49,MATCH([1]orders!$D305,[1]products!$A$1:$A$49,0),MATCH([1]orders!L$1,[1]products!$A$1:$G$1,0))</f>
        <v>2.6849999999999996</v>
      </c>
      <c r="M305" s="3">
        <f>L305*E305</f>
        <v>16.11</v>
      </c>
      <c r="N305" t="str">
        <f>IF(I305="Rob","Robusta",IF(I305="Exc","Excelsa",IF(I305="Ara","Arabica",IF(I305="Lib","Liberica",""))))</f>
        <v>Robusta</v>
      </c>
      <c r="O305" t="str">
        <f>IF(J305="M","Medium",IF(J305="L","Light",IF(J305="D","Dark","")))</f>
        <v>Dark</v>
      </c>
      <c r="P305" t="str">
        <f>_xlfn.XLOOKUP(C305,[1]customers!$A$1:$A$1001,[1]customers!$I$1:$I$1001,,0)</f>
        <v>No</v>
      </c>
    </row>
    <row r="306" spans="1:16" x14ac:dyDescent="0.25">
      <c r="A306" s="2" t="s">
        <v>2379</v>
      </c>
      <c r="B306" s="4">
        <v>43771</v>
      </c>
      <c r="C306" s="2" t="s">
        <v>2380</v>
      </c>
      <c r="D306" t="s">
        <v>6145</v>
      </c>
      <c r="E306" s="2">
        <v>6</v>
      </c>
      <c r="F306" s="2" t="str">
        <f>_xlfn.XLOOKUP(C306,[1]customers!$A$1:$A$1001,[1]customers!$B$1:$B$1001,,0)</f>
        <v>Clement Vasiliev</v>
      </c>
      <c r="G306" s="2" t="str">
        <f>IF(_xlfn.XLOOKUP(C306,[1]customers!$A$1:$A$1001,[1]customers!$C$1:$C$1001,,0)=0,"",_xlfn.XLOOKUP(C306,[1]customers!$A$1:$A$1001,[1]customers!$C$1:$C$1001,,0))</f>
        <v>cvasiliev9b@discuz.net</v>
      </c>
      <c r="H306" s="2" t="str">
        <f>_xlfn.XLOOKUP(C306,[1]customers!A$1:A$1001,[1]customers!$G$1:$G$1001,,0)</f>
        <v>United States</v>
      </c>
      <c r="I306" t="str">
        <f>INDEX([1]products!$A$1:$G$49,MATCH([1]orders!$D306,[1]products!$A$1:$A$49,0),MATCH([1]orders!I$1,[1]products!$A$1:$G$1,0))</f>
        <v>Lib</v>
      </c>
      <c r="J306" t="str">
        <f>INDEX([1]products!$A$1:$G$49,MATCH([1]orders!$D306,[1]products!$A$1:$A$49,0),MATCH([1]orders!J$1,[1]products!$A$1:$G$1,0))</f>
        <v>L</v>
      </c>
      <c r="K306" s="11">
        <f>INDEX([1]products!$A$1:$G$49,MATCH([1]orders!$D306,[1]products!$A$1:$A$49,0),MATCH([1]orders!K$1,[1]products!$A$1:$G$1,0))</f>
        <v>0.2</v>
      </c>
      <c r="L306" s="3">
        <f>INDEX([1]products!$A$1:$G$49,MATCH([1]orders!$D306,[1]products!$A$1:$A$49,0),MATCH([1]orders!L$1,[1]products!$A$1:$G$1,0))</f>
        <v>4.7549999999999999</v>
      </c>
      <c r="M306" s="3">
        <f>L306*E306</f>
        <v>28.53</v>
      </c>
      <c r="N306" t="str">
        <f>IF(I306="Rob","Robusta",IF(I306="Exc","Excelsa",IF(I306="Ara","Arabica",IF(I306="Lib","Liberica",""))))</f>
        <v>Liberica</v>
      </c>
      <c r="O306" t="str">
        <f>IF(J306="M","Medium",IF(J306="L","Light",IF(J306="D","Dark","")))</f>
        <v>Light</v>
      </c>
      <c r="P306" t="str">
        <f>_xlfn.XLOOKUP(C306,[1]customers!$A$1:$A$1001,[1]customers!$I$1:$I$1001,,0)</f>
        <v>Yes</v>
      </c>
    </row>
    <row r="307" spans="1:16" x14ac:dyDescent="0.25">
      <c r="A307" s="2" t="s">
        <v>1765</v>
      </c>
      <c r="B307" s="4">
        <v>43772</v>
      </c>
      <c r="C307" s="2" t="s">
        <v>1766</v>
      </c>
      <c r="D307" t="s">
        <v>6175</v>
      </c>
      <c r="E307" s="2">
        <v>5</v>
      </c>
      <c r="F307" s="2" t="str">
        <f>_xlfn.XLOOKUP(C307,[1]customers!$A$1:$A$1001,[1]customers!$B$1:$B$1001,,0)</f>
        <v>Anabelle Hutchens</v>
      </c>
      <c r="G307" s="2" t="str">
        <f>IF(_xlfn.XLOOKUP(C307,[1]customers!$A$1:$A$1001,[1]customers!$C$1:$C$1001,,0)=0,"",_xlfn.XLOOKUP(C307,[1]customers!$A$1:$A$1001,[1]customers!$C$1:$C$1001,,0))</f>
        <v>ahutchens6a@amazonaws.com</v>
      </c>
      <c r="H307" s="2" t="str">
        <f>_xlfn.XLOOKUP(C307,[1]customers!A$1:A$1001,[1]customers!$G$1:$G$1001,,0)</f>
        <v>United States</v>
      </c>
      <c r="I307" t="str">
        <f>INDEX([1]products!$A$1:$G$49,MATCH([1]orders!$D307,[1]products!$A$1:$A$49,0),MATCH([1]orders!I$1,[1]products!$A$1:$G$1,0))</f>
        <v>Ara</v>
      </c>
      <c r="J307" t="str">
        <f>INDEX([1]products!$A$1:$G$49,MATCH([1]orders!$D307,[1]products!$A$1:$A$49,0),MATCH([1]orders!J$1,[1]products!$A$1:$G$1,0))</f>
        <v>M</v>
      </c>
      <c r="K307" s="11">
        <f>INDEX([1]products!$A$1:$G$49,MATCH([1]orders!$D307,[1]products!$A$1:$A$49,0),MATCH([1]orders!K$1,[1]products!$A$1:$G$1,0))</f>
        <v>2.5</v>
      </c>
      <c r="L307" s="3">
        <f>INDEX([1]products!$A$1:$G$49,MATCH([1]orders!$D307,[1]products!$A$1:$A$49,0),MATCH([1]orders!L$1,[1]products!$A$1:$G$1,0))</f>
        <v>25.874999999999996</v>
      </c>
      <c r="M307" s="3">
        <f>L307*E307</f>
        <v>129.37499999999997</v>
      </c>
      <c r="N307" t="str">
        <f>IF(I307="Rob","Robusta",IF(I307="Exc","Excelsa",IF(I307="Ara","Arabica",IF(I307="Lib","Liberica",""))))</f>
        <v>Arabica</v>
      </c>
      <c r="O307" t="str">
        <f>IF(J307="M","Medium",IF(J307="L","Light",IF(J307="D","Dark","")))</f>
        <v>Medium</v>
      </c>
      <c r="P307" t="str">
        <f>_xlfn.XLOOKUP(C307,[1]customers!$A$1:$A$1001,[1]customers!$I$1:$I$1001,,0)</f>
        <v>No</v>
      </c>
    </row>
    <row r="308" spans="1:16" x14ac:dyDescent="0.25">
      <c r="A308" s="2" t="s">
        <v>4932</v>
      </c>
      <c r="B308" s="4">
        <v>43773</v>
      </c>
      <c r="C308" s="2" t="s">
        <v>4933</v>
      </c>
      <c r="D308" t="s">
        <v>6185</v>
      </c>
      <c r="E308" s="2">
        <v>1</v>
      </c>
      <c r="F308" s="2" t="str">
        <f>_xlfn.XLOOKUP(C308,[1]customers!$A$1:$A$1001,[1]customers!$B$1:$B$1001,,0)</f>
        <v>Cam Jewster</v>
      </c>
      <c r="G308" s="2" t="str">
        <f>IF(_xlfn.XLOOKUP(C308,[1]customers!$A$1:$A$1001,[1]customers!$C$1:$C$1001,,0)=0,"",_xlfn.XLOOKUP(C308,[1]customers!$A$1:$A$1001,[1]customers!$C$1:$C$1001,,0))</f>
        <v>cjewsterlu@moonfruit.com</v>
      </c>
      <c r="H308" s="2" t="str">
        <f>_xlfn.XLOOKUP(C308,[1]customers!A$1:A$1001,[1]customers!$G$1:$G$1001,,0)</f>
        <v>United States</v>
      </c>
      <c r="I308" t="str">
        <f>INDEX([1]products!$A$1:$G$49,MATCH([1]orders!$D308,[1]products!$A$1:$A$49,0),MATCH([1]orders!I$1,[1]products!$A$1:$G$1,0))</f>
        <v>Exc</v>
      </c>
      <c r="J308" t="str">
        <f>INDEX([1]products!$A$1:$G$49,MATCH([1]orders!$D308,[1]products!$A$1:$A$49,0),MATCH([1]orders!J$1,[1]products!$A$1:$G$1,0))</f>
        <v>D</v>
      </c>
      <c r="K308" s="11">
        <f>INDEX([1]products!$A$1:$G$49,MATCH([1]orders!$D308,[1]products!$A$1:$A$49,0),MATCH([1]orders!K$1,[1]products!$A$1:$G$1,0))</f>
        <v>2.5</v>
      </c>
      <c r="L308" s="3">
        <f>INDEX([1]products!$A$1:$G$49,MATCH([1]orders!$D308,[1]products!$A$1:$A$49,0),MATCH([1]orders!L$1,[1]products!$A$1:$G$1,0))</f>
        <v>27.945</v>
      </c>
      <c r="M308" s="3">
        <f>L308*E308</f>
        <v>27.945</v>
      </c>
      <c r="N308" t="str">
        <f>IF(I308="Rob","Robusta",IF(I308="Exc","Excelsa",IF(I308="Ara","Arabica",IF(I308="Lib","Liberica",""))))</f>
        <v>Excelsa</v>
      </c>
      <c r="O308" t="str">
        <f>IF(J308="M","Medium",IF(J308="L","Light",IF(J308="D","Dark","")))</f>
        <v>Dark</v>
      </c>
      <c r="P308" t="str">
        <f>_xlfn.XLOOKUP(C308,[1]customers!$A$1:$A$1001,[1]customers!$I$1:$I$1001,,0)</f>
        <v>Yes</v>
      </c>
    </row>
    <row r="309" spans="1:16" x14ac:dyDescent="0.25">
      <c r="A309" s="2" t="s">
        <v>4086</v>
      </c>
      <c r="B309" s="4">
        <v>43774</v>
      </c>
      <c r="C309" s="2" t="s">
        <v>4087</v>
      </c>
      <c r="D309" t="s">
        <v>6166</v>
      </c>
      <c r="E309" s="2">
        <v>1</v>
      </c>
      <c r="F309" s="2" t="str">
        <f>_xlfn.XLOOKUP(C309,[1]customers!$A$1:$A$1001,[1]customers!$B$1:$B$1001,,0)</f>
        <v>Benedikta Paumier</v>
      </c>
      <c r="G309" s="2" t="str">
        <f>IF(_xlfn.XLOOKUP(C309,[1]customers!$A$1:$A$1001,[1]customers!$C$1:$C$1001,,0)=0,"",_xlfn.XLOOKUP(C309,[1]customers!$A$1:$A$1001,[1]customers!$C$1:$C$1001,,0))</f>
        <v>bpaumierhp@umn.edu</v>
      </c>
      <c r="H309" s="2" t="str">
        <f>_xlfn.XLOOKUP(C309,[1]customers!A$1:A$1001,[1]customers!$G$1:$G$1001,,0)</f>
        <v>Ireland</v>
      </c>
      <c r="I309" t="str">
        <f>INDEX([1]products!$A$1:$G$49,MATCH([1]orders!$D309,[1]products!$A$1:$A$49,0),MATCH([1]orders!I$1,[1]products!$A$1:$G$1,0))</f>
        <v>Exc</v>
      </c>
      <c r="J309" t="str">
        <f>INDEX([1]products!$A$1:$G$49,MATCH([1]orders!$D309,[1]products!$A$1:$A$49,0),MATCH([1]orders!J$1,[1]products!$A$1:$G$1,0))</f>
        <v>M</v>
      </c>
      <c r="K309" s="11">
        <f>INDEX([1]products!$A$1:$G$49,MATCH([1]orders!$D309,[1]products!$A$1:$A$49,0),MATCH([1]orders!K$1,[1]products!$A$1:$G$1,0))</f>
        <v>2.5</v>
      </c>
      <c r="L309" s="3">
        <f>INDEX([1]products!$A$1:$G$49,MATCH([1]orders!$D309,[1]products!$A$1:$A$49,0),MATCH([1]orders!L$1,[1]products!$A$1:$G$1,0))</f>
        <v>31.624999999999996</v>
      </c>
      <c r="M309" s="3">
        <f>L309*E309</f>
        <v>31.624999999999996</v>
      </c>
      <c r="N309" t="str">
        <f>IF(I309="Rob","Robusta",IF(I309="Exc","Excelsa",IF(I309="Ara","Arabica",IF(I309="Lib","Liberica",""))))</f>
        <v>Excelsa</v>
      </c>
      <c r="O309" t="str">
        <f>IF(J309="M","Medium",IF(J309="L","Light",IF(J309="D","Dark","")))</f>
        <v>Medium</v>
      </c>
      <c r="P309" t="str">
        <f>_xlfn.XLOOKUP(C309,[1]customers!$A$1:$A$1001,[1]customers!$I$1:$I$1001,,0)</f>
        <v>Yes</v>
      </c>
    </row>
    <row r="310" spans="1:16" x14ac:dyDescent="0.25">
      <c r="A310" s="2" t="s">
        <v>4886</v>
      </c>
      <c r="B310" s="4">
        <v>43775</v>
      </c>
      <c r="C310" s="2" t="s">
        <v>4933</v>
      </c>
      <c r="D310" t="s">
        <v>6161</v>
      </c>
      <c r="E310" s="2">
        <v>2</v>
      </c>
      <c r="F310" s="2" t="str">
        <f>_xlfn.XLOOKUP(C310,[1]customers!$A$1:$A$1001,[1]customers!$B$1:$B$1001,,0)</f>
        <v>Cam Jewster</v>
      </c>
      <c r="G310" s="2" t="str">
        <f>IF(_xlfn.XLOOKUP(C310,[1]customers!$A$1:$A$1001,[1]customers!$C$1:$C$1001,,0)=0,"",_xlfn.XLOOKUP(C310,[1]customers!$A$1:$A$1001,[1]customers!$C$1:$C$1001,,0))</f>
        <v>cjewsterlu@moonfruit.com</v>
      </c>
      <c r="H310" s="2" t="str">
        <f>_xlfn.XLOOKUP(C310,[1]customers!A$1:A$1001,[1]customers!$G$1:$G$1001,,0)</f>
        <v>United States</v>
      </c>
      <c r="I310" t="str">
        <f>INDEX([1]products!$A$1:$G$49,MATCH([1]orders!$D310,[1]products!$A$1:$A$49,0),MATCH([1]orders!I$1,[1]products!$A$1:$G$1,0))</f>
        <v>Lib</v>
      </c>
      <c r="J310" t="str">
        <f>INDEX([1]products!$A$1:$G$49,MATCH([1]orders!$D310,[1]products!$A$1:$A$49,0),MATCH([1]orders!J$1,[1]products!$A$1:$G$1,0))</f>
        <v>L</v>
      </c>
      <c r="K310" s="11">
        <f>INDEX([1]products!$A$1:$G$49,MATCH([1]orders!$D310,[1]products!$A$1:$A$49,0),MATCH([1]orders!K$1,[1]products!$A$1:$G$1,0))</f>
        <v>0.5</v>
      </c>
      <c r="L310" s="3">
        <f>INDEX([1]products!$A$1:$G$49,MATCH([1]orders!$D310,[1]products!$A$1:$A$49,0),MATCH([1]orders!L$1,[1]products!$A$1:$G$1,0))</f>
        <v>9.51</v>
      </c>
      <c r="M310" s="3">
        <f>L310*E310</f>
        <v>19.02</v>
      </c>
      <c r="N310" t="str">
        <f>IF(I310="Rob","Robusta",IF(I310="Exc","Excelsa",IF(I310="Ara","Arabica",IF(I310="Lib","Liberica",""))))</f>
        <v>Liberica</v>
      </c>
      <c r="O310" t="str">
        <f>IF(J310="M","Medium",IF(J310="L","Light",IF(J310="D","Dark","")))</f>
        <v>Light</v>
      </c>
      <c r="P310" t="str">
        <f>_xlfn.XLOOKUP(C310,[1]customers!$A$1:$A$1001,[1]customers!$I$1:$I$1001,,0)</f>
        <v>Yes</v>
      </c>
    </row>
    <row r="311" spans="1:16" x14ac:dyDescent="0.25">
      <c r="A311" s="2" t="s">
        <v>5268</v>
      </c>
      <c r="B311" s="4">
        <v>43776</v>
      </c>
      <c r="C311" s="2" t="s">
        <v>5269</v>
      </c>
      <c r="D311" t="s">
        <v>6185</v>
      </c>
      <c r="E311" s="2">
        <v>6</v>
      </c>
      <c r="F311" s="2" t="str">
        <f>_xlfn.XLOOKUP(C311,[1]customers!$A$1:$A$1001,[1]customers!$B$1:$B$1001,,0)</f>
        <v>Murielle Lorinez</v>
      </c>
      <c r="G311" s="2" t="str">
        <f>IF(_xlfn.XLOOKUP(C311,[1]customers!$A$1:$A$1001,[1]customers!$C$1:$C$1001,,0)=0,"",_xlfn.XLOOKUP(C311,[1]customers!$A$1:$A$1001,[1]customers!$C$1:$C$1001,,0))</f>
        <v>mlorineznh@whitehouse.gov</v>
      </c>
      <c r="H311" s="2" t="str">
        <f>_xlfn.XLOOKUP(C311,[1]customers!A$1:A$1001,[1]customers!$G$1:$G$1001,,0)</f>
        <v>United States</v>
      </c>
      <c r="I311" t="str">
        <f>INDEX([1]products!$A$1:$G$49,MATCH([1]orders!$D311,[1]products!$A$1:$A$49,0),MATCH([1]orders!I$1,[1]products!$A$1:$G$1,0))</f>
        <v>Exc</v>
      </c>
      <c r="J311" t="str">
        <f>INDEX([1]products!$A$1:$G$49,MATCH([1]orders!$D311,[1]products!$A$1:$A$49,0),MATCH([1]orders!J$1,[1]products!$A$1:$G$1,0))</f>
        <v>D</v>
      </c>
      <c r="K311" s="11">
        <f>INDEX([1]products!$A$1:$G$49,MATCH([1]orders!$D311,[1]products!$A$1:$A$49,0),MATCH([1]orders!K$1,[1]products!$A$1:$G$1,0))</f>
        <v>2.5</v>
      </c>
      <c r="L311" s="3">
        <f>INDEX([1]products!$A$1:$G$49,MATCH([1]orders!$D311,[1]products!$A$1:$A$49,0),MATCH([1]orders!L$1,[1]products!$A$1:$G$1,0))</f>
        <v>27.945</v>
      </c>
      <c r="M311" s="3">
        <f>L311*E311</f>
        <v>167.67000000000002</v>
      </c>
      <c r="N311" t="str">
        <f>IF(I311="Rob","Robusta",IF(I311="Exc","Excelsa",IF(I311="Ara","Arabica",IF(I311="Lib","Liberica",""))))</f>
        <v>Excelsa</v>
      </c>
      <c r="O311" t="str">
        <f>IF(J311="M","Medium",IF(J311="L","Light",IF(J311="D","Dark","")))</f>
        <v>Dark</v>
      </c>
      <c r="P311" t="str">
        <f>_xlfn.XLOOKUP(C311,[1]customers!$A$1:$A$1001,[1]customers!$I$1:$I$1001,,0)</f>
        <v>No</v>
      </c>
    </row>
    <row r="312" spans="1:16" x14ac:dyDescent="0.25">
      <c r="A312" s="2" t="s">
        <v>5333</v>
      </c>
      <c r="B312" s="4">
        <v>43777</v>
      </c>
      <c r="C312" s="2" t="s">
        <v>5334</v>
      </c>
      <c r="D312" t="s">
        <v>6142</v>
      </c>
      <c r="E312" s="2">
        <v>5</v>
      </c>
      <c r="F312" s="2" t="str">
        <f>_xlfn.XLOOKUP(C312,[1]customers!$A$1:$A$1001,[1]customers!$B$1:$B$1001,,0)</f>
        <v>Joceline Reddoch</v>
      </c>
      <c r="G312" s="2" t="str">
        <f>IF(_xlfn.XLOOKUP(C312,[1]customers!$A$1:$A$1001,[1]customers!$C$1:$C$1001,,0)=0,"",_xlfn.XLOOKUP(C312,[1]customers!$A$1:$A$1001,[1]customers!$C$1:$C$1001,,0))</f>
        <v>jreddochnt@sun.com</v>
      </c>
      <c r="H312" s="2" t="str">
        <f>_xlfn.XLOOKUP(C312,[1]customers!A$1:A$1001,[1]customers!$G$1:$G$1001,,0)</f>
        <v>United States</v>
      </c>
      <c r="I312" t="str">
        <f>INDEX([1]products!$A$1:$G$49,MATCH([1]orders!$D312,[1]products!$A$1:$A$49,0),MATCH([1]orders!I$1,[1]products!$A$1:$G$1,0))</f>
        <v>Rob</v>
      </c>
      <c r="J312" t="str">
        <f>INDEX([1]products!$A$1:$G$49,MATCH([1]orders!$D312,[1]products!$A$1:$A$49,0),MATCH([1]orders!J$1,[1]products!$A$1:$G$1,0))</f>
        <v>L</v>
      </c>
      <c r="K312" s="11">
        <f>INDEX([1]products!$A$1:$G$49,MATCH([1]orders!$D312,[1]products!$A$1:$A$49,0),MATCH([1]orders!K$1,[1]products!$A$1:$G$1,0))</f>
        <v>2.5</v>
      </c>
      <c r="L312" s="3">
        <f>INDEX([1]products!$A$1:$G$49,MATCH([1]orders!$D312,[1]products!$A$1:$A$49,0),MATCH([1]orders!L$1,[1]products!$A$1:$G$1,0))</f>
        <v>27.484999999999996</v>
      </c>
      <c r="M312" s="3">
        <f>L312*E312</f>
        <v>137.42499999999998</v>
      </c>
      <c r="N312" t="str">
        <f>IF(I312="Rob","Robusta",IF(I312="Exc","Excelsa",IF(I312="Ara","Arabica",IF(I312="Lib","Liberica",""))))</f>
        <v>Robusta</v>
      </c>
      <c r="O312" t="str">
        <f>IF(J312="M","Medium",IF(J312="L","Light",IF(J312="D","Dark","")))</f>
        <v>Light</v>
      </c>
      <c r="P312" t="str">
        <f>_xlfn.XLOOKUP(C312,[1]customers!$A$1:$A$1001,[1]customers!$I$1:$I$1001,,0)</f>
        <v>No</v>
      </c>
    </row>
    <row r="313" spans="1:16" x14ac:dyDescent="0.25">
      <c r="A313" s="2" t="s">
        <v>2215</v>
      </c>
      <c r="B313" s="4">
        <v>43778</v>
      </c>
      <c r="C313" s="2" t="s">
        <v>2216</v>
      </c>
      <c r="D313" t="s">
        <v>6174</v>
      </c>
      <c r="E313" s="2">
        <v>5</v>
      </c>
      <c r="F313" s="2" t="str">
        <f>_xlfn.XLOOKUP(C313,[1]customers!$A$1:$A$1001,[1]customers!$B$1:$B$1001,,0)</f>
        <v>Janifer Bagot</v>
      </c>
      <c r="G313" s="2" t="str">
        <f>IF(_xlfn.XLOOKUP(C313,[1]customers!$A$1:$A$1001,[1]customers!$C$1:$C$1001,,0)=0,"",_xlfn.XLOOKUP(C313,[1]customers!$A$1:$A$1001,[1]customers!$C$1:$C$1001,,0))</f>
        <v>jbagot8i@mac.com</v>
      </c>
      <c r="H313" s="2" t="str">
        <f>_xlfn.XLOOKUP(C313,[1]customers!A$1:A$1001,[1]customers!$G$1:$G$1001,,0)</f>
        <v>United States</v>
      </c>
      <c r="I313" t="str">
        <f>INDEX([1]products!$A$1:$G$49,MATCH([1]orders!$D313,[1]products!$A$1:$A$49,0),MATCH([1]orders!I$1,[1]products!$A$1:$G$1,0))</f>
        <v>Rob</v>
      </c>
      <c r="J313" t="str">
        <f>INDEX([1]products!$A$1:$G$49,MATCH([1]orders!$D313,[1]products!$A$1:$A$49,0),MATCH([1]orders!J$1,[1]products!$A$1:$G$1,0))</f>
        <v>M</v>
      </c>
      <c r="K313" s="11">
        <f>INDEX([1]products!$A$1:$G$49,MATCH([1]orders!$D313,[1]products!$A$1:$A$49,0),MATCH([1]orders!K$1,[1]products!$A$1:$G$1,0))</f>
        <v>0.2</v>
      </c>
      <c r="L313" s="3">
        <f>INDEX([1]products!$A$1:$G$49,MATCH([1]orders!$D313,[1]products!$A$1:$A$49,0),MATCH([1]orders!L$1,[1]products!$A$1:$G$1,0))</f>
        <v>2.9849999999999999</v>
      </c>
      <c r="M313" s="3">
        <f>L313*E313</f>
        <v>14.924999999999999</v>
      </c>
      <c r="N313" t="str">
        <f>IF(I313="Rob","Robusta",IF(I313="Exc","Excelsa",IF(I313="Ara","Arabica",IF(I313="Lib","Liberica",""))))</f>
        <v>Robusta</v>
      </c>
      <c r="O313" t="str">
        <f>IF(J313="M","Medium",IF(J313="L","Light",IF(J313="D","Dark","")))</f>
        <v>Medium</v>
      </c>
      <c r="P313" t="str">
        <f>_xlfn.XLOOKUP(C313,[1]customers!$A$1:$A$1001,[1]customers!$I$1:$I$1001,,0)</f>
        <v>No</v>
      </c>
    </row>
    <row r="314" spans="1:16" x14ac:dyDescent="0.25">
      <c r="A314" s="2" t="s">
        <v>5176</v>
      </c>
      <c r="B314" s="4">
        <v>43779</v>
      </c>
      <c r="C314" s="2" t="s">
        <v>5177</v>
      </c>
      <c r="D314" t="s">
        <v>6154</v>
      </c>
      <c r="E314" s="2">
        <v>1</v>
      </c>
      <c r="F314" s="2" t="str">
        <f>_xlfn.XLOOKUP(C314,[1]customers!$A$1:$A$1001,[1]customers!$B$1:$B$1001,,0)</f>
        <v>Hillel Mairs</v>
      </c>
      <c r="G314" s="2" t="str">
        <f>IF(_xlfn.XLOOKUP(C314,[1]customers!$A$1:$A$1001,[1]customers!$C$1:$C$1001,,0)=0,"",_xlfn.XLOOKUP(C314,[1]customers!$A$1:$A$1001,[1]customers!$C$1:$C$1001,,0))</f>
        <v>hmairsn1@so-net.ne.jp</v>
      </c>
      <c r="H314" s="2" t="str">
        <f>_xlfn.XLOOKUP(C314,[1]customers!A$1:A$1001,[1]customers!$G$1:$G$1001,,0)</f>
        <v>United States</v>
      </c>
      <c r="I314" t="str">
        <f>INDEX([1]products!$A$1:$G$49,MATCH([1]orders!$D314,[1]products!$A$1:$A$49,0),MATCH([1]orders!I$1,[1]products!$A$1:$G$1,0))</f>
        <v>Ara</v>
      </c>
      <c r="J314" t="str">
        <f>INDEX([1]products!$A$1:$G$49,MATCH([1]orders!$D314,[1]products!$A$1:$A$49,0),MATCH([1]orders!J$1,[1]products!$A$1:$G$1,0))</f>
        <v>D</v>
      </c>
      <c r="K314" s="11">
        <f>INDEX([1]products!$A$1:$G$49,MATCH([1]orders!$D314,[1]products!$A$1:$A$49,0),MATCH([1]orders!K$1,[1]products!$A$1:$G$1,0))</f>
        <v>0.2</v>
      </c>
      <c r="L314" s="3">
        <f>INDEX([1]products!$A$1:$G$49,MATCH([1]orders!$D314,[1]products!$A$1:$A$49,0),MATCH([1]orders!L$1,[1]products!$A$1:$G$1,0))</f>
        <v>2.9849999999999999</v>
      </c>
      <c r="M314" s="3">
        <f>L314*E314</f>
        <v>2.9849999999999999</v>
      </c>
      <c r="N314" t="str">
        <f>IF(I314="Rob","Robusta",IF(I314="Exc","Excelsa",IF(I314="Ara","Arabica",IF(I314="Lib","Liberica",""))))</f>
        <v>Arabica</v>
      </c>
      <c r="O314" t="str">
        <f>IF(J314="M","Medium",IF(J314="L","Light",IF(J314="D","Dark","")))</f>
        <v>Dark</v>
      </c>
      <c r="P314" t="str">
        <f>_xlfn.XLOOKUP(C314,[1]customers!$A$1:$A$1001,[1]customers!$I$1:$I$1001,,0)</f>
        <v>No</v>
      </c>
    </row>
    <row r="315" spans="1:16" x14ac:dyDescent="0.25">
      <c r="A315" s="2" t="s">
        <v>1053</v>
      </c>
      <c r="B315" s="4">
        <v>43780</v>
      </c>
      <c r="C315" s="2" t="s">
        <v>1054</v>
      </c>
      <c r="D315" t="s">
        <v>6165</v>
      </c>
      <c r="E315" s="2">
        <v>5</v>
      </c>
      <c r="F315" s="2" t="str">
        <f>_xlfn.XLOOKUP(C315,[1]customers!$A$1:$A$1001,[1]customers!$B$1:$B$1001,,0)</f>
        <v>Nickey Youles</v>
      </c>
      <c r="G315" s="2" t="str">
        <f>IF(_xlfn.XLOOKUP(C315,[1]customers!$A$1:$A$1001,[1]customers!$C$1:$C$1001,,0)=0,"",_xlfn.XLOOKUP(C315,[1]customers!$A$1:$A$1001,[1]customers!$C$1:$C$1001,,0))</f>
        <v>nyoules2t@reference.com</v>
      </c>
      <c r="H315" s="2" t="str">
        <f>_xlfn.XLOOKUP(C315,[1]customers!A$1:A$1001,[1]customers!$G$1:$G$1001,,0)</f>
        <v>Ireland</v>
      </c>
      <c r="I315" t="str">
        <f>INDEX([1]products!$A$1:$G$49,MATCH([1]orders!$D315,[1]products!$A$1:$A$49,0),MATCH([1]orders!I$1,[1]products!$A$1:$G$1,0))</f>
        <v>Lib</v>
      </c>
      <c r="J315" t="str">
        <f>INDEX([1]products!$A$1:$G$49,MATCH([1]orders!$D315,[1]products!$A$1:$A$49,0),MATCH([1]orders!J$1,[1]products!$A$1:$G$1,0))</f>
        <v>D</v>
      </c>
      <c r="K315" s="11">
        <f>INDEX([1]products!$A$1:$G$49,MATCH([1]orders!$D315,[1]products!$A$1:$A$49,0),MATCH([1]orders!K$1,[1]products!$A$1:$G$1,0))</f>
        <v>2.5</v>
      </c>
      <c r="L315" s="3">
        <f>INDEX([1]products!$A$1:$G$49,MATCH([1]orders!$D315,[1]products!$A$1:$A$49,0),MATCH([1]orders!L$1,[1]products!$A$1:$G$1,0))</f>
        <v>29.784999999999997</v>
      </c>
      <c r="M315" s="3">
        <f>L315*E315</f>
        <v>148.92499999999998</v>
      </c>
      <c r="N315" t="str">
        <f>IF(I315="Rob","Robusta",IF(I315="Exc","Excelsa",IF(I315="Ara","Arabica",IF(I315="Lib","Liberica",""))))</f>
        <v>Liberica</v>
      </c>
      <c r="O315" t="str">
        <f>IF(J315="M","Medium",IF(J315="L","Light",IF(J315="D","Dark","")))</f>
        <v>Dark</v>
      </c>
      <c r="P315" t="str">
        <f>_xlfn.XLOOKUP(C315,[1]customers!$A$1:$A$1001,[1]customers!$I$1:$I$1001,,0)</f>
        <v>Yes</v>
      </c>
    </row>
    <row r="316" spans="1:16" x14ac:dyDescent="0.25">
      <c r="A316" s="2" t="s">
        <v>4174</v>
      </c>
      <c r="B316" s="4">
        <v>43781</v>
      </c>
      <c r="C316" s="2" t="s">
        <v>4175</v>
      </c>
      <c r="D316" t="s">
        <v>6170</v>
      </c>
      <c r="E316" s="2">
        <v>4</v>
      </c>
      <c r="F316" s="2" t="str">
        <f>_xlfn.XLOOKUP(C316,[1]customers!$A$1:$A$1001,[1]customers!$B$1:$B$1001,,0)</f>
        <v>Rhetta Zywicki</v>
      </c>
      <c r="G316" s="2" t="str">
        <f>IF(_xlfn.XLOOKUP(C316,[1]customers!$A$1:$A$1001,[1]customers!$C$1:$C$1001,,0)=0,"",_xlfn.XLOOKUP(C316,[1]customers!$A$1:$A$1001,[1]customers!$C$1:$C$1001,,0))</f>
        <v>rzywickii4@ifeng.com</v>
      </c>
      <c r="H316" s="2" t="str">
        <f>_xlfn.XLOOKUP(C316,[1]customers!A$1:A$1001,[1]customers!$G$1:$G$1001,,0)</f>
        <v>Ireland</v>
      </c>
      <c r="I316" t="str">
        <f>INDEX([1]products!$A$1:$G$49,MATCH([1]orders!$D316,[1]products!$A$1:$A$49,0),MATCH([1]orders!I$1,[1]products!$A$1:$G$1,0))</f>
        <v>Lib</v>
      </c>
      <c r="J316" t="str">
        <f>INDEX([1]products!$A$1:$G$49,MATCH([1]orders!$D316,[1]products!$A$1:$A$49,0),MATCH([1]orders!J$1,[1]products!$A$1:$G$1,0))</f>
        <v>L</v>
      </c>
      <c r="K316" s="11">
        <f>INDEX([1]products!$A$1:$G$49,MATCH([1]orders!$D316,[1]products!$A$1:$A$49,0),MATCH([1]orders!K$1,[1]products!$A$1:$G$1,0))</f>
        <v>1</v>
      </c>
      <c r="L316" s="3">
        <f>INDEX([1]products!$A$1:$G$49,MATCH([1]orders!$D316,[1]products!$A$1:$A$49,0),MATCH([1]orders!L$1,[1]products!$A$1:$G$1,0))</f>
        <v>15.85</v>
      </c>
      <c r="M316" s="3">
        <f>L316*E316</f>
        <v>63.4</v>
      </c>
      <c r="N316" t="str">
        <f>IF(I316="Rob","Robusta",IF(I316="Exc","Excelsa",IF(I316="Ara","Arabica",IF(I316="Lib","Liberica",""))))</f>
        <v>Liberica</v>
      </c>
      <c r="O316" t="str">
        <f>IF(J316="M","Medium",IF(J316="L","Light",IF(J316="D","Dark","")))</f>
        <v>Light</v>
      </c>
      <c r="P316" t="str">
        <f>_xlfn.XLOOKUP(C316,[1]customers!$A$1:$A$1001,[1]customers!$I$1:$I$1001,,0)</f>
        <v>No</v>
      </c>
    </row>
    <row r="317" spans="1:16" x14ac:dyDescent="0.25">
      <c r="A317" s="2" t="s">
        <v>3945</v>
      </c>
      <c r="B317" s="4">
        <v>43782</v>
      </c>
      <c r="C317" s="2" t="s">
        <v>3946</v>
      </c>
      <c r="D317" t="s">
        <v>6152</v>
      </c>
      <c r="E317" s="2">
        <v>4</v>
      </c>
      <c r="F317" s="2" t="str">
        <f>_xlfn.XLOOKUP(C317,[1]customers!$A$1:$A$1001,[1]customers!$B$1:$B$1001,,0)</f>
        <v>Betti Lacasa</v>
      </c>
      <c r="G317" s="2" t="str">
        <f>IF(_xlfn.XLOOKUP(C317,[1]customers!$A$1:$A$1001,[1]customers!$C$1:$C$1001,,0)=0,"",_xlfn.XLOOKUP(C317,[1]customers!$A$1:$A$1001,[1]customers!$C$1:$C$1001,,0))</f>
        <v/>
      </c>
      <c r="H317" s="2" t="str">
        <f>_xlfn.XLOOKUP(C317,[1]customers!A$1:A$1001,[1]customers!$G$1:$G$1001,,0)</f>
        <v>Ireland</v>
      </c>
      <c r="I317" t="str">
        <f>INDEX([1]products!$A$1:$G$49,MATCH([1]orders!$D317,[1]products!$A$1:$A$49,0),MATCH([1]orders!I$1,[1]products!$A$1:$G$1,0))</f>
        <v>Ara</v>
      </c>
      <c r="J317" t="str">
        <f>INDEX([1]products!$A$1:$G$49,MATCH([1]orders!$D317,[1]products!$A$1:$A$49,0),MATCH([1]orders!J$1,[1]products!$A$1:$G$1,0))</f>
        <v>M</v>
      </c>
      <c r="K317" s="11">
        <f>INDEX([1]products!$A$1:$G$49,MATCH([1]orders!$D317,[1]products!$A$1:$A$49,0),MATCH([1]orders!K$1,[1]products!$A$1:$G$1,0))</f>
        <v>0.2</v>
      </c>
      <c r="L317" s="3">
        <f>INDEX([1]products!$A$1:$G$49,MATCH([1]orders!$D317,[1]products!$A$1:$A$49,0),MATCH([1]orders!L$1,[1]products!$A$1:$G$1,0))</f>
        <v>3.375</v>
      </c>
      <c r="M317" s="3">
        <f>L317*E317</f>
        <v>13.5</v>
      </c>
      <c r="N317" t="str">
        <f>IF(I317="Rob","Robusta",IF(I317="Exc","Excelsa",IF(I317="Ara","Arabica",IF(I317="Lib","Liberica",""))))</f>
        <v>Arabica</v>
      </c>
      <c r="O317" t="str">
        <f>IF(J317="M","Medium",IF(J317="L","Light",IF(J317="D","Dark","")))</f>
        <v>Medium</v>
      </c>
      <c r="P317" t="str">
        <f>_xlfn.XLOOKUP(C317,[1]customers!$A$1:$A$1001,[1]customers!$I$1:$I$1001,,0)</f>
        <v>No</v>
      </c>
    </row>
    <row r="318" spans="1:16" x14ac:dyDescent="0.25">
      <c r="A318" s="2" t="s">
        <v>4909</v>
      </c>
      <c r="B318" s="4">
        <v>43783</v>
      </c>
      <c r="C318" s="2" t="s">
        <v>4910</v>
      </c>
      <c r="D318" t="s">
        <v>6184</v>
      </c>
      <c r="E318" s="2">
        <v>6</v>
      </c>
      <c r="F318" s="2" t="str">
        <f>_xlfn.XLOOKUP(C318,[1]customers!$A$1:$A$1001,[1]customers!$B$1:$B$1001,,0)</f>
        <v>Adorne Gregoratti</v>
      </c>
      <c r="G318" s="2" t="str">
        <f>IF(_xlfn.XLOOKUP(C318,[1]customers!$A$1:$A$1001,[1]customers!$C$1:$C$1001,,0)=0,"",_xlfn.XLOOKUP(C318,[1]customers!$A$1:$A$1001,[1]customers!$C$1:$C$1001,,0))</f>
        <v>agregorattilq@vistaprint.com</v>
      </c>
      <c r="H318" s="2" t="str">
        <f>_xlfn.XLOOKUP(C318,[1]customers!A$1:A$1001,[1]customers!$G$1:$G$1001,,0)</f>
        <v>Ireland</v>
      </c>
      <c r="I318" t="str">
        <f>INDEX([1]products!$A$1:$G$49,MATCH([1]orders!$D318,[1]products!$A$1:$A$49,0),MATCH([1]orders!I$1,[1]products!$A$1:$G$1,0))</f>
        <v>Exc</v>
      </c>
      <c r="J318" t="str">
        <f>INDEX([1]products!$A$1:$G$49,MATCH([1]orders!$D318,[1]products!$A$1:$A$49,0),MATCH([1]orders!J$1,[1]products!$A$1:$G$1,0))</f>
        <v>L</v>
      </c>
      <c r="K318" s="11">
        <f>INDEX([1]products!$A$1:$G$49,MATCH([1]orders!$D318,[1]products!$A$1:$A$49,0),MATCH([1]orders!K$1,[1]products!$A$1:$G$1,0))</f>
        <v>0.2</v>
      </c>
      <c r="L318" s="3">
        <f>INDEX([1]products!$A$1:$G$49,MATCH([1]orders!$D318,[1]products!$A$1:$A$49,0),MATCH([1]orders!L$1,[1]products!$A$1:$G$1,0))</f>
        <v>4.4550000000000001</v>
      </c>
      <c r="M318" s="3">
        <f>L318*E318</f>
        <v>26.73</v>
      </c>
      <c r="N318" t="str">
        <f>IF(I318="Rob","Robusta",IF(I318="Exc","Excelsa",IF(I318="Ara","Arabica",IF(I318="Lib","Liberica",""))))</f>
        <v>Excelsa</v>
      </c>
      <c r="O318" t="str">
        <f>IF(J318="M","Medium",IF(J318="L","Light",IF(J318="D","Dark","")))</f>
        <v>Light</v>
      </c>
      <c r="P318" t="str">
        <f>_xlfn.XLOOKUP(C318,[1]customers!$A$1:$A$1001,[1]customers!$I$1:$I$1001,,0)</f>
        <v>No</v>
      </c>
    </row>
    <row r="319" spans="1:16" x14ac:dyDescent="0.25">
      <c r="A319" s="2" t="s">
        <v>6076</v>
      </c>
      <c r="B319" s="4">
        <v>43784</v>
      </c>
      <c r="C319" s="2" t="s">
        <v>6077</v>
      </c>
      <c r="D319" t="s">
        <v>6138</v>
      </c>
      <c r="E319" s="2">
        <v>3</v>
      </c>
      <c r="F319" s="2" t="str">
        <f>_xlfn.XLOOKUP(C319,[1]customers!$A$1:$A$1001,[1]customers!$B$1:$B$1001,,0)</f>
        <v>Adele McFayden</v>
      </c>
      <c r="G319" s="2" t="str">
        <f>IF(_xlfn.XLOOKUP(C319,[1]customers!$A$1:$A$1001,[1]customers!$C$1:$C$1001,,0)=0,"",_xlfn.XLOOKUP(C319,[1]customers!$A$1:$A$1001,[1]customers!$C$1:$C$1001,,0))</f>
        <v/>
      </c>
      <c r="H319" s="2" t="str">
        <f>_xlfn.XLOOKUP(C319,[1]customers!A$1:A$1001,[1]customers!$G$1:$G$1001,,0)</f>
        <v>United Kingdom</v>
      </c>
      <c r="I319" t="str">
        <f>INDEX([1]products!$A$1:$G$49,MATCH([1]orders!$D319,[1]products!$A$1:$A$49,0),MATCH([1]orders!I$1,[1]products!$A$1:$G$1,0))</f>
        <v>Rob</v>
      </c>
      <c r="J319" t="str">
        <f>INDEX([1]products!$A$1:$G$49,MATCH([1]orders!$D319,[1]products!$A$1:$A$49,0),MATCH([1]orders!J$1,[1]products!$A$1:$G$1,0))</f>
        <v>M</v>
      </c>
      <c r="K319" s="11">
        <f>INDEX([1]products!$A$1:$G$49,MATCH([1]orders!$D319,[1]products!$A$1:$A$49,0),MATCH([1]orders!K$1,[1]products!$A$1:$G$1,0))</f>
        <v>1</v>
      </c>
      <c r="L319" s="3">
        <f>INDEX([1]products!$A$1:$G$49,MATCH([1]orders!$D319,[1]products!$A$1:$A$49,0),MATCH([1]orders!L$1,[1]products!$A$1:$G$1,0))</f>
        <v>9.9499999999999993</v>
      </c>
      <c r="M319" s="3">
        <f>L319*E319</f>
        <v>29.849999999999998</v>
      </c>
      <c r="N319" t="str">
        <f>IF(I319="Rob","Robusta",IF(I319="Exc","Excelsa",IF(I319="Ara","Arabica",IF(I319="Lib","Liberica",""))))</f>
        <v>Robusta</v>
      </c>
      <c r="O319" t="str">
        <f>IF(J319="M","Medium",IF(J319="L","Light",IF(J319="D","Dark","")))</f>
        <v>Medium</v>
      </c>
      <c r="P319" t="str">
        <f>_xlfn.XLOOKUP(C319,[1]customers!$A$1:$A$1001,[1]customers!$I$1:$I$1001,,0)</f>
        <v>Yes</v>
      </c>
    </row>
    <row r="320" spans="1:16" x14ac:dyDescent="0.25">
      <c r="A320" s="2" t="s">
        <v>1481</v>
      </c>
      <c r="B320" s="4">
        <v>43785</v>
      </c>
      <c r="C320" s="2" t="s">
        <v>1482</v>
      </c>
      <c r="D320" t="s">
        <v>6148</v>
      </c>
      <c r="E320" s="2">
        <v>1</v>
      </c>
      <c r="F320" s="2" t="str">
        <f>_xlfn.XLOOKUP(C320,[1]customers!$A$1:$A$1001,[1]customers!$B$1:$B$1001,,0)</f>
        <v>Odille Thynne</v>
      </c>
      <c r="G320" s="2" t="str">
        <f>IF(_xlfn.XLOOKUP(C320,[1]customers!$A$1:$A$1001,[1]customers!$C$1:$C$1001,,0)=0,"",_xlfn.XLOOKUP(C320,[1]customers!$A$1:$A$1001,[1]customers!$C$1:$C$1001,,0))</f>
        <v>othynne4w@auda.org.au</v>
      </c>
      <c r="H320" s="2" t="str">
        <f>_xlfn.XLOOKUP(C320,[1]customers!A$1:A$1001,[1]customers!$G$1:$G$1001,,0)</f>
        <v>United States</v>
      </c>
      <c r="I320" t="str">
        <f>INDEX([1]products!$A$1:$G$49,MATCH([1]orders!$D320,[1]products!$A$1:$A$49,0),MATCH([1]orders!I$1,[1]products!$A$1:$G$1,0))</f>
        <v>Exc</v>
      </c>
      <c r="J320" t="str">
        <f>INDEX([1]products!$A$1:$G$49,MATCH([1]orders!$D320,[1]products!$A$1:$A$49,0),MATCH([1]orders!J$1,[1]products!$A$1:$G$1,0))</f>
        <v>L</v>
      </c>
      <c r="K320" s="11">
        <f>INDEX([1]products!$A$1:$G$49,MATCH([1]orders!$D320,[1]products!$A$1:$A$49,0),MATCH([1]orders!K$1,[1]products!$A$1:$G$1,0))</f>
        <v>2.5</v>
      </c>
      <c r="L320" s="3">
        <f>INDEX([1]products!$A$1:$G$49,MATCH([1]orders!$D320,[1]products!$A$1:$A$49,0),MATCH([1]orders!L$1,[1]products!$A$1:$G$1,0))</f>
        <v>34.154999999999994</v>
      </c>
      <c r="M320" s="3">
        <f>L320*E320</f>
        <v>34.154999999999994</v>
      </c>
      <c r="N320" t="str">
        <f>IF(I320="Rob","Robusta",IF(I320="Exc","Excelsa",IF(I320="Ara","Arabica",IF(I320="Lib","Liberica",""))))</f>
        <v>Excelsa</v>
      </c>
      <c r="O320" t="str">
        <f>IF(J320="M","Medium",IF(J320="L","Light",IF(J320="D","Dark","")))</f>
        <v>Light</v>
      </c>
      <c r="P320" t="str">
        <f>_xlfn.XLOOKUP(C320,[1]customers!$A$1:$A$1001,[1]customers!$I$1:$I$1001,,0)</f>
        <v>Yes</v>
      </c>
    </row>
    <row r="321" spans="1:16" x14ac:dyDescent="0.25">
      <c r="A321" s="2" t="s">
        <v>5299</v>
      </c>
      <c r="B321" s="4">
        <v>43786</v>
      </c>
      <c r="C321" s="2" t="s">
        <v>5300</v>
      </c>
      <c r="D321" t="s">
        <v>6169</v>
      </c>
      <c r="E321" s="2">
        <v>1</v>
      </c>
      <c r="F321" s="2" t="str">
        <f>_xlfn.XLOOKUP(C321,[1]customers!$A$1:$A$1001,[1]customers!$B$1:$B$1001,,0)</f>
        <v>Perice Eberz</v>
      </c>
      <c r="G321" s="2" t="str">
        <f>IF(_xlfn.XLOOKUP(C321,[1]customers!$A$1:$A$1001,[1]customers!$C$1:$C$1001,,0)=0,"",_xlfn.XLOOKUP(C321,[1]customers!$A$1:$A$1001,[1]customers!$C$1:$C$1001,,0))</f>
        <v>peberznn@woothemes.com</v>
      </c>
      <c r="H321" s="2" t="str">
        <f>_xlfn.XLOOKUP(C321,[1]customers!A$1:A$1001,[1]customers!$G$1:$G$1001,,0)</f>
        <v>United States</v>
      </c>
      <c r="I321" t="str">
        <f>INDEX([1]products!$A$1:$G$49,MATCH([1]orders!$D321,[1]products!$A$1:$A$49,0),MATCH([1]orders!I$1,[1]products!$A$1:$G$1,0))</f>
        <v>Lib</v>
      </c>
      <c r="J321" t="str">
        <f>INDEX([1]products!$A$1:$G$49,MATCH([1]orders!$D321,[1]products!$A$1:$A$49,0),MATCH([1]orders!J$1,[1]products!$A$1:$G$1,0))</f>
        <v>D</v>
      </c>
      <c r="K321" s="11">
        <f>INDEX([1]products!$A$1:$G$49,MATCH([1]orders!$D321,[1]products!$A$1:$A$49,0),MATCH([1]orders!K$1,[1]products!$A$1:$G$1,0))</f>
        <v>0.5</v>
      </c>
      <c r="L321" s="3">
        <f>INDEX([1]products!$A$1:$G$49,MATCH([1]orders!$D321,[1]products!$A$1:$A$49,0),MATCH([1]orders!L$1,[1]products!$A$1:$G$1,0))</f>
        <v>7.77</v>
      </c>
      <c r="M321" s="3">
        <f>L321*E321</f>
        <v>7.77</v>
      </c>
      <c r="N321" t="str">
        <f>IF(I321="Rob","Robusta",IF(I321="Exc","Excelsa",IF(I321="Ara","Arabica",IF(I321="Lib","Liberica",""))))</f>
        <v>Liberica</v>
      </c>
      <c r="O321" t="str">
        <f>IF(J321="M","Medium",IF(J321="L","Light",IF(J321="D","Dark","")))</f>
        <v>Dark</v>
      </c>
      <c r="P321" t="str">
        <f>_xlfn.XLOOKUP(C321,[1]customers!$A$1:$A$1001,[1]customers!$I$1:$I$1001,,0)</f>
        <v>Yes</v>
      </c>
    </row>
    <row r="322" spans="1:16" x14ac:dyDescent="0.25">
      <c r="A322" s="2" t="s">
        <v>2834</v>
      </c>
      <c r="B322" s="4">
        <v>43787</v>
      </c>
      <c r="C322" s="2" t="s">
        <v>2835</v>
      </c>
      <c r="D322" t="s">
        <v>6180</v>
      </c>
      <c r="E322" s="2">
        <v>3</v>
      </c>
      <c r="F322" s="2" t="str">
        <f>_xlfn.XLOOKUP(C322,[1]customers!$A$1:$A$1001,[1]customers!$B$1:$B$1001,,0)</f>
        <v>Reggis Pracy</v>
      </c>
      <c r="G322" s="2" t="str">
        <f>IF(_xlfn.XLOOKUP(C322,[1]customers!$A$1:$A$1001,[1]customers!$C$1:$C$1001,,0)=0,"",_xlfn.XLOOKUP(C322,[1]customers!$A$1:$A$1001,[1]customers!$C$1:$C$1001,,0))</f>
        <v/>
      </c>
      <c r="H322" s="2" t="str">
        <f>_xlfn.XLOOKUP(C322,[1]customers!A$1:A$1001,[1]customers!$G$1:$G$1001,,0)</f>
        <v>United States</v>
      </c>
      <c r="I322" t="str">
        <f>INDEX([1]products!$A$1:$G$49,MATCH([1]orders!$D322,[1]products!$A$1:$A$49,0),MATCH([1]orders!I$1,[1]products!$A$1:$G$1,0))</f>
        <v>Ara</v>
      </c>
      <c r="J322" t="str">
        <f>INDEX([1]products!$A$1:$G$49,MATCH([1]orders!$D322,[1]products!$A$1:$A$49,0),MATCH([1]orders!J$1,[1]products!$A$1:$G$1,0))</f>
        <v>L</v>
      </c>
      <c r="K322" s="11">
        <f>INDEX([1]products!$A$1:$G$49,MATCH([1]orders!$D322,[1]products!$A$1:$A$49,0),MATCH([1]orders!K$1,[1]products!$A$1:$G$1,0))</f>
        <v>0.5</v>
      </c>
      <c r="L322" s="3">
        <f>INDEX([1]products!$A$1:$G$49,MATCH([1]orders!$D322,[1]products!$A$1:$A$49,0),MATCH([1]orders!L$1,[1]products!$A$1:$G$1,0))</f>
        <v>7.77</v>
      </c>
      <c r="M322" s="3">
        <f>L322*E322</f>
        <v>23.31</v>
      </c>
      <c r="N322" t="str">
        <f>IF(I322="Rob","Robusta",IF(I322="Exc","Excelsa",IF(I322="Ara","Arabica",IF(I322="Lib","Liberica",""))))</f>
        <v>Arabica</v>
      </c>
      <c r="O322" t="str">
        <f>IF(J322="M","Medium",IF(J322="L","Light",IF(J322="D","Dark","")))</f>
        <v>Light</v>
      </c>
      <c r="P322" t="str">
        <f>_xlfn.XLOOKUP(C322,[1]customers!$A$1:$A$1001,[1]customers!$I$1:$I$1001,,0)</f>
        <v>Yes</v>
      </c>
    </row>
    <row r="323" spans="1:16" x14ac:dyDescent="0.25">
      <c r="A323" s="2" t="s">
        <v>5024</v>
      </c>
      <c r="B323" s="4">
        <v>43788</v>
      </c>
      <c r="C323" s="2" t="s">
        <v>5025</v>
      </c>
      <c r="D323" t="s">
        <v>6163</v>
      </c>
      <c r="E323" s="2">
        <v>4</v>
      </c>
      <c r="F323" s="2" t="str">
        <f>_xlfn.XLOOKUP(C323,[1]customers!$A$1:$A$1001,[1]customers!$B$1:$B$1001,,0)</f>
        <v>Caddric Krzysztofiak</v>
      </c>
      <c r="G323" s="2" t="str">
        <f>IF(_xlfn.XLOOKUP(C323,[1]customers!$A$1:$A$1001,[1]customers!$C$1:$C$1001,,0)=0,"",_xlfn.XLOOKUP(C323,[1]customers!$A$1:$A$1001,[1]customers!$C$1:$C$1001,,0))</f>
        <v>ckrzysztofiakma@skyrock.com</v>
      </c>
      <c r="H323" s="2" t="str">
        <f>_xlfn.XLOOKUP(C323,[1]customers!A$1:A$1001,[1]customers!$G$1:$G$1001,,0)</f>
        <v>United States</v>
      </c>
      <c r="I323" t="str">
        <f>INDEX([1]products!$A$1:$G$49,MATCH([1]orders!$D323,[1]products!$A$1:$A$49,0),MATCH([1]orders!I$1,[1]products!$A$1:$G$1,0))</f>
        <v>Rob</v>
      </c>
      <c r="J323" t="str">
        <f>INDEX([1]products!$A$1:$G$49,MATCH([1]orders!$D323,[1]products!$A$1:$A$49,0),MATCH([1]orders!J$1,[1]products!$A$1:$G$1,0))</f>
        <v>D</v>
      </c>
      <c r="K323" s="11">
        <f>INDEX([1]products!$A$1:$G$49,MATCH([1]orders!$D323,[1]products!$A$1:$A$49,0),MATCH([1]orders!K$1,[1]products!$A$1:$G$1,0))</f>
        <v>0.2</v>
      </c>
      <c r="L323" s="3">
        <f>INDEX([1]products!$A$1:$G$49,MATCH([1]orders!$D323,[1]products!$A$1:$A$49,0),MATCH([1]orders!L$1,[1]products!$A$1:$G$1,0))</f>
        <v>2.6849999999999996</v>
      </c>
      <c r="M323" s="3">
        <f>L323*E323</f>
        <v>10.739999999999998</v>
      </c>
      <c r="N323" t="str">
        <f>IF(I323="Rob","Robusta",IF(I323="Exc","Excelsa",IF(I323="Ara","Arabica",IF(I323="Lib","Liberica",""))))</f>
        <v>Robusta</v>
      </c>
      <c r="O323" t="str">
        <f>IF(J323="M","Medium",IF(J323="L","Light",IF(J323="D","Dark","")))</f>
        <v>Dark</v>
      </c>
      <c r="P323" t="str">
        <f>_xlfn.XLOOKUP(C323,[1]customers!$A$1:$A$1001,[1]customers!$I$1:$I$1001,,0)</f>
        <v>No</v>
      </c>
    </row>
    <row r="324" spans="1:16" x14ac:dyDescent="0.25">
      <c r="A324" s="2" t="s">
        <v>3839</v>
      </c>
      <c r="B324" s="4">
        <v>43789</v>
      </c>
      <c r="C324" s="2" t="s">
        <v>3840</v>
      </c>
      <c r="D324" t="s">
        <v>6185</v>
      </c>
      <c r="E324" s="2">
        <v>1</v>
      </c>
      <c r="F324" s="2" t="str">
        <f>_xlfn.XLOOKUP(C324,[1]customers!$A$1:$A$1001,[1]customers!$B$1:$B$1001,,0)</f>
        <v>Cody Verissimo</v>
      </c>
      <c r="G324" s="2" t="str">
        <f>IF(_xlfn.XLOOKUP(C324,[1]customers!$A$1:$A$1001,[1]customers!$C$1:$C$1001,,0)=0,"",_xlfn.XLOOKUP(C324,[1]customers!$A$1:$A$1001,[1]customers!$C$1:$C$1001,,0))</f>
        <v>cverissimogh@theglobeandmail.com</v>
      </c>
      <c r="H324" s="2" t="str">
        <f>_xlfn.XLOOKUP(C324,[1]customers!A$1:A$1001,[1]customers!$G$1:$G$1001,,0)</f>
        <v>United Kingdom</v>
      </c>
      <c r="I324" t="str">
        <f>INDEX([1]products!$A$1:$G$49,MATCH([1]orders!$D324,[1]products!$A$1:$A$49,0),MATCH([1]orders!I$1,[1]products!$A$1:$G$1,0))</f>
        <v>Exc</v>
      </c>
      <c r="J324" t="str">
        <f>INDEX([1]products!$A$1:$G$49,MATCH([1]orders!$D324,[1]products!$A$1:$A$49,0),MATCH([1]orders!J$1,[1]products!$A$1:$G$1,0))</f>
        <v>D</v>
      </c>
      <c r="K324" s="11">
        <f>INDEX([1]products!$A$1:$G$49,MATCH([1]orders!$D324,[1]products!$A$1:$A$49,0),MATCH([1]orders!K$1,[1]products!$A$1:$G$1,0))</f>
        <v>2.5</v>
      </c>
      <c r="L324" s="3">
        <f>INDEX([1]products!$A$1:$G$49,MATCH([1]orders!$D324,[1]products!$A$1:$A$49,0),MATCH([1]orders!L$1,[1]products!$A$1:$G$1,0))</f>
        <v>27.945</v>
      </c>
      <c r="M324" s="3">
        <f>L324*E324</f>
        <v>27.945</v>
      </c>
      <c r="N324" t="str">
        <f>IF(I324="Rob","Robusta",IF(I324="Exc","Excelsa",IF(I324="Ara","Arabica",IF(I324="Lib","Liberica",""))))</f>
        <v>Excelsa</v>
      </c>
      <c r="O324" t="str">
        <f>IF(J324="M","Medium",IF(J324="L","Light",IF(J324="D","Dark","")))</f>
        <v>Dark</v>
      </c>
      <c r="P324" t="str">
        <f>_xlfn.XLOOKUP(C324,[1]customers!$A$1:$A$1001,[1]customers!$I$1:$I$1001,,0)</f>
        <v>Yes</v>
      </c>
    </row>
    <row r="325" spans="1:16" x14ac:dyDescent="0.25">
      <c r="A325" s="2" t="s">
        <v>5597</v>
      </c>
      <c r="B325" s="4">
        <v>43790</v>
      </c>
      <c r="C325" s="2" t="s">
        <v>5598</v>
      </c>
      <c r="D325" t="s">
        <v>6160</v>
      </c>
      <c r="E325" s="2">
        <v>2</v>
      </c>
      <c r="F325" s="2" t="str">
        <f>_xlfn.XLOOKUP(C325,[1]customers!$A$1:$A$1001,[1]customers!$B$1:$B$1001,,0)</f>
        <v>Berkly Imrie</v>
      </c>
      <c r="G325" s="2" t="str">
        <f>IF(_xlfn.XLOOKUP(C325,[1]customers!$A$1:$A$1001,[1]customers!$C$1:$C$1001,,0)=0,"",_xlfn.XLOOKUP(C325,[1]customers!$A$1:$A$1001,[1]customers!$C$1:$C$1001,,0))</f>
        <v>bimriep3@addtoany.com</v>
      </c>
      <c r="H325" s="2" t="str">
        <f>_xlfn.XLOOKUP(C325,[1]customers!A$1:A$1001,[1]customers!$G$1:$G$1001,,0)</f>
        <v>United States</v>
      </c>
      <c r="I325" t="str">
        <f>INDEX([1]products!$A$1:$G$49,MATCH([1]orders!$D325,[1]products!$A$1:$A$49,0),MATCH([1]orders!I$1,[1]products!$A$1:$G$1,0))</f>
        <v>Lib</v>
      </c>
      <c r="J325" t="str">
        <f>INDEX([1]products!$A$1:$G$49,MATCH([1]orders!$D325,[1]products!$A$1:$A$49,0),MATCH([1]orders!J$1,[1]products!$A$1:$G$1,0))</f>
        <v>M</v>
      </c>
      <c r="K325" s="11">
        <f>INDEX([1]products!$A$1:$G$49,MATCH([1]orders!$D325,[1]products!$A$1:$A$49,0),MATCH([1]orders!K$1,[1]products!$A$1:$G$1,0))</f>
        <v>0.5</v>
      </c>
      <c r="L325" s="3">
        <f>INDEX([1]products!$A$1:$G$49,MATCH([1]orders!$D325,[1]products!$A$1:$A$49,0),MATCH([1]orders!L$1,[1]products!$A$1:$G$1,0))</f>
        <v>8.73</v>
      </c>
      <c r="M325" s="3">
        <f>L325*E325</f>
        <v>17.46</v>
      </c>
      <c r="N325" t="str">
        <f>IF(I325="Rob","Robusta",IF(I325="Exc","Excelsa",IF(I325="Ara","Arabica",IF(I325="Lib","Liberica",""))))</f>
        <v>Liberica</v>
      </c>
      <c r="O325" t="str">
        <f>IF(J325="M","Medium",IF(J325="L","Light",IF(J325="D","Dark","")))</f>
        <v>Medium</v>
      </c>
      <c r="P325" t="str">
        <f>_xlfn.XLOOKUP(C325,[1]customers!$A$1:$A$1001,[1]customers!$I$1:$I$1001,,0)</f>
        <v>No</v>
      </c>
    </row>
    <row r="326" spans="1:16" x14ac:dyDescent="0.25">
      <c r="A326" s="2" t="s">
        <v>3010</v>
      </c>
      <c r="B326" s="4">
        <v>43791</v>
      </c>
      <c r="C326" s="2" t="s">
        <v>3011</v>
      </c>
      <c r="D326" t="s">
        <v>6146</v>
      </c>
      <c r="E326" s="2">
        <v>3</v>
      </c>
      <c r="F326" s="2" t="str">
        <f>_xlfn.XLOOKUP(C326,[1]customers!$A$1:$A$1001,[1]customers!$B$1:$B$1001,,0)</f>
        <v>Arleen Braidman</v>
      </c>
      <c r="G326" s="2" t="str">
        <f>IF(_xlfn.XLOOKUP(C326,[1]customers!$A$1:$A$1001,[1]customers!$C$1:$C$1001,,0)=0,"",_xlfn.XLOOKUP(C326,[1]customers!$A$1:$A$1001,[1]customers!$C$1:$C$1001,,0))</f>
        <v>abraidmancf@census.gov</v>
      </c>
      <c r="H326" s="2" t="str">
        <f>_xlfn.XLOOKUP(C326,[1]customers!A$1:A$1001,[1]customers!$G$1:$G$1001,,0)</f>
        <v>United States</v>
      </c>
      <c r="I326" t="str">
        <f>INDEX([1]products!$A$1:$G$49,MATCH([1]orders!$D326,[1]products!$A$1:$A$49,0),MATCH([1]orders!I$1,[1]products!$A$1:$G$1,0))</f>
        <v>Rob</v>
      </c>
      <c r="J326" t="str">
        <f>INDEX([1]products!$A$1:$G$49,MATCH([1]orders!$D326,[1]products!$A$1:$A$49,0),MATCH([1]orders!J$1,[1]products!$A$1:$G$1,0))</f>
        <v>M</v>
      </c>
      <c r="K326" s="11">
        <f>INDEX([1]products!$A$1:$G$49,MATCH([1]orders!$D326,[1]products!$A$1:$A$49,0),MATCH([1]orders!K$1,[1]products!$A$1:$G$1,0))</f>
        <v>0.5</v>
      </c>
      <c r="L326" s="3">
        <f>INDEX([1]products!$A$1:$G$49,MATCH([1]orders!$D326,[1]products!$A$1:$A$49,0),MATCH([1]orders!L$1,[1]products!$A$1:$G$1,0))</f>
        <v>5.97</v>
      </c>
      <c r="M326" s="3">
        <f>L326*E326</f>
        <v>17.91</v>
      </c>
      <c r="N326" t="str">
        <f>IF(I326="Rob","Robusta",IF(I326="Exc","Excelsa",IF(I326="Ara","Arabica",IF(I326="Lib","Liberica",""))))</f>
        <v>Robusta</v>
      </c>
      <c r="O326" t="str">
        <f>IF(J326="M","Medium",IF(J326="L","Light",IF(J326="D","Dark","")))</f>
        <v>Medium</v>
      </c>
      <c r="P326" t="str">
        <f>_xlfn.XLOOKUP(C326,[1]customers!$A$1:$A$1001,[1]customers!$I$1:$I$1001,,0)</f>
        <v>No</v>
      </c>
    </row>
    <row r="327" spans="1:16" x14ac:dyDescent="0.25">
      <c r="A327" s="2" t="s">
        <v>1503</v>
      </c>
      <c r="B327" s="4">
        <v>43792</v>
      </c>
      <c r="C327" s="2" t="s">
        <v>1504</v>
      </c>
      <c r="D327" t="s">
        <v>6184</v>
      </c>
      <c r="E327" s="2">
        <v>5</v>
      </c>
      <c r="F327" s="2" t="str">
        <f>_xlfn.XLOOKUP(C327,[1]customers!$A$1:$A$1001,[1]customers!$B$1:$B$1001,,0)</f>
        <v>Abrahan Mussen</v>
      </c>
      <c r="G327" s="2" t="str">
        <f>IF(_xlfn.XLOOKUP(C327,[1]customers!$A$1:$A$1001,[1]customers!$C$1:$C$1001,,0)=0,"",_xlfn.XLOOKUP(C327,[1]customers!$A$1:$A$1001,[1]customers!$C$1:$C$1001,,0))</f>
        <v>amussen50@51.la</v>
      </c>
      <c r="H327" s="2" t="str">
        <f>_xlfn.XLOOKUP(C327,[1]customers!A$1:A$1001,[1]customers!$G$1:$G$1001,,0)</f>
        <v>United States</v>
      </c>
      <c r="I327" t="str">
        <f>INDEX([1]products!$A$1:$G$49,MATCH([1]orders!$D327,[1]products!$A$1:$A$49,0),MATCH([1]orders!I$1,[1]products!$A$1:$G$1,0))</f>
        <v>Exc</v>
      </c>
      <c r="J327" t="str">
        <f>INDEX([1]products!$A$1:$G$49,MATCH([1]orders!$D327,[1]products!$A$1:$A$49,0),MATCH([1]orders!J$1,[1]products!$A$1:$G$1,0))</f>
        <v>L</v>
      </c>
      <c r="K327" s="11">
        <f>INDEX([1]products!$A$1:$G$49,MATCH([1]orders!$D327,[1]products!$A$1:$A$49,0),MATCH([1]orders!K$1,[1]products!$A$1:$G$1,0))</f>
        <v>0.2</v>
      </c>
      <c r="L327" s="3">
        <f>INDEX([1]products!$A$1:$G$49,MATCH([1]orders!$D327,[1]products!$A$1:$A$49,0),MATCH([1]orders!L$1,[1]products!$A$1:$G$1,0))</f>
        <v>4.4550000000000001</v>
      </c>
      <c r="M327" s="3">
        <f>L327*E327</f>
        <v>22.274999999999999</v>
      </c>
      <c r="N327" t="str">
        <f>IF(I327="Rob","Robusta",IF(I327="Exc","Excelsa",IF(I327="Ara","Arabica",IF(I327="Lib","Liberica",""))))</f>
        <v>Excelsa</v>
      </c>
      <c r="O327" t="str">
        <f>IF(J327="M","Medium",IF(J327="L","Light",IF(J327="D","Dark","")))</f>
        <v>Light</v>
      </c>
      <c r="P327" t="str">
        <f>_xlfn.XLOOKUP(C327,[1]customers!$A$1:$A$1001,[1]customers!$I$1:$I$1001,,0)</f>
        <v>No</v>
      </c>
    </row>
    <row r="328" spans="1:16" x14ac:dyDescent="0.25">
      <c r="A328" s="2" t="s">
        <v>1503</v>
      </c>
      <c r="B328" s="4">
        <v>43793</v>
      </c>
      <c r="C328" s="2" t="s">
        <v>1504</v>
      </c>
      <c r="D328" t="s">
        <v>6158</v>
      </c>
      <c r="E328" s="2">
        <v>5</v>
      </c>
      <c r="F328" s="2" t="str">
        <f>_xlfn.XLOOKUP(C328,[1]customers!$A$1:$A$1001,[1]customers!$B$1:$B$1001,,0)</f>
        <v>Abrahan Mussen</v>
      </c>
      <c r="G328" s="2" t="str">
        <f>IF(_xlfn.XLOOKUP(C328,[1]customers!$A$1:$A$1001,[1]customers!$C$1:$C$1001,,0)=0,"",_xlfn.XLOOKUP(C328,[1]customers!$A$1:$A$1001,[1]customers!$C$1:$C$1001,,0))</f>
        <v>amussen50@51.la</v>
      </c>
      <c r="H328" s="2" t="str">
        <f>_xlfn.XLOOKUP(C328,[1]customers!A$1:A$1001,[1]customers!$G$1:$G$1001,,0)</f>
        <v>United States</v>
      </c>
      <c r="I328" t="str">
        <f>INDEX([1]products!$A$1:$G$49,MATCH([1]orders!$D328,[1]products!$A$1:$A$49,0),MATCH([1]orders!I$1,[1]products!$A$1:$G$1,0))</f>
        <v>Ara</v>
      </c>
      <c r="J328" t="str">
        <f>INDEX([1]products!$A$1:$G$49,MATCH([1]orders!$D328,[1]products!$A$1:$A$49,0),MATCH([1]orders!J$1,[1]products!$A$1:$G$1,0))</f>
        <v>D</v>
      </c>
      <c r="K328" s="11">
        <f>INDEX([1]products!$A$1:$G$49,MATCH([1]orders!$D328,[1]products!$A$1:$A$49,0),MATCH([1]orders!K$1,[1]products!$A$1:$G$1,0))</f>
        <v>0.5</v>
      </c>
      <c r="L328" s="3">
        <f>INDEX([1]products!$A$1:$G$49,MATCH([1]orders!$D328,[1]products!$A$1:$A$49,0),MATCH([1]orders!L$1,[1]products!$A$1:$G$1,0))</f>
        <v>5.97</v>
      </c>
      <c r="M328" s="3">
        <f>L328*E328</f>
        <v>29.849999999999998</v>
      </c>
      <c r="N328" t="str">
        <f>IF(I328="Rob","Robusta",IF(I328="Exc","Excelsa",IF(I328="Ara","Arabica",IF(I328="Lib","Liberica",""))))</f>
        <v>Arabica</v>
      </c>
      <c r="O328" t="str">
        <f>IF(J328="M","Medium",IF(J328="L","Light",IF(J328="D","Dark","")))</f>
        <v>Dark</v>
      </c>
      <c r="P328" t="str">
        <f>_xlfn.XLOOKUP(C328,[1]customers!$A$1:$A$1001,[1]customers!$I$1:$I$1001,,0)</f>
        <v>No</v>
      </c>
    </row>
    <row r="329" spans="1:16" x14ac:dyDescent="0.25">
      <c r="A329" s="2" t="s">
        <v>4836</v>
      </c>
      <c r="B329" s="4">
        <v>43794</v>
      </c>
      <c r="C329" s="2" t="s">
        <v>4837</v>
      </c>
      <c r="D329" t="s">
        <v>6151</v>
      </c>
      <c r="E329" s="2">
        <v>6</v>
      </c>
      <c r="F329" s="2" t="str">
        <f>_xlfn.XLOOKUP(C329,[1]customers!$A$1:$A$1001,[1]customers!$B$1:$B$1001,,0)</f>
        <v>Dalia Eburah</v>
      </c>
      <c r="G329" s="2" t="str">
        <f>IF(_xlfn.XLOOKUP(C329,[1]customers!$A$1:$A$1001,[1]customers!$C$1:$C$1001,,0)=0,"",_xlfn.XLOOKUP(C329,[1]customers!$A$1:$A$1001,[1]customers!$C$1:$C$1001,,0))</f>
        <v>deburahld@google.co.jp</v>
      </c>
      <c r="H329" s="2" t="str">
        <f>_xlfn.XLOOKUP(C329,[1]customers!A$1:A$1001,[1]customers!$G$1:$G$1001,,0)</f>
        <v>United Kingdom</v>
      </c>
      <c r="I329" t="str">
        <f>INDEX([1]products!$A$1:$G$49,MATCH([1]orders!$D329,[1]products!$A$1:$A$49,0),MATCH([1]orders!I$1,[1]products!$A$1:$G$1,0))</f>
        <v>Rob</v>
      </c>
      <c r="J329" t="str">
        <f>INDEX([1]products!$A$1:$G$49,MATCH([1]orders!$D329,[1]products!$A$1:$A$49,0),MATCH([1]orders!J$1,[1]products!$A$1:$G$1,0))</f>
        <v>M</v>
      </c>
      <c r="K329" s="11">
        <f>INDEX([1]products!$A$1:$G$49,MATCH([1]orders!$D329,[1]products!$A$1:$A$49,0),MATCH([1]orders!K$1,[1]products!$A$1:$G$1,0))</f>
        <v>2.5</v>
      </c>
      <c r="L329" s="3">
        <f>INDEX([1]products!$A$1:$G$49,MATCH([1]orders!$D329,[1]products!$A$1:$A$49,0),MATCH([1]orders!L$1,[1]products!$A$1:$G$1,0))</f>
        <v>22.884999999999998</v>
      </c>
      <c r="M329" s="3">
        <f>L329*E329</f>
        <v>137.31</v>
      </c>
      <c r="N329" t="str">
        <f>IF(I329="Rob","Robusta",IF(I329="Exc","Excelsa",IF(I329="Ara","Arabica",IF(I329="Lib","Liberica",""))))</f>
        <v>Robusta</v>
      </c>
      <c r="O329" t="str">
        <f>IF(J329="M","Medium",IF(J329="L","Light",IF(J329="D","Dark","")))</f>
        <v>Medium</v>
      </c>
      <c r="P329" t="str">
        <f>_xlfn.XLOOKUP(C329,[1]customers!$A$1:$A$1001,[1]customers!$I$1:$I$1001,,0)</f>
        <v>No</v>
      </c>
    </row>
    <row r="330" spans="1:16" x14ac:dyDescent="0.25">
      <c r="A330" s="2" t="s">
        <v>849</v>
      </c>
      <c r="B330" s="4">
        <v>43795</v>
      </c>
      <c r="C330" s="2" t="s">
        <v>850</v>
      </c>
      <c r="D330" t="s">
        <v>6146</v>
      </c>
      <c r="E330" s="2">
        <v>6</v>
      </c>
      <c r="F330" s="2" t="str">
        <f>_xlfn.XLOOKUP(C330,[1]customers!$A$1:$A$1001,[1]customers!$B$1:$B$1001,,0)</f>
        <v>Felecia Dodgson</v>
      </c>
      <c r="G330" s="2" t="str">
        <f>IF(_xlfn.XLOOKUP(C330,[1]customers!$A$1:$A$1001,[1]customers!$C$1:$C$1001,,0)=0,"",_xlfn.XLOOKUP(C330,[1]customers!$A$1:$A$1001,[1]customers!$C$1:$C$1001,,0))</f>
        <v/>
      </c>
      <c r="H330" s="2" t="str">
        <f>_xlfn.XLOOKUP(C330,[1]customers!A$1:A$1001,[1]customers!$G$1:$G$1001,,0)</f>
        <v>United States</v>
      </c>
      <c r="I330" t="str">
        <f>INDEX([1]products!$A$1:$G$49,MATCH([1]orders!$D330,[1]products!$A$1:$A$49,0),MATCH([1]orders!I$1,[1]products!$A$1:$G$1,0))</f>
        <v>Rob</v>
      </c>
      <c r="J330" t="str">
        <f>INDEX([1]products!$A$1:$G$49,MATCH([1]orders!$D330,[1]products!$A$1:$A$49,0),MATCH([1]orders!J$1,[1]products!$A$1:$G$1,0))</f>
        <v>M</v>
      </c>
      <c r="K330" s="11">
        <f>INDEX([1]products!$A$1:$G$49,MATCH([1]orders!$D330,[1]products!$A$1:$A$49,0),MATCH([1]orders!K$1,[1]products!$A$1:$G$1,0))</f>
        <v>0.5</v>
      </c>
      <c r="L330" s="3">
        <f>INDEX([1]products!$A$1:$G$49,MATCH([1]orders!$D330,[1]products!$A$1:$A$49,0),MATCH([1]orders!L$1,[1]products!$A$1:$G$1,0))</f>
        <v>5.97</v>
      </c>
      <c r="M330" s="3">
        <f>L330*E330</f>
        <v>35.82</v>
      </c>
      <c r="N330" t="str">
        <f>IF(I330="Rob","Robusta",IF(I330="Exc","Excelsa",IF(I330="Ara","Arabica",IF(I330="Lib","Liberica",""))))</f>
        <v>Robusta</v>
      </c>
      <c r="O330" t="str">
        <f>IF(J330="M","Medium",IF(J330="L","Light",IF(J330="D","Dark","")))</f>
        <v>Medium</v>
      </c>
      <c r="P330" t="str">
        <f>_xlfn.XLOOKUP(C330,[1]customers!$A$1:$A$1001,[1]customers!$I$1:$I$1001,,0)</f>
        <v>Yes</v>
      </c>
    </row>
    <row r="331" spans="1:16" x14ac:dyDescent="0.25">
      <c r="A331" s="2" t="s">
        <v>6019</v>
      </c>
      <c r="B331" s="4">
        <v>43796</v>
      </c>
      <c r="C331" s="2" t="s">
        <v>5990</v>
      </c>
      <c r="D331" t="s">
        <v>6180</v>
      </c>
      <c r="E331" s="2">
        <v>3</v>
      </c>
      <c r="F331" s="2" t="str">
        <f>_xlfn.XLOOKUP(C331,[1]customers!$A$1:$A$1001,[1]customers!$B$1:$B$1001,,0)</f>
        <v>Charlean Keave</v>
      </c>
      <c r="G331" s="2" t="str">
        <f>IF(_xlfn.XLOOKUP(C331,[1]customers!$A$1:$A$1001,[1]customers!$C$1:$C$1001,,0)=0,"",_xlfn.XLOOKUP(C331,[1]customers!$A$1:$A$1001,[1]customers!$C$1:$C$1001,,0))</f>
        <v>ckeaver1@ucoz.com</v>
      </c>
      <c r="H331" s="2" t="str">
        <f>_xlfn.XLOOKUP(C331,[1]customers!A$1:A$1001,[1]customers!$G$1:$G$1001,,0)</f>
        <v>United States</v>
      </c>
      <c r="I331" t="str">
        <f>INDEX([1]products!$A$1:$G$49,MATCH([1]orders!$D331,[1]products!$A$1:$A$49,0),MATCH([1]orders!I$1,[1]products!$A$1:$G$1,0))</f>
        <v>Ara</v>
      </c>
      <c r="J331" t="str">
        <f>INDEX([1]products!$A$1:$G$49,MATCH([1]orders!$D331,[1]products!$A$1:$A$49,0),MATCH([1]orders!J$1,[1]products!$A$1:$G$1,0))</f>
        <v>L</v>
      </c>
      <c r="K331" s="11">
        <f>INDEX([1]products!$A$1:$G$49,MATCH([1]orders!$D331,[1]products!$A$1:$A$49,0),MATCH([1]orders!K$1,[1]products!$A$1:$G$1,0))</f>
        <v>0.5</v>
      </c>
      <c r="L331" s="3">
        <f>INDEX([1]products!$A$1:$G$49,MATCH([1]orders!$D331,[1]products!$A$1:$A$49,0),MATCH([1]orders!L$1,[1]products!$A$1:$G$1,0))</f>
        <v>7.77</v>
      </c>
      <c r="M331" s="3">
        <f>L331*E331</f>
        <v>23.31</v>
      </c>
      <c r="N331" t="str">
        <f>IF(I331="Rob","Robusta",IF(I331="Exc","Excelsa",IF(I331="Ara","Arabica",IF(I331="Lib","Liberica",""))))</f>
        <v>Arabica</v>
      </c>
      <c r="O331" t="str">
        <f>IF(J331="M","Medium",IF(J331="L","Light",IF(J331="D","Dark","")))</f>
        <v>Light</v>
      </c>
      <c r="P331" t="str">
        <f>_xlfn.XLOOKUP(C331,[1]customers!$A$1:$A$1001,[1]customers!$I$1:$I$1001,,0)</f>
        <v>No</v>
      </c>
    </row>
    <row r="332" spans="1:16" x14ac:dyDescent="0.25">
      <c r="A332" s="2" t="s">
        <v>4411</v>
      </c>
      <c r="B332" s="4">
        <v>43797</v>
      </c>
      <c r="C332" s="2" t="s">
        <v>4412</v>
      </c>
      <c r="D332" t="s">
        <v>6144</v>
      </c>
      <c r="E332" s="2">
        <v>5</v>
      </c>
      <c r="F332" s="2" t="str">
        <f>_xlfn.XLOOKUP(C332,[1]customers!$A$1:$A$1001,[1]customers!$B$1:$B$1001,,0)</f>
        <v>Roxie Deaconson</v>
      </c>
      <c r="G332" s="2" t="str">
        <f>IF(_xlfn.XLOOKUP(C332,[1]customers!$A$1:$A$1001,[1]customers!$C$1:$C$1001,,0)=0,"",_xlfn.XLOOKUP(C332,[1]customers!$A$1:$A$1001,[1]customers!$C$1:$C$1001,,0))</f>
        <v>rdeaconsonja@archive.org</v>
      </c>
      <c r="H332" s="2" t="str">
        <f>_xlfn.XLOOKUP(C332,[1]customers!A$1:A$1001,[1]customers!$G$1:$G$1001,,0)</f>
        <v>United States</v>
      </c>
      <c r="I332" t="str">
        <f>INDEX([1]products!$A$1:$G$49,MATCH([1]orders!$D332,[1]products!$A$1:$A$49,0),MATCH([1]orders!I$1,[1]products!$A$1:$G$1,0))</f>
        <v>Exc</v>
      </c>
      <c r="J332" t="str">
        <f>INDEX([1]products!$A$1:$G$49,MATCH([1]orders!$D332,[1]products!$A$1:$A$49,0),MATCH([1]orders!J$1,[1]products!$A$1:$G$1,0))</f>
        <v>D</v>
      </c>
      <c r="K332" s="11">
        <f>INDEX([1]products!$A$1:$G$49,MATCH([1]orders!$D332,[1]products!$A$1:$A$49,0),MATCH([1]orders!K$1,[1]products!$A$1:$G$1,0))</f>
        <v>0.5</v>
      </c>
      <c r="L332" s="3">
        <f>INDEX([1]products!$A$1:$G$49,MATCH([1]orders!$D332,[1]products!$A$1:$A$49,0),MATCH([1]orders!L$1,[1]products!$A$1:$G$1,0))</f>
        <v>7.29</v>
      </c>
      <c r="M332" s="3">
        <f>L332*E332</f>
        <v>36.450000000000003</v>
      </c>
      <c r="N332" t="str">
        <f>IF(I332="Rob","Robusta",IF(I332="Exc","Excelsa",IF(I332="Ara","Arabica",IF(I332="Lib","Liberica",""))))</f>
        <v>Excelsa</v>
      </c>
      <c r="O332" t="str">
        <f>IF(J332="M","Medium",IF(J332="L","Light",IF(J332="D","Dark","")))</f>
        <v>Dark</v>
      </c>
      <c r="P332" t="str">
        <f>_xlfn.XLOOKUP(C332,[1]customers!$A$1:$A$1001,[1]customers!$I$1:$I$1001,,0)</f>
        <v>No</v>
      </c>
    </row>
    <row r="333" spans="1:16" x14ac:dyDescent="0.25">
      <c r="A333" s="2" t="s">
        <v>4286</v>
      </c>
      <c r="B333" s="4">
        <v>43798</v>
      </c>
      <c r="C333" s="2" t="s">
        <v>4287</v>
      </c>
      <c r="D333" t="s">
        <v>6160</v>
      </c>
      <c r="E333" s="2">
        <v>5</v>
      </c>
      <c r="F333" s="2" t="str">
        <f>_xlfn.XLOOKUP(C333,[1]customers!$A$1:$A$1001,[1]customers!$B$1:$B$1001,,0)</f>
        <v>Layne Imason</v>
      </c>
      <c r="G333" s="2" t="str">
        <f>IF(_xlfn.XLOOKUP(C333,[1]customers!$A$1:$A$1001,[1]customers!$C$1:$C$1001,,0)=0,"",_xlfn.XLOOKUP(C333,[1]customers!$A$1:$A$1001,[1]customers!$C$1:$C$1001,,0))</f>
        <v>limasonio@discuz.net</v>
      </c>
      <c r="H333" s="2" t="str">
        <f>_xlfn.XLOOKUP(C333,[1]customers!A$1:A$1001,[1]customers!$G$1:$G$1001,,0)</f>
        <v>United States</v>
      </c>
      <c r="I333" t="str">
        <f>INDEX([1]products!$A$1:$G$49,MATCH([1]orders!$D333,[1]products!$A$1:$A$49,0),MATCH([1]orders!I$1,[1]products!$A$1:$G$1,0))</f>
        <v>Lib</v>
      </c>
      <c r="J333" t="str">
        <f>INDEX([1]products!$A$1:$G$49,MATCH([1]orders!$D333,[1]products!$A$1:$A$49,0),MATCH([1]orders!J$1,[1]products!$A$1:$G$1,0))</f>
        <v>M</v>
      </c>
      <c r="K333" s="11">
        <f>INDEX([1]products!$A$1:$G$49,MATCH([1]orders!$D333,[1]products!$A$1:$A$49,0),MATCH([1]orders!K$1,[1]products!$A$1:$G$1,0))</f>
        <v>0.5</v>
      </c>
      <c r="L333" s="3">
        <f>INDEX([1]products!$A$1:$G$49,MATCH([1]orders!$D333,[1]products!$A$1:$A$49,0),MATCH([1]orders!L$1,[1]products!$A$1:$G$1,0))</f>
        <v>8.73</v>
      </c>
      <c r="M333" s="3">
        <f>L333*E333</f>
        <v>43.650000000000006</v>
      </c>
      <c r="N333" t="str">
        <f>IF(I333="Rob","Robusta",IF(I333="Exc","Excelsa",IF(I333="Ara","Arabica",IF(I333="Lib","Liberica",""))))</f>
        <v>Liberica</v>
      </c>
      <c r="O333" t="str">
        <f>IF(J333="M","Medium",IF(J333="L","Light",IF(J333="D","Dark","")))</f>
        <v>Medium</v>
      </c>
      <c r="P333" t="str">
        <f>_xlfn.XLOOKUP(C333,[1]customers!$A$1:$A$1001,[1]customers!$I$1:$I$1001,,0)</f>
        <v>Yes</v>
      </c>
    </row>
    <row r="334" spans="1:16" x14ac:dyDescent="0.25">
      <c r="A334" s="2" t="s">
        <v>1854</v>
      </c>
      <c r="B334" s="4">
        <v>43799</v>
      </c>
      <c r="C334" s="2" t="s">
        <v>1855</v>
      </c>
      <c r="D334" t="s">
        <v>6183</v>
      </c>
      <c r="E334" s="2">
        <v>3</v>
      </c>
      <c r="F334" s="2" t="str">
        <f>_xlfn.XLOOKUP(C334,[1]customers!$A$1:$A$1001,[1]customers!$B$1:$B$1001,,0)</f>
        <v>Sibella Rushbrooke</v>
      </c>
      <c r="G334" s="2" t="str">
        <f>IF(_xlfn.XLOOKUP(C334,[1]customers!$A$1:$A$1001,[1]customers!$C$1:$C$1001,,0)=0,"",_xlfn.XLOOKUP(C334,[1]customers!$A$1:$A$1001,[1]customers!$C$1:$C$1001,,0))</f>
        <v>srushbrooke6q@youku.com</v>
      </c>
      <c r="H334" s="2" t="str">
        <f>_xlfn.XLOOKUP(C334,[1]customers!A$1:A$1001,[1]customers!$G$1:$G$1001,,0)</f>
        <v>United States</v>
      </c>
      <c r="I334" t="str">
        <f>INDEX([1]products!$A$1:$G$49,MATCH([1]orders!$D334,[1]products!$A$1:$A$49,0),MATCH([1]orders!I$1,[1]products!$A$1:$G$1,0))</f>
        <v>Exc</v>
      </c>
      <c r="J334" t="str">
        <f>INDEX([1]products!$A$1:$G$49,MATCH([1]orders!$D334,[1]products!$A$1:$A$49,0),MATCH([1]orders!J$1,[1]products!$A$1:$G$1,0))</f>
        <v>D</v>
      </c>
      <c r="K334" s="11">
        <f>INDEX([1]products!$A$1:$G$49,MATCH([1]orders!$D334,[1]products!$A$1:$A$49,0),MATCH([1]orders!K$1,[1]products!$A$1:$G$1,0))</f>
        <v>1</v>
      </c>
      <c r="L334" s="3">
        <f>INDEX([1]products!$A$1:$G$49,MATCH([1]orders!$D334,[1]products!$A$1:$A$49,0),MATCH([1]orders!L$1,[1]products!$A$1:$G$1,0))</f>
        <v>12.15</v>
      </c>
      <c r="M334" s="3">
        <f>L334*E334</f>
        <v>36.450000000000003</v>
      </c>
      <c r="N334" t="str">
        <f>IF(I334="Rob","Robusta",IF(I334="Exc","Excelsa",IF(I334="Ara","Arabica",IF(I334="Lib","Liberica",""))))</f>
        <v>Excelsa</v>
      </c>
      <c r="O334" t="str">
        <f>IF(J334="M","Medium",IF(J334="L","Light",IF(J334="D","Dark","")))</f>
        <v>Dark</v>
      </c>
      <c r="P334" t="str">
        <f>_xlfn.XLOOKUP(C334,[1]customers!$A$1:$A$1001,[1]customers!$I$1:$I$1001,,0)</f>
        <v>Yes</v>
      </c>
    </row>
    <row r="335" spans="1:16" x14ac:dyDescent="0.25">
      <c r="A335" s="2" t="s">
        <v>1573</v>
      </c>
      <c r="B335" s="4">
        <v>43800</v>
      </c>
      <c r="C335" s="2" t="s">
        <v>1574</v>
      </c>
      <c r="D335" t="s">
        <v>6183</v>
      </c>
      <c r="E335" s="2">
        <v>6</v>
      </c>
      <c r="F335" s="2" t="str">
        <f>_xlfn.XLOOKUP(C335,[1]customers!$A$1:$A$1001,[1]customers!$B$1:$B$1001,,0)</f>
        <v>Philipa Petrushanko</v>
      </c>
      <c r="G335" s="2" t="str">
        <f>IF(_xlfn.XLOOKUP(C335,[1]customers!$A$1:$A$1001,[1]customers!$C$1:$C$1001,,0)=0,"",_xlfn.XLOOKUP(C335,[1]customers!$A$1:$A$1001,[1]customers!$C$1:$C$1001,,0))</f>
        <v>ppetrushanko5c@blinklist.com</v>
      </c>
      <c r="H335" s="2" t="str">
        <f>_xlfn.XLOOKUP(C335,[1]customers!A$1:A$1001,[1]customers!$G$1:$G$1001,,0)</f>
        <v>Ireland</v>
      </c>
      <c r="I335" t="str">
        <f>INDEX([1]products!$A$1:$G$49,MATCH([1]orders!$D335,[1]products!$A$1:$A$49,0),MATCH([1]orders!I$1,[1]products!$A$1:$G$1,0))</f>
        <v>Exc</v>
      </c>
      <c r="J335" t="str">
        <f>INDEX([1]products!$A$1:$G$49,MATCH([1]orders!$D335,[1]products!$A$1:$A$49,0),MATCH([1]orders!J$1,[1]products!$A$1:$G$1,0))</f>
        <v>D</v>
      </c>
      <c r="K335" s="11">
        <f>INDEX([1]products!$A$1:$G$49,MATCH([1]orders!$D335,[1]products!$A$1:$A$49,0),MATCH([1]orders!K$1,[1]products!$A$1:$G$1,0))</f>
        <v>1</v>
      </c>
      <c r="L335" s="3">
        <f>INDEX([1]products!$A$1:$G$49,MATCH([1]orders!$D335,[1]products!$A$1:$A$49,0),MATCH([1]orders!L$1,[1]products!$A$1:$G$1,0))</f>
        <v>12.15</v>
      </c>
      <c r="M335" s="3">
        <f>L335*E335</f>
        <v>72.900000000000006</v>
      </c>
      <c r="N335" t="str">
        <f>IF(I335="Rob","Robusta",IF(I335="Exc","Excelsa",IF(I335="Ara","Arabica",IF(I335="Lib","Liberica",""))))</f>
        <v>Excelsa</v>
      </c>
      <c r="O335" t="str">
        <f>IF(J335="M","Medium",IF(J335="L","Light",IF(J335="D","Dark","")))</f>
        <v>Dark</v>
      </c>
      <c r="P335" t="str">
        <f>_xlfn.XLOOKUP(C335,[1]customers!$A$1:$A$1001,[1]customers!$I$1:$I$1001,,0)</f>
        <v>Yes</v>
      </c>
    </row>
    <row r="336" spans="1:16" x14ac:dyDescent="0.25">
      <c r="A336" s="2" t="s">
        <v>930</v>
      </c>
      <c r="B336" s="4">
        <v>43801</v>
      </c>
      <c r="C336" s="2" t="s">
        <v>931</v>
      </c>
      <c r="D336" t="s">
        <v>6157</v>
      </c>
      <c r="E336" s="2">
        <v>6</v>
      </c>
      <c r="F336" s="2" t="str">
        <f>_xlfn.XLOOKUP(C336,[1]customers!$A$1:$A$1001,[1]customers!$B$1:$B$1001,,0)</f>
        <v>Lothaire Mizzi</v>
      </c>
      <c r="G336" s="2" t="str">
        <f>IF(_xlfn.XLOOKUP(C336,[1]customers!$A$1:$A$1001,[1]customers!$C$1:$C$1001,,0)=0,"",_xlfn.XLOOKUP(C336,[1]customers!$A$1:$A$1001,[1]customers!$C$1:$C$1001,,0))</f>
        <v>lmizzi26@rakuten.co.jp</v>
      </c>
      <c r="H336" s="2" t="str">
        <f>_xlfn.XLOOKUP(C336,[1]customers!A$1:A$1001,[1]customers!$G$1:$G$1001,,0)</f>
        <v>United States</v>
      </c>
      <c r="I336" t="str">
        <f>INDEX([1]products!$A$1:$G$49,MATCH([1]orders!$D336,[1]products!$A$1:$A$49,0),MATCH([1]orders!I$1,[1]products!$A$1:$G$1,0))</f>
        <v>Ara</v>
      </c>
      <c r="J336" t="str">
        <f>INDEX([1]products!$A$1:$G$49,MATCH([1]orders!$D336,[1]products!$A$1:$A$49,0),MATCH([1]orders!J$1,[1]products!$A$1:$G$1,0))</f>
        <v>M</v>
      </c>
      <c r="K336" s="11">
        <f>INDEX([1]products!$A$1:$G$49,MATCH([1]orders!$D336,[1]products!$A$1:$A$49,0),MATCH([1]orders!K$1,[1]products!$A$1:$G$1,0))</f>
        <v>0.5</v>
      </c>
      <c r="L336" s="3">
        <f>INDEX([1]products!$A$1:$G$49,MATCH([1]orders!$D336,[1]products!$A$1:$A$49,0),MATCH([1]orders!L$1,[1]products!$A$1:$G$1,0))</f>
        <v>6.75</v>
      </c>
      <c r="M336" s="3">
        <f>L336*E336</f>
        <v>40.5</v>
      </c>
      <c r="N336" t="str">
        <f>IF(I336="Rob","Robusta",IF(I336="Exc","Excelsa",IF(I336="Ara","Arabica",IF(I336="Lib","Liberica",""))))</f>
        <v>Arabica</v>
      </c>
      <c r="O336" t="str">
        <f>IF(J336="M","Medium",IF(J336="L","Light",IF(J336="D","Dark","")))</f>
        <v>Medium</v>
      </c>
      <c r="P336" t="str">
        <f>_xlfn.XLOOKUP(C336,[1]customers!$A$1:$A$1001,[1]customers!$I$1:$I$1001,,0)</f>
        <v>Yes</v>
      </c>
    </row>
    <row r="337" spans="1:16" x14ac:dyDescent="0.25">
      <c r="A337" s="2" t="s">
        <v>1682</v>
      </c>
      <c r="B337" s="4">
        <v>43802</v>
      </c>
      <c r="C337" s="2" t="s">
        <v>1683</v>
      </c>
      <c r="D337" t="s">
        <v>6153</v>
      </c>
      <c r="E337" s="2">
        <v>4</v>
      </c>
      <c r="F337" s="2" t="str">
        <f>_xlfn.XLOOKUP(C337,[1]customers!$A$1:$A$1001,[1]customers!$B$1:$B$1001,,0)</f>
        <v>Dael Camilletti</v>
      </c>
      <c r="G337" s="2" t="str">
        <f>IF(_xlfn.XLOOKUP(C337,[1]customers!$A$1:$A$1001,[1]customers!$C$1:$C$1001,,0)=0,"",_xlfn.XLOOKUP(C337,[1]customers!$A$1:$A$1001,[1]customers!$C$1:$C$1001,,0))</f>
        <v>dcamilletti5w@businesswire.com</v>
      </c>
      <c r="H337" s="2" t="str">
        <f>_xlfn.XLOOKUP(C337,[1]customers!A$1:A$1001,[1]customers!$G$1:$G$1001,,0)</f>
        <v>United States</v>
      </c>
      <c r="I337" t="str">
        <f>INDEX([1]products!$A$1:$G$49,MATCH([1]orders!$D337,[1]products!$A$1:$A$49,0),MATCH([1]orders!I$1,[1]products!$A$1:$G$1,0))</f>
        <v>Exc</v>
      </c>
      <c r="J337" t="str">
        <f>INDEX([1]products!$A$1:$G$49,MATCH([1]orders!$D337,[1]products!$A$1:$A$49,0),MATCH([1]orders!J$1,[1]products!$A$1:$G$1,0))</f>
        <v>D</v>
      </c>
      <c r="K337" s="11">
        <f>INDEX([1]products!$A$1:$G$49,MATCH([1]orders!$D337,[1]products!$A$1:$A$49,0),MATCH([1]orders!K$1,[1]products!$A$1:$G$1,0))</f>
        <v>0.2</v>
      </c>
      <c r="L337" s="3">
        <f>INDEX([1]products!$A$1:$G$49,MATCH([1]orders!$D337,[1]products!$A$1:$A$49,0),MATCH([1]orders!L$1,[1]products!$A$1:$G$1,0))</f>
        <v>3.645</v>
      </c>
      <c r="M337" s="3">
        <f>L337*E337</f>
        <v>14.58</v>
      </c>
      <c r="N337" t="str">
        <f>IF(I337="Rob","Robusta",IF(I337="Exc","Excelsa",IF(I337="Ara","Arabica",IF(I337="Lib","Liberica",""))))</f>
        <v>Excelsa</v>
      </c>
      <c r="O337" t="str">
        <f>IF(J337="M","Medium",IF(J337="L","Light",IF(J337="D","Dark","")))</f>
        <v>Dark</v>
      </c>
      <c r="P337" t="str">
        <f>_xlfn.XLOOKUP(C337,[1]customers!$A$1:$A$1001,[1]customers!$I$1:$I$1001,,0)</f>
        <v>Yes</v>
      </c>
    </row>
    <row r="338" spans="1:16" x14ac:dyDescent="0.25">
      <c r="A338" s="2" t="s">
        <v>3475</v>
      </c>
      <c r="B338" s="4">
        <v>43803</v>
      </c>
      <c r="C338" s="2" t="s">
        <v>3476</v>
      </c>
      <c r="D338" t="s">
        <v>6176</v>
      </c>
      <c r="E338" s="2">
        <v>6</v>
      </c>
      <c r="F338" s="2" t="str">
        <f>_xlfn.XLOOKUP(C338,[1]customers!$A$1:$A$1001,[1]customers!$B$1:$B$1001,,0)</f>
        <v>Lem Pennacci</v>
      </c>
      <c r="G338" s="2" t="str">
        <f>IF(_xlfn.XLOOKUP(C338,[1]customers!$A$1:$A$1001,[1]customers!$C$1:$C$1001,,0)=0,"",_xlfn.XLOOKUP(C338,[1]customers!$A$1:$A$1001,[1]customers!$C$1:$C$1001,,0))</f>
        <v>lpennaccieo@statcounter.com</v>
      </c>
      <c r="H338" s="2" t="str">
        <f>_xlfn.XLOOKUP(C338,[1]customers!A$1:A$1001,[1]customers!$G$1:$G$1001,,0)</f>
        <v>United States</v>
      </c>
      <c r="I338" t="str">
        <f>INDEX([1]products!$A$1:$G$49,MATCH([1]orders!$D338,[1]products!$A$1:$A$49,0),MATCH([1]orders!I$1,[1]products!$A$1:$G$1,0))</f>
        <v>Exc</v>
      </c>
      <c r="J338" t="str">
        <f>INDEX([1]products!$A$1:$G$49,MATCH([1]orders!$D338,[1]products!$A$1:$A$49,0),MATCH([1]orders!J$1,[1]products!$A$1:$G$1,0))</f>
        <v>L</v>
      </c>
      <c r="K338" s="11">
        <f>INDEX([1]products!$A$1:$G$49,MATCH([1]orders!$D338,[1]products!$A$1:$A$49,0),MATCH([1]orders!K$1,[1]products!$A$1:$G$1,0))</f>
        <v>0.5</v>
      </c>
      <c r="L338" s="3">
        <f>INDEX([1]products!$A$1:$G$49,MATCH([1]orders!$D338,[1]products!$A$1:$A$49,0),MATCH([1]orders!L$1,[1]products!$A$1:$G$1,0))</f>
        <v>8.91</v>
      </c>
      <c r="M338" s="3">
        <f>L338*E338</f>
        <v>53.46</v>
      </c>
      <c r="N338" t="str">
        <f>IF(I338="Rob","Robusta",IF(I338="Exc","Excelsa",IF(I338="Ara","Arabica",IF(I338="Lib","Liberica",""))))</f>
        <v>Excelsa</v>
      </c>
      <c r="O338" t="str">
        <f>IF(J338="M","Medium",IF(J338="L","Light",IF(J338="D","Dark","")))</f>
        <v>Light</v>
      </c>
      <c r="P338" t="str">
        <f>_xlfn.XLOOKUP(C338,[1]customers!$A$1:$A$1001,[1]customers!$I$1:$I$1001,,0)</f>
        <v>No</v>
      </c>
    </row>
    <row r="339" spans="1:16" x14ac:dyDescent="0.25">
      <c r="A339" s="2" t="s">
        <v>3712</v>
      </c>
      <c r="B339" s="4">
        <v>43804</v>
      </c>
      <c r="C339" s="2" t="s">
        <v>3713</v>
      </c>
      <c r="D339" t="s">
        <v>6157</v>
      </c>
      <c r="E339" s="2">
        <v>4</v>
      </c>
      <c r="F339" s="2" t="str">
        <f>_xlfn.XLOOKUP(C339,[1]customers!$A$1:$A$1001,[1]customers!$B$1:$B$1001,,0)</f>
        <v>Donalt Sangwin</v>
      </c>
      <c r="G339" s="2" t="str">
        <f>IF(_xlfn.XLOOKUP(C339,[1]customers!$A$1:$A$1001,[1]customers!$C$1:$C$1001,,0)=0,"",_xlfn.XLOOKUP(C339,[1]customers!$A$1:$A$1001,[1]customers!$C$1:$C$1001,,0))</f>
        <v>dsangwinfu@weebly.com</v>
      </c>
      <c r="H339" s="2" t="str">
        <f>_xlfn.XLOOKUP(C339,[1]customers!A$1:A$1001,[1]customers!$G$1:$G$1001,,0)</f>
        <v>United States</v>
      </c>
      <c r="I339" t="str">
        <f>INDEX([1]products!$A$1:$G$49,MATCH([1]orders!$D339,[1]products!$A$1:$A$49,0),MATCH([1]orders!I$1,[1]products!$A$1:$G$1,0))</f>
        <v>Ara</v>
      </c>
      <c r="J339" t="str">
        <f>INDEX([1]products!$A$1:$G$49,MATCH([1]orders!$D339,[1]products!$A$1:$A$49,0),MATCH([1]orders!J$1,[1]products!$A$1:$G$1,0))</f>
        <v>M</v>
      </c>
      <c r="K339" s="11">
        <f>INDEX([1]products!$A$1:$G$49,MATCH([1]orders!$D339,[1]products!$A$1:$A$49,0),MATCH([1]orders!K$1,[1]products!$A$1:$G$1,0))</f>
        <v>0.5</v>
      </c>
      <c r="L339" s="3">
        <f>INDEX([1]products!$A$1:$G$49,MATCH([1]orders!$D339,[1]products!$A$1:$A$49,0),MATCH([1]orders!L$1,[1]products!$A$1:$G$1,0))</f>
        <v>6.75</v>
      </c>
      <c r="M339" s="3">
        <f>L339*E339</f>
        <v>27</v>
      </c>
      <c r="N339" t="str">
        <f>IF(I339="Rob","Robusta",IF(I339="Exc","Excelsa",IF(I339="Ara","Arabica",IF(I339="Lib","Liberica",""))))</f>
        <v>Arabica</v>
      </c>
      <c r="O339" t="str">
        <f>IF(J339="M","Medium",IF(J339="L","Light",IF(J339="D","Dark","")))</f>
        <v>Medium</v>
      </c>
      <c r="P339" t="str">
        <f>_xlfn.XLOOKUP(C339,[1]customers!$A$1:$A$1001,[1]customers!$I$1:$I$1001,,0)</f>
        <v>No</v>
      </c>
    </row>
    <row r="340" spans="1:16" x14ac:dyDescent="0.25">
      <c r="A340" s="2" t="s">
        <v>3972</v>
      </c>
      <c r="B340" s="4">
        <v>43805</v>
      </c>
      <c r="C340" s="2" t="s">
        <v>3973</v>
      </c>
      <c r="D340" t="s">
        <v>6181</v>
      </c>
      <c r="E340" s="2">
        <v>1</v>
      </c>
      <c r="F340" s="2" t="str">
        <f>_xlfn.XLOOKUP(C340,[1]customers!$A$1:$A$1001,[1]customers!$B$1:$B$1001,,0)</f>
        <v>Rachelle Elizabeth</v>
      </c>
      <c r="G340" s="2" t="str">
        <f>IF(_xlfn.XLOOKUP(C340,[1]customers!$A$1:$A$1001,[1]customers!$C$1:$C$1001,,0)=0,"",_xlfn.XLOOKUP(C340,[1]customers!$A$1:$A$1001,[1]customers!$C$1:$C$1001,,0))</f>
        <v>relizabethh5@live.com</v>
      </c>
      <c r="H340" s="2" t="str">
        <f>_xlfn.XLOOKUP(C340,[1]customers!A$1:A$1001,[1]customers!$G$1:$G$1001,,0)</f>
        <v>United States</v>
      </c>
      <c r="I340" t="str">
        <f>INDEX([1]products!$A$1:$G$49,MATCH([1]orders!$D340,[1]products!$A$1:$A$49,0),MATCH([1]orders!I$1,[1]products!$A$1:$G$1,0))</f>
        <v>Lib</v>
      </c>
      <c r="J340" t="str">
        <f>INDEX([1]products!$A$1:$G$49,MATCH([1]orders!$D340,[1]products!$A$1:$A$49,0),MATCH([1]orders!J$1,[1]products!$A$1:$G$1,0))</f>
        <v>M</v>
      </c>
      <c r="K340" s="11">
        <f>INDEX([1]products!$A$1:$G$49,MATCH([1]orders!$D340,[1]products!$A$1:$A$49,0),MATCH([1]orders!K$1,[1]products!$A$1:$G$1,0))</f>
        <v>2.5</v>
      </c>
      <c r="L340" s="3">
        <f>INDEX([1]products!$A$1:$G$49,MATCH([1]orders!$D340,[1]products!$A$1:$A$49,0),MATCH([1]orders!L$1,[1]products!$A$1:$G$1,0))</f>
        <v>33.464999999999996</v>
      </c>
      <c r="M340" s="3">
        <f>L340*E340</f>
        <v>33.464999999999996</v>
      </c>
      <c r="N340" t="str">
        <f>IF(I340="Rob","Robusta",IF(I340="Exc","Excelsa",IF(I340="Ara","Arabica",IF(I340="Lib","Liberica",""))))</f>
        <v>Liberica</v>
      </c>
      <c r="O340" t="str">
        <f>IF(J340="M","Medium",IF(J340="L","Light",IF(J340="D","Dark","")))</f>
        <v>Medium</v>
      </c>
      <c r="P340" t="str">
        <f>_xlfn.XLOOKUP(C340,[1]customers!$A$1:$A$1001,[1]customers!$I$1:$I$1001,,0)</f>
        <v>No</v>
      </c>
    </row>
    <row r="341" spans="1:16" x14ac:dyDescent="0.25">
      <c r="A341" s="2" t="s">
        <v>738</v>
      </c>
      <c r="B341" s="4">
        <v>43806</v>
      </c>
      <c r="C341" s="2" t="s">
        <v>739</v>
      </c>
      <c r="D341" t="s">
        <v>6139</v>
      </c>
      <c r="E341" s="2">
        <v>2</v>
      </c>
      <c r="F341" s="2" t="str">
        <f>_xlfn.XLOOKUP(C341,[1]customers!$A$1:$A$1001,[1]customers!$B$1:$B$1001,,0)</f>
        <v>Olag Baudassi</v>
      </c>
      <c r="G341" s="2" t="str">
        <f>IF(_xlfn.XLOOKUP(C341,[1]customers!$A$1:$A$1001,[1]customers!$C$1:$C$1001,,0)=0,"",_xlfn.XLOOKUP(C341,[1]customers!$A$1:$A$1001,[1]customers!$C$1:$C$1001,,0))</f>
        <v>obaudassi18@seesaa.net</v>
      </c>
      <c r="H341" s="2" t="str">
        <f>_xlfn.XLOOKUP(C341,[1]customers!A$1:A$1001,[1]customers!$G$1:$G$1001,,0)</f>
        <v>United States</v>
      </c>
      <c r="I341" t="str">
        <f>INDEX([1]products!$A$1:$G$49,MATCH([1]orders!$D341,[1]products!$A$1:$A$49,0),MATCH([1]orders!I$1,[1]products!$A$1:$G$1,0))</f>
        <v>Exc</v>
      </c>
      <c r="J341" t="str">
        <f>INDEX([1]products!$A$1:$G$49,MATCH([1]orders!$D341,[1]products!$A$1:$A$49,0),MATCH([1]orders!J$1,[1]products!$A$1:$G$1,0))</f>
        <v>M</v>
      </c>
      <c r="K341" s="11">
        <f>INDEX([1]products!$A$1:$G$49,MATCH([1]orders!$D341,[1]products!$A$1:$A$49,0),MATCH([1]orders!K$1,[1]products!$A$1:$G$1,0))</f>
        <v>0.5</v>
      </c>
      <c r="L341" s="3">
        <f>INDEX([1]products!$A$1:$G$49,MATCH([1]orders!$D341,[1]products!$A$1:$A$49,0),MATCH([1]orders!L$1,[1]products!$A$1:$G$1,0))</f>
        <v>8.25</v>
      </c>
      <c r="M341" s="3">
        <f>L341*E341</f>
        <v>16.5</v>
      </c>
      <c r="N341" t="str">
        <f>IF(I341="Rob","Robusta",IF(I341="Exc","Excelsa",IF(I341="Ara","Arabica",IF(I341="Lib","Liberica",""))))</f>
        <v>Excelsa</v>
      </c>
      <c r="O341" t="str">
        <f>IF(J341="M","Medium",IF(J341="L","Light",IF(J341="D","Dark","")))</f>
        <v>Medium</v>
      </c>
      <c r="P341" t="str">
        <f>_xlfn.XLOOKUP(C341,[1]customers!$A$1:$A$1001,[1]customers!$I$1:$I$1001,,0)</f>
        <v>Yes</v>
      </c>
    </row>
    <row r="342" spans="1:16" x14ac:dyDescent="0.25">
      <c r="A342" s="2" t="s">
        <v>5564</v>
      </c>
      <c r="B342" s="4">
        <v>43807</v>
      </c>
      <c r="C342" s="2" t="s">
        <v>5565</v>
      </c>
      <c r="D342" t="s">
        <v>6183</v>
      </c>
      <c r="E342" s="2">
        <v>2</v>
      </c>
      <c r="F342" s="2" t="str">
        <f>_xlfn.XLOOKUP(C342,[1]customers!$A$1:$A$1001,[1]customers!$B$1:$B$1001,,0)</f>
        <v>Ryann Stickler</v>
      </c>
      <c r="G342" s="2" t="str">
        <f>IF(_xlfn.XLOOKUP(C342,[1]customers!$A$1:$A$1001,[1]customers!$C$1:$C$1001,,0)=0,"",_xlfn.XLOOKUP(C342,[1]customers!$A$1:$A$1001,[1]customers!$C$1:$C$1001,,0))</f>
        <v>rsticklerox@printfriendly.com</v>
      </c>
      <c r="H342" s="2" t="str">
        <f>_xlfn.XLOOKUP(C342,[1]customers!A$1:A$1001,[1]customers!$G$1:$G$1001,,0)</f>
        <v>United Kingdom</v>
      </c>
      <c r="I342" t="str">
        <f>INDEX([1]products!$A$1:$G$49,MATCH([1]orders!$D342,[1]products!$A$1:$A$49,0),MATCH([1]orders!I$1,[1]products!$A$1:$G$1,0))</f>
        <v>Exc</v>
      </c>
      <c r="J342" t="str">
        <f>INDEX([1]products!$A$1:$G$49,MATCH([1]orders!$D342,[1]products!$A$1:$A$49,0),MATCH([1]orders!J$1,[1]products!$A$1:$G$1,0))</f>
        <v>D</v>
      </c>
      <c r="K342" s="11">
        <f>INDEX([1]products!$A$1:$G$49,MATCH([1]orders!$D342,[1]products!$A$1:$A$49,0),MATCH([1]orders!K$1,[1]products!$A$1:$G$1,0))</f>
        <v>1</v>
      </c>
      <c r="L342" s="3">
        <f>INDEX([1]products!$A$1:$G$49,MATCH([1]orders!$D342,[1]products!$A$1:$A$49,0),MATCH([1]orders!L$1,[1]products!$A$1:$G$1,0))</f>
        <v>12.15</v>
      </c>
      <c r="M342" s="3">
        <f>L342*E342</f>
        <v>24.3</v>
      </c>
      <c r="N342" t="str">
        <f>IF(I342="Rob","Robusta",IF(I342="Exc","Excelsa",IF(I342="Ara","Arabica",IF(I342="Lib","Liberica",""))))</f>
        <v>Excelsa</v>
      </c>
      <c r="O342" t="str">
        <f>IF(J342="M","Medium",IF(J342="L","Light",IF(J342="D","Dark","")))</f>
        <v>Dark</v>
      </c>
      <c r="P342" t="str">
        <f>_xlfn.XLOOKUP(C342,[1]customers!$A$1:$A$1001,[1]customers!$I$1:$I$1001,,0)</f>
        <v>No</v>
      </c>
    </row>
    <row r="343" spans="1:16" x14ac:dyDescent="0.25">
      <c r="A343" s="2" t="s">
        <v>960</v>
      </c>
      <c r="B343" s="4">
        <v>43808</v>
      </c>
      <c r="C343" s="2" t="s">
        <v>961</v>
      </c>
      <c r="D343" t="s">
        <v>6149</v>
      </c>
      <c r="E343" s="2">
        <v>4</v>
      </c>
      <c r="F343" s="2" t="str">
        <f>_xlfn.XLOOKUP(C343,[1]customers!$A$1:$A$1001,[1]customers!$B$1:$B$1001,,0)</f>
        <v>Hally Lorait</v>
      </c>
      <c r="G343" s="2" t="str">
        <f>IF(_xlfn.XLOOKUP(C343,[1]customers!$A$1:$A$1001,[1]customers!$C$1:$C$1001,,0)=0,"",_xlfn.XLOOKUP(C343,[1]customers!$A$1:$A$1001,[1]customers!$C$1:$C$1001,,0))</f>
        <v/>
      </c>
      <c r="H343" s="2" t="str">
        <f>_xlfn.XLOOKUP(C343,[1]customers!A$1:A$1001,[1]customers!$G$1:$G$1001,,0)</f>
        <v>United States</v>
      </c>
      <c r="I343" t="str">
        <f>INDEX([1]products!$A$1:$G$49,MATCH([1]orders!$D343,[1]products!$A$1:$A$49,0),MATCH([1]orders!I$1,[1]products!$A$1:$G$1,0))</f>
        <v>Rob</v>
      </c>
      <c r="J343" t="str">
        <f>INDEX([1]products!$A$1:$G$49,MATCH([1]orders!$D343,[1]products!$A$1:$A$49,0),MATCH([1]orders!J$1,[1]products!$A$1:$G$1,0))</f>
        <v>D</v>
      </c>
      <c r="K343" s="11">
        <f>INDEX([1]products!$A$1:$G$49,MATCH([1]orders!$D343,[1]products!$A$1:$A$49,0),MATCH([1]orders!K$1,[1]products!$A$1:$G$1,0))</f>
        <v>2.5</v>
      </c>
      <c r="L343" s="3">
        <f>INDEX([1]products!$A$1:$G$49,MATCH([1]orders!$D343,[1]products!$A$1:$A$49,0),MATCH([1]orders!L$1,[1]products!$A$1:$G$1,0))</f>
        <v>20.584999999999997</v>
      </c>
      <c r="M343" s="3">
        <f>L343*E343</f>
        <v>82.339999999999989</v>
      </c>
      <c r="N343" t="str">
        <f>IF(I343="Rob","Robusta",IF(I343="Exc","Excelsa",IF(I343="Ara","Arabica",IF(I343="Lib","Liberica",""))))</f>
        <v>Robusta</v>
      </c>
      <c r="O343" t="str">
        <f>IF(J343="M","Medium",IF(J343="L","Light",IF(J343="D","Dark","")))</f>
        <v>Dark</v>
      </c>
      <c r="P343" t="str">
        <f>_xlfn.XLOOKUP(C343,[1]customers!$A$1:$A$1001,[1]customers!$I$1:$I$1001,,0)</f>
        <v>Yes</v>
      </c>
    </row>
    <row r="344" spans="1:16" x14ac:dyDescent="0.25">
      <c r="A344" s="2" t="s">
        <v>4068</v>
      </c>
      <c r="B344" s="4">
        <v>43809</v>
      </c>
      <c r="C344" s="2" t="s">
        <v>4069</v>
      </c>
      <c r="D344" t="s">
        <v>6162</v>
      </c>
      <c r="E344" s="2">
        <v>3</v>
      </c>
      <c r="F344" s="2" t="str">
        <f>_xlfn.XLOOKUP(C344,[1]customers!$A$1:$A$1001,[1]customers!$B$1:$B$1001,,0)</f>
        <v>Lindy Uttermare</v>
      </c>
      <c r="G344" s="2" t="str">
        <f>IF(_xlfn.XLOOKUP(C344,[1]customers!$A$1:$A$1001,[1]customers!$C$1:$C$1001,,0)=0,"",_xlfn.XLOOKUP(C344,[1]customers!$A$1:$A$1001,[1]customers!$C$1:$C$1001,,0))</f>
        <v>luttermarehm@engadget.com</v>
      </c>
      <c r="H344" s="2" t="str">
        <f>_xlfn.XLOOKUP(C344,[1]customers!A$1:A$1001,[1]customers!$G$1:$G$1001,,0)</f>
        <v>United States</v>
      </c>
      <c r="I344" t="str">
        <f>INDEX([1]products!$A$1:$G$49,MATCH([1]orders!$D344,[1]products!$A$1:$A$49,0),MATCH([1]orders!I$1,[1]products!$A$1:$G$1,0))</f>
        <v>Lib</v>
      </c>
      <c r="J344" t="str">
        <f>INDEX([1]products!$A$1:$G$49,MATCH([1]orders!$D344,[1]products!$A$1:$A$49,0),MATCH([1]orders!J$1,[1]products!$A$1:$G$1,0))</f>
        <v>M</v>
      </c>
      <c r="K344" s="11">
        <f>INDEX([1]products!$A$1:$G$49,MATCH([1]orders!$D344,[1]products!$A$1:$A$49,0),MATCH([1]orders!K$1,[1]products!$A$1:$G$1,0))</f>
        <v>1</v>
      </c>
      <c r="L344" s="3">
        <f>INDEX([1]products!$A$1:$G$49,MATCH([1]orders!$D344,[1]products!$A$1:$A$49,0),MATCH([1]orders!L$1,[1]products!$A$1:$G$1,0))</f>
        <v>14.55</v>
      </c>
      <c r="M344" s="3">
        <f>L344*E344</f>
        <v>43.650000000000006</v>
      </c>
      <c r="N344" t="str">
        <f>IF(I344="Rob","Robusta",IF(I344="Exc","Excelsa",IF(I344="Ara","Arabica",IF(I344="Lib","Liberica",""))))</f>
        <v>Liberica</v>
      </c>
      <c r="O344" t="str">
        <f>IF(J344="M","Medium",IF(J344="L","Light",IF(J344="D","Dark","")))</f>
        <v>Medium</v>
      </c>
      <c r="P344" t="str">
        <f>_xlfn.XLOOKUP(C344,[1]customers!$A$1:$A$1001,[1]customers!$I$1:$I$1001,,0)</f>
        <v>No</v>
      </c>
    </row>
    <row r="345" spans="1:16" x14ac:dyDescent="0.25">
      <c r="A345" s="2" t="s">
        <v>4348</v>
      </c>
      <c r="B345" s="4">
        <v>43810</v>
      </c>
      <c r="C345" s="2" t="s">
        <v>4349</v>
      </c>
      <c r="D345" t="s">
        <v>6169</v>
      </c>
      <c r="E345" s="2">
        <v>6</v>
      </c>
      <c r="F345" s="2" t="str">
        <f>_xlfn.XLOOKUP(C345,[1]customers!$A$1:$A$1001,[1]customers!$B$1:$B$1001,,0)</f>
        <v>Theo Jacobovitz</v>
      </c>
      <c r="G345" s="2" t="str">
        <f>IF(_xlfn.XLOOKUP(C345,[1]customers!$A$1:$A$1001,[1]customers!$C$1:$C$1001,,0)=0,"",_xlfn.XLOOKUP(C345,[1]customers!$A$1:$A$1001,[1]customers!$C$1:$C$1001,,0))</f>
        <v>tjacobovitziz@cbc.ca</v>
      </c>
      <c r="H345" s="2" t="str">
        <f>_xlfn.XLOOKUP(C345,[1]customers!A$1:A$1001,[1]customers!$G$1:$G$1001,,0)</f>
        <v>United States</v>
      </c>
      <c r="I345" t="str">
        <f>INDEX([1]products!$A$1:$G$49,MATCH([1]orders!$D345,[1]products!$A$1:$A$49,0),MATCH([1]orders!I$1,[1]products!$A$1:$G$1,0))</f>
        <v>Lib</v>
      </c>
      <c r="J345" t="str">
        <f>INDEX([1]products!$A$1:$G$49,MATCH([1]orders!$D345,[1]products!$A$1:$A$49,0),MATCH([1]orders!J$1,[1]products!$A$1:$G$1,0))</f>
        <v>D</v>
      </c>
      <c r="K345" s="11">
        <f>INDEX([1]products!$A$1:$G$49,MATCH([1]orders!$D345,[1]products!$A$1:$A$49,0),MATCH([1]orders!K$1,[1]products!$A$1:$G$1,0))</f>
        <v>0.5</v>
      </c>
      <c r="L345" s="3">
        <f>INDEX([1]products!$A$1:$G$49,MATCH([1]orders!$D345,[1]products!$A$1:$A$49,0),MATCH([1]orders!L$1,[1]products!$A$1:$G$1,0))</f>
        <v>7.77</v>
      </c>
      <c r="M345" s="3">
        <f>L345*E345</f>
        <v>46.62</v>
      </c>
      <c r="N345" t="str">
        <f>IF(I345="Rob","Robusta",IF(I345="Exc","Excelsa",IF(I345="Ara","Arabica",IF(I345="Lib","Liberica",""))))</f>
        <v>Liberica</v>
      </c>
      <c r="O345" t="str">
        <f>IF(J345="M","Medium",IF(J345="L","Light",IF(J345="D","Dark","")))</f>
        <v>Dark</v>
      </c>
      <c r="P345" t="str">
        <f>_xlfn.XLOOKUP(C345,[1]customers!$A$1:$A$1001,[1]customers!$I$1:$I$1001,,0)</f>
        <v>No</v>
      </c>
    </row>
    <row r="346" spans="1:16" x14ac:dyDescent="0.25">
      <c r="A346" s="2" t="s">
        <v>5489</v>
      </c>
      <c r="B346" s="4">
        <v>43811</v>
      </c>
      <c r="C346" s="2" t="s">
        <v>5490</v>
      </c>
      <c r="D346" t="s">
        <v>6172</v>
      </c>
      <c r="E346" s="2">
        <v>1</v>
      </c>
      <c r="F346" s="2" t="str">
        <f>_xlfn.XLOOKUP(C346,[1]customers!$A$1:$A$1001,[1]customers!$B$1:$B$1001,,0)</f>
        <v>Delainey Kiddy</v>
      </c>
      <c r="G346" s="2" t="str">
        <f>IF(_xlfn.XLOOKUP(C346,[1]customers!$A$1:$A$1001,[1]customers!$C$1:$C$1001,,0)=0,"",_xlfn.XLOOKUP(C346,[1]customers!$A$1:$A$1001,[1]customers!$C$1:$C$1001,,0))</f>
        <v>dkiddyok@fda.gov</v>
      </c>
      <c r="H346" s="2" t="str">
        <f>_xlfn.XLOOKUP(C346,[1]customers!A$1:A$1001,[1]customers!$G$1:$G$1001,,0)</f>
        <v>United States</v>
      </c>
      <c r="I346" t="str">
        <f>INDEX([1]products!$A$1:$G$49,MATCH([1]orders!$D346,[1]products!$A$1:$A$49,0),MATCH([1]orders!I$1,[1]products!$A$1:$G$1,0))</f>
        <v>Rob</v>
      </c>
      <c r="J346" t="str">
        <f>INDEX([1]products!$A$1:$G$49,MATCH([1]orders!$D346,[1]products!$A$1:$A$49,0),MATCH([1]orders!J$1,[1]products!$A$1:$G$1,0))</f>
        <v>D</v>
      </c>
      <c r="K346" s="11">
        <f>INDEX([1]products!$A$1:$G$49,MATCH([1]orders!$D346,[1]products!$A$1:$A$49,0),MATCH([1]orders!K$1,[1]products!$A$1:$G$1,0))</f>
        <v>0.5</v>
      </c>
      <c r="L346" s="3">
        <f>INDEX([1]products!$A$1:$G$49,MATCH([1]orders!$D346,[1]products!$A$1:$A$49,0),MATCH([1]orders!L$1,[1]products!$A$1:$G$1,0))</f>
        <v>5.3699999999999992</v>
      </c>
      <c r="M346" s="3">
        <f>L346*E346</f>
        <v>5.3699999999999992</v>
      </c>
      <c r="N346" t="str">
        <f>IF(I346="Rob","Robusta",IF(I346="Exc","Excelsa",IF(I346="Ara","Arabica",IF(I346="Lib","Liberica",""))))</f>
        <v>Robusta</v>
      </c>
      <c r="O346" t="str">
        <f>IF(J346="M","Medium",IF(J346="L","Light",IF(J346="D","Dark","")))</f>
        <v>Dark</v>
      </c>
      <c r="P346" t="str">
        <f>_xlfn.XLOOKUP(C346,[1]customers!$A$1:$A$1001,[1]customers!$I$1:$I$1001,,0)</f>
        <v>Yes</v>
      </c>
    </row>
    <row r="347" spans="1:16" x14ac:dyDescent="0.25">
      <c r="A347" s="2" t="s">
        <v>3955</v>
      </c>
      <c r="B347" s="4">
        <v>43812</v>
      </c>
      <c r="C347" s="2" t="s">
        <v>3840</v>
      </c>
      <c r="D347" t="s">
        <v>6146</v>
      </c>
      <c r="E347" s="2">
        <v>5</v>
      </c>
      <c r="F347" s="2" t="str">
        <f>_xlfn.XLOOKUP(C347,[1]customers!$A$1:$A$1001,[1]customers!$B$1:$B$1001,,0)</f>
        <v>Cody Verissimo</v>
      </c>
      <c r="G347" s="2" t="str">
        <f>IF(_xlfn.XLOOKUP(C347,[1]customers!$A$1:$A$1001,[1]customers!$C$1:$C$1001,,0)=0,"",_xlfn.XLOOKUP(C347,[1]customers!$A$1:$A$1001,[1]customers!$C$1:$C$1001,,0))</f>
        <v>cverissimogh@theglobeandmail.com</v>
      </c>
      <c r="H347" s="2" t="str">
        <f>_xlfn.XLOOKUP(C347,[1]customers!A$1:A$1001,[1]customers!$G$1:$G$1001,,0)</f>
        <v>United Kingdom</v>
      </c>
      <c r="I347" t="str">
        <f>INDEX([1]products!$A$1:$G$49,MATCH([1]orders!$D347,[1]products!$A$1:$A$49,0),MATCH([1]orders!I$1,[1]products!$A$1:$G$1,0))</f>
        <v>Rob</v>
      </c>
      <c r="J347" t="str">
        <f>INDEX([1]products!$A$1:$G$49,MATCH([1]orders!$D347,[1]products!$A$1:$A$49,0),MATCH([1]orders!J$1,[1]products!$A$1:$G$1,0))</f>
        <v>M</v>
      </c>
      <c r="K347" s="11">
        <f>INDEX([1]products!$A$1:$G$49,MATCH([1]orders!$D347,[1]products!$A$1:$A$49,0),MATCH([1]orders!K$1,[1]products!$A$1:$G$1,0))</f>
        <v>0.5</v>
      </c>
      <c r="L347" s="3">
        <f>INDEX([1]products!$A$1:$G$49,MATCH([1]orders!$D347,[1]products!$A$1:$A$49,0),MATCH([1]orders!L$1,[1]products!$A$1:$G$1,0))</f>
        <v>5.97</v>
      </c>
      <c r="M347" s="3">
        <f>L347*E347</f>
        <v>29.849999999999998</v>
      </c>
      <c r="N347" t="str">
        <f>IF(I347="Rob","Robusta",IF(I347="Exc","Excelsa",IF(I347="Ara","Arabica",IF(I347="Lib","Liberica",""))))</f>
        <v>Robusta</v>
      </c>
      <c r="O347" t="str">
        <f>IF(J347="M","Medium",IF(J347="L","Light",IF(J347="D","Dark","")))</f>
        <v>Medium</v>
      </c>
      <c r="P347" t="str">
        <f>_xlfn.XLOOKUP(C347,[1]customers!$A$1:$A$1001,[1]customers!$I$1:$I$1001,,0)</f>
        <v>Yes</v>
      </c>
    </row>
    <row r="348" spans="1:16" x14ac:dyDescent="0.25">
      <c r="A348" s="2" t="s">
        <v>705</v>
      </c>
      <c r="B348" s="4">
        <v>43813</v>
      </c>
      <c r="C348" s="2" t="s">
        <v>706</v>
      </c>
      <c r="D348" t="s">
        <v>6151</v>
      </c>
      <c r="E348" s="2">
        <v>5</v>
      </c>
      <c r="F348" s="2" t="str">
        <f>_xlfn.XLOOKUP(C348,[1]customers!$A$1:$A$1001,[1]customers!$B$1:$B$1001,,0)</f>
        <v>Dorie de la Tremoille</v>
      </c>
      <c r="G348" s="2" t="str">
        <f>IF(_xlfn.XLOOKUP(C348,[1]customers!$A$1:$A$1001,[1]customers!$C$1:$C$1001,,0)=0,"",_xlfn.XLOOKUP(C348,[1]customers!$A$1:$A$1001,[1]customers!$C$1:$C$1001,,0))</f>
        <v>dde12@unesco.org</v>
      </c>
      <c r="H348" s="2" t="str">
        <f>_xlfn.XLOOKUP(C348,[1]customers!A$1:A$1001,[1]customers!$G$1:$G$1001,,0)</f>
        <v>United States</v>
      </c>
      <c r="I348" t="str">
        <f>INDEX([1]products!$A$1:$G$49,MATCH([1]orders!$D348,[1]products!$A$1:$A$49,0),MATCH([1]orders!I$1,[1]products!$A$1:$G$1,0))</f>
        <v>Rob</v>
      </c>
      <c r="J348" t="str">
        <f>INDEX([1]products!$A$1:$G$49,MATCH([1]orders!$D348,[1]products!$A$1:$A$49,0),MATCH([1]orders!J$1,[1]products!$A$1:$G$1,0))</f>
        <v>M</v>
      </c>
      <c r="K348" s="11">
        <f>INDEX([1]products!$A$1:$G$49,MATCH([1]orders!$D348,[1]products!$A$1:$A$49,0),MATCH([1]orders!K$1,[1]products!$A$1:$G$1,0))</f>
        <v>2.5</v>
      </c>
      <c r="L348" s="3">
        <f>INDEX([1]products!$A$1:$G$49,MATCH([1]orders!$D348,[1]products!$A$1:$A$49,0),MATCH([1]orders!L$1,[1]products!$A$1:$G$1,0))</f>
        <v>22.884999999999998</v>
      </c>
      <c r="M348" s="3">
        <f>L348*E348</f>
        <v>114.42499999999998</v>
      </c>
      <c r="N348" t="str">
        <f>IF(I348="Rob","Robusta",IF(I348="Exc","Excelsa",IF(I348="Ara","Arabica",IF(I348="Lib","Liberica",""))))</f>
        <v>Robusta</v>
      </c>
      <c r="O348" t="str">
        <f>IF(J348="M","Medium",IF(J348="L","Light",IF(J348="D","Dark","")))</f>
        <v>Medium</v>
      </c>
      <c r="P348" t="str">
        <f>_xlfn.XLOOKUP(C348,[1]customers!$A$1:$A$1001,[1]customers!$I$1:$I$1001,,0)</f>
        <v>No</v>
      </c>
    </row>
    <row r="349" spans="1:16" x14ac:dyDescent="0.25">
      <c r="A349" s="2" t="s">
        <v>3823</v>
      </c>
      <c r="B349" s="4">
        <v>43814</v>
      </c>
      <c r="C349" s="2" t="s">
        <v>3824</v>
      </c>
      <c r="D349" t="s">
        <v>6166</v>
      </c>
      <c r="E349" s="2">
        <v>2</v>
      </c>
      <c r="F349" s="2" t="str">
        <f>_xlfn.XLOOKUP(C349,[1]customers!$A$1:$A$1001,[1]customers!$B$1:$B$1001,,0)</f>
        <v>Jewelle Shenton</v>
      </c>
      <c r="G349" s="2" t="str">
        <f>IF(_xlfn.XLOOKUP(C349,[1]customers!$A$1:$A$1001,[1]customers!$C$1:$C$1001,,0)=0,"",_xlfn.XLOOKUP(C349,[1]customers!$A$1:$A$1001,[1]customers!$C$1:$C$1001,,0))</f>
        <v>jshentonge@google.com.hk</v>
      </c>
      <c r="H349" s="2" t="str">
        <f>_xlfn.XLOOKUP(C349,[1]customers!A$1:A$1001,[1]customers!$G$1:$G$1001,,0)</f>
        <v>United States</v>
      </c>
      <c r="I349" t="str">
        <f>INDEX([1]products!$A$1:$G$49,MATCH([1]orders!$D349,[1]products!$A$1:$A$49,0),MATCH([1]orders!I$1,[1]products!$A$1:$G$1,0))</f>
        <v>Exc</v>
      </c>
      <c r="J349" t="str">
        <f>INDEX([1]products!$A$1:$G$49,MATCH([1]orders!$D349,[1]products!$A$1:$A$49,0),MATCH([1]orders!J$1,[1]products!$A$1:$G$1,0))</f>
        <v>M</v>
      </c>
      <c r="K349" s="11">
        <f>INDEX([1]products!$A$1:$G$49,MATCH([1]orders!$D349,[1]products!$A$1:$A$49,0),MATCH([1]orders!K$1,[1]products!$A$1:$G$1,0))</f>
        <v>2.5</v>
      </c>
      <c r="L349" s="3">
        <f>INDEX([1]products!$A$1:$G$49,MATCH([1]orders!$D349,[1]products!$A$1:$A$49,0),MATCH([1]orders!L$1,[1]products!$A$1:$G$1,0))</f>
        <v>31.624999999999996</v>
      </c>
      <c r="M349" s="3">
        <f>L349*E349</f>
        <v>63.249999999999993</v>
      </c>
      <c r="N349" t="str">
        <f>IF(I349="Rob","Robusta",IF(I349="Exc","Excelsa",IF(I349="Ara","Arabica",IF(I349="Lib","Liberica",""))))</f>
        <v>Excelsa</v>
      </c>
      <c r="O349" t="str">
        <f>IF(J349="M","Medium",IF(J349="L","Light",IF(J349="D","Dark","")))</f>
        <v>Medium</v>
      </c>
      <c r="P349" t="str">
        <f>_xlfn.XLOOKUP(C349,[1]customers!$A$1:$A$1001,[1]customers!$I$1:$I$1001,,0)</f>
        <v>Yes</v>
      </c>
    </row>
    <row r="350" spans="1:16" x14ac:dyDescent="0.25">
      <c r="A350" s="2" t="s">
        <v>5002</v>
      </c>
      <c r="B350" s="4">
        <v>43815</v>
      </c>
      <c r="C350" s="2" t="s">
        <v>5003</v>
      </c>
      <c r="D350" t="s">
        <v>6163</v>
      </c>
      <c r="E350" s="2">
        <v>3</v>
      </c>
      <c r="F350" s="2" t="str">
        <f>_xlfn.XLOOKUP(C350,[1]customers!$A$1:$A$1001,[1]customers!$B$1:$B$1001,,0)</f>
        <v>Guenevere Ruggen</v>
      </c>
      <c r="G350" s="2" t="str">
        <f>IF(_xlfn.XLOOKUP(C350,[1]customers!$A$1:$A$1001,[1]customers!$C$1:$C$1001,,0)=0,"",_xlfn.XLOOKUP(C350,[1]customers!$A$1:$A$1001,[1]customers!$C$1:$C$1001,,0))</f>
        <v>gruggenm6@nymag.com</v>
      </c>
      <c r="H350" s="2" t="str">
        <f>_xlfn.XLOOKUP(C350,[1]customers!A$1:A$1001,[1]customers!$G$1:$G$1001,,0)</f>
        <v>United States</v>
      </c>
      <c r="I350" t="str">
        <f>INDEX([1]products!$A$1:$G$49,MATCH([1]orders!$D350,[1]products!$A$1:$A$49,0),MATCH([1]orders!I$1,[1]products!$A$1:$G$1,0))</f>
        <v>Rob</v>
      </c>
      <c r="J350" t="str">
        <f>INDEX([1]products!$A$1:$G$49,MATCH([1]orders!$D350,[1]products!$A$1:$A$49,0),MATCH([1]orders!J$1,[1]products!$A$1:$G$1,0))</f>
        <v>D</v>
      </c>
      <c r="K350" s="11">
        <f>INDEX([1]products!$A$1:$G$49,MATCH([1]orders!$D350,[1]products!$A$1:$A$49,0),MATCH([1]orders!K$1,[1]products!$A$1:$G$1,0))</f>
        <v>0.2</v>
      </c>
      <c r="L350" s="3">
        <f>INDEX([1]products!$A$1:$G$49,MATCH([1]orders!$D350,[1]products!$A$1:$A$49,0),MATCH([1]orders!L$1,[1]products!$A$1:$G$1,0))</f>
        <v>2.6849999999999996</v>
      </c>
      <c r="M350" s="3">
        <f>L350*E350</f>
        <v>8.0549999999999997</v>
      </c>
      <c r="N350" t="str">
        <f>IF(I350="Rob","Robusta",IF(I350="Exc","Excelsa",IF(I350="Ara","Arabica",IF(I350="Lib","Liberica",""))))</f>
        <v>Robusta</v>
      </c>
      <c r="O350" t="str">
        <f>IF(J350="M","Medium",IF(J350="L","Light",IF(J350="D","Dark","")))</f>
        <v>Dark</v>
      </c>
      <c r="P350" t="str">
        <f>_xlfn.XLOOKUP(C350,[1]customers!$A$1:$A$1001,[1]customers!$I$1:$I$1001,,0)</f>
        <v>Yes</v>
      </c>
    </row>
    <row r="351" spans="1:16" x14ac:dyDescent="0.25">
      <c r="A351" s="2" t="s">
        <v>1872</v>
      </c>
      <c r="B351" s="4">
        <v>43816</v>
      </c>
      <c r="C351" s="2" t="s">
        <v>1873</v>
      </c>
      <c r="D351" t="s">
        <v>6145</v>
      </c>
      <c r="E351" s="2">
        <v>5</v>
      </c>
      <c r="F351" s="2" t="str">
        <f>_xlfn.XLOOKUP(C351,[1]customers!$A$1:$A$1001,[1]customers!$B$1:$B$1001,,0)</f>
        <v>Lexie Mallan</v>
      </c>
      <c r="G351" s="2" t="str">
        <f>IF(_xlfn.XLOOKUP(C351,[1]customers!$A$1:$A$1001,[1]customers!$C$1:$C$1001,,0)=0,"",_xlfn.XLOOKUP(C351,[1]customers!$A$1:$A$1001,[1]customers!$C$1:$C$1001,,0))</f>
        <v>lmallan6t@state.gov</v>
      </c>
      <c r="H351" s="2" t="str">
        <f>_xlfn.XLOOKUP(C351,[1]customers!A$1:A$1001,[1]customers!$G$1:$G$1001,,0)</f>
        <v>United States</v>
      </c>
      <c r="I351" t="str">
        <f>INDEX([1]products!$A$1:$G$49,MATCH([1]orders!$D351,[1]products!$A$1:$A$49,0),MATCH([1]orders!I$1,[1]products!$A$1:$G$1,0))</f>
        <v>Lib</v>
      </c>
      <c r="J351" t="str">
        <f>INDEX([1]products!$A$1:$G$49,MATCH([1]orders!$D351,[1]products!$A$1:$A$49,0),MATCH([1]orders!J$1,[1]products!$A$1:$G$1,0))</f>
        <v>L</v>
      </c>
      <c r="K351" s="11">
        <f>INDEX([1]products!$A$1:$G$49,MATCH([1]orders!$D351,[1]products!$A$1:$A$49,0),MATCH([1]orders!K$1,[1]products!$A$1:$G$1,0))</f>
        <v>0.2</v>
      </c>
      <c r="L351" s="3">
        <f>INDEX([1]products!$A$1:$G$49,MATCH([1]orders!$D351,[1]products!$A$1:$A$49,0),MATCH([1]orders!L$1,[1]products!$A$1:$G$1,0))</f>
        <v>4.7549999999999999</v>
      </c>
      <c r="M351" s="3">
        <f>L351*E351</f>
        <v>23.774999999999999</v>
      </c>
      <c r="N351" t="str">
        <f>IF(I351="Rob","Robusta",IF(I351="Exc","Excelsa",IF(I351="Ara","Arabica",IF(I351="Lib","Liberica",""))))</f>
        <v>Liberica</v>
      </c>
      <c r="O351" t="str">
        <f>IF(J351="M","Medium",IF(J351="L","Light",IF(J351="D","Dark","")))</f>
        <v>Light</v>
      </c>
      <c r="P351" t="str">
        <f>_xlfn.XLOOKUP(C351,[1]customers!$A$1:$A$1001,[1]customers!$I$1:$I$1001,,0)</f>
        <v>Yes</v>
      </c>
    </row>
    <row r="352" spans="1:16" x14ac:dyDescent="0.25">
      <c r="A352" s="2" t="s">
        <v>2244</v>
      </c>
      <c r="B352" s="4">
        <v>43817</v>
      </c>
      <c r="C352" s="2" t="s">
        <v>2245</v>
      </c>
      <c r="D352" t="s">
        <v>6166</v>
      </c>
      <c r="E352" s="2">
        <v>6</v>
      </c>
      <c r="F352" s="2" t="str">
        <f>_xlfn.XLOOKUP(C352,[1]customers!$A$1:$A$1001,[1]customers!$B$1:$B$1001,,0)</f>
        <v>Claudetta Rushe</v>
      </c>
      <c r="G352" s="2" t="str">
        <f>IF(_xlfn.XLOOKUP(C352,[1]customers!$A$1:$A$1001,[1]customers!$C$1:$C$1001,,0)=0,"",_xlfn.XLOOKUP(C352,[1]customers!$A$1:$A$1001,[1]customers!$C$1:$C$1001,,0))</f>
        <v>crushe8n@about.me</v>
      </c>
      <c r="H352" s="2" t="str">
        <f>_xlfn.XLOOKUP(C352,[1]customers!A$1:A$1001,[1]customers!$G$1:$G$1001,,0)</f>
        <v>United States</v>
      </c>
      <c r="I352" t="str">
        <f>INDEX([1]products!$A$1:$G$49,MATCH([1]orders!$D352,[1]products!$A$1:$A$49,0),MATCH([1]orders!I$1,[1]products!$A$1:$G$1,0))</f>
        <v>Exc</v>
      </c>
      <c r="J352" t="str">
        <f>INDEX([1]products!$A$1:$G$49,MATCH([1]orders!$D352,[1]products!$A$1:$A$49,0),MATCH([1]orders!J$1,[1]products!$A$1:$G$1,0))</f>
        <v>M</v>
      </c>
      <c r="K352" s="11">
        <f>INDEX([1]products!$A$1:$G$49,MATCH([1]orders!$D352,[1]products!$A$1:$A$49,0),MATCH([1]orders!K$1,[1]products!$A$1:$G$1,0))</f>
        <v>2.5</v>
      </c>
      <c r="L352" s="3">
        <f>INDEX([1]products!$A$1:$G$49,MATCH([1]orders!$D352,[1]products!$A$1:$A$49,0),MATCH([1]orders!L$1,[1]products!$A$1:$G$1,0))</f>
        <v>31.624999999999996</v>
      </c>
      <c r="M352" s="3">
        <f>L352*E352</f>
        <v>189.74999999999997</v>
      </c>
      <c r="N352" t="str">
        <f>IF(I352="Rob","Robusta",IF(I352="Exc","Excelsa",IF(I352="Ara","Arabica",IF(I352="Lib","Liberica",""))))</f>
        <v>Excelsa</v>
      </c>
      <c r="O352" t="str">
        <f>IF(J352="M","Medium",IF(J352="L","Light",IF(J352="D","Dark","")))</f>
        <v>Medium</v>
      </c>
      <c r="P352" t="str">
        <f>_xlfn.XLOOKUP(C352,[1]customers!$A$1:$A$1001,[1]customers!$I$1:$I$1001,,0)</f>
        <v>Yes</v>
      </c>
    </row>
    <row r="353" spans="1:16" x14ac:dyDescent="0.25">
      <c r="A353" s="2" t="s">
        <v>3248</v>
      </c>
      <c r="B353" s="4">
        <v>43818</v>
      </c>
      <c r="C353" s="2" t="s">
        <v>3249</v>
      </c>
      <c r="D353" t="s">
        <v>6174</v>
      </c>
      <c r="E353" s="2">
        <v>5</v>
      </c>
      <c r="F353" s="2" t="str">
        <f>_xlfn.XLOOKUP(C353,[1]customers!$A$1:$A$1001,[1]customers!$B$1:$B$1001,,0)</f>
        <v>Becky Semkins</v>
      </c>
      <c r="G353" s="2" t="str">
        <f>IF(_xlfn.XLOOKUP(C353,[1]customers!$A$1:$A$1001,[1]customers!$C$1:$C$1001,,0)=0,"",_xlfn.XLOOKUP(C353,[1]customers!$A$1:$A$1001,[1]customers!$C$1:$C$1001,,0))</f>
        <v>bsemkinsdk@unc.edu</v>
      </c>
      <c r="H353" s="2" t="str">
        <f>_xlfn.XLOOKUP(C353,[1]customers!A$1:A$1001,[1]customers!$G$1:$G$1001,,0)</f>
        <v>Ireland</v>
      </c>
      <c r="I353" t="str">
        <f>INDEX([1]products!$A$1:$G$49,MATCH([1]orders!$D353,[1]products!$A$1:$A$49,0),MATCH([1]orders!I$1,[1]products!$A$1:$G$1,0))</f>
        <v>Rob</v>
      </c>
      <c r="J353" t="str">
        <f>INDEX([1]products!$A$1:$G$49,MATCH([1]orders!$D353,[1]products!$A$1:$A$49,0),MATCH([1]orders!J$1,[1]products!$A$1:$G$1,0))</f>
        <v>M</v>
      </c>
      <c r="K353" s="11">
        <f>INDEX([1]products!$A$1:$G$49,MATCH([1]orders!$D353,[1]products!$A$1:$A$49,0),MATCH([1]orders!K$1,[1]products!$A$1:$G$1,0))</f>
        <v>0.2</v>
      </c>
      <c r="L353" s="3">
        <f>INDEX([1]products!$A$1:$G$49,MATCH([1]orders!$D353,[1]products!$A$1:$A$49,0),MATCH([1]orders!L$1,[1]products!$A$1:$G$1,0))</f>
        <v>2.9849999999999999</v>
      </c>
      <c r="M353" s="3">
        <f>L353*E353</f>
        <v>14.924999999999999</v>
      </c>
      <c r="N353" t="str">
        <f>IF(I353="Rob","Robusta",IF(I353="Exc","Excelsa",IF(I353="Ara","Arabica",IF(I353="Lib","Liberica",""))))</f>
        <v>Robusta</v>
      </c>
      <c r="O353" t="str">
        <f>IF(J353="M","Medium",IF(J353="L","Light",IF(J353="D","Dark","")))</f>
        <v>Medium</v>
      </c>
      <c r="P353" t="str">
        <f>_xlfn.XLOOKUP(C353,[1]customers!$A$1:$A$1001,[1]customers!$I$1:$I$1001,,0)</f>
        <v>Yes</v>
      </c>
    </row>
    <row r="354" spans="1:16" x14ac:dyDescent="0.25">
      <c r="A354" s="2" t="s">
        <v>4961</v>
      </c>
      <c r="B354" s="4">
        <v>43819</v>
      </c>
      <c r="C354" s="2" t="s">
        <v>4962</v>
      </c>
      <c r="D354" t="s">
        <v>6145</v>
      </c>
      <c r="E354" s="2">
        <v>5</v>
      </c>
      <c r="F354" s="2" t="str">
        <f>_xlfn.XLOOKUP(C354,[1]customers!$A$1:$A$1001,[1]customers!$B$1:$B$1001,,0)</f>
        <v>Karylin Huddart</v>
      </c>
      <c r="G354" s="2" t="str">
        <f>IF(_xlfn.XLOOKUP(C354,[1]customers!$A$1:$A$1001,[1]customers!$C$1:$C$1001,,0)=0,"",_xlfn.XLOOKUP(C354,[1]customers!$A$1:$A$1001,[1]customers!$C$1:$C$1001,,0))</f>
        <v>khuddartlz@about.com</v>
      </c>
      <c r="H354" s="2" t="str">
        <f>_xlfn.XLOOKUP(C354,[1]customers!A$1:A$1001,[1]customers!$G$1:$G$1001,,0)</f>
        <v>United States</v>
      </c>
      <c r="I354" t="str">
        <f>INDEX([1]products!$A$1:$G$49,MATCH([1]orders!$D354,[1]products!$A$1:$A$49,0),MATCH([1]orders!I$1,[1]products!$A$1:$G$1,0))</f>
        <v>Lib</v>
      </c>
      <c r="J354" t="str">
        <f>INDEX([1]products!$A$1:$G$49,MATCH([1]orders!$D354,[1]products!$A$1:$A$49,0),MATCH([1]orders!J$1,[1]products!$A$1:$G$1,0))</f>
        <v>L</v>
      </c>
      <c r="K354" s="11">
        <f>INDEX([1]products!$A$1:$G$49,MATCH([1]orders!$D354,[1]products!$A$1:$A$49,0),MATCH([1]orders!K$1,[1]products!$A$1:$G$1,0))</f>
        <v>0.2</v>
      </c>
      <c r="L354" s="3">
        <f>INDEX([1]products!$A$1:$G$49,MATCH([1]orders!$D354,[1]products!$A$1:$A$49,0),MATCH([1]orders!L$1,[1]products!$A$1:$G$1,0))</f>
        <v>4.7549999999999999</v>
      </c>
      <c r="M354" s="3">
        <f>L354*E354</f>
        <v>23.774999999999999</v>
      </c>
      <c r="N354" t="str">
        <f>IF(I354="Rob","Robusta",IF(I354="Exc","Excelsa",IF(I354="Ara","Arabica",IF(I354="Lib","Liberica",""))))</f>
        <v>Liberica</v>
      </c>
      <c r="O354" t="str">
        <f>IF(J354="M","Medium",IF(J354="L","Light",IF(J354="D","Dark","")))</f>
        <v>Light</v>
      </c>
      <c r="P354" t="str">
        <f>_xlfn.XLOOKUP(C354,[1]customers!$A$1:$A$1001,[1]customers!$I$1:$I$1001,,0)</f>
        <v>Yes</v>
      </c>
    </row>
    <row r="355" spans="1:16" x14ac:dyDescent="0.25">
      <c r="A355" s="2" t="s">
        <v>5030</v>
      </c>
      <c r="B355" s="4">
        <v>43820</v>
      </c>
      <c r="C355" s="2" t="s">
        <v>5031</v>
      </c>
      <c r="D355" t="s">
        <v>6166</v>
      </c>
      <c r="E355" s="2">
        <v>4</v>
      </c>
      <c r="F355" s="2" t="str">
        <f>_xlfn.XLOOKUP(C355,[1]customers!$A$1:$A$1001,[1]customers!$B$1:$B$1001,,0)</f>
        <v>Darn Penquet</v>
      </c>
      <c r="G355" s="2" t="str">
        <f>IF(_xlfn.XLOOKUP(C355,[1]customers!$A$1:$A$1001,[1]customers!$C$1:$C$1001,,0)=0,"",_xlfn.XLOOKUP(C355,[1]customers!$A$1:$A$1001,[1]customers!$C$1:$C$1001,,0))</f>
        <v>dpenquetmb@diigo.com</v>
      </c>
      <c r="H355" s="2" t="str">
        <f>_xlfn.XLOOKUP(C355,[1]customers!A$1:A$1001,[1]customers!$G$1:$G$1001,,0)</f>
        <v>United States</v>
      </c>
      <c r="I355" t="str">
        <f>INDEX([1]products!$A$1:$G$49,MATCH([1]orders!$D355,[1]products!$A$1:$A$49,0),MATCH([1]orders!I$1,[1]products!$A$1:$G$1,0))</f>
        <v>Exc</v>
      </c>
      <c r="J355" t="str">
        <f>INDEX([1]products!$A$1:$G$49,MATCH([1]orders!$D355,[1]products!$A$1:$A$49,0),MATCH([1]orders!J$1,[1]products!$A$1:$G$1,0))</f>
        <v>M</v>
      </c>
      <c r="K355" s="11">
        <f>INDEX([1]products!$A$1:$G$49,MATCH([1]orders!$D355,[1]products!$A$1:$A$49,0),MATCH([1]orders!K$1,[1]products!$A$1:$G$1,0))</f>
        <v>2.5</v>
      </c>
      <c r="L355" s="3">
        <f>INDEX([1]products!$A$1:$G$49,MATCH([1]orders!$D355,[1]products!$A$1:$A$49,0),MATCH([1]orders!L$1,[1]products!$A$1:$G$1,0))</f>
        <v>31.624999999999996</v>
      </c>
      <c r="M355" s="3">
        <f>L355*E355</f>
        <v>126.49999999999999</v>
      </c>
      <c r="N355" t="str">
        <f>IF(I355="Rob","Robusta",IF(I355="Exc","Excelsa",IF(I355="Ara","Arabica",IF(I355="Lib","Liberica",""))))</f>
        <v>Excelsa</v>
      </c>
      <c r="O355" t="str">
        <f>IF(J355="M","Medium",IF(J355="L","Light",IF(J355="D","Dark","")))</f>
        <v>Medium</v>
      </c>
      <c r="P355" t="str">
        <f>_xlfn.XLOOKUP(C355,[1]customers!$A$1:$A$1001,[1]customers!$I$1:$I$1001,,0)</f>
        <v>No</v>
      </c>
    </row>
    <row r="356" spans="1:16" x14ac:dyDescent="0.25">
      <c r="A356" s="2" t="s">
        <v>5666</v>
      </c>
      <c r="B356" s="4">
        <v>43821</v>
      </c>
      <c r="C356" s="2" t="s">
        <v>5667</v>
      </c>
      <c r="D356" t="s">
        <v>6185</v>
      </c>
      <c r="E356" s="2">
        <v>3</v>
      </c>
      <c r="F356" s="2" t="str">
        <f>_xlfn.XLOOKUP(C356,[1]customers!$A$1:$A$1001,[1]customers!$B$1:$B$1001,,0)</f>
        <v>Isis Hessel</v>
      </c>
      <c r="G356" s="2" t="str">
        <f>IF(_xlfn.XLOOKUP(C356,[1]customers!$A$1:$A$1001,[1]customers!$C$1:$C$1001,,0)=0,"",_xlfn.XLOOKUP(C356,[1]customers!$A$1:$A$1001,[1]customers!$C$1:$C$1001,,0))</f>
        <v>ihesselpf@ox.ac.uk</v>
      </c>
      <c r="H356" s="2" t="str">
        <f>_xlfn.XLOOKUP(C356,[1]customers!A$1:A$1001,[1]customers!$G$1:$G$1001,,0)</f>
        <v>United States</v>
      </c>
      <c r="I356" t="str">
        <f>INDEX([1]products!$A$1:$G$49,MATCH([1]orders!$D356,[1]products!$A$1:$A$49,0),MATCH([1]orders!I$1,[1]products!$A$1:$G$1,0))</f>
        <v>Exc</v>
      </c>
      <c r="J356" t="str">
        <f>INDEX([1]products!$A$1:$G$49,MATCH([1]orders!$D356,[1]products!$A$1:$A$49,0),MATCH([1]orders!J$1,[1]products!$A$1:$G$1,0))</f>
        <v>D</v>
      </c>
      <c r="K356" s="11">
        <f>INDEX([1]products!$A$1:$G$49,MATCH([1]orders!$D356,[1]products!$A$1:$A$49,0),MATCH([1]orders!K$1,[1]products!$A$1:$G$1,0))</f>
        <v>2.5</v>
      </c>
      <c r="L356" s="3">
        <f>INDEX([1]products!$A$1:$G$49,MATCH([1]orders!$D356,[1]products!$A$1:$A$49,0),MATCH([1]orders!L$1,[1]products!$A$1:$G$1,0))</f>
        <v>27.945</v>
      </c>
      <c r="M356" s="3">
        <f>L356*E356</f>
        <v>83.835000000000008</v>
      </c>
      <c r="N356" t="str">
        <f>IF(I356="Rob","Robusta",IF(I356="Exc","Excelsa",IF(I356="Ara","Arabica",IF(I356="Lib","Liberica",""))))</f>
        <v>Excelsa</v>
      </c>
      <c r="O356" t="str">
        <f>IF(J356="M","Medium",IF(J356="L","Light",IF(J356="D","Dark","")))</f>
        <v>Dark</v>
      </c>
      <c r="P356" t="str">
        <f>_xlfn.XLOOKUP(C356,[1]customers!$A$1:$A$1001,[1]customers!$I$1:$I$1001,,0)</f>
        <v>Yes</v>
      </c>
    </row>
    <row r="357" spans="1:16" x14ac:dyDescent="0.25">
      <c r="A357" s="2" t="s">
        <v>6064</v>
      </c>
      <c r="B357" s="4">
        <v>43822</v>
      </c>
      <c r="C357" s="2" t="s">
        <v>6065</v>
      </c>
      <c r="D357" t="s">
        <v>6181</v>
      </c>
      <c r="E357" s="2">
        <v>1</v>
      </c>
      <c r="F357" s="2" t="str">
        <f>_xlfn.XLOOKUP(C357,[1]customers!$A$1:$A$1001,[1]customers!$B$1:$B$1001,,0)</f>
        <v>Claudell Ayre</v>
      </c>
      <c r="G357" s="2" t="str">
        <f>IF(_xlfn.XLOOKUP(C357,[1]customers!$A$1:$A$1001,[1]customers!$C$1:$C$1001,,0)=0,"",_xlfn.XLOOKUP(C357,[1]customers!$A$1:$A$1001,[1]customers!$C$1:$C$1001,,0))</f>
        <v>cayrere@symantec.com</v>
      </c>
      <c r="H357" s="2" t="str">
        <f>_xlfn.XLOOKUP(C357,[1]customers!A$1:A$1001,[1]customers!$G$1:$G$1001,,0)</f>
        <v>United States</v>
      </c>
      <c r="I357" t="str">
        <f>INDEX([1]products!$A$1:$G$49,MATCH([1]orders!$D357,[1]products!$A$1:$A$49,0),MATCH([1]orders!I$1,[1]products!$A$1:$G$1,0))</f>
        <v>Lib</v>
      </c>
      <c r="J357" t="str">
        <f>INDEX([1]products!$A$1:$G$49,MATCH([1]orders!$D357,[1]products!$A$1:$A$49,0),MATCH([1]orders!J$1,[1]products!$A$1:$G$1,0))</f>
        <v>M</v>
      </c>
      <c r="K357" s="11">
        <f>INDEX([1]products!$A$1:$G$49,MATCH([1]orders!$D357,[1]products!$A$1:$A$49,0),MATCH([1]orders!K$1,[1]products!$A$1:$G$1,0))</f>
        <v>2.5</v>
      </c>
      <c r="L357" s="3">
        <f>INDEX([1]products!$A$1:$G$49,MATCH([1]orders!$D357,[1]products!$A$1:$A$49,0),MATCH([1]orders!L$1,[1]products!$A$1:$G$1,0))</f>
        <v>33.464999999999996</v>
      </c>
      <c r="M357" s="3">
        <f>L357*E357</f>
        <v>33.464999999999996</v>
      </c>
      <c r="N357" t="str">
        <f>IF(I357="Rob","Robusta",IF(I357="Exc","Excelsa",IF(I357="Ara","Arabica",IF(I357="Lib","Liberica",""))))</f>
        <v>Liberica</v>
      </c>
      <c r="O357" t="str">
        <f>IF(J357="M","Medium",IF(J357="L","Light",IF(J357="D","Dark","")))</f>
        <v>Medium</v>
      </c>
      <c r="P357" t="str">
        <f>_xlfn.XLOOKUP(C357,[1]customers!$A$1:$A$1001,[1]customers!$I$1:$I$1001,,0)</f>
        <v>No</v>
      </c>
    </row>
    <row r="358" spans="1:16" x14ac:dyDescent="0.25">
      <c r="A358" s="2" t="s">
        <v>1083</v>
      </c>
      <c r="B358" s="4">
        <v>43823</v>
      </c>
      <c r="C358" s="2" t="s">
        <v>1084</v>
      </c>
      <c r="D358" t="s">
        <v>6183</v>
      </c>
      <c r="E358" s="2">
        <v>2</v>
      </c>
      <c r="F358" s="2" t="str">
        <f>_xlfn.XLOOKUP(C358,[1]customers!$A$1:$A$1001,[1]customers!$B$1:$B$1001,,0)</f>
        <v>Lind Conyers</v>
      </c>
      <c r="G358" s="2" t="str">
        <f>IF(_xlfn.XLOOKUP(C358,[1]customers!$A$1:$A$1001,[1]customers!$C$1:$C$1001,,0)=0,"",_xlfn.XLOOKUP(C358,[1]customers!$A$1:$A$1001,[1]customers!$C$1:$C$1001,,0))</f>
        <v>lconyers2y@twitter.com</v>
      </c>
      <c r="H358" s="2" t="str">
        <f>_xlfn.XLOOKUP(C358,[1]customers!A$1:A$1001,[1]customers!$G$1:$G$1001,,0)</f>
        <v>United States</v>
      </c>
      <c r="I358" t="str">
        <f>INDEX([1]products!$A$1:$G$49,MATCH([1]orders!$D358,[1]products!$A$1:$A$49,0),MATCH([1]orders!I$1,[1]products!$A$1:$G$1,0))</f>
        <v>Exc</v>
      </c>
      <c r="J358" t="str">
        <f>INDEX([1]products!$A$1:$G$49,MATCH([1]orders!$D358,[1]products!$A$1:$A$49,0),MATCH([1]orders!J$1,[1]products!$A$1:$G$1,0))</f>
        <v>D</v>
      </c>
      <c r="K358" s="11">
        <f>INDEX([1]products!$A$1:$G$49,MATCH([1]orders!$D358,[1]products!$A$1:$A$49,0),MATCH([1]orders!K$1,[1]products!$A$1:$G$1,0))</f>
        <v>1</v>
      </c>
      <c r="L358" s="3">
        <f>INDEX([1]products!$A$1:$G$49,MATCH([1]orders!$D358,[1]products!$A$1:$A$49,0),MATCH([1]orders!L$1,[1]products!$A$1:$G$1,0))</f>
        <v>12.15</v>
      </c>
      <c r="M358" s="3">
        <f>L358*E358</f>
        <v>24.3</v>
      </c>
      <c r="N358" t="str">
        <f>IF(I358="Rob","Robusta",IF(I358="Exc","Excelsa",IF(I358="Ara","Arabica",IF(I358="Lib","Liberica",""))))</f>
        <v>Excelsa</v>
      </c>
      <c r="O358" t="str">
        <f>IF(J358="M","Medium",IF(J358="L","Light",IF(J358="D","Dark","")))</f>
        <v>Dark</v>
      </c>
      <c r="P358" t="str">
        <f>_xlfn.XLOOKUP(C358,[1]customers!$A$1:$A$1001,[1]customers!$I$1:$I$1001,,0)</f>
        <v>No</v>
      </c>
    </row>
    <row r="359" spans="1:16" x14ac:dyDescent="0.25">
      <c r="A359" s="2" t="s">
        <v>5483</v>
      </c>
      <c r="B359" s="4">
        <v>43824</v>
      </c>
      <c r="C359" s="2" t="s">
        <v>5484</v>
      </c>
      <c r="D359" t="s">
        <v>6175</v>
      </c>
      <c r="E359" s="2">
        <v>3</v>
      </c>
      <c r="F359" s="2" t="str">
        <f>_xlfn.XLOOKUP(C359,[1]customers!$A$1:$A$1001,[1]customers!$B$1:$B$1001,,0)</f>
        <v>Lindon Agnolo</v>
      </c>
      <c r="G359" s="2" t="str">
        <f>IF(_xlfn.XLOOKUP(C359,[1]customers!$A$1:$A$1001,[1]customers!$C$1:$C$1001,,0)=0,"",_xlfn.XLOOKUP(C359,[1]customers!$A$1:$A$1001,[1]customers!$C$1:$C$1001,,0))</f>
        <v>lagnolooj@pinterest.com</v>
      </c>
      <c r="H359" s="2" t="str">
        <f>_xlfn.XLOOKUP(C359,[1]customers!A$1:A$1001,[1]customers!$G$1:$G$1001,,0)</f>
        <v>United States</v>
      </c>
      <c r="I359" t="str">
        <f>INDEX([1]products!$A$1:$G$49,MATCH([1]orders!$D359,[1]products!$A$1:$A$49,0),MATCH([1]orders!I$1,[1]products!$A$1:$G$1,0))</f>
        <v>Ara</v>
      </c>
      <c r="J359" t="str">
        <f>INDEX([1]products!$A$1:$G$49,MATCH([1]orders!$D359,[1]products!$A$1:$A$49,0),MATCH([1]orders!J$1,[1]products!$A$1:$G$1,0))</f>
        <v>M</v>
      </c>
      <c r="K359" s="11">
        <f>INDEX([1]products!$A$1:$G$49,MATCH([1]orders!$D359,[1]products!$A$1:$A$49,0),MATCH([1]orders!K$1,[1]products!$A$1:$G$1,0))</f>
        <v>2.5</v>
      </c>
      <c r="L359" s="3">
        <f>INDEX([1]products!$A$1:$G$49,MATCH([1]orders!$D359,[1]products!$A$1:$A$49,0),MATCH([1]orders!L$1,[1]products!$A$1:$G$1,0))</f>
        <v>25.874999999999996</v>
      </c>
      <c r="M359" s="3">
        <f>L359*E359</f>
        <v>77.624999999999986</v>
      </c>
      <c r="N359" t="str">
        <f>IF(I359="Rob","Robusta",IF(I359="Exc","Excelsa",IF(I359="Ara","Arabica",IF(I359="Lib","Liberica",""))))</f>
        <v>Arabica</v>
      </c>
      <c r="O359" t="str">
        <f>IF(J359="M","Medium",IF(J359="L","Light",IF(J359="D","Dark","")))</f>
        <v>Medium</v>
      </c>
      <c r="P359" t="str">
        <f>_xlfn.XLOOKUP(C359,[1]customers!$A$1:$A$1001,[1]customers!$I$1:$I$1001,,0)</f>
        <v>Yes</v>
      </c>
    </row>
    <row r="360" spans="1:16" x14ac:dyDescent="0.25">
      <c r="A360" s="2" t="s">
        <v>2097</v>
      </c>
      <c r="B360" s="4">
        <v>43825</v>
      </c>
      <c r="C360" s="2" t="s">
        <v>2098</v>
      </c>
      <c r="D360" t="s">
        <v>6166</v>
      </c>
      <c r="E360" s="2">
        <v>3</v>
      </c>
      <c r="F360" s="2" t="str">
        <f>_xlfn.XLOOKUP(C360,[1]customers!$A$1:$A$1001,[1]customers!$B$1:$B$1001,,0)</f>
        <v>Nanine McCarthy</v>
      </c>
      <c r="G360" s="2" t="str">
        <f>IF(_xlfn.XLOOKUP(C360,[1]customers!$A$1:$A$1001,[1]customers!$C$1:$C$1001,,0)=0,"",_xlfn.XLOOKUP(C360,[1]customers!$A$1:$A$1001,[1]customers!$C$1:$C$1001,,0))</f>
        <v/>
      </c>
      <c r="H360" s="2" t="str">
        <f>_xlfn.XLOOKUP(C360,[1]customers!A$1:A$1001,[1]customers!$G$1:$G$1001,,0)</f>
        <v>United States</v>
      </c>
      <c r="I360" t="str">
        <f>INDEX([1]products!$A$1:$G$49,MATCH([1]orders!$D360,[1]products!$A$1:$A$49,0),MATCH([1]orders!I$1,[1]products!$A$1:$G$1,0))</f>
        <v>Exc</v>
      </c>
      <c r="J360" t="str">
        <f>INDEX([1]products!$A$1:$G$49,MATCH([1]orders!$D360,[1]products!$A$1:$A$49,0),MATCH([1]orders!J$1,[1]products!$A$1:$G$1,0))</f>
        <v>M</v>
      </c>
      <c r="K360" s="11">
        <f>INDEX([1]products!$A$1:$G$49,MATCH([1]orders!$D360,[1]products!$A$1:$A$49,0),MATCH([1]orders!K$1,[1]products!$A$1:$G$1,0))</f>
        <v>2.5</v>
      </c>
      <c r="L360" s="3">
        <f>INDEX([1]products!$A$1:$G$49,MATCH([1]orders!$D360,[1]products!$A$1:$A$49,0),MATCH([1]orders!L$1,[1]products!$A$1:$G$1,0))</f>
        <v>31.624999999999996</v>
      </c>
      <c r="M360" s="3">
        <f>L360*E360</f>
        <v>94.874999999999986</v>
      </c>
      <c r="N360" t="str">
        <f>IF(I360="Rob","Robusta",IF(I360="Exc","Excelsa",IF(I360="Ara","Arabica",IF(I360="Lib","Liberica",""))))</f>
        <v>Excelsa</v>
      </c>
      <c r="O360" t="str">
        <f>IF(J360="M","Medium",IF(J360="L","Light",IF(J360="D","Dark","")))</f>
        <v>Medium</v>
      </c>
      <c r="P360" t="str">
        <f>_xlfn.XLOOKUP(C360,[1]customers!$A$1:$A$1001,[1]customers!$I$1:$I$1001,,0)</f>
        <v>No</v>
      </c>
    </row>
    <row r="361" spans="1:16" x14ac:dyDescent="0.25">
      <c r="A361" s="2" t="s">
        <v>4516</v>
      </c>
      <c r="B361" s="4">
        <v>43826</v>
      </c>
      <c r="C361" s="2" t="s">
        <v>4517</v>
      </c>
      <c r="D361" t="s">
        <v>6174</v>
      </c>
      <c r="E361" s="2">
        <v>1</v>
      </c>
      <c r="F361" s="2" t="str">
        <f>_xlfn.XLOOKUP(C361,[1]customers!$A$1:$A$1001,[1]customers!$B$1:$B$1001,,0)</f>
        <v>Sacha Bruun</v>
      </c>
      <c r="G361" s="2" t="str">
        <f>IF(_xlfn.XLOOKUP(C361,[1]customers!$A$1:$A$1001,[1]customers!$C$1:$C$1001,,0)=0,"",_xlfn.XLOOKUP(C361,[1]customers!$A$1:$A$1001,[1]customers!$C$1:$C$1001,,0))</f>
        <v>sbruunjt@blogtalkradio.com</v>
      </c>
      <c r="H361" s="2" t="str">
        <f>_xlfn.XLOOKUP(C361,[1]customers!A$1:A$1001,[1]customers!$G$1:$G$1001,,0)</f>
        <v>United States</v>
      </c>
      <c r="I361" t="str">
        <f>INDEX([1]products!$A$1:$G$49,MATCH([1]orders!$D361,[1]products!$A$1:$A$49,0),MATCH([1]orders!I$1,[1]products!$A$1:$G$1,0))</f>
        <v>Rob</v>
      </c>
      <c r="J361" t="str">
        <f>INDEX([1]products!$A$1:$G$49,MATCH([1]orders!$D361,[1]products!$A$1:$A$49,0),MATCH([1]orders!J$1,[1]products!$A$1:$G$1,0))</f>
        <v>M</v>
      </c>
      <c r="K361" s="11">
        <f>INDEX([1]products!$A$1:$G$49,MATCH([1]orders!$D361,[1]products!$A$1:$A$49,0),MATCH([1]orders!K$1,[1]products!$A$1:$G$1,0))</f>
        <v>0.2</v>
      </c>
      <c r="L361" s="3">
        <f>INDEX([1]products!$A$1:$G$49,MATCH([1]orders!$D361,[1]products!$A$1:$A$49,0),MATCH([1]orders!L$1,[1]products!$A$1:$G$1,0))</f>
        <v>2.9849999999999999</v>
      </c>
      <c r="M361" s="3">
        <f>L361*E361</f>
        <v>2.9849999999999999</v>
      </c>
      <c r="N361" t="str">
        <f>IF(I361="Rob","Robusta",IF(I361="Exc","Excelsa",IF(I361="Ara","Arabica",IF(I361="Lib","Liberica",""))))</f>
        <v>Robusta</v>
      </c>
      <c r="O361" t="str">
        <f>IF(J361="M","Medium",IF(J361="L","Light",IF(J361="D","Dark","")))</f>
        <v>Medium</v>
      </c>
      <c r="P361" t="str">
        <f>_xlfn.XLOOKUP(C361,[1]customers!$A$1:$A$1001,[1]customers!$I$1:$I$1001,,0)</f>
        <v>No</v>
      </c>
    </row>
    <row r="362" spans="1:16" x14ac:dyDescent="0.25">
      <c r="A362" s="2" t="s">
        <v>3187</v>
      </c>
      <c r="B362" s="4">
        <v>43827</v>
      </c>
      <c r="C362" s="2" t="s">
        <v>3188</v>
      </c>
      <c r="D362" t="s">
        <v>6159</v>
      </c>
      <c r="E362" s="2">
        <v>6</v>
      </c>
      <c r="F362" s="2" t="str">
        <f>_xlfn.XLOOKUP(C362,[1]customers!$A$1:$A$1001,[1]customers!$B$1:$B$1001,,0)</f>
        <v>Fanny Flanagan</v>
      </c>
      <c r="G362" s="2" t="str">
        <f>IF(_xlfn.XLOOKUP(C362,[1]customers!$A$1:$A$1001,[1]customers!$C$1:$C$1001,,0)=0,"",_xlfn.XLOOKUP(C362,[1]customers!$A$1:$A$1001,[1]customers!$C$1:$C$1001,,0))</f>
        <v>fflanagand9@woothemes.com</v>
      </c>
      <c r="H362" s="2" t="str">
        <f>_xlfn.XLOOKUP(C362,[1]customers!A$1:A$1001,[1]customers!$G$1:$G$1001,,0)</f>
        <v>United States</v>
      </c>
      <c r="I362" t="str">
        <f>INDEX([1]products!$A$1:$G$49,MATCH([1]orders!$D362,[1]products!$A$1:$A$49,0),MATCH([1]orders!I$1,[1]products!$A$1:$G$1,0))</f>
        <v>Lib</v>
      </c>
      <c r="J362" t="str">
        <f>INDEX([1]products!$A$1:$G$49,MATCH([1]orders!$D362,[1]products!$A$1:$A$49,0),MATCH([1]orders!J$1,[1]products!$A$1:$G$1,0))</f>
        <v>M</v>
      </c>
      <c r="K362" s="11">
        <f>INDEX([1]products!$A$1:$G$49,MATCH([1]orders!$D362,[1]products!$A$1:$A$49,0),MATCH([1]orders!K$1,[1]products!$A$1:$G$1,0))</f>
        <v>0.2</v>
      </c>
      <c r="L362" s="3">
        <f>INDEX([1]products!$A$1:$G$49,MATCH([1]orders!$D362,[1]products!$A$1:$A$49,0),MATCH([1]orders!L$1,[1]products!$A$1:$G$1,0))</f>
        <v>4.3650000000000002</v>
      </c>
      <c r="M362" s="3">
        <f>L362*E362</f>
        <v>26.19</v>
      </c>
      <c r="N362" t="str">
        <f>IF(I362="Rob","Robusta",IF(I362="Exc","Excelsa",IF(I362="Ara","Arabica",IF(I362="Lib","Liberica",""))))</f>
        <v>Liberica</v>
      </c>
      <c r="O362" t="str">
        <f>IF(J362="M","Medium",IF(J362="L","Light",IF(J362="D","Dark","")))</f>
        <v>Medium</v>
      </c>
      <c r="P362" t="str">
        <f>_xlfn.XLOOKUP(C362,[1]customers!$A$1:$A$1001,[1]customers!$I$1:$I$1001,,0)</f>
        <v>No</v>
      </c>
    </row>
    <row r="363" spans="1:16" x14ac:dyDescent="0.25">
      <c r="A363" s="2" t="s">
        <v>3767</v>
      </c>
      <c r="B363" s="4">
        <v>43828</v>
      </c>
      <c r="C363" s="2" t="s">
        <v>3768</v>
      </c>
      <c r="D363" t="s">
        <v>6171</v>
      </c>
      <c r="E363" s="2">
        <v>3</v>
      </c>
      <c r="F363" s="2" t="str">
        <f>_xlfn.XLOOKUP(C363,[1]customers!$A$1:$A$1001,[1]customers!$B$1:$B$1001,,0)</f>
        <v>Reinaldos Kirtley</v>
      </c>
      <c r="G363" s="2" t="str">
        <f>IF(_xlfn.XLOOKUP(C363,[1]customers!$A$1:$A$1001,[1]customers!$C$1:$C$1001,,0)=0,"",_xlfn.XLOOKUP(C363,[1]customers!$A$1:$A$1001,[1]customers!$C$1:$C$1001,,0))</f>
        <v>rkirtleyg4@hatena.ne.jp</v>
      </c>
      <c r="H363" s="2" t="str">
        <f>_xlfn.XLOOKUP(C363,[1]customers!A$1:A$1001,[1]customers!$G$1:$G$1001,,0)</f>
        <v>United States</v>
      </c>
      <c r="I363" t="str">
        <f>INDEX([1]products!$A$1:$G$49,MATCH([1]orders!$D363,[1]products!$A$1:$A$49,0),MATCH([1]orders!I$1,[1]products!$A$1:$G$1,0))</f>
        <v>Exc</v>
      </c>
      <c r="J363" t="str">
        <f>INDEX([1]products!$A$1:$G$49,MATCH([1]orders!$D363,[1]products!$A$1:$A$49,0),MATCH([1]orders!J$1,[1]products!$A$1:$G$1,0))</f>
        <v>L</v>
      </c>
      <c r="K363" s="11">
        <f>INDEX([1]products!$A$1:$G$49,MATCH([1]orders!$D363,[1]products!$A$1:$A$49,0),MATCH([1]orders!K$1,[1]products!$A$1:$G$1,0))</f>
        <v>1</v>
      </c>
      <c r="L363" s="3">
        <f>INDEX([1]products!$A$1:$G$49,MATCH([1]orders!$D363,[1]products!$A$1:$A$49,0),MATCH([1]orders!L$1,[1]products!$A$1:$G$1,0))</f>
        <v>14.85</v>
      </c>
      <c r="M363" s="3">
        <f>L363*E363</f>
        <v>44.55</v>
      </c>
      <c r="N363" t="str">
        <f>IF(I363="Rob","Robusta",IF(I363="Exc","Excelsa",IF(I363="Ara","Arabica",IF(I363="Lib","Liberica",""))))</f>
        <v>Excelsa</v>
      </c>
      <c r="O363" t="str">
        <f>IF(J363="M","Medium",IF(J363="L","Light",IF(J363="D","Dark","")))</f>
        <v>Light</v>
      </c>
      <c r="P363" t="str">
        <f>_xlfn.XLOOKUP(C363,[1]customers!$A$1:$A$1001,[1]customers!$I$1:$I$1001,,0)</f>
        <v>Yes</v>
      </c>
    </row>
    <row r="364" spans="1:16" x14ac:dyDescent="0.25">
      <c r="A364" s="2" t="s">
        <v>1283</v>
      </c>
      <c r="B364" s="4">
        <v>43829</v>
      </c>
      <c r="C364" s="2" t="s">
        <v>1284</v>
      </c>
      <c r="D364" t="s">
        <v>6167</v>
      </c>
      <c r="E364" s="2">
        <v>4</v>
      </c>
      <c r="F364" s="2" t="str">
        <f>_xlfn.XLOOKUP(C364,[1]customers!$A$1:$A$1001,[1]customers!$B$1:$B$1001,,0)</f>
        <v>Boyd Bett</v>
      </c>
      <c r="G364" s="2" t="str">
        <f>IF(_xlfn.XLOOKUP(C364,[1]customers!$A$1:$A$1001,[1]customers!$C$1:$C$1001,,0)=0,"",_xlfn.XLOOKUP(C364,[1]customers!$A$1:$A$1001,[1]customers!$C$1:$C$1001,,0))</f>
        <v>bbett3x@google.de</v>
      </c>
      <c r="H364" s="2" t="str">
        <f>_xlfn.XLOOKUP(C364,[1]customers!A$1:A$1001,[1]customers!$G$1:$G$1001,,0)</f>
        <v>United States</v>
      </c>
      <c r="I364" t="str">
        <f>INDEX([1]products!$A$1:$G$49,MATCH([1]orders!$D364,[1]products!$A$1:$A$49,0),MATCH([1]orders!I$1,[1]products!$A$1:$G$1,0))</f>
        <v>Ara</v>
      </c>
      <c r="J364" t="str">
        <f>INDEX([1]products!$A$1:$G$49,MATCH([1]orders!$D364,[1]products!$A$1:$A$49,0),MATCH([1]orders!J$1,[1]products!$A$1:$G$1,0))</f>
        <v>L</v>
      </c>
      <c r="K364" s="11">
        <f>INDEX([1]products!$A$1:$G$49,MATCH([1]orders!$D364,[1]products!$A$1:$A$49,0),MATCH([1]orders!K$1,[1]products!$A$1:$G$1,0))</f>
        <v>0.2</v>
      </c>
      <c r="L364" s="3">
        <f>INDEX([1]products!$A$1:$G$49,MATCH([1]orders!$D364,[1]products!$A$1:$A$49,0),MATCH([1]orders!L$1,[1]products!$A$1:$G$1,0))</f>
        <v>3.8849999999999998</v>
      </c>
      <c r="M364" s="3">
        <f>L364*E364</f>
        <v>15.54</v>
      </c>
      <c r="N364" t="str">
        <f>IF(I364="Rob","Robusta",IF(I364="Exc","Excelsa",IF(I364="Ara","Arabica",IF(I364="Lib","Liberica",""))))</f>
        <v>Arabica</v>
      </c>
      <c r="O364" t="str">
        <f>IF(J364="M","Medium",IF(J364="L","Light",IF(J364="D","Dark","")))</f>
        <v>Light</v>
      </c>
      <c r="P364" t="str">
        <f>_xlfn.XLOOKUP(C364,[1]customers!$A$1:$A$1001,[1]customers!$I$1:$I$1001,,0)</f>
        <v>Yes</v>
      </c>
    </row>
    <row r="365" spans="1:16" x14ac:dyDescent="0.25">
      <c r="A365" s="2" t="s">
        <v>996</v>
      </c>
      <c r="B365" s="4">
        <v>43830</v>
      </c>
      <c r="C365" s="2" t="s">
        <v>997</v>
      </c>
      <c r="D365" t="s">
        <v>6140</v>
      </c>
      <c r="E365" s="2">
        <v>4</v>
      </c>
      <c r="F365" s="2" t="str">
        <f>_xlfn.XLOOKUP(C365,[1]customers!$A$1:$A$1001,[1]customers!$B$1:$B$1001,,0)</f>
        <v>Loydie Langlais</v>
      </c>
      <c r="G365" s="2" t="str">
        <f>IF(_xlfn.XLOOKUP(C365,[1]customers!$A$1:$A$1001,[1]customers!$C$1:$C$1001,,0)=0,"",_xlfn.XLOOKUP(C365,[1]customers!$A$1:$A$1001,[1]customers!$C$1:$C$1001,,0))</f>
        <v/>
      </c>
      <c r="H365" s="2" t="str">
        <f>_xlfn.XLOOKUP(C365,[1]customers!A$1:A$1001,[1]customers!$G$1:$G$1001,,0)</f>
        <v>Ireland</v>
      </c>
      <c r="I365" t="str">
        <f>INDEX([1]products!$A$1:$G$49,MATCH([1]orders!$D365,[1]products!$A$1:$A$49,0),MATCH([1]orders!I$1,[1]products!$A$1:$G$1,0))</f>
        <v>Ara</v>
      </c>
      <c r="J365" t="str">
        <f>INDEX([1]products!$A$1:$G$49,MATCH([1]orders!$D365,[1]products!$A$1:$A$49,0),MATCH([1]orders!J$1,[1]products!$A$1:$G$1,0))</f>
        <v>L</v>
      </c>
      <c r="K365" s="11">
        <f>INDEX([1]products!$A$1:$G$49,MATCH([1]orders!$D365,[1]products!$A$1:$A$49,0),MATCH([1]orders!K$1,[1]products!$A$1:$G$1,0))</f>
        <v>1</v>
      </c>
      <c r="L365" s="3">
        <f>INDEX([1]products!$A$1:$G$49,MATCH([1]orders!$D365,[1]products!$A$1:$A$49,0),MATCH([1]orders!L$1,[1]products!$A$1:$G$1,0))</f>
        <v>12.95</v>
      </c>
      <c r="M365" s="3">
        <f>L365*E365</f>
        <v>51.8</v>
      </c>
      <c r="N365" t="str">
        <f>IF(I365="Rob","Robusta",IF(I365="Exc","Excelsa",IF(I365="Ara","Arabica",IF(I365="Lib","Liberica",""))))</f>
        <v>Arabica</v>
      </c>
      <c r="O365" t="str">
        <f>IF(J365="M","Medium",IF(J365="L","Light",IF(J365="D","Dark","")))</f>
        <v>Light</v>
      </c>
      <c r="P365" t="str">
        <f>_xlfn.XLOOKUP(C365,[1]customers!$A$1:$A$1001,[1]customers!$I$1:$I$1001,,0)</f>
        <v>Yes</v>
      </c>
    </row>
    <row r="366" spans="1:16" x14ac:dyDescent="0.25">
      <c r="A366" s="2" t="s">
        <v>2019</v>
      </c>
      <c r="B366" s="4">
        <v>43831</v>
      </c>
      <c r="C366" s="2" t="s">
        <v>2020</v>
      </c>
      <c r="D366" t="s">
        <v>6154</v>
      </c>
      <c r="E366" s="2">
        <v>4</v>
      </c>
      <c r="F366" s="2" t="str">
        <f>_xlfn.XLOOKUP(C366,[1]customers!$A$1:$A$1001,[1]customers!$B$1:$B$1001,,0)</f>
        <v>Jasper Sisneros</v>
      </c>
      <c r="G366" s="2" t="str">
        <f>IF(_xlfn.XLOOKUP(C366,[1]customers!$A$1:$A$1001,[1]customers!$C$1:$C$1001,,0)=0,"",_xlfn.XLOOKUP(C366,[1]customers!$A$1:$A$1001,[1]customers!$C$1:$C$1001,,0))</f>
        <v>jsisneros7j@a8.net</v>
      </c>
      <c r="H366" s="2" t="str">
        <f>_xlfn.XLOOKUP(C366,[1]customers!A$1:A$1001,[1]customers!$G$1:$G$1001,,0)</f>
        <v>United States</v>
      </c>
      <c r="I366" t="str">
        <f>INDEX([1]products!$A$1:$G$49,MATCH([1]orders!$D366,[1]products!$A$1:$A$49,0),MATCH([1]orders!I$1,[1]products!$A$1:$G$1,0))</f>
        <v>Ara</v>
      </c>
      <c r="J366" t="str">
        <f>INDEX([1]products!$A$1:$G$49,MATCH([1]orders!$D366,[1]products!$A$1:$A$49,0),MATCH([1]orders!J$1,[1]products!$A$1:$G$1,0))</f>
        <v>D</v>
      </c>
      <c r="K366" s="11">
        <f>INDEX([1]products!$A$1:$G$49,MATCH([1]orders!$D366,[1]products!$A$1:$A$49,0),MATCH([1]orders!K$1,[1]products!$A$1:$G$1,0))</f>
        <v>0.2</v>
      </c>
      <c r="L366" s="3">
        <f>INDEX([1]products!$A$1:$G$49,MATCH([1]orders!$D366,[1]products!$A$1:$A$49,0),MATCH([1]orders!L$1,[1]products!$A$1:$G$1,0))</f>
        <v>2.9849999999999999</v>
      </c>
      <c r="M366" s="3">
        <f>L366*E366</f>
        <v>11.94</v>
      </c>
      <c r="N366" t="str">
        <f>IF(I366="Rob","Robusta",IF(I366="Exc","Excelsa",IF(I366="Ara","Arabica",IF(I366="Lib","Liberica",""))))</f>
        <v>Arabica</v>
      </c>
      <c r="O366" t="str">
        <f>IF(J366="M","Medium",IF(J366="L","Light",IF(J366="D","Dark","")))</f>
        <v>Dark</v>
      </c>
      <c r="P366" t="str">
        <f>_xlfn.XLOOKUP(C366,[1]customers!$A$1:$A$1001,[1]customers!$I$1:$I$1001,,0)</f>
        <v>Yes</v>
      </c>
    </row>
    <row r="367" spans="1:16" x14ac:dyDescent="0.25">
      <c r="A367" s="2" t="s">
        <v>2769</v>
      </c>
      <c r="B367" s="4">
        <v>43832</v>
      </c>
      <c r="C367" s="2" t="s">
        <v>2770</v>
      </c>
      <c r="D367" t="s">
        <v>6147</v>
      </c>
      <c r="E367" s="2">
        <v>4</v>
      </c>
      <c r="F367" s="2" t="str">
        <f>_xlfn.XLOOKUP(C367,[1]customers!$A$1:$A$1001,[1]customers!$B$1:$B$1001,,0)</f>
        <v>Tania Craggs</v>
      </c>
      <c r="G367" s="2" t="str">
        <f>IF(_xlfn.XLOOKUP(C367,[1]customers!$A$1:$A$1001,[1]customers!$C$1:$C$1001,,0)=0,"",_xlfn.XLOOKUP(C367,[1]customers!$A$1:$A$1001,[1]customers!$C$1:$C$1001,,0))</f>
        <v>tcraggsb8@house.gov</v>
      </c>
      <c r="H367" s="2" t="str">
        <f>_xlfn.XLOOKUP(C367,[1]customers!A$1:A$1001,[1]customers!$G$1:$G$1001,,0)</f>
        <v>Ireland</v>
      </c>
      <c r="I367" t="str">
        <f>INDEX([1]products!$A$1:$G$49,MATCH([1]orders!$D367,[1]products!$A$1:$A$49,0),MATCH([1]orders!I$1,[1]products!$A$1:$G$1,0))</f>
        <v>Ara</v>
      </c>
      <c r="J367" t="str">
        <f>INDEX([1]products!$A$1:$G$49,MATCH([1]orders!$D367,[1]products!$A$1:$A$49,0),MATCH([1]orders!J$1,[1]products!$A$1:$G$1,0))</f>
        <v>D</v>
      </c>
      <c r="K367" s="11">
        <f>INDEX([1]products!$A$1:$G$49,MATCH([1]orders!$D367,[1]products!$A$1:$A$49,0),MATCH([1]orders!K$1,[1]products!$A$1:$G$1,0))</f>
        <v>1</v>
      </c>
      <c r="L367" s="3">
        <f>INDEX([1]products!$A$1:$G$49,MATCH([1]orders!$D367,[1]products!$A$1:$A$49,0),MATCH([1]orders!L$1,[1]products!$A$1:$G$1,0))</f>
        <v>9.9499999999999993</v>
      </c>
      <c r="M367" s="3">
        <f>L367*E367</f>
        <v>39.799999999999997</v>
      </c>
      <c r="N367" t="str">
        <f>IF(I367="Rob","Robusta",IF(I367="Exc","Excelsa",IF(I367="Ara","Arabica",IF(I367="Lib","Liberica",""))))</f>
        <v>Arabica</v>
      </c>
      <c r="O367" t="str">
        <f>IF(J367="M","Medium",IF(J367="L","Light",IF(J367="D","Dark","")))</f>
        <v>Dark</v>
      </c>
      <c r="P367" t="str">
        <f>_xlfn.XLOOKUP(C367,[1]customers!$A$1:$A$1001,[1]customers!$I$1:$I$1001,,0)</f>
        <v>No</v>
      </c>
    </row>
    <row r="368" spans="1:16" x14ac:dyDescent="0.25">
      <c r="A368" s="2" t="s">
        <v>565</v>
      </c>
      <c r="B368" s="4">
        <v>43833</v>
      </c>
      <c r="C368" s="2" t="s">
        <v>566</v>
      </c>
      <c r="D368" t="s">
        <v>6149</v>
      </c>
      <c r="E368" s="2">
        <v>2</v>
      </c>
      <c r="F368" s="2" t="str">
        <f>_xlfn.XLOOKUP(C368,[1]customers!$A$1:$A$1001,[1]customers!$B$1:$B$1001,,0)</f>
        <v>Terence Vanyutin</v>
      </c>
      <c r="G368" s="2" t="str">
        <f>IF(_xlfn.XLOOKUP(C368,[1]customers!$A$1:$A$1001,[1]customers!$C$1:$C$1001,,0)=0,"",_xlfn.XLOOKUP(C368,[1]customers!$A$1:$A$1001,[1]customers!$C$1:$C$1001,,0))</f>
        <v>tvanyutind@wix.com</v>
      </c>
      <c r="H368" s="2" t="str">
        <f>_xlfn.XLOOKUP(C368,[1]customers!A$1:A$1001,[1]customers!$G$1:$G$1001,,0)</f>
        <v>United States</v>
      </c>
      <c r="I368" t="str">
        <f>INDEX([1]products!$A$1:$G$49,MATCH([1]orders!$D368,[1]products!$A$1:$A$49,0),MATCH([1]orders!I$1,[1]products!$A$1:$G$1,0))</f>
        <v>Rob</v>
      </c>
      <c r="J368" t="str">
        <f>INDEX([1]products!$A$1:$G$49,MATCH([1]orders!$D368,[1]products!$A$1:$A$49,0),MATCH([1]orders!J$1,[1]products!$A$1:$G$1,0))</f>
        <v>D</v>
      </c>
      <c r="K368" s="11">
        <f>INDEX([1]products!$A$1:$G$49,MATCH([1]orders!$D368,[1]products!$A$1:$A$49,0),MATCH([1]orders!K$1,[1]products!$A$1:$G$1,0))</f>
        <v>2.5</v>
      </c>
      <c r="L368" s="3">
        <f>INDEX([1]products!$A$1:$G$49,MATCH([1]orders!$D368,[1]products!$A$1:$A$49,0),MATCH([1]orders!L$1,[1]products!$A$1:$G$1,0))</f>
        <v>20.584999999999997</v>
      </c>
      <c r="M368" s="3">
        <f>L368*E368</f>
        <v>41.169999999999995</v>
      </c>
      <c r="N368" t="str">
        <f>IF(I368="Rob","Robusta",IF(I368="Exc","Excelsa",IF(I368="Ara","Arabica",IF(I368="Lib","Liberica",""))))</f>
        <v>Robusta</v>
      </c>
      <c r="O368" t="str">
        <f>IF(J368="M","Medium",IF(J368="L","Light",IF(J368="D","Dark","")))</f>
        <v>Dark</v>
      </c>
      <c r="P368" t="str">
        <f>_xlfn.XLOOKUP(C368,[1]customers!$A$1:$A$1001,[1]customers!$I$1:$I$1001,,0)</f>
        <v>No</v>
      </c>
    </row>
    <row r="369" spans="1:16" x14ac:dyDescent="0.25">
      <c r="A369" s="2" t="s">
        <v>4770</v>
      </c>
      <c r="B369" s="4">
        <v>43834</v>
      </c>
      <c r="C369" s="2" t="s">
        <v>4771</v>
      </c>
      <c r="D369" t="s">
        <v>6158</v>
      </c>
      <c r="E369" s="2">
        <v>3</v>
      </c>
      <c r="F369" s="2" t="str">
        <f>_xlfn.XLOOKUP(C369,[1]customers!$A$1:$A$1001,[1]customers!$B$1:$B$1001,,0)</f>
        <v>Dorotea Hollyman</v>
      </c>
      <c r="G369" s="2" t="str">
        <f>IF(_xlfn.XLOOKUP(C369,[1]customers!$A$1:$A$1001,[1]customers!$C$1:$C$1001,,0)=0,"",_xlfn.XLOOKUP(C369,[1]customers!$A$1:$A$1001,[1]customers!$C$1:$C$1001,,0))</f>
        <v>dhollymanl1@ibm.com</v>
      </c>
      <c r="H369" s="2" t="str">
        <f>_xlfn.XLOOKUP(C369,[1]customers!A$1:A$1001,[1]customers!$G$1:$G$1001,,0)</f>
        <v>United States</v>
      </c>
      <c r="I369" t="str">
        <f>INDEX([1]products!$A$1:$G$49,MATCH([1]orders!$D369,[1]products!$A$1:$A$49,0),MATCH([1]orders!I$1,[1]products!$A$1:$G$1,0))</f>
        <v>Ara</v>
      </c>
      <c r="J369" t="str">
        <f>INDEX([1]products!$A$1:$G$49,MATCH([1]orders!$D369,[1]products!$A$1:$A$49,0),MATCH([1]orders!J$1,[1]products!$A$1:$G$1,0))</f>
        <v>D</v>
      </c>
      <c r="K369" s="11">
        <f>INDEX([1]products!$A$1:$G$49,MATCH([1]orders!$D369,[1]products!$A$1:$A$49,0),MATCH([1]orders!K$1,[1]products!$A$1:$G$1,0))</f>
        <v>0.5</v>
      </c>
      <c r="L369" s="3">
        <f>INDEX([1]products!$A$1:$G$49,MATCH([1]orders!$D369,[1]products!$A$1:$A$49,0),MATCH([1]orders!L$1,[1]products!$A$1:$G$1,0))</f>
        <v>5.97</v>
      </c>
      <c r="M369" s="3">
        <f>L369*E369</f>
        <v>17.91</v>
      </c>
      <c r="N369" t="str">
        <f>IF(I369="Rob","Robusta",IF(I369="Exc","Excelsa",IF(I369="Ara","Arabica",IF(I369="Lib","Liberica",""))))</f>
        <v>Arabica</v>
      </c>
      <c r="O369" t="str">
        <f>IF(J369="M","Medium",IF(J369="L","Light",IF(J369="D","Dark","")))</f>
        <v>Dark</v>
      </c>
      <c r="P369" t="str">
        <f>_xlfn.XLOOKUP(C369,[1]customers!$A$1:$A$1001,[1]customers!$I$1:$I$1001,,0)</f>
        <v>Yes</v>
      </c>
    </row>
    <row r="370" spans="1:16" x14ac:dyDescent="0.25">
      <c r="A370" s="2" t="s">
        <v>1077</v>
      </c>
      <c r="B370" s="4">
        <v>43835</v>
      </c>
      <c r="C370" s="2" t="s">
        <v>1078</v>
      </c>
      <c r="D370" t="s">
        <v>6157</v>
      </c>
      <c r="E370" s="2">
        <v>6</v>
      </c>
      <c r="F370" s="2" t="str">
        <f>_xlfn.XLOOKUP(C370,[1]customers!$A$1:$A$1001,[1]customers!$B$1:$B$1001,,0)</f>
        <v>Queenie Veel</v>
      </c>
      <c r="G370" s="2" t="str">
        <f>IF(_xlfn.XLOOKUP(C370,[1]customers!$A$1:$A$1001,[1]customers!$C$1:$C$1001,,0)=0,"",_xlfn.XLOOKUP(C370,[1]customers!$A$1:$A$1001,[1]customers!$C$1:$C$1001,,0))</f>
        <v>qveel2x@jugem.jp</v>
      </c>
      <c r="H370" s="2" t="str">
        <f>_xlfn.XLOOKUP(C370,[1]customers!A$1:A$1001,[1]customers!$G$1:$G$1001,,0)</f>
        <v>United States</v>
      </c>
      <c r="I370" t="str">
        <f>INDEX([1]products!$A$1:$G$49,MATCH([1]orders!$D370,[1]products!$A$1:$A$49,0),MATCH([1]orders!I$1,[1]products!$A$1:$G$1,0))</f>
        <v>Ara</v>
      </c>
      <c r="J370" t="str">
        <f>INDEX([1]products!$A$1:$G$49,MATCH([1]orders!$D370,[1]products!$A$1:$A$49,0),MATCH([1]orders!J$1,[1]products!$A$1:$G$1,0))</f>
        <v>M</v>
      </c>
      <c r="K370" s="11">
        <f>INDEX([1]products!$A$1:$G$49,MATCH([1]orders!$D370,[1]products!$A$1:$A$49,0),MATCH([1]orders!K$1,[1]products!$A$1:$G$1,0))</f>
        <v>0.5</v>
      </c>
      <c r="L370" s="3">
        <f>INDEX([1]products!$A$1:$G$49,MATCH([1]orders!$D370,[1]products!$A$1:$A$49,0),MATCH([1]orders!L$1,[1]products!$A$1:$G$1,0))</f>
        <v>6.75</v>
      </c>
      <c r="M370" s="3">
        <f>L370*E370</f>
        <v>40.5</v>
      </c>
      <c r="N370" t="str">
        <f>IF(I370="Rob","Robusta",IF(I370="Exc","Excelsa",IF(I370="Ara","Arabica",IF(I370="Lib","Liberica",""))))</f>
        <v>Arabica</v>
      </c>
      <c r="O370" t="str">
        <f>IF(J370="M","Medium",IF(J370="L","Light",IF(J370="D","Dark","")))</f>
        <v>Medium</v>
      </c>
      <c r="P370" t="str">
        <f>_xlfn.XLOOKUP(C370,[1]customers!$A$1:$A$1001,[1]customers!$I$1:$I$1001,,0)</f>
        <v>Yes</v>
      </c>
    </row>
    <row r="371" spans="1:16" x14ac:dyDescent="0.25">
      <c r="A371" s="2" t="s">
        <v>6030</v>
      </c>
      <c r="B371" s="4">
        <v>43836</v>
      </c>
      <c r="C371" s="2" t="s">
        <v>6031</v>
      </c>
      <c r="D371" t="s">
        <v>6185</v>
      </c>
      <c r="E371" s="2">
        <v>6</v>
      </c>
      <c r="F371" s="2" t="str">
        <f>_xlfn.XLOOKUP(C371,[1]customers!$A$1:$A$1001,[1]customers!$B$1:$B$1001,,0)</f>
        <v>Demetris Micheli</v>
      </c>
      <c r="G371" s="2" t="str">
        <f>IF(_xlfn.XLOOKUP(C371,[1]customers!$A$1:$A$1001,[1]customers!$C$1:$C$1001,,0)=0,"",_xlfn.XLOOKUP(C371,[1]customers!$A$1:$A$1001,[1]customers!$C$1:$C$1001,,0))</f>
        <v/>
      </c>
      <c r="H371" s="2" t="str">
        <f>_xlfn.XLOOKUP(C371,[1]customers!A$1:A$1001,[1]customers!$G$1:$G$1001,,0)</f>
        <v>United States</v>
      </c>
      <c r="I371" t="str">
        <f>INDEX([1]products!$A$1:$G$49,MATCH([1]orders!$D371,[1]products!$A$1:$A$49,0),MATCH([1]orders!I$1,[1]products!$A$1:$G$1,0))</f>
        <v>Exc</v>
      </c>
      <c r="J371" t="str">
        <f>INDEX([1]products!$A$1:$G$49,MATCH([1]orders!$D371,[1]products!$A$1:$A$49,0),MATCH([1]orders!J$1,[1]products!$A$1:$G$1,0))</f>
        <v>D</v>
      </c>
      <c r="K371" s="11">
        <f>INDEX([1]products!$A$1:$G$49,MATCH([1]orders!$D371,[1]products!$A$1:$A$49,0),MATCH([1]orders!K$1,[1]products!$A$1:$G$1,0))</f>
        <v>2.5</v>
      </c>
      <c r="L371" s="3">
        <f>INDEX([1]products!$A$1:$G$49,MATCH([1]orders!$D371,[1]products!$A$1:$A$49,0),MATCH([1]orders!L$1,[1]products!$A$1:$G$1,0))</f>
        <v>27.945</v>
      </c>
      <c r="M371" s="3">
        <f>L371*E371</f>
        <v>167.67000000000002</v>
      </c>
      <c r="N371" t="str">
        <f>IF(I371="Rob","Robusta",IF(I371="Exc","Excelsa",IF(I371="Ara","Arabica",IF(I371="Lib","Liberica",""))))</f>
        <v>Excelsa</v>
      </c>
      <c r="O371" t="str">
        <f>IF(J371="M","Medium",IF(J371="L","Light",IF(J371="D","Dark","")))</f>
        <v>Dark</v>
      </c>
      <c r="P371" t="str">
        <f>_xlfn.XLOOKUP(C371,[1]customers!$A$1:$A$1001,[1]customers!$I$1:$I$1001,,0)</f>
        <v>Yes</v>
      </c>
    </row>
    <row r="372" spans="1:16" x14ac:dyDescent="0.25">
      <c r="A372" s="2" t="s">
        <v>2476</v>
      </c>
      <c r="B372" s="4">
        <v>43837</v>
      </c>
      <c r="C372" s="2" t="s">
        <v>2331</v>
      </c>
      <c r="D372" t="s">
        <v>6144</v>
      </c>
      <c r="E372" s="2">
        <v>5</v>
      </c>
      <c r="F372" s="2" t="str">
        <f>_xlfn.XLOOKUP(C372,[1]customers!$A$1:$A$1001,[1]customers!$B$1:$B$1001,,0)</f>
        <v>Flynn Antony</v>
      </c>
      <c r="G372" s="2" t="str">
        <f>IF(_xlfn.XLOOKUP(C372,[1]customers!$A$1:$A$1001,[1]customers!$C$1:$C$1001,,0)=0,"",_xlfn.XLOOKUP(C372,[1]customers!$A$1:$A$1001,[1]customers!$C$1:$C$1001,,0))</f>
        <v/>
      </c>
      <c r="H372" s="2" t="str">
        <f>_xlfn.XLOOKUP(C372,[1]customers!A$1:A$1001,[1]customers!$G$1:$G$1001,,0)</f>
        <v>United States</v>
      </c>
      <c r="I372" t="str">
        <f>INDEX([1]products!$A$1:$G$49,MATCH([1]orders!$D372,[1]products!$A$1:$A$49,0),MATCH([1]orders!I$1,[1]products!$A$1:$G$1,0))</f>
        <v>Exc</v>
      </c>
      <c r="J372" t="str">
        <f>INDEX([1]products!$A$1:$G$49,MATCH([1]orders!$D372,[1]products!$A$1:$A$49,0),MATCH([1]orders!J$1,[1]products!$A$1:$G$1,0))</f>
        <v>D</v>
      </c>
      <c r="K372" s="11">
        <f>INDEX([1]products!$A$1:$G$49,MATCH([1]orders!$D372,[1]products!$A$1:$A$49,0),MATCH([1]orders!K$1,[1]products!$A$1:$G$1,0))</f>
        <v>0.5</v>
      </c>
      <c r="L372" s="3">
        <f>INDEX([1]products!$A$1:$G$49,MATCH([1]orders!$D372,[1]products!$A$1:$A$49,0),MATCH([1]orders!L$1,[1]products!$A$1:$G$1,0))</f>
        <v>7.29</v>
      </c>
      <c r="M372" s="3">
        <f>L372*E372</f>
        <v>36.450000000000003</v>
      </c>
      <c r="N372" t="str">
        <f>IF(I372="Rob","Robusta",IF(I372="Exc","Excelsa",IF(I372="Ara","Arabica",IF(I372="Lib","Liberica",""))))</f>
        <v>Excelsa</v>
      </c>
      <c r="O372" t="str">
        <f>IF(J372="M","Medium",IF(J372="L","Light",IF(J372="D","Dark","")))</f>
        <v>Dark</v>
      </c>
      <c r="P372" t="str">
        <f>_xlfn.XLOOKUP(C372,[1]customers!$A$1:$A$1001,[1]customers!$I$1:$I$1001,,0)</f>
        <v>No</v>
      </c>
    </row>
    <row r="373" spans="1:16" x14ac:dyDescent="0.25">
      <c r="A373" s="2" t="s">
        <v>2038</v>
      </c>
      <c r="B373" s="4">
        <v>43838</v>
      </c>
      <c r="C373" s="2" t="s">
        <v>2039</v>
      </c>
      <c r="D373" t="s">
        <v>6175</v>
      </c>
      <c r="E373" s="2">
        <v>1</v>
      </c>
      <c r="F373" s="2" t="str">
        <f>_xlfn.XLOOKUP(C373,[1]customers!$A$1:$A$1001,[1]customers!$B$1:$B$1001,,0)</f>
        <v>Donnie Hedlestone</v>
      </c>
      <c r="G373" s="2" t="str">
        <f>IF(_xlfn.XLOOKUP(C373,[1]customers!$A$1:$A$1001,[1]customers!$C$1:$C$1001,,0)=0,"",_xlfn.XLOOKUP(C373,[1]customers!$A$1:$A$1001,[1]customers!$C$1:$C$1001,,0))</f>
        <v>dhedlestone7m@craigslist.org</v>
      </c>
      <c r="H373" s="2" t="str">
        <f>_xlfn.XLOOKUP(C373,[1]customers!A$1:A$1001,[1]customers!$G$1:$G$1001,,0)</f>
        <v>United States</v>
      </c>
      <c r="I373" t="str">
        <f>INDEX([1]products!$A$1:$G$49,MATCH([1]orders!$D373,[1]products!$A$1:$A$49,0),MATCH([1]orders!I$1,[1]products!$A$1:$G$1,0))</f>
        <v>Ara</v>
      </c>
      <c r="J373" t="str">
        <f>INDEX([1]products!$A$1:$G$49,MATCH([1]orders!$D373,[1]products!$A$1:$A$49,0),MATCH([1]orders!J$1,[1]products!$A$1:$G$1,0))</f>
        <v>M</v>
      </c>
      <c r="K373" s="11">
        <f>INDEX([1]products!$A$1:$G$49,MATCH([1]orders!$D373,[1]products!$A$1:$A$49,0),MATCH([1]orders!K$1,[1]products!$A$1:$G$1,0))</f>
        <v>2.5</v>
      </c>
      <c r="L373" s="3">
        <f>INDEX([1]products!$A$1:$G$49,MATCH([1]orders!$D373,[1]products!$A$1:$A$49,0),MATCH([1]orders!L$1,[1]products!$A$1:$G$1,0))</f>
        <v>25.874999999999996</v>
      </c>
      <c r="M373" s="3">
        <f>L373*E373</f>
        <v>25.874999999999996</v>
      </c>
      <c r="N373" t="str">
        <f>IF(I373="Rob","Robusta",IF(I373="Exc","Excelsa",IF(I373="Ara","Arabica",IF(I373="Lib","Liberica",""))))</f>
        <v>Arabica</v>
      </c>
      <c r="O373" t="str">
        <f>IF(J373="M","Medium",IF(J373="L","Light",IF(J373="D","Dark","")))</f>
        <v>Medium</v>
      </c>
      <c r="P373" t="str">
        <f>_xlfn.XLOOKUP(C373,[1]customers!$A$1:$A$1001,[1]customers!$I$1:$I$1001,,0)</f>
        <v>No</v>
      </c>
    </row>
    <row r="374" spans="1:16" x14ac:dyDescent="0.25">
      <c r="A374" s="2" t="s">
        <v>4892</v>
      </c>
      <c r="B374" s="4">
        <v>43839</v>
      </c>
      <c r="C374" s="2" t="s">
        <v>4893</v>
      </c>
      <c r="D374" t="s">
        <v>6143</v>
      </c>
      <c r="E374" s="2">
        <v>6</v>
      </c>
      <c r="F374" s="2" t="str">
        <f>_xlfn.XLOOKUP(C374,[1]customers!$A$1:$A$1001,[1]customers!$B$1:$B$1001,,0)</f>
        <v>Ugo Southerden</v>
      </c>
      <c r="G374" s="2" t="str">
        <f>IF(_xlfn.XLOOKUP(C374,[1]customers!$A$1:$A$1001,[1]customers!$C$1:$C$1001,,0)=0,"",_xlfn.XLOOKUP(C374,[1]customers!$A$1:$A$1001,[1]customers!$C$1:$C$1001,,0))</f>
        <v>usoutherdenln@hao123.com</v>
      </c>
      <c r="H374" s="2" t="str">
        <f>_xlfn.XLOOKUP(C374,[1]customers!A$1:A$1001,[1]customers!$G$1:$G$1001,,0)</f>
        <v>United States</v>
      </c>
      <c r="I374" t="str">
        <f>INDEX([1]products!$A$1:$G$49,MATCH([1]orders!$D374,[1]products!$A$1:$A$49,0),MATCH([1]orders!I$1,[1]products!$A$1:$G$1,0))</f>
        <v>Lib</v>
      </c>
      <c r="J374" t="str">
        <f>INDEX([1]products!$A$1:$G$49,MATCH([1]orders!$D374,[1]products!$A$1:$A$49,0),MATCH([1]orders!J$1,[1]products!$A$1:$G$1,0))</f>
        <v>D</v>
      </c>
      <c r="K374" s="11">
        <f>INDEX([1]products!$A$1:$G$49,MATCH([1]orders!$D374,[1]products!$A$1:$A$49,0),MATCH([1]orders!K$1,[1]products!$A$1:$G$1,0))</f>
        <v>1</v>
      </c>
      <c r="L374" s="3">
        <f>INDEX([1]products!$A$1:$G$49,MATCH([1]orders!$D374,[1]products!$A$1:$A$49,0),MATCH([1]orders!L$1,[1]products!$A$1:$G$1,0))</f>
        <v>12.95</v>
      </c>
      <c r="M374" s="3">
        <f>L374*E374</f>
        <v>77.699999999999989</v>
      </c>
      <c r="N374" t="str">
        <f>IF(I374="Rob","Robusta",IF(I374="Exc","Excelsa",IF(I374="Ara","Arabica",IF(I374="Lib","Liberica",""))))</f>
        <v>Liberica</v>
      </c>
      <c r="O374" t="str">
        <f>IF(J374="M","Medium",IF(J374="L","Light",IF(J374="D","Dark","")))</f>
        <v>Dark</v>
      </c>
      <c r="P374" t="str">
        <f>_xlfn.XLOOKUP(C374,[1]customers!$A$1:$A$1001,[1]customers!$I$1:$I$1001,,0)</f>
        <v>Yes</v>
      </c>
    </row>
    <row r="375" spans="1:16" x14ac:dyDescent="0.25">
      <c r="A375" s="2" t="s">
        <v>4250</v>
      </c>
      <c r="B375" s="4">
        <v>43840</v>
      </c>
      <c r="C375" s="2" t="s">
        <v>4251</v>
      </c>
      <c r="D375" t="s">
        <v>6168</v>
      </c>
      <c r="E375" s="2">
        <v>4</v>
      </c>
      <c r="F375" s="2" t="str">
        <f>_xlfn.XLOOKUP(C375,[1]customers!$A$1:$A$1001,[1]customers!$B$1:$B$1001,,0)</f>
        <v>Jermaine Branchett</v>
      </c>
      <c r="G375" s="2" t="str">
        <f>IF(_xlfn.XLOOKUP(C375,[1]customers!$A$1:$A$1001,[1]customers!$C$1:$C$1001,,0)=0,"",_xlfn.XLOOKUP(C375,[1]customers!$A$1:$A$1001,[1]customers!$C$1:$C$1001,,0))</f>
        <v>jbranchettii@bravesites.com</v>
      </c>
      <c r="H375" s="2" t="str">
        <f>_xlfn.XLOOKUP(C375,[1]customers!A$1:A$1001,[1]customers!$G$1:$G$1001,,0)</f>
        <v>United States</v>
      </c>
      <c r="I375" t="str">
        <f>INDEX([1]products!$A$1:$G$49,MATCH([1]orders!$D375,[1]products!$A$1:$A$49,0),MATCH([1]orders!I$1,[1]products!$A$1:$G$1,0))</f>
        <v>Ara</v>
      </c>
      <c r="J375" t="str">
        <f>INDEX([1]products!$A$1:$G$49,MATCH([1]orders!$D375,[1]products!$A$1:$A$49,0),MATCH([1]orders!J$1,[1]products!$A$1:$G$1,0))</f>
        <v>D</v>
      </c>
      <c r="K375" s="11">
        <f>INDEX([1]products!$A$1:$G$49,MATCH([1]orders!$D375,[1]products!$A$1:$A$49,0),MATCH([1]orders!K$1,[1]products!$A$1:$G$1,0))</f>
        <v>2.5</v>
      </c>
      <c r="L375" s="3">
        <f>INDEX([1]products!$A$1:$G$49,MATCH([1]orders!$D375,[1]products!$A$1:$A$49,0),MATCH([1]orders!L$1,[1]products!$A$1:$G$1,0))</f>
        <v>22.884999999999998</v>
      </c>
      <c r="M375" s="3">
        <f>L375*E375</f>
        <v>91.539999999999992</v>
      </c>
      <c r="N375" t="str">
        <f>IF(I375="Rob","Robusta",IF(I375="Exc","Excelsa",IF(I375="Ara","Arabica",IF(I375="Lib","Liberica",""))))</f>
        <v>Arabica</v>
      </c>
      <c r="O375" t="str">
        <f>IF(J375="M","Medium",IF(J375="L","Light",IF(J375="D","Dark","")))</f>
        <v>Dark</v>
      </c>
      <c r="P375" t="str">
        <f>_xlfn.XLOOKUP(C375,[1]customers!$A$1:$A$1001,[1]customers!$I$1:$I$1001,,0)</f>
        <v>No</v>
      </c>
    </row>
    <row r="376" spans="1:16" x14ac:dyDescent="0.25">
      <c r="A376" s="2" t="s">
        <v>4979</v>
      </c>
      <c r="B376" s="4">
        <v>43841</v>
      </c>
      <c r="C376" s="2" t="s">
        <v>4980</v>
      </c>
      <c r="D376" t="s">
        <v>6182</v>
      </c>
      <c r="E376" s="2">
        <v>5</v>
      </c>
      <c r="F376" s="2" t="str">
        <f>_xlfn.XLOOKUP(C376,[1]customers!$A$1:$A$1001,[1]customers!$B$1:$B$1001,,0)</f>
        <v>Gregorius Trengrove</v>
      </c>
      <c r="G376" s="2" t="str">
        <f>IF(_xlfn.XLOOKUP(C376,[1]customers!$A$1:$A$1001,[1]customers!$C$1:$C$1001,,0)=0,"",_xlfn.XLOOKUP(C376,[1]customers!$A$1:$A$1001,[1]customers!$C$1:$C$1001,,0))</f>
        <v>gtrengrovem2@elpais.com</v>
      </c>
      <c r="H376" s="2" t="str">
        <f>_xlfn.XLOOKUP(C376,[1]customers!A$1:A$1001,[1]customers!$G$1:$G$1001,,0)</f>
        <v>United States</v>
      </c>
      <c r="I376" t="str">
        <f>INDEX([1]products!$A$1:$G$49,MATCH([1]orders!$D376,[1]products!$A$1:$A$49,0),MATCH([1]orders!I$1,[1]products!$A$1:$G$1,0))</f>
        <v>Ara</v>
      </c>
      <c r="J376" t="str">
        <f>INDEX([1]products!$A$1:$G$49,MATCH([1]orders!$D376,[1]products!$A$1:$A$49,0),MATCH([1]orders!J$1,[1]products!$A$1:$G$1,0))</f>
        <v>L</v>
      </c>
      <c r="K376" s="11">
        <f>INDEX([1]products!$A$1:$G$49,MATCH([1]orders!$D376,[1]products!$A$1:$A$49,0),MATCH([1]orders!K$1,[1]products!$A$1:$G$1,0))</f>
        <v>2.5</v>
      </c>
      <c r="L376" s="3">
        <f>INDEX([1]products!$A$1:$G$49,MATCH([1]orders!$D376,[1]products!$A$1:$A$49,0),MATCH([1]orders!L$1,[1]products!$A$1:$G$1,0))</f>
        <v>29.784999999999997</v>
      </c>
      <c r="M376" s="3">
        <f>L376*E376</f>
        <v>148.92499999999998</v>
      </c>
      <c r="N376" t="str">
        <f>IF(I376="Rob","Robusta",IF(I376="Exc","Excelsa",IF(I376="Ara","Arabica",IF(I376="Lib","Liberica",""))))</f>
        <v>Arabica</v>
      </c>
      <c r="O376" t="str">
        <f>IF(J376="M","Medium",IF(J376="L","Light",IF(J376="D","Dark","")))</f>
        <v>Light</v>
      </c>
      <c r="P376" t="str">
        <f>_xlfn.XLOOKUP(C376,[1]customers!$A$1:$A$1001,[1]customers!$I$1:$I$1001,,0)</f>
        <v>No</v>
      </c>
    </row>
    <row r="377" spans="1:16" x14ac:dyDescent="0.25">
      <c r="A377" s="2" t="s">
        <v>2357</v>
      </c>
      <c r="B377" s="4">
        <v>43842</v>
      </c>
      <c r="C377" s="2" t="s">
        <v>2358</v>
      </c>
      <c r="D377" t="s">
        <v>6151</v>
      </c>
      <c r="E377" s="2">
        <v>1</v>
      </c>
      <c r="F377" s="2" t="str">
        <f>_xlfn.XLOOKUP(C377,[1]customers!$A$1:$A$1001,[1]customers!$B$1:$B$1001,,0)</f>
        <v>Corine Drewett</v>
      </c>
      <c r="G377" s="2" t="str">
        <f>IF(_xlfn.XLOOKUP(C377,[1]customers!$A$1:$A$1001,[1]customers!$C$1:$C$1001,,0)=0,"",_xlfn.XLOOKUP(C377,[1]customers!$A$1:$A$1001,[1]customers!$C$1:$C$1001,,0))</f>
        <v>cdrewett97@wikipedia.org</v>
      </c>
      <c r="H377" s="2" t="str">
        <f>_xlfn.XLOOKUP(C377,[1]customers!A$1:A$1001,[1]customers!$G$1:$G$1001,,0)</f>
        <v>United States</v>
      </c>
      <c r="I377" t="str">
        <f>INDEX([1]products!$A$1:$G$49,MATCH([1]orders!$D377,[1]products!$A$1:$A$49,0),MATCH([1]orders!I$1,[1]products!$A$1:$G$1,0))</f>
        <v>Rob</v>
      </c>
      <c r="J377" t="str">
        <f>INDEX([1]products!$A$1:$G$49,MATCH([1]orders!$D377,[1]products!$A$1:$A$49,0),MATCH([1]orders!J$1,[1]products!$A$1:$G$1,0))</f>
        <v>M</v>
      </c>
      <c r="K377" s="11">
        <f>INDEX([1]products!$A$1:$G$49,MATCH([1]orders!$D377,[1]products!$A$1:$A$49,0),MATCH([1]orders!K$1,[1]products!$A$1:$G$1,0))</f>
        <v>2.5</v>
      </c>
      <c r="L377" s="3">
        <f>INDEX([1]products!$A$1:$G$49,MATCH([1]orders!$D377,[1]products!$A$1:$A$49,0),MATCH([1]orders!L$1,[1]products!$A$1:$G$1,0))</f>
        <v>22.884999999999998</v>
      </c>
      <c r="M377" s="3">
        <f>L377*E377</f>
        <v>22.884999999999998</v>
      </c>
      <c r="N377" t="str">
        <f>IF(I377="Rob","Robusta",IF(I377="Exc","Excelsa",IF(I377="Ara","Arabica",IF(I377="Lib","Liberica",""))))</f>
        <v>Robusta</v>
      </c>
      <c r="O377" t="str">
        <f>IF(J377="M","Medium",IF(J377="L","Light",IF(J377="D","Dark","")))</f>
        <v>Medium</v>
      </c>
      <c r="P377" t="str">
        <f>_xlfn.XLOOKUP(C377,[1]customers!$A$1:$A$1001,[1]customers!$I$1:$I$1001,,0)</f>
        <v>Yes</v>
      </c>
    </row>
    <row r="378" spans="1:16" x14ac:dyDescent="0.25">
      <c r="A378" s="2" t="s">
        <v>3112</v>
      </c>
      <c r="B378" s="4">
        <v>43843</v>
      </c>
      <c r="C378" s="2" t="s">
        <v>3113</v>
      </c>
      <c r="D378" t="s">
        <v>6165</v>
      </c>
      <c r="E378" s="2">
        <v>4</v>
      </c>
      <c r="F378" s="2" t="str">
        <f>_xlfn.XLOOKUP(C378,[1]customers!$A$1:$A$1001,[1]customers!$B$1:$B$1001,,0)</f>
        <v>Annetta Brentnall</v>
      </c>
      <c r="G378" s="2" t="str">
        <f>IF(_xlfn.XLOOKUP(C378,[1]customers!$A$1:$A$1001,[1]customers!$C$1:$C$1001,,0)=0,"",_xlfn.XLOOKUP(C378,[1]customers!$A$1:$A$1001,[1]customers!$C$1:$C$1001,,0))</f>
        <v>abrentnallcw@biglobe.ne.jp</v>
      </c>
      <c r="H378" s="2" t="str">
        <f>_xlfn.XLOOKUP(C378,[1]customers!A$1:A$1001,[1]customers!$G$1:$G$1001,,0)</f>
        <v>United Kingdom</v>
      </c>
      <c r="I378" t="str">
        <f>INDEX([1]products!$A$1:$G$49,MATCH([1]orders!$D378,[1]products!$A$1:$A$49,0),MATCH([1]orders!I$1,[1]products!$A$1:$G$1,0))</f>
        <v>Lib</v>
      </c>
      <c r="J378" t="str">
        <f>INDEX([1]products!$A$1:$G$49,MATCH([1]orders!$D378,[1]products!$A$1:$A$49,0),MATCH([1]orders!J$1,[1]products!$A$1:$G$1,0))</f>
        <v>D</v>
      </c>
      <c r="K378" s="11">
        <f>INDEX([1]products!$A$1:$G$49,MATCH([1]orders!$D378,[1]products!$A$1:$A$49,0),MATCH([1]orders!K$1,[1]products!$A$1:$G$1,0))</f>
        <v>2.5</v>
      </c>
      <c r="L378" s="3">
        <f>INDEX([1]products!$A$1:$G$49,MATCH([1]orders!$D378,[1]products!$A$1:$A$49,0),MATCH([1]orders!L$1,[1]products!$A$1:$G$1,0))</f>
        <v>29.784999999999997</v>
      </c>
      <c r="M378" s="3">
        <f>L378*E378</f>
        <v>119.13999999999999</v>
      </c>
      <c r="N378" t="str">
        <f>IF(I378="Rob","Robusta",IF(I378="Exc","Excelsa",IF(I378="Ara","Arabica",IF(I378="Lib","Liberica",""))))</f>
        <v>Liberica</v>
      </c>
      <c r="O378" t="str">
        <f>IF(J378="M","Medium",IF(J378="L","Light",IF(J378="D","Dark","")))</f>
        <v>Dark</v>
      </c>
      <c r="P378" t="str">
        <f>_xlfn.XLOOKUP(C378,[1]customers!$A$1:$A$1001,[1]customers!$I$1:$I$1001,,0)</f>
        <v>No</v>
      </c>
    </row>
    <row r="379" spans="1:16" x14ac:dyDescent="0.25">
      <c r="A379" s="2" t="s">
        <v>3671</v>
      </c>
      <c r="B379" s="4">
        <v>43844</v>
      </c>
      <c r="C379" s="2" t="s">
        <v>3752</v>
      </c>
      <c r="D379" t="s">
        <v>6141</v>
      </c>
      <c r="E379" s="2">
        <v>6</v>
      </c>
      <c r="F379" s="2" t="str">
        <f>_xlfn.XLOOKUP(C379,[1]customers!$A$1:$A$1001,[1]customers!$B$1:$B$1001,,0)</f>
        <v>Don Flintiff</v>
      </c>
      <c r="G379" s="2" t="str">
        <f>IF(_xlfn.XLOOKUP(C379,[1]customers!$A$1:$A$1001,[1]customers!$C$1:$C$1001,,0)=0,"",_xlfn.XLOOKUP(C379,[1]customers!$A$1:$A$1001,[1]customers!$C$1:$C$1001,,0))</f>
        <v>dflintiffg1@e-recht24.de</v>
      </c>
      <c r="H379" s="2" t="str">
        <f>_xlfn.XLOOKUP(C379,[1]customers!A$1:A$1001,[1]customers!$G$1:$G$1001,,0)</f>
        <v>United Kingdom</v>
      </c>
      <c r="I379" t="str">
        <f>INDEX([1]products!$A$1:$G$49,MATCH([1]orders!$D379,[1]products!$A$1:$A$49,0),MATCH([1]orders!I$1,[1]products!$A$1:$G$1,0))</f>
        <v>Exc</v>
      </c>
      <c r="J379" t="str">
        <f>INDEX([1]products!$A$1:$G$49,MATCH([1]orders!$D379,[1]products!$A$1:$A$49,0),MATCH([1]orders!J$1,[1]products!$A$1:$G$1,0))</f>
        <v>M</v>
      </c>
      <c r="K379" s="11">
        <f>INDEX([1]products!$A$1:$G$49,MATCH([1]orders!$D379,[1]products!$A$1:$A$49,0),MATCH([1]orders!K$1,[1]products!$A$1:$G$1,0))</f>
        <v>1</v>
      </c>
      <c r="L379" s="3">
        <f>INDEX([1]products!$A$1:$G$49,MATCH([1]orders!$D379,[1]products!$A$1:$A$49,0),MATCH([1]orders!L$1,[1]products!$A$1:$G$1,0))</f>
        <v>13.75</v>
      </c>
      <c r="M379" s="3">
        <f>L379*E379</f>
        <v>82.5</v>
      </c>
      <c r="N379" t="str">
        <f>IF(I379="Rob","Robusta",IF(I379="Exc","Excelsa",IF(I379="Ara","Arabica",IF(I379="Lib","Liberica",""))))</f>
        <v>Excelsa</v>
      </c>
      <c r="O379" t="str">
        <f>IF(J379="M","Medium",IF(J379="L","Light",IF(J379="D","Dark","")))</f>
        <v>Medium</v>
      </c>
      <c r="P379" t="str">
        <f>_xlfn.XLOOKUP(C379,[1]customers!$A$1:$A$1001,[1]customers!$I$1:$I$1001,,0)</f>
        <v>No</v>
      </c>
    </row>
    <row r="380" spans="1:16" x14ac:dyDescent="0.25">
      <c r="A380" s="2" t="s">
        <v>2050</v>
      </c>
      <c r="B380" s="4">
        <v>43845</v>
      </c>
      <c r="C380" s="2" t="s">
        <v>2051</v>
      </c>
      <c r="D380" t="s">
        <v>6142</v>
      </c>
      <c r="E380" s="2">
        <v>4</v>
      </c>
      <c r="F380" s="2" t="str">
        <f>_xlfn.XLOOKUP(C380,[1]customers!$A$1:$A$1001,[1]customers!$B$1:$B$1001,,0)</f>
        <v>Dorelia Bury</v>
      </c>
      <c r="G380" s="2" t="str">
        <f>IF(_xlfn.XLOOKUP(C380,[1]customers!$A$1:$A$1001,[1]customers!$C$1:$C$1001,,0)=0,"",_xlfn.XLOOKUP(C380,[1]customers!$A$1:$A$1001,[1]customers!$C$1:$C$1001,,0))</f>
        <v>dbury7o@tinyurl.com</v>
      </c>
      <c r="H380" s="2" t="str">
        <f>_xlfn.XLOOKUP(C380,[1]customers!A$1:A$1001,[1]customers!$G$1:$G$1001,,0)</f>
        <v>Ireland</v>
      </c>
      <c r="I380" t="str">
        <f>INDEX([1]products!$A$1:$G$49,MATCH([1]orders!$D380,[1]products!$A$1:$A$49,0),MATCH([1]orders!I$1,[1]products!$A$1:$G$1,0))</f>
        <v>Rob</v>
      </c>
      <c r="J380" t="str">
        <f>INDEX([1]products!$A$1:$G$49,MATCH([1]orders!$D380,[1]products!$A$1:$A$49,0),MATCH([1]orders!J$1,[1]products!$A$1:$G$1,0))</f>
        <v>L</v>
      </c>
      <c r="K380" s="11">
        <f>INDEX([1]products!$A$1:$G$49,MATCH([1]orders!$D380,[1]products!$A$1:$A$49,0),MATCH([1]orders!K$1,[1]products!$A$1:$G$1,0))</f>
        <v>2.5</v>
      </c>
      <c r="L380" s="3">
        <f>INDEX([1]products!$A$1:$G$49,MATCH([1]orders!$D380,[1]products!$A$1:$A$49,0),MATCH([1]orders!L$1,[1]products!$A$1:$G$1,0))</f>
        <v>27.484999999999996</v>
      </c>
      <c r="M380" s="3">
        <f>L380*E380</f>
        <v>109.93999999999998</v>
      </c>
      <c r="N380" t="str">
        <f>IF(I380="Rob","Robusta",IF(I380="Exc","Excelsa",IF(I380="Ara","Arabica",IF(I380="Lib","Liberica",""))))</f>
        <v>Robusta</v>
      </c>
      <c r="O380" t="str">
        <f>IF(J380="M","Medium",IF(J380="L","Light",IF(J380="D","Dark","")))</f>
        <v>Light</v>
      </c>
      <c r="P380" t="str">
        <f>_xlfn.XLOOKUP(C380,[1]customers!$A$1:$A$1001,[1]customers!$I$1:$I$1001,,0)</f>
        <v>Yes</v>
      </c>
    </row>
    <row r="381" spans="1:16" x14ac:dyDescent="0.25">
      <c r="A381" s="2" t="s">
        <v>1845</v>
      </c>
      <c r="B381" s="4">
        <v>43846</v>
      </c>
      <c r="C381" s="2" t="s">
        <v>1846</v>
      </c>
      <c r="D381" t="s">
        <v>6175</v>
      </c>
      <c r="E381" s="2">
        <v>6</v>
      </c>
      <c r="F381" s="2" t="str">
        <f>_xlfn.XLOOKUP(C381,[1]customers!$A$1:$A$1001,[1]customers!$B$1:$B$1001,,0)</f>
        <v>Codi Littrell</v>
      </c>
      <c r="G381" s="2" t="str">
        <f>IF(_xlfn.XLOOKUP(C381,[1]customers!$A$1:$A$1001,[1]customers!$C$1:$C$1001,,0)=0,"",_xlfn.XLOOKUP(C381,[1]customers!$A$1:$A$1001,[1]customers!$C$1:$C$1001,,0))</f>
        <v/>
      </c>
      <c r="H381" s="2" t="str">
        <f>_xlfn.XLOOKUP(C381,[1]customers!A$1:A$1001,[1]customers!$G$1:$G$1001,,0)</f>
        <v>United States</v>
      </c>
      <c r="I381" t="str">
        <f>INDEX([1]products!$A$1:$G$49,MATCH([1]orders!$D381,[1]products!$A$1:$A$49,0),MATCH([1]orders!I$1,[1]products!$A$1:$G$1,0))</f>
        <v>Ara</v>
      </c>
      <c r="J381" t="str">
        <f>INDEX([1]products!$A$1:$G$49,MATCH([1]orders!$D381,[1]products!$A$1:$A$49,0),MATCH([1]orders!J$1,[1]products!$A$1:$G$1,0))</f>
        <v>M</v>
      </c>
      <c r="K381" s="11">
        <f>INDEX([1]products!$A$1:$G$49,MATCH([1]orders!$D381,[1]products!$A$1:$A$49,0),MATCH([1]orders!K$1,[1]products!$A$1:$G$1,0))</f>
        <v>2.5</v>
      </c>
      <c r="L381" s="3">
        <f>INDEX([1]products!$A$1:$G$49,MATCH([1]orders!$D381,[1]products!$A$1:$A$49,0),MATCH([1]orders!L$1,[1]products!$A$1:$G$1,0))</f>
        <v>25.874999999999996</v>
      </c>
      <c r="M381" s="3">
        <f>L381*E381</f>
        <v>155.24999999999997</v>
      </c>
      <c r="N381" t="str">
        <f>IF(I381="Rob","Robusta",IF(I381="Exc","Excelsa",IF(I381="Ara","Arabica",IF(I381="Lib","Liberica",""))))</f>
        <v>Arabica</v>
      </c>
      <c r="O381" t="str">
        <f>IF(J381="M","Medium",IF(J381="L","Light",IF(J381="D","Dark","")))</f>
        <v>Medium</v>
      </c>
      <c r="P381" t="str">
        <f>_xlfn.XLOOKUP(C381,[1]customers!$A$1:$A$1001,[1]customers!$I$1:$I$1001,,0)</f>
        <v>Yes</v>
      </c>
    </row>
    <row r="382" spans="1:16" x14ac:dyDescent="0.25">
      <c r="A382" s="2" t="s">
        <v>2396</v>
      </c>
      <c r="B382" s="4">
        <v>43847</v>
      </c>
      <c r="C382" s="2" t="s">
        <v>2397</v>
      </c>
      <c r="D382" t="s">
        <v>6171</v>
      </c>
      <c r="E382" s="2">
        <v>4</v>
      </c>
      <c r="F382" s="2" t="str">
        <f>_xlfn.XLOOKUP(C382,[1]customers!$A$1:$A$1001,[1]customers!$B$1:$B$1001,,0)</f>
        <v>Wyatan Fetherston</v>
      </c>
      <c r="G382" s="2" t="str">
        <f>IF(_xlfn.XLOOKUP(C382,[1]customers!$A$1:$A$1001,[1]customers!$C$1:$C$1001,,0)=0,"",_xlfn.XLOOKUP(C382,[1]customers!$A$1:$A$1001,[1]customers!$C$1:$C$1001,,0))</f>
        <v>wfetherston9e@constantcontact.com</v>
      </c>
      <c r="H382" s="2" t="str">
        <f>_xlfn.XLOOKUP(C382,[1]customers!A$1:A$1001,[1]customers!$G$1:$G$1001,,0)</f>
        <v>United States</v>
      </c>
      <c r="I382" t="str">
        <f>INDEX([1]products!$A$1:$G$49,MATCH([1]orders!$D382,[1]products!$A$1:$A$49,0),MATCH([1]orders!I$1,[1]products!$A$1:$G$1,0))</f>
        <v>Exc</v>
      </c>
      <c r="J382" t="str">
        <f>INDEX([1]products!$A$1:$G$49,MATCH([1]orders!$D382,[1]products!$A$1:$A$49,0),MATCH([1]orders!J$1,[1]products!$A$1:$G$1,0))</f>
        <v>L</v>
      </c>
      <c r="K382" s="11">
        <f>INDEX([1]products!$A$1:$G$49,MATCH([1]orders!$D382,[1]products!$A$1:$A$49,0),MATCH([1]orders!K$1,[1]products!$A$1:$G$1,0))</f>
        <v>1</v>
      </c>
      <c r="L382" s="3">
        <f>INDEX([1]products!$A$1:$G$49,MATCH([1]orders!$D382,[1]products!$A$1:$A$49,0),MATCH([1]orders!L$1,[1]products!$A$1:$G$1,0))</f>
        <v>14.85</v>
      </c>
      <c r="M382" s="3">
        <f>L382*E382</f>
        <v>59.4</v>
      </c>
      <c r="N382" t="str">
        <f>IF(I382="Rob","Robusta",IF(I382="Exc","Excelsa",IF(I382="Ara","Arabica",IF(I382="Lib","Liberica",""))))</f>
        <v>Excelsa</v>
      </c>
      <c r="O382" t="str">
        <f>IF(J382="M","Medium",IF(J382="L","Light",IF(J382="D","Dark","")))</f>
        <v>Light</v>
      </c>
      <c r="P382" t="str">
        <f>_xlfn.XLOOKUP(C382,[1]customers!$A$1:$A$1001,[1]customers!$I$1:$I$1001,,0)</f>
        <v>No</v>
      </c>
    </row>
    <row r="383" spans="1:16" x14ac:dyDescent="0.25">
      <c r="A383" s="2" t="s">
        <v>5507</v>
      </c>
      <c r="B383" s="4">
        <v>43848</v>
      </c>
      <c r="C383" s="2" t="s">
        <v>5508</v>
      </c>
      <c r="D383" t="s">
        <v>6184</v>
      </c>
      <c r="E383" s="2">
        <v>3</v>
      </c>
      <c r="F383" s="2" t="str">
        <f>_xlfn.XLOOKUP(C383,[1]customers!$A$1:$A$1001,[1]customers!$B$1:$B$1001,,0)</f>
        <v>Kienan Ferson</v>
      </c>
      <c r="G383" s="2" t="str">
        <f>IF(_xlfn.XLOOKUP(C383,[1]customers!$A$1:$A$1001,[1]customers!$C$1:$C$1001,,0)=0,"",_xlfn.XLOOKUP(C383,[1]customers!$A$1:$A$1001,[1]customers!$C$1:$C$1001,,0))</f>
        <v>kfersonon@g.co</v>
      </c>
      <c r="H383" s="2" t="str">
        <f>_xlfn.XLOOKUP(C383,[1]customers!A$1:A$1001,[1]customers!$G$1:$G$1001,,0)</f>
        <v>United States</v>
      </c>
      <c r="I383" t="str">
        <f>INDEX([1]products!$A$1:$G$49,MATCH([1]orders!$D383,[1]products!$A$1:$A$49,0),MATCH([1]orders!I$1,[1]products!$A$1:$G$1,0))</f>
        <v>Exc</v>
      </c>
      <c r="J383" t="str">
        <f>INDEX([1]products!$A$1:$G$49,MATCH([1]orders!$D383,[1]products!$A$1:$A$49,0),MATCH([1]orders!J$1,[1]products!$A$1:$G$1,0))</f>
        <v>L</v>
      </c>
      <c r="K383" s="11">
        <f>INDEX([1]products!$A$1:$G$49,MATCH([1]orders!$D383,[1]products!$A$1:$A$49,0),MATCH([1]orders!K$1,[1]products!$A$1:$G$1,0))</f>
        <v>0.2</v>
      </c>
      <c r="L383" s="3">
        <f>INDEX([1]products!$A$1:$G$49,MATCH([1]orders!$D383,[1]products!$A$1:$A$49,0),MATCH([1]orders!L$1,[1]products!$A$1:$G$1,0))</f>
        <v>4.4550000000000001</v>
      </c>
      <c r="M383" s="3">
        <f>L383*E383</f>
        <v>13.365</v>
      </c>
      <c r="N383" t="str">
        <f>IF(I383="Rob","Robusta",IF(I383="Exc","Excelsa",IF(I383="Ara","Arabica",IF(I383="Lib","Liberica",""))))</f>
        <v>Excelsa</v>
      </c>
      <c r="O383" t="str">
        <f>IF(J383="M","Medium",IF(J383="L","Light",IF(J383="D","Dark","")))</f>
        <v>Light</v>
      </c>
      <c r="P383" t="str">
        <f>_xlfn.XLOOKUP(C383,[1]customers!$A$1:$A$1001,[1]customers!$I$1:$I$1001,,0)</f>
        <v>No</v>
      </c>
    </row>
    <row r="384" spans="1:16" x14ac:dyDescent="0.25">
      <c r="A384" s="2" t="s">
        <v>3313</v>
      </c>
      <c r="B384" s="4">
        <v>43849</v>
      </c>
      <c r="C384" s="2" t="s">
        <v>3314</v>
      </c>
      <c r="D384" t="s">
        <v>6163</v>
      </c>
      <c r="E384" s="2">
        <v>3</v>
      </c>
      <c r="F384" s="2" t="str">
        <f>_xlfn.XLOOKUP(C384,[1]customers!$A$1:$A$1001,[1]customers!$B$1:$B$1001,,0)</f>
        <v>Malynda Purbrick</v>
      </c>
      <c r="G384" s="2" t="str">
        <f>IF(_xlfn.XLOOKUP(C384,[1]customers!$A$1:$A$1001,[1]customers!$C$1:$C$1001,,0)=0,"",_xlfn.XLOOKUP(C384,[1]customers!$A$1:$A$1001,[1]customers!$C$1:$C$1001,,0))</f>
        <v/>
      </c>
      <c r="H384" s="2" t="str">
        <f>_xlfn.XLOOKUP(C384,[1]customers!A$1:A$1001,[1]customers!$G$1:$G$1001,,0)</f>
        <v>Ireland</v>
      </c>
      <c r="I384" t="str">
        <f>INDEX([1]products!$A$1:$G$49,MATCH([1]orders!$D384,[1]products!$A$1:$A$49,0),MATCH([1]orders!I$1,[1]products!$A$1:$G$1,0))</f>
        <v>Rob</v>
      </c>
      <c r="J384" t="str">
        <f>INDEX([1]products!$A$1:$G$49,MATCH([1]orders!$D384,[1]products!$A$1:$A$49,0),MATCH([1]orders!J$1,[1]products!$A$1:$G$1,0))</f>
        <v>D</v>
      </c>
      <c r="K384" s="11">
        <f>INDEX([1]products!$A$1:$G$49,MATCH([1]orders!$D384,[1]products!$A$1:$A$49,0),MATCH([1]orders!K$1,[1]products!$A$1:$G$1,0))</f>
        <v>0.2</v>
      </c>
      <c r="L384" s="3">
        <f>INDEX([1]products!$A$1:$G$49,MATCH([1]orders!$D384,[1]products!$A$1:$A$49,0),MATCH([1]orders!L$1,[1]products!$A$1:$G$1,0))</f>
        <v>2.6849999999999996</v>
      </c>
      <c r="M384" s="3">
        <f>L384*E384</f>
        <v>8.0549999999999997</v>
      </c>
      <c r="N384" t="str">
        <f>IF(I384="Rob","Robusta",IF(I384="Exc","Excelsa",IF(I384="Ara","Arabica",IF(I384="Lib","Liberica",""))))</f>
        <v>Robusta</v>
      </c>
      <c r="O384" t="str">
        <f>IF(J384="M","Medium",IF(J384="L","Light",IF(J384="D","Dark","")))</f>
        <v>Dark</v>
      </c>
      <c r="P384" t="str">
        <f>_xlfn.XLOOKUP(C384,[1]customers!$A$1:$A$1001,[1]customers!$I$1:$I$1001,,0)</f>
        <v>Yes</v>
      </c>
    </row>
    <row r="385" spans="1:16" x14ac:dyDescent="0.25">
      <c r="A385" s="2" t="s">
        <v>3960</v>
      </c>
      <c r="B385" s="4">
        <v>43850</v>
      </c>
      <c r="C385" s="2" t="s">
        <v>3961</v>
      </c>
      <c r="D385" t="s">
        <v>6164</v>
      </c>
      <c r="E385" s="2">
        <v>2</v>
      </c>
      <c r="F385" s="2" t="str">
        <f>_xlfn.XLOOKUP(C385,[1]customers!$A$1:$A$1001,[1]customers!$B$1:$B$1001,,0)</f>
        <v>Shay Couronne</v>
      </c>
      <c r="G385" s="2" t="str">
        <f>IF(_xlfn.XLOOKUP(C385,[1]customers!$A$1:$A$1001,[1]customers!$C$1:$C$1001,,0)=0,"",_xlfn.XLOOKUP(C385,[1]customers!$A$1:$A$1001,[1]customers!$C$1:$C$1001,,0))</f>
        <v>scouronneh3@mozilla.org</v>
      </c>
      <c r="H385" s="2" t="str">
        <f>_xlfn.XLOOKUP(C385,[1]customers!A$1:A$1001,[1]customers!$G$1:$G$1001,,0)</f>
        <v>United States</v>
      </c>
      <c r="I385" t="str">
        <f>INDEX([1]products!$A$1:$G$49,MATCH([1]orders!$D385,[1]products!$A$1:$A$49,0),MATCH([1]orders!I$1,[1]products!$A$1:$G$1,0))</f>
        <v>Lib</v>
      </c>
      <c r="J385" t="str">
        <f>INDEX([1]products!$A$1:$G$49,MATCH([1]orders!$D385,[1]products!$A$1:$A$49,0),MATCH([1]orders!J$1,[1]products!$A$1:$G$1,0))</f>
        <v>L</v>
      </c>
      <c r="K385" s="11">
        <f>INDEX([1]products!$A$1:$G$49,MATCH([1]orders!$D385,[1]products!$A$1:$A$49,0),MATCH([1]orders!K$1,[1]products!$A$1:$G$1,0))</f>
        <v>2.5</v>
      </c>
      <c r="L385" s="3">
        <f>INDEX([1]products!$A$1:$G$49,MATCH([1]orders!$D385,[1]products!$A$1:$A$49,0),MATCH([1]orders!L$1,[1]products!$A$1:$G$1,0))</f>
        <v>36.454999999999998</v>
      </c>
      <c r="M385" s="3">
        <f>L385*E385</f>
        <v>72.91</v>
      </c>
      <c r="N385" t="str">
        <f>IF(I385="Rob","Robusta",IF(I385="Exc","Excelsa",IF(I385="Ara","Arabica",IF(I385="Lib","Liberica",""))))</f>
        <v>Liberica</v>
      </c>
      <c r="O385" t="str">
        <f>IF(J385="M","Medium",IF(J385="L","Light",IF(J385="D","Dark","")))</f>
        <v>Light</v>
      </c>
      <c r="P385" t="str">
        <f>_xlfn.XLOOKUP(C385,[1]customers!$A$1:$A$1001,[1]customers!$I$1:$I$1001,,0)</f>
        <v>Yes</v>
      </c>
    </row>
    <row r="386" spans="1:16" x14ac:dyDescent="0.25">
      <c r="A386" s="2" t="s">
        <v>3996</v>
      </c>
      <c r="B386" s="4">
        <v>43851</v>
      </c>
      <c r="C386" s="2" t="s">
        <v>3997</v>
      </c>
      <c r="D386" t="s">
        <v>6140</v>
      </c>
      <c r="E386" s="2">
        <v>6</v>
      </c>
      <c r="F386" s="2" t="str">
        <f>_xlfn.XLOOKUP(C386,[1]customers!$A$1:$A$1001,[1]customers!$B$1:$B$1001,,0)</f>
        <v>Cordy Odgaard</v>
      </c>
      <c r="G386" s="2" t="str">
        <f>IF(_xlfn.XLOOKUP(C386,[1]customers!$A$1:$A$1001,[1]customers!$C$1:$C$1001,,0)=0,"",_xlfn.XLOOKUP(C386,[1]customers!$A$1:$A$1001,[1]customers!$C$1:$C$1001,,0))</f>
        <v>codgaardh9@nsw.gov.au</v>
      </c>
      <c r="H386" s="2" t="str">
        <f>_xlfn.XLOOKUP(C386,[1]customers!A$1:A$1001,[1]customers!$G$1:$G$1001,,0)</f>
        <v>United States</v>
      </c>
      <c r="I386" t="str">
        <f>INDEX([1]products!$A$1:$G$49,MATCH([1]orders!$D386,[1]products!$A$1:$A$49,0),MATCH([1]orders!I$1,[1]products!$A$1:$G$1,0))</f>
        <v>Ara</v>
      </c>
      <c r="J386" t="str">
        <f>INDEX([1]products!$A$1:$G$49,MATCH([1]orders!$D386,[1]products!$A$1:$A$49,0),MATCH([1]orders!J$1,[1]products!$A$1:$G$1,0))</f>
        <v>L</v>
      </c>
      <c r="K386" s="11">
        <f>INDEX([1]products!$A$1:$G$49,MATCH([1]orders!$D386,[1]products!$A$1:$A$49,0),MATCH([1]orders!K$1,[1]products!$A$1:$G$1,0))</f>
        <v>1</v>
      </c>
      <c r="L386" s="3">
        <f>INDEX([1]products!$A$1:$G$49,MATCH([1]orders!$D386,[1]products!$A$1:$A$49,0),MATCH([1]orders!L$1,[1]products!$A$1:$G$1,0))</f>
        <v>12.95</v>
      </c>
      <c r="M386" s="3">
        <f>L386*E386</f>
        <v>77.699999999999989</v>
      </c>
      <c r="N386" t="str">
        <f>IF(I386="Rob","Robusta",IF(I386="Exc","Excelsa",IF(I386="Ara","Arabica",IF(I386="Lib","Liberica",""))))</f>
        <v>Arabica</v>
      </c>
      <c r="O386" t="str">
        <f>IF(J386="M","Medium",IF(J386="L","Light",IF(J386="D","Dark","")))</f>
        <v>Light</v>
      </c>
      <c r="P386" t="str">
        <f>_xlfn.XLOOKUP(C386,[1]customers!$A$1:$A$1001,[1]customers!$I$1:$I$1001,,0)</f>
        <v>No</v>
      </c>
    </row>
    <row r="387" spans="1:16" x14ac:dyDescent="0.25">
      <c r="A387" s="2" t="s">
        <v>5117</v>
      </c>
      <c r="B387" s="4">
        <v>43852</v>
      </c>
      <c r="C387" s="2" t="s">
        <v>5118</v>
      </c>
      <c r="D387" t="s">
        <v>6145</v>
      </c>
      <c r="E387" s="2">
        <v>1</v>
      </c>
      <c r="F387" s="2" t="str">
        <f>_xlfn.XLOOKUP(C387,[1]customers!$A$1:$A$1001,[1]customers!$B$1:$B$1001,,0)</f>
        <v>Caddric Atcheson</v>
      </c>
      <c r="G387" s="2" t="str">
        <f>IF(_xlfn.XLOOKUP(C387,[1]customers!$A$1:$A$1001,[1]customers!$C$1:$C$1001,,0)=0,"",_xlfn.XLOOKUP(C387,[1]customers!$A$1:$A$1001,[1]customers!$C$1:$C$1001,,0))</f>
        <v>catchesonmr@xinhuanet.com</v>
      </c>
      <c r="H387" s="2" t="str">
        <f>_xlfn.XLOOKUP(C387,[1]customers!A$1:A$1001,[1]customers!$G$1:$G$1001,,0)</f>
        <v>United States</v>
      </c>
      <c r="I387" t="str">
        <f>INDEX([1]products!$A$1:$G$49,MATCH([1]orders!$D387,[1]products!$A$1:$A$49,0),MATCH([1]orders!I$1,[1]products!$A$1:$G$1,0))</f>
        <v>Lib</v>
      </c>
      <c r="J387" t="str">
        <f>INDEX([1]products!$A$1:$G$49,MATCH([1]orders!$D387,[1]products!$A$1:$A$49,0),MATCH([1]orders!J$1,[1]products!$A$1:$G$1,0))</f>
        <v>L</v>
      </c>
      <c r="K387" s="11">
        <f>INDEX([1]products!$A$1:$G$49,MATCH([1]orders!$D387,[1]products!$A$1:$A$49,0),MATCH([1]orders!K$1,[1]products!$A$1:$G$1,0))</f>
        <v>0.2</v>
      </c>
      <c r="L387" s="3">
        <f>INDEX([1]products!$A$1:$G$49,MATCH([1]orders!$D387,[1]products!$A$1:$A$49,0),MATCH([1]orders!L$1,[1]products!$A$1:$G$1,0))</f>
        <v>4.7549999999999999</v>
      </c>
      <c r="M387" s="3">
        <f>L387*E387</f>
        <v>4.7549999999999999</v>
      </c>
      <c r="N387" t="str">
        <f>IF(I387="Rob","Robusta",IF(I387="Exc","Excelsa",IF(I387="Ara","Arabica",IF(I387="Lib","Liberica",""))))</f>
        <v>Liberica</v>
      </c>
      <c r="O387" t="str">
        <f>IF(J387="M","Medium",IF(J387="L","Light",IF(J387="D","Dark","")))</f>
        <v>Light</v>
      </c>
      <c r="P387" t="str">
        <f>_xlfn.XLOOKUP(C387,[1]customers!$A$1:$A$1001,[1]customers!$I$1:$I$1001,,0)</f>
        <v>Yes</v>
      </c>
    </row>
    <row r="388" spans="1:16" x14ac:dyDescent="0.25">
      <c r="A388" s="2" t="s">
        <v>1800</v>
      </c>
      <c r="B388" s="4">
        <v>43853</v>
      </c>
      <c r="C388" s="2" t="s">
        <v>1801</v>
      </c>
      <c r="D388" t="s">
        <v>6145</v>
      </c>
      <c r="E388" s="2">
        <v>5</v>
      </c>
      <c r="F388" s="2" t="str">
        <f>_xlfn.XLOOKUP(C388,[1]customers!$A$1:$A$1001,[1]customers!$B$1:$B$1001,,0)</f>
        <v>Conny Gheraldi</v>
      </c>
      <c r="G388" s="2" t="str">
        <f>IF(_xlfn.XLOOKUP(C388,[1]customers!$A$1:$A$1001,[1]customers!$C$1:$C$1001,,0)=0,"",_xlfn.XLOOKUP(C388,[1]customers!$A$1:$A$1001,[1]customers!$C$1:$C$1001,,0))</f>
        <v>cgheraldi6g@opera.com</v>
      </c>
      <c r="H388" s="2" t="str">
        <f>_xlfn.XLOOKUP(C388,[1]customers!A$1:A$1001,[1]customers!$G$1:$G$1001,,0)</f>
        <v>United Kingdom</v>
      </c>
      <c r="I388" t="str">
        <f>INDEX([1]products!$A$1:$G$49,MATCH([1]orders!$D388,[1]products!$A$1:$A$49,0),MATCH([1]orders!I$1,[1]products!$A$1:$G$1,0))</f>
        <v>Lib</v>
      </c>
      <c r="J388" t="str">
        <f>INDEX([1]products!$A$1:$G$49,MATCH([1]orders!$D388,[1]products!$A$1:$A$49,0),MATCH([1]orders!J$1,[1]products!$A$1:$G$1,0))</f>
        <v>L</v>
      </c>
      <c r="K388" s="11">
        <f>INDEX([1]products!$A$1:$G$49,MATCH([1]orders!$D388,[1]products!$A$1:$A$49,0),MATCH([1]orders!K$1,[1]products!$A$1:$G$1,0))</f>
        <v>0.2</v>
      </c>
      <c r="L388" s="3">
        <f>INDEX([1]products!$A$1:$G$49,MATCH([1]orders!$D388,[1]products!$A$1:$A$49,0),MATCH([1]orders!L$1,[1]products!$A$1:$G$1,0))</f>
        <v>4.7549999999999999</v>
      </c>
      <c r="M388" s="3">
        <f>L388*E388</f>
        <v>23.774999999999999</v>
      </c>
      <c r="N388" t="str">
        <f>IF(I388="Rob","Robusta",IF(I388="Exc","Excelsa",IF(I388="Ara","Arabica",IF(I388="Lib","Liberica",""))))</f>
        <v>Liberica</v>
      </c>
      <c r="O388" t="str">
        <f>IF(J388="M","Medium",IF(J388="L","Light",IF(J388="D","Dark","")))</f>
        <v>Light</v>
      </c>
      <c r="P388" t="str">
        <f>_xlfn.XLOOKUP(C388,[1]customers!$A$1:$A$1001,[1]customers!$I$1:$I$1001,,0)</f>
        <v>No</v>
      </c>
    </row>
    <row r="389" spans="1:16" x14ac:dyDescent="0.25">
      <c r="A389" s="2" t="s">
        <v>4012</v>
      </c>
      <c r="B389" s="4">
        <v>43854</v>
      </c>
      <c r="C389" s="2" t="s">
        <v>4013</v>
      </c>
      <c r="D389" t="s">
        <v>6166</v>
      </c>
      <c r="E389" s="2">
        <v>2</v>
      </c>
      <c r="F389" s="2" t="str">
        <f>_xlfn.XLOOKUP(C389,[1]customers!$A$1:$A$1001,[1]customers!$B$1:$B$1001,,0)</f>
        <v>Dianne Chardin</v>
      </c>
      <c r="G389" s="2" t="str">
        <f>IF(_xlfn.XLOOKUP(C389,[1]customers!$A$1:$A$1001,[1]customers!$C$1:$C$1001,,0)=0,"",_xlfn.XLOOKUP(C389,[1]customers!$A$1:$A$1001,[1]customers!$C$1:$C$1001,,0))</f>
        <v>dchardinhc@nhs.uk</v>
      </c>
      <c r="H389" s="2" t="str">
        <f>_xlfn.XLOOKUP(C389,[1]customers!A$1:A$1001,[1]customers!$G$1:$G$1001,,0)</f>
        <v>Ireland</v>
      </c>
      <c r="I389" t="str">
        <f>INDEX([1]products!$A$1:$G$49,MATCH([1]orders!$D389,[1]products!$A$1:$A$49,0),MATCH([1]orders!I$1,[1]products!$A$1:$G$1,0))</f>
        <v>Exc</v>
      </c>
      <c r="J389" t="str">
        <f>INDEX([1]products!$A$1:$G$49,MATCH([1]orders!$D389,[1]products!$A$1:$A$49,0),MATCH([1]orders!J$1,[1]products!$A$1:$G$1,0))</f>
        <v>M</v>
      </c>
      <c r="K389" s="11">
        <f>INDEX([1]products!$A$1:$G$49,MATCH([1]orders!$D389,[1]products!$A$1:$A$49,0),MATCH([1]orders!K$1,[1]products!$A$1:$G$1,0))</f>
        <v>2.5</v>
      </c>
      <c r="L389" s="3">
        <f>INDEX([1]products!$A$1:$G$49,MATCH([1]orders!$D389,[1]products!$A$1:$A$49,0),MATCH([1]orders!L$1,[1]products!$A$1:$G$1,0))</f>
        <v>31.624999999999996</v>
      </c>
      <c r="M389" s="3">
        <f>L389*E389</f>
        <v>63.249999999999993</v>
      </c>
      <c r="N389" t="str">
        <f>IF(I389="Rob","Robusta",IF(I389="Exc","Excelsa",IF(I389="Ara","Arabica",IF(I389="Lib","Liberica",""))))</f>
        <v>Excelsa</v>
      </c>
      <c r="O389" t="str">
        <f>IF(J389="M","Medium",IF(J389="L","Light",IF(J389="D","Dark","")))</f>
        <v>Medium</v>
      </c>
      <c r="P389" t="str">
        <f>_xlfn.XLOOKUP(C389,[1]customers!$A$1:$A$1001,[1]customers!$I$1:$I$1001,,0)</f>
        <v>Yes</v>
      </c>
    </row>
    <row r="390" spans="1:16" x14ac:dyDescent="0.25">
      <c r="A390" s="2" t="s">
        <v>681</v>
      </c>
      <c r="B390" s="4">
        <v>43855</v>
      </c>
      <c r="C390" s="2" t="s">
        <v>682</v>
      </c>
      <c r="D390" t="s">
        <v>6161</v>
      </c>
      <c r="E390" s="2">
        <v>6</v>
      </c>
      <c r="F390" s="2" t="str">
        <f>_xlfn.XLOOKUP(C390,[1]customers!$A$1:$A$1001,[1]customers!$B$1:$B$1001,,0)</f>
        <v>Una Welberry</v>
      </c>
      <c r="G390" s="2" t="str">
        <f>IF(_xlfn.XLOOKUP(C390,[1]customers!$A$1:$A$1001,[1]customers!$C$1:$C$1001,,0)=0,"",_xlfn.XLOOKUP(C390,[1]customers!$A$1:$A$1001,[1]customers!$C$1:$C$1001,,0))</f>
        <v>uwelberryy@ebay.co.uk</v>
      </c>
      <c r="H390" s="2" t="str">
        <f>_xlfn.XLOOKUP(C390,[1]customers!A$1:A$1001,[1]customers!$G$1:$G$1001,,0)</f>
        <v>United Kingdom</v>
      </c>
      <c r="I390" t="str">
        <f>INDEX([1]products!$A$1:$G$49,MATCH([1]orders!$D390,[1]products!$A$1:$A$49,0),MATCH([1]orders!I$1,[1]products!$A$1:$G$1,0))</f>
        <v>Lib</v>
      </c>
      <c r="J390" t="str">
        <f>INDEX([1]products!$A$1:$G$49,MATCH([1]orders!$D390,[1]products!$A$1:$A$49,0),MATCH([1]orders!J$1,[1]products!$A$1:$G$1,0))</f>
        <v>L</v>
      </c>
      <c r="K390" s="11">
        <f>INDEX([1]products!$A$1:$G$49,MATCH([1]orders!$D390,[1]products!$A$1:$A$49,0),MATCH([1]orders!K$1,[1]products!$A$1:$G$1,0))</f>
        <v>0.5</v>
      </c>
      <c r="L390" s="3">
        <f>INDEX([1]products!$A$1:$G$49,MATCH([1]orders!$D390,[1]products!$A$1:$A$49,0),MATCH([1]orders!L$1,[1]products!$A$1:$G$1,0))</f>
        <v>9.51</v>
      </c>
      <c r="M390" s="3">
        <f>L390*E390</f>
        <v>57.06</v>
      </c>
      <c r="N390" t="str">
        <f>IF(I390="Rob","Robusta",IF(I390="Exc","Excelsa",IF(I390="Ara","Arabica",IF(I390="Lib","Liberica",""))))</f>
        <v>Liberica</v>
      </c>
      <c r="O390" t="str">
        <f>IF(J390="M","Medium",IF(J390="L","Light",IF(J390="D","Dark","")))</f>
        <v>Light</v>
      </c>
      <c r="P390" t="str">
        <f>_xlfn.XLOOKUP(C390,[1]customers!$A$1:$A$1001,[1]customers!$I$1:$I$1001,,0)</f>
        <v>Yes</v>
      </c>
    </row>
    <row r="391" spans="1:16" x14ac:dyDescent="0.25">
      <c r="A391" s="2" t="s">
        <v>4123</v>
      </c>
      <c r="B391" s="4">
        <v>43856</v>
      </c>
      <c r="C391" s="2" t="s">
        <v>4124</v>
      </c>
      <c r="D391" t="s">
        <v>6148</v>
      </c>
      <c r="E391" s="2">
        <v>3</v>
      </c>
      <c r="F391" s="2" t="str">
        <f>_xlfn.XLOOKUP(C391,[1]customers!$A$1:$A$1001,[1]customers!$B$1:$B$1001,,0)</f>
        <v>Courtney Pallant</v>
      </c>
      <c r="G391" s="2" t="str">
        <f>IF(_xlfn.XLOOKUP(C391,[1]customers!$A$1:$A$1001,[1]customers!$C$1:$C$1001,,0)=0,"",_xlfn.XLOOKUP(C391,[1]customers!$A$1:$A$1001,[1]customers!$C$1:$C$1001,,0))</f>
        <v>cpallanthv@typepad.com</v>
      </c>
      <c r="H391" s="2" t="str">
        <f>_xlfn.XLOOKUP(C391,[1]customers!A$1:A$1001,[1]customers!$G$1:$G$1001,,0)</f>
        <v>United States</v>
      </c>
      <c r="I391" t="str">
        <f>INDEX([1]products!$A$1:$G$49,MATCH([1]orders!$D391,[1]products!$A$1:$A$49,0),MATCH([1]orders!I$1,[1]products!$A$1:$G$1,0))</f>
        <v>Exc</v>
      </c>
      <c r="J391" t="str">
        <f>INDEX([1]products!$A$1:$G$49,MATCH([1]orders!$D391,[1]products!$A$1:$A$49,0),MATCH([1]orders!J$1,[1]products!$A$1:$G$1,0))</f>
        <v>L</v>
      </c>
      <c r="K391" s="11">
        <f>INDEX([1]products!$A$1:$G$49,MATCH([1]orders!$D391,[1]products!$A$1:$A$49,0),MATCH([1]orders!K$1,[1]products!$A$1:$G$1,0))</f>
        <v>2.5</v>
      </c>
      <c r="L391" s="3">
        <f>INDEX([1]products!$A$1:$G$49,MATCH([1]orders!$D391,[1]products!$A$1:$A$49,0),MATCH([1]orders!L$1,[1]products!$A$1:$G$1,0))</f>
        <v>34.154999999999994</v>
      </c>
      <c r="M391" s="3">
        <f>L391*E391</f>
        <v>102.46499999999997</v>
      </c>
      <c r="N391" t="str">
        <f>IF(I391="Rob","Robusta",IF(I391="Exc","Excelsa",IF(I391="Ara","Arabica",IF(I391="Lib","Liberica",""))))</f>
        <v>Excelsa</v>
      </c>
      <c r="O391" t="str">
        <f>IF(J391="M","Medium",IF(J391="L","Light",IF(J391="D","Dark","")))</f>
        <v>Light</v>
      </c>
      <c r="P391" t="str">
        <f>_xlfn.XLOOKUP(C391,[1]customers!$A$1:$A$1001,[1]customers!$I$1:$I$1001,,0)</f>
        <v>Yes</v>
      </c>
    </row>
    <row r="392" spans="1:16" x14ac:dyDescent="0.25">
      <c r="A392" s="2" t="s">
        <v>4405</v>
      </c>
      <c r="B392" s="4">
        <v>43857</v>
      </c>
      <c r="C392" s="2" t="s">
        <v>4406</v>
      </c>
      <c r="D392" t="s">
        <v>6175</v>
      </c>
      <c r="E392" s="2">
        <v>2</v>
      </c>
      <c r="F392" s="2" t="str">
        <f>_xlfn.XLOOKUP(C392,[1]customers!$A$1:$A$1001,[1]customers!$B$1:$B$1001,,0)</f>
        <v>Elden Andriessen</v>
      </c>
      <c r="G392" s="2" t="str">
        <f>IF(_xlfn.XLOOKUP(C392,[1]customers!$A$1:$A$1001,[1]customers!$C$1:$C$1001,,0)=0,"",_xlfn.XLOOKUP(C392,[1]customers!$A$1:$A$1001,[1]customers!$C$1:$C$1001,,0))</f>
        <v>eandriessenj9@europa.eu</v>
      </c>
      <c r="H392" s="2" t="str">
        <f>_xlfn.XLOOKUP(C392,[1]customers!A$1:A$1001,[1]customers!$G$1:$G$1001,,0)</f>
        <v>United States</v>
      </c>
      <c r="I392" t="str">
        <f>INDEX([1]products!$A$1:$G$49,MATCH([1]orders!$D392,[1]products!$A$1:$A$49,0),MATCH([1]orders!I$1,[1]products!$A$1:$G$1,0))</f>
        <v>Ara</v>
      </c>
      <c r="J392" t="str">
        <f>INDEX([1]products!$A$1:$G$49,MATCH([1]orders!$D392,[1]products!$A$1:$A$49,0),MATCH([1]orders!J$1,[1]products!$A$1:$G$1,0))</f>
        <v>M</v>
      </c>
      <c r="K392" s="11">
        <f>INDEX([1]products!$A$1:$G$49,MATCH([1]orders!$D392,[1]products!$A$1:$A$49,0),MATCH([1]orders!K$1,[1]products!$A$1:$G$1,0))</f>
        <v>2.5</v>
      </c>
      <c r="L392" s="3">
        <f>INDEX([1]products!$A$1:$G$49,MATCH([1]orders!$D392,[1]products!$A$1:$A$49,0),MATCH([1]orders!L$1,[1]products!$A$1:$G$1,0))</f>
        <v>25.874999999999996</v>
      </c>
      <c r="M392" s="3">
        <f>L392*E392</f>
        <v>51.749999999999993</v>
      </c>
      <c r="N392" t="str">
        <f>IF(I392="Rob","Robusta",IF(I392="Exc","Excelsa",IF(I392="Ara","Arabica",IF(I392="Lib","Liberica",""))))</f>
        <v>Arabica</v>
      </c>
      <c r="O392" t="str">
        <f>IF(J392="M","Medium",IF(J392="L","Light",IF(J392="D","Dark","")))</f>
        <v>Medium</v>
      </c>
      <c r="P392" t="str">
        <f>_xlfn.XLOOKUP(C392,[1]customers!$A$1:$A$1001,[1]customers!$I$1:$I$1001,,0)</f>
        <v>Yes</v>
      </c>
    </row>
    <row r="393" spans="1:16" x14ac:dyDescent="0.25">
      <c r="A393" s="2" t="s">
        <v>5725</v>
      </c>
      <c r="B393" s="4">
        <v>43858</v>
      </c>
      <c r="C393" s="2" t="s">
        <v>5726</v>
      </c>
      <c r="D393" t="s">
        <v>6157</v>
      </c>
      <c r="E393" s="2">
        <v>5</v>
      </c>
      <c r="F393" s="2" t="str">
        <f>_xlfn.XLOOKUP(C393,[1]customers!$A$1:$A$1001,[1]customers!$B$1:$B$1001,,0)</f>
        <v>Evy Wilsone</v>
      </c>
      <c r="G393" s="2" t="str">
        <f>IF(_xlfn.XLOOKUP(C393,[1]customers!$A$1:$A$1001,[1]customers!$C$1:$C$1001,,0)=0,"",_xlfn.XLOOKUP(C393,[1]customers!$A$1:$A$1001,[1]customers!$C$1:$C$1001,,0))</f>
        <v>ewilsonepq@eepurl.com</v>
      </c>
      <c r="H393" s="2" t="str">
        <f>_xlfn.XLOOKUP(C393,[1]customers!A$1:A$1001,[1]customers!$G$1:$G$1001,,0)</f>
        <v>United States</v>
      </c>
      <c r="I393" t="str">
        <f>INDEX([1]products!$A$1:$G$49,MATCH([1]orders!$D393,[1]products!$A$1:$A$49,0),MATCH([1]orders!I$1,[1]products!$A$1:$G$1,0))</f>
        <v>Ara</v>
      </c>
      <c r="J393" t="str">
        <f>INDEX([1]products!$A$1:$G$49,MATCH([1]orders!$D393,[1]products!$A$1:$A$49,0),MATCH([1]orders!J$1,[1]products!$A$1:$G$1,0))</f>
        <v>M</v>
      </c>
      <c r="K393" s="11">
        <f>INDEX([1]products!$A$1:$G$49,MATCH([1]orders!$D393,[1]products!$A$1:$A$49,0),MATCH([1]orders!K$1,[1]products!$A$1:$G$1,0))</f>
        <v>0.5</v>
      </c>
      <c r="L393" s="3">
        <f>INDEX([1]products!$A$1:$G$49,MATCH([1]orders!$D393,[1]products!$A$1:$A$49,0),MATCH([1]orders!L$1,[1]products!$A$1:$G$1,0))</f>
        <v>6.75</v>
      </c>
      <c r="M393" s="3">
        <f>L393*E393</f>
        <v>33.75</v>
      </c>
      <c r="N393" t="str">
        <f>IF(I393="Rob","Robusta",IF(I393="Exc","Excelsa",IF(I393="Ara","Arabica",IF(I393="Lib","Liberica",""))))</f>
        <v>Arabica</v>
      </c>
      <c r="O393" t="str">
        <f>IF(J393="M","Medium",IF(J393="L","Light",IF(J393="D","Dark","")))</f>
        <v>Medium</v>
      </c>
      <c r="P393" t="str">
        <f>_xlfn.XLOOKUP(C393,[1]customers!$A$1:$A$1001,[1]customers!$I$1:$I$1001,,0)</f>
        <v>Yes</v>
      </c>
    </row>
    <row r="394" spans="1:16" x14ac:dyDescent="0.25">
      <c r="A394" s="2" t="s">
        <v>1018</v>
      </c>
      <c r="B394" s="4">
        <v>43859</v>
      </c>
      <c r="C394" s="2" t="s">
        <v>1019</v>
      </c>
      <c r="D394" t="s">
        <v>6154</v>
      </c>
      <c r="E394" s="2">
        <v>6</v>
      </c>
      <c r="F394" s="2" t="str">
        <f>_xlfn.XLOOKUP(C394,[1]customers!$A$1:$A$1001,[1]customers!$B$1:$B$1001,,0)</f>
        <v>Rudy Farquharson</v>
      </c>
      <c r="G394" s="2" t="str">
        <f>IF(_xlfn.XLOOKUP(C394,[1]customers!$A$1:$A$1001,[1]customers!$C$1:$C$1001,,0)=0,"",_xlfn.XLOOKUP(C394,[1]customers!$A$1:$A$1001,[1]customers!$C$1:$C$1001,,0))</f>
        <v/>
      </c>
      <c r="H394" s="2" t="str">
        <f>_xlfn.XLOOKUP(C394,[1]customers!A$1:A$1001,[1]customers!$G$1:$G$1001,,0)</f>
        <v>Ireland</v>
      </c>
      <c r="I394" t="str">
        <f>INDEX([1]products!$A$1:$G$49,MATCH([1]orders!$D394,[1]products!$A$1:$A$49,0),MATCH([1]orders!I$1,[1]products!$A$1:$G$1,0))</f>
        <v>Ara</v>
      </c>
      <c r="J394" t="str">
        <f>INDEX([1]products!$A$1:$G$49,MATCH([1]orders!$D394,[1]products!$A$1:$A$49,0),MATCH([1]orders!J$1,[1]products!$A$1:$G$1,0))</f>
        <v>D</v>
      </c>
      <c r="K394" s="11">
        <f>INDEX([1]products!$A$1:$G$49,MATCH([1]orders!$D394,[1]products!$A$1:$A$49,0),MATCH([1]orders!K$1,[1]products!$A$1:$G$1,0))</f>
        <v>0.2</v>
      </c>
      <c r="L394" s="3">
        <f>INDEX([1]products!$A$1:$G$49,MATCH([1]orders!$D394,[1]products!$A$1:$A$49,0),MATCH([1]orders!L$1,[1]products!$A$1:$G$1,0))</f>
        <v>2.9849999999999999</v>
      </c>
      <c r="M394" s="3">
        <f>L394*E394</f>
        <v>17.91</v>
      </c>
      <c r="N394" t="str">
        <f>IF(I394="Rob","Robusta",IF(I394="Exc","Excelsa",IF(I394="Ara","Arabica",IF(I394="Lib","Liberica",""))))</f>
        <v>Arabica</v>
      </c>
      <c r="O394" t="str">
        <f>IF(J394="M","Medium",IF(J394="L","Light",IF(J394="D","Dark","")))</f>
        <v>Dark</v>
      </c>
      <c r="P394" t="str">
        <f>_xlfn.XLOOKUP(C394,[1]customers!$A$1:$A$1001,[1]customers!$I$1:$I$1001,,0)</f>
        <v>Yes</v>
      </c>
    </row>
    <row r="395" spans="1:16" x14ac:dyDescent="0.25">
      <c r="A395" s="2" t="s">
        <v>3170</v>
      </c>
      <c r="B395" s="4">
        <v>43860</v>
      </c>
      <c r="C395" s="2" t="s">
        <v>3171</v>
      </c>
      <c r="D395" t="s">
        <v>6166</v>
      </c>
      <c r="E395" s="2">
        <v>1</v>
      </c>
      <c r="F395" s="2" t="str">
        <f>_xlfn.XLOOKUP(C395,[1]customers!$A$1:$A$1001,[1]customers!$B$1:$B$1001,,0)</f>
        <v>Granger Smallcombe</v>
      </c>
      <c r="G395" s="2" t="str">
        <f>IF(_xlfn.XLOOKUP(C395,[1]customers!$A$1:$A$1001,[1]customers!$C$1:$C$1001,,0)=0,"",_xlfn.XLOOKUP(C395,[1]customers!$A$1:$A$1001,[1]customers!$C$1:$C$1001,,0))</f>
        <v>gsmallcombed6@ucla.edu</v>
      </c>
      <c r="H395" s="2" t="str">
        <f>_xlfn.XLOOKUP(C395,[1]customers!A$1:A$1001,[1]customers!$G$1:$G$1001,,0)</f>
        <v>Ireland</v>
      </c>
      <c r="I395" t="str">
        <f>INDEX([1]products!$A$1:$G$49,MATCH([1]orders!$D395,[1]products!$A$1:$A$49,0),MATCH([1]orders!I$1,[1]products!$A$1:$G$1,0))</f>
        <v>Exc</v>
      </c>
      <c r="J395" t="str">
        <f>INDEX([1]products!$A$1:$G$49,MATCH([1]orders!$D395,[1]products!$A$1:$A$49,0),MATCH([1]orders!J$1,[1]products!$A$1:$G$1,0))</f>
        <v>M</v>
      </c>
      <c r="K395" s="11">
        <f>INDEX([1]products!$A$1:$G$49,MATCH([1]orders!$D395,[1]products!$A$1:$A$49,0),MATCH([1]orders!K$1,[1]products!$A$1:$G$1,0))</f>
        <v>2.5</v>
      </c>
      <c r="L395" s="3">
        <f>INDEX([1]products!$A$1:$G$49,MATCH([1]orders!$D395,[1]products!$A$1:$A$49,0),MATCH([1]orders!L$1,[1]products!$A$1:$G$1,0))</f>
        <v>31.624999999999996</v>
      </c>
      <c r="M395" s="3">
        <f>L395*E395</f>
        <v>31.624999999999996</v>
      </c>
      <c r="N395" t="str">
        <f>IF(I395="Rob","Robusta",IF(I395="Exc","Excelsa",IF(I395="Ara","Arabica",IF(I395="Lib","Liberica",""))))</f>
        <v>Excelsa</v>
      </c>
      <c r="O395" t="str">
        <f>IF(J395="M","Medium",IF(J395="L","Light",IF(J395="D","Dark","")))</f>
        <v>Medium</v>
      </c>
      <c r="P395" t="str">
        <f>_xlfn.XLOOKUP(C395,[1]customers!$A$1:$A$1001,[1]customers!$I$1:$I$1001,,0)</f>
        <v>Yes</v>
      </c>
    </row>
    <row r="396" spans="1:16" x14ac:dyDescent="0.25">
      <c r="A396" s="2" t="s">
        <v>4157</v>
      </c>
      <c r="B396" s="4">
        <v>43861</v>
      </c>
      <c r="C396" s="2" t="s">
        <v>4158</v>
      </c>
      <c r="D396" t="s">
        <v>6170</v>
      </c>
      <c r="E396" s="2">
        <v>6</v>
      </c>
      <c r="F396" s="2" t="str">
        <f>_xlfn.XLOOKUP(C396,[1]customers!$A$1:$A$1001,[1]customers!$B$1:$B$1001,,0)</f>
        <v>Charmane Denys</v>
      </c>
      <c r="G396" s="2" t="str">
        <f>IF(_xlfn.XLOOKUP(C396,[1]customers!$A$1:$A$1001,[1]customers!$C$1:$C$1001,,0)=0,"",_xlfn.XLOOKUP(C396,[1]customers!$A$1:$A$1001,[1]customers!$C$1:$C$1001,,0))</f>
        <v>cdenysi1@is.gd</v>
      </c>
      <c r="H396" s="2" t="str">
        <f>_xlfn.XLOOKUP(C396,[1]customers!A$1:A$1001,[1]customers!$G$1:$G$1001,,0)</f>
        <v>United Kingdom</v>
      </c>
      <c r="I396" t="str">
        <f>INDEX([1]products!$A$1:$G$49,MATCH([1]orders!$D396,[1]products!$A$1:$A$49,0),MATCH([1]orders!I$1,[1]products!$A$1:$G$1,0))</f>
        <v>Lib</v>
      </c>
      <c r="J396" t="str">
        <f>INDEX([1]products!$A$1:$G$49,MATCH([1]orders!$D396,[1]products!$A$1:$A$49,0),MATCH([1]orders!J$1,[1]products!$A$1:$G$1,0))</f>
        <v>L</v>
      </c>
      <c r="K396" s="11">
        <f>INDEX([1]products!$A$1:$G$49,MATCH([1]orders!$D396,[1]products!$A$1:$A$49,0),MATCH([1]orders!K$1,[1]products!$A$1:$G$1,0))</f>
        <v>1</v>
      </c>
      <c r="L396" s="3">
        <f>INDEX([1]products!$A$1:$G$49,MATCH([1]orders!$D396,[1]products!$A$1:$A$49,0),MATCH([1]orders!L$1,[1]products!$A$1:$G$1,0))</f>
        <v>15.85</v>
      </c>
      <c r="M396" s="3">
        <f>L396*E396</f>
        <v>95.1</v>
      </c>
      <c r="N396" t="str">
        <f>IF(I396="Rob","Robusta",IF(I396="Exc","Excelsa",IF(I396="Ara","Arabica",IF(I396="Lib","Liberica",""))))</f>
        <v>Liberica</v>
      </c>
      <c r="O396" t="str">
        <f>IF(J396="M","Medium",IF(J396="L","Light",IF(J396="D","Dark","")))</f>
        <v>Light</v>
      </c>
      <c r="P396" t="str">
        <f>_xlfn.XLOOKUP(C396,[1]customers!$A$1:$A$1001,[1]customers!$I$1:$I$1001,,0)</f>
        <v>No</v>
      </c>
    </row>
    <row r="397" spans="1:16" x14ac:dyDescent="0.25">
      <c r="A397" s="2" t="s">
        <v>5548</v>
      </c>
      <c r="B397" s="4">
        <v>43862</v>
      </c>
      <c r="C397" s="2" t="s">
        <v>5549</v>
      </c>
      <c r="D397" t="s">
        <v>6149</v>
      </c>
      <c r="E397" s="2">
        <v>4</v>
      </c>
      <c r="F397" s="2" t="str">
        <f>_xlfn.XLOOKUP(C397,[1]customers!$A$1:$A$1001,[1]customers!$B$1:$B$1001,,0)</f>
        <v>Sharity Wickens</v>
      </c>
      <c r="G397" s="2" t="str">
        <f>IF(_xlfn.XLOOKUP(C397,[1]customers!$A$1:$A$1001,[1]customers!$C$1:$C$1001,,0)=0,"",_xlfn.XLOOKUP(C397,[1]customers!$A$1:$A$1001,[1]customers!$C$1:$C$1001,,0))</f>
        <v/>
      </c>
      <c r="H397" s="2" t="str">
        <f>_xlfn.XLOOKUP(C397,[1]customers!A$1:A$1001,[1]customers!$G$1:$G$1001,,0)</f>
        <v>Ireland</v>
      </c>
      <c r="I397" t="str">
        <f>INDEX([1]products!$A$1:$G$49,MATCH([1]orders!$D397,[1]products!$A$1:$A$49,0),MATCH([1]orders!I$1,[1]products!$A$1:$G$1,0))</f>
        <v>Rob</v>
      </c>
      <c r="J397" t="str">
        <f>INDEX([1]products!$A$1:$G$49,MATCH([1]orders!$D397,[1]products!$A$1:$A$49,0),MATCH([1]orders!J$1,[1]products!$A$1:$G$1,0))</f>
        <v>D</v>
      </c>
      <c r="K397" s="11">
        <f>INDEX([1]products!$A$1:$G$49,MATCH([1]orders!$D397,[1]products!$A$1:$A$49,0),MATCH([1]orders!K$1,[1]products!$A$1:$G$1,0))</f>
        <v>2.5</v>
      </c>
      <c r="L397" s="3">
        <f>INDEX([1]products!$A$1:$G$49,MATCH([1]orders!$D397,[1]products!$A$1:$A$49,0),MATCH([1]orders!L$1,[1]products!$A$1:$G$1,0))</f>
        <v>20.584999999999997</v>
      </c>
      <c r="M397" s="3">
        <f>L397*E397</f>
        <v>82.339999999999989</v>
      </c>
      <c r="N397" t="str">
        <f>IF(I397="Rob","Robusta",IF(I397="Exc","Excelsa",IF(I397="Ara","Arabica",IF(I397="Lib","Liberica",""))))</f>
        <v>Robusta</v>
      </c>
      <c r="O397" t="str">
        <f>IF(J397="M","Medium",IF(J397="L","Light",IF(J397="D","Dark","")))</f>
        <v>Dark</v>
      </c>
      <c r="P397" t="str">
        <f>_xlfn.XLOOKUP(C397,[1]customers!$A$1:$A$1001,[1]customers!$I$1:$I$1001,,0)</f>
        <v>Yes</v>
      </c>
    </row>
    <row r="398" spans="1:16" x14ac:dyDescent="0.25">
      <c r="A398" s="2" t="s">
        <v>3064</v>
      </c>
      <c r="B398" s="4">
        <v>43863</v>
      </c>
      <c r="C398" s="2" t="s">
        <v>3065</v>
      </c>
      <c r="D398" t="s">
        <v>6149</v>
      </c>
      <c r="E398" s="2">
        <v>2</v>
      </c>
      <c r="F398" s="2" t="str">
        <f>_xlfn.XLOOKUP(C398,[1]customers!$A$1:$A$1001,[1]customers!$B$1:$B$1001,,0)</f>
        <v>Agnes Adamides</v>
      </c>
      <c r="G398" s="2" t="str">
        <f>IF(_xlfn.XLOOKUP(C398,[1]customers!$A$1:$A$1001,[1]customers!$C$1:$C$1001,,0)=0,"",_xlfn.XLOOKUP(C398,[1]customers!$A$1:$A$1001,[1]customers!$C$1:$C$1001,,0))</f>
        <v>aadamidesco@bizjournals.com</v>
      </c>
      <c r="H398" s="2" t="str">
        <f>_xlfn.XLOOKUP(C398,[1]customers!A$1:A$1001,[1]customers!$G$1:$G$1001,,0)</f>
        <v>United Kingdom</v>
      </c>
      <c r="I398" t="str">
        <f>INDEX([1]products!$A$1:$G$49,MATCH([1]orders!$D398,[1]products!$A$1:$A$49,0),MATCH([1]orders!I$1,[1]products!$A$1:$G$1,0))</f>
        <v>Rob</v>
      </c>
      <c r="J398" t="str">
        <f>INDEX([1]products!$A$1:$G$49,MATCH([1]orders!$D398,[1]products!$A$1:$A$49,0),MATCH([1]orders!J$1,[1]products!$A$1:$G$1,0))</f>
        <v>D</v>
      </c>
      <c r="K398" s="11">
        <f>INDEX([1]products!$A$1:$G$49,MATCH([1]orders!$D398,[1]products!$A$1:$A$49,0),MATCH([1]orders!K$1,[1]products!$A$1:$G$1,0))</f>
        <v>2.5</v>
      </c>
      <c r="L398" s="3">
        <f>INDEX([1]products!$A$1:$G$49,MATCH([1]orders!$D398,[1]products!$A$1:$A$49,0),MATCH([1]orders!L$1,[1]products!$A$1:$G$1,0))</f>
        <v>20.584999999999997</v>
      </c>
      <c r="M398" s="3">
        <f>L398*E398</f>
        <v>41.169999999999995</v>
      </c>
      <c r="N398" t="str">
        <f>IF(I398="Rob","Robusta",IF(I398="Exc","Excelsa",IF(I398="Ara","Arabica",IF(I398="Lib","Liberica",""))))</f>
        <v>Robusta</v>
      </c>
      <c r="O398" t="str">
        <f>IF(J398="M","Medium",IF(J398="L","Light",IF(J398="D","Dark","")))</f>
        <v>Dark</v>
      </c>
      <c r="P398" t="str">
        <f>_xlfn.XLOOKUP(C398,[1]customers!$A$1:$A$1001,[1]customers!$I$1:$I$1001,,0)</f>
        <v>No</v>
      </c>
    </row>
    <row r="399" spans="1:16" x14ac:dyDescent="0.25">
      <c r="A399" s="2" t="s">
        <v>4017</v>
      </c>
      <c r="B399" s="4">
        <v>43864</v>
      </c>
      <c r="C399" s="2" t="s">
        <v>4018</v>
      </c>
      <c r="D399" t="s">
        <v>6173</v>
      </c>
      <c r="E399" s="2">
        <v>5</v>
      </c>
      <c r="F399" s="2" t="str">
        <f>_xlfn.XLOOKUP(C399,[1]customers!$A$1:$A$1001,[1]customers!$B$1:$B$1001,,0)</f>
        <v>Hailee Radbone</v>
      </c>
      <c r="G399" s="2" t="str">
        <f>IF(_xlfn.XLOOKUP(C399,[1]customers!$A$1:$A$1001,[1]customers!$C$1:$C$1001,,0)=0,"",_xlfn.XLOOKUP(C399,[1]customers!$A$1:$A$1001,[1]customers!$C$1:$C$1001,,0))</f>
        <v>hradbonehd@newsvine.com</v>
      </c>
      <c r="H399" s="2" t="str">
        <f>_xlfn.XLOOKUP(C399,[1]customers!A$1:A$1001,[1]customers!$G$1:$G$1001,,0)</f>
        <v>United States</v>
      </c>
      <c r="I399" t="str">
        <f>INDEX([1]products!$A$1:$G$49,MATCH([1]orders!$D399,[1]products!$A$1:$A$49,0),MATCH([1]orders!I$1,[1]products!$A$1:$G$1,0))</f>
        <v>Rob</v>
      </c>
      <c r="J399" t="str">
        <f>INDEX([1]products!$A$1:$G$49,MATCH([1]orders!$D399,[1]products!$A$1:$A$49,0),MATCH([1]orders!J$1,[1]products!$A$1:$G$1,0))</f>
        <v>L</v>
      </c>
      <c r="K399" s="11">
        <f>INDEX([1]products!$A$1:$G$49,MATCH([1]orders!$D399,[1]products!$A$1:$A$49,0),MATCH([1]orders!K$1,[1]products!$A$1:$G$1,0))</f>
        <v>0.5</v>
      </c>
      <c r="L399" s="3">
        <f>INDEX([1]products!$A$1:$G$49,MATCH([1]orders!$D399,[1]products!$A$1:$A$49,0),MATCH([1]orders!L$1,[1]products!$A$1:$G$1,0))</f>
        <v>7.169999999999999</v>
      </c>
      <c r="M399" s="3">
        <f>L399*E399</f>
        <v>35.849999999999994</v>
      </c>
      <c r="N399" t="str">
        <f>IF(I399="Rob","Robusta",IF(I399="Exc","Excelsa",IF(I399="Ara","Arabica",IF(I399="Lib","Liberica",""))))</f>
        <v>Robusta</v>
      </c>
      <c r="O399" t="str">
        <f>IF(J399="M","Medium",IF(J399="L","Light",IF(J399="D","Dark","")))</f>
        <v>Light</v>
      </c>
      <c r="P399" t="str">
        <f>_xlfn.XLOOKUP(C399,[1]customers!$A$1:$A$1001,[1]customers!$I$1:$I$1001,,0)</f>
        <v>No</v>
      </c>
    </row>
    <row r="400" spans="1:16" x14ac:dyDescent="0.25">
      <c r="A400" s="2" t="s">
        <v>1889</v>
      </c>
      <c r="B400" s="4">
        <v>43865</v>
      </c>
      <c r="C400" s="2" t="s">
        <v>1890</v>
      </c>
      <c r="D400" t="s">
        <v>6147</v>
      </c>
      <c r="E400" s="2">
        <v>1</v>
      </c>
      <c r="F400" s="2" t="str">
        <f>_xlfn.XLOOKUP(C400,[1]customers!$A$1:$A$1001,[1]customers!$B$1:$B$1001,,0)</f>
        <v>Lyn Entwistle</v>
      </c>
      <c r="G400" s="2" t="str">
        <f>IF(_xlfn.XLOOKUP(C400,[1]customers!$A$1:$A$1001,[1]customers!$C$1:$C$1001,,0)=0,"",_xlfn.XLOOKUP(C400,[1]customers!$A$1:$A$1001,[1]customers!$C$1:$C$1001,,0))</f>
        <v>lentwistle6w@omniture.com</v>
      </c>
      <c r="H400" s="2" t="str">
        <f>_xlfn.XLOOKUP(C400,[1]customers!A$1:A$1001,[1]customers!$G$1:$G$1001,,0)</f>
        <v>United States</v>
      </c>
      <c r="I400" t="str">
        <f>INDEX([1]products!$A$1:$G$49,MATCH([1]orders!$D400,[1]products!$A$1:$A$49,0),MATCH([1]orders!I$1,[1]products!$A$1:$G$1,0))</f>
        <v>Ara</v>
      </c>
      <c r="J400" t="str">
        <f>INDEX([1]products!$A$1:$G$49,MATCH([1]orders!$D400,[1]products!$A$1:$A$49,0),MATCH([1]orders!J$1,[1]products!$A$1:$G$1,0))</f>
        <v>D</v>
      </c>
      <c r="K400" s="11">
        <f>INDEX([1]products!$A$1:$G$49,MATCH([1]orders!$D400,[1]products!$A$1:$A$49,0),MATCH([1]orders!K$1,[1]products!$A$1:$G$1,0))</f>
        <v>1</v>
      </c>
      <c r="L400" s="3">
        <f>INDEX([1]products!$A$1:$G$49,MATCH([1]orders!$D400,[1]products!$A$1:$A$49,0),MATCH([1]orders!L$1,[1]products!$A$1:$G$1,0))</f>
        <v>9.9499999999999993</v>
      </c>
      <c r="M400" s="3">
        <f>L400*E400</f>
        <v>9.9499999999999993</v>
      </c>
      <c r="N400" t="str">
        <f>IF(I400="Rob","Robusta",IF(I400="Exc","Excelsa",IF(I400="Ara","Arabica",IF(I400="Lib","Liberica",""))))</f>
        <v>Arabica</v>
      </c>
      <c r="O400" t="str">
        <f>IF(J400="M","Medium",IF(J400="L","Light",IF(J400="D","Dark","")))</f>
        <v>Dark</v>
      </c>
      <c r="P400" t="str">
        <f>_xlfn.XLOOKUP(C400,[1]customers!$A$1:$A$1001,[1]customers!$I$1:$I$1001,,0)</f>
        <v>Yes</v>
      </c>
    </row>
    <row r="401" spans="1:16" x14ac:dyDescent="0.25">
      <c r="A401" s="2" t="s">
        <v>3136</v>
      </c>
      <c r="B401" s="4">
        <v>43866</v>
      </c>
      <c r="C401" s="2" t="s">
        <v>3137</v>
      </c>
      <c r="D401" t="s">
        <v>6141</v>
      </c>
      <c r="E401" s="2">
        <v>3</v>
      </c>
      <c r="F401" s="2" t="str">
        <f>_xlfn.XLOOKUP(C401,[1]customers!$A$1:$A$1001,[1]customers!$B$1:$B$1001,,0)</f>
        <v>Julius Mccaull</v>
      </c>
      <c r="G401" s="2" t="str">
        <f>IF(_xlfn.XLOOKUP(C401,[1]customers!$A$1:$A$1001,[1]customers!$C$1:$C$1001,,0)=0,"",_xlfn.XLOOKUP(C401,[1]customers!$A$1:$A$1001,[1]customers!$C$1:$C$1001,,0))</f>
        <v>jmccaulld0@parallels.com</v>
      </c>
      <c r="H401" s="2" t="str">
        <f>_xlfn.XLOOKUP(C401,[1]customers!A$1:A$1001,[1]customers!$G$1:$G$1001,,0)</f>
        <v>United States</v>
      </c>
      <c r="I401" t="str">
        <f>INDEX([1]products!$A$1:$G$49,MATCH([1]orders!$D401,[1]products!$A$1:$A$49,0),MATCH([1]orders!I$1,[1]products!$A$1:$G$1,0))</f>
        <v>Exc</v>
      </c>
      <c r="J401" t="str">
        <f>INDEX([1]products!$A$1:$G$49,MATCH([1]orders!$D401,[1]products!$A$1:$A$49,0),MATCH([1]orders!J$1,[1]products!$A$1:$G$1,0))</f>
        <v>M</v>
      </c>
      <c r="K401" s="11">
        <f>INDEX([1]products!$A$1:$G$49,MATCH([1]orders!$D401,[1]products!$A$1:$A$49,0),MATCH([1]orders!K$1,[1]products!$A$1:$G$1,0))</f>
        <v>1</v>
      </c>
      <c r="L401" s="3">
        <f>INDEX([1]products!$A$1:$G$49,MATCH([1]orders!$D401,[1]products!$A$1:$A$49,0),MATCH([1]orders!L$1,[1]products!$A$1:$G$1,0))</f>
        <v>13.75</v>
      </c>
      <c r="M401" s="3">
        <f>L401*E401</f>
        <v>41.25</v>
      </c>
      <c r="N401" t="str">
        <f>IF(I401="Rob","Robusta",IF(I401="Exc","Excelsa",IF(I401="Ara","Arabica",IF(I401="Lib","Liberica",""))))</f>
        <v>Excelsa</v>
      </c>
      <c r="O401" t="str">
        <f>IF(J401="M","Medium",IF(J401="L","Light",IF(J401="D","Dark","")))</f>
        <v>Medium</v>
      </c>
      <c r="P401" t="str">
        <f>_xlfn.XLOOKUP(C401,[1]customers!$A$1:$A$1001,[1]customers!$I$1:$I$1001,,0)</f>
        <v>Yes</v>
      </c>
    </row>
    <row r="402" spans="1:16" x14ac:dyDescent="0.25">
      <c r="A402" s="2" t="s">
        <v>1311</v>
      </c>
      <c r="B402" s="4">
        <v>43867</v>
      </c>
      <c r="C402" s="2" t="s">
        <v>1312</v>
      </c>
      <c r="D402" t="s">
        <v>6162</v>
      </c>
      <c r="E402" s="2">
        <v>3</v>
      </c>
      <c r="F402" s="2" t="str">
        <f>_xlfn.XLOOKUP(C402,[1]customers!$A$1:$A$1001,[1]customers!$B$1:$B$1001,,0)</f>
        <v>Leonore Francisco</v>
      </c>
      <c r="G402" s="2" t="str">
        <f>IF(_xlfn.XLOOKUP(C402,[1]customers!$A$1:$A$1001,[1]customers!$C$1:$C$1001,,0)=0,"",_xlfn.XLOOKUP(C402,[1]customers!$A$1:$A$1001,[1]customers!$C$1:$C$1001,,0))</f>
        <v>lfrancisco42@fema.gov</v>
      </c>
      <c r="H402" s="2" t="str">
        <f>_xlfn.XLOOKUP(C402,[1]customers!A$1:A$1001,[1]customers!$G$1:$G$1001,,0)</f>
        <v>United States</v>
      </c>
      <c r="I402" t="str">
        <f>INDEX([1]products!$A$1:$G$49,MATCH([1]orders!$D402,[1]products!$A$1:$A$49,0),MATCH([1]orders!I$1,[1]products!$A$1:$G$1,0))</f>
        <v>Lib</v>
      </c>
      <c r="J402" t="str">
        <f>INDEX([1]products!$A$1:$G$49,MATCH([1]orders!$D402,[1]products!$A$1:$A$49,0),MATCH([1]orders!J$1,[1]products!$A$1:$G$1,0))</f>
        <v>M</v>
      </c>
      <c r="K402" s="11">
        <f>INDEX([1]products!$A$1:$G$49,MATCH([1]orders!$D402,[1]products!$A$1:$A$49,0),MATCH([1]orders!K$1,[1]products!$A$1:$G$1,0))</f>
        <v>1</v>
      </c>
      <c r="L402" s="3">
        <f>INDEX([1]products!$A$1:$G$49,MATCH([1]orders!$D402,[1]products!$A$1:$A$49,0),MATCH([1]orders!L$1,[1]products!$A$1:$G$1,0))</f>
        <v>14.55</v>
      </c>
      <c r="M402" s="3">
        <f>L402*E402</f>
        <v>43.650000000000006</v>
      </c>
      <c r="N402" t="str">
        <f>IF(I402="Rob","Robusta",IF(I402="Exc","Excelsa",IF(I402="Ara","Arabica",IF(I402="Lib","Liberica",""))))</f>
        <v>Liberica</v>
      </c>
      <c r="O402" t="str">
        <f>IF(J402="M","Medium",IF(J402="L","Light",IF(J402="D","Dark","")))</f>
        <v>Medium</v>
      </c>
      <c r="P402" t="str">
        <f>_xlfn.XLOOKUP(C402,[1]customers!$A$1:$A$1001,[1]customers!$I$1:$I$1001,,0)</f>
        <v>No</v>
      </c>
    </row>
    <row r="403" spans="1:16" x14ac:dyDescent="0.25">
      <c r="A403" s="2" t="s">
        <v>1311</v>
      </c>
      <c r="B403" s="4">
        <v>43868</v>
      </c>
      <c r="C403" s="2" t="s">
        <v>1312</v>
      </c>
      <c r="D403" t="s">
        <v>6141</v>
      </c>
      <c r="E403" s="2">
        <v>2</v>
      </c>
      <c r="F403" s="2" t="str">
        <f>_xlfn.XLOOKUP(C403,[1]customers!$A$1:$A$1001,[1]customers!$B$1:$B$1001,,0)</f>
        <v>Leonore Francisco</v>
      </c>
      <c r="G403" s="2" t="str">
        <f>IF(_xlfn.XLOOKUP(C403,[1]customers!$A$1:$A$1001,[1]customers!$C$1:$C$1001,,0)=0,"",_xlfn.XLOOKUP(C403,[1]customers!$A$1:$A$1001,[1]customers!$C$1:$C$1001,,0))</f>
        <v>lfrancisco42@fema.gov</v>
      </c>
      <c r="H403" s="2" t="str">
        <f>_xlfn.XLOOKUP(C403,[1]customers!A$1:A$1001,[1]customers!$G$1:$G$1001,,0)</f>
        <v>United States</v>
      </c>
      <c r="I403" t="str">
        <f>INDEX([1]products!$A$1:$G$49,MATCH([1]orders!$D403,[1]products!$A$1:$A$49,0),MATCH([1]orders!I$1,[1]products!$A$1:$G$1,0))</f>
        <v>Exc</v>
      </c>
      <c r="J403" t="str">
        <f>INDEX([1]products!$A$1:$G$49,MATCH([1]orders!$D403,[1]products!$A$1:$A$49,0),MATCH([1]orders!J$1,[1]products!$A$1:$G$1,0))</f>
        <v>M</v>
      </c>
      <c r="K403" s="11">
        <f>INDEX([1]products!$A$1:$G$49,MATCH([1]orders!$D403,[1]products!$A$1:$A$49,0),MATCH([1]orders!K$1,[1]products!$A$1:$G$1,0))</f>
        <v>1</v>
      </c>
      <c r="L403" s="3">
        <f>INDEX([1]products!$A$1:$G$49,MATCH([1]orders!$D403,[1]products!$A$1:$A$49,0),MATCH([1]orders!L$1,[1]products!$A$1:$G$1,0))</f>
        <v>13.75</v>
      </c>
      <c r="M403" s="3">
        <f>L403*E403</f>
        <v>27.5</v>
      </c>
      <c r="N403" t="str">
        <f>IF(I403="Rob","Robusta",IF(I403="Exc","Excelsa",IF(I403="Ara","Arabica",IF(I403="Lib","Liberica",""))))</f>
        <v>Excelsa</v>
      </c>
      <c r="O403" t="str">
        <f>IF(J403="M","Medium",IF(J403="L","Light",IF(J403="D","Dark","")))</f>
        <v>Medium</v>
      </c>
      <c r="P403" t="str">
        <f>_xlfn.XLOOKUP(C403,[1]customers!$A$1:$A$1001,[1]customers!$I$1:$I$1001,,0)</f>
        <v>No</v>
      </c>
    </row>
    <row r="404" spans="1:16" x14ac:dyDescent="0.25">
      <c r="A404" s="2" t="s">
        <v>3318</v>
      </c>
      <c r="B404" s="4">
        <v>43869</v>
      </c>
      <c r="C404" s="2" t="s">
        <v>3319</v>
      </c>
      <c r="D404" t="s">
        <v>6179</v>
      </c>
      <c r="E404" s="2">
        <v>4</v>
      </c>
      <c r="F404" s="2" t="str">
        <f>_xlfn.XLOOKUP(C404,[1]customers!$A$1:$A$1001,[1]customers!$B$1:$B$1001,,0)</f>
        <v>Alf Housaman</v>
      </c>
      <c r="G404" s="2" t="str">
        <f>IF(_xlfn.XLOOKUP(C404,[1]customers!$A$1:$A$1001,[1]customers!$C$1:$C$1001,,0)=0,"",_xlfn.XLOOKUP(C404,[1]customers!$A$1:$A$1001,[1]customers!$C$1:$C$1001,,0))</f>
        <v/>
      </c>
      <c r="H404" s="2" t="str">
        <f>_xlfn.XLOOKUP(C404,[1]customers!A$1:A$1001,[1]customers!$G$1:$G$1001,,0)</f>
        <v>United States</v>
      </c>
      <c r="I404" t="str">
        <f>INDEX([1]products!$A$1:$G$49,MATCH([1]orders!$D404,[1]products!$A$1:$A$49,0),MATCH([1]orders!I$1,[1]products!$A$1:$G$1,0))</f>
        <v>Rob</v>
      </c>
      <c r="J404" t="str">
        <f>INDEX([1]products!$A$1:$G$49,MATCH([1]orders!$D404,[1]products!$A$1:$A$49,0),MATCH([1]orders!J$1,[1]products!$A$1:$G$1,0))</f>
        <v>L</v>
      </c>
      <c r="K404" s="11">
        <f>INDEX([1]products!$A$1:$G$49,MATCH([1]orders!$D404,[1]products!$A$1:$A$49,0),MATCH([1]orders!K$1,[1]products!$A$1:$G$1,0))</f>
        <v>1</v>
      </c>
      <c r="L404" s="3">
        <f>INDEX([1]products!$A$1:$G$49,MATCH([1]orders!$D404,[1]products!$A$1:$A$49,0),MATCH([1]orders!L$1,[1]products!$A$1:$G$1,0))</f>
        <v>11.95</v>
      </c>
      <c r="M404" s="3">
        <f>L404*E404</f>
        <v>47.8</v>
      </c>
      <c r="N404" t="str">
        <f>IF(I404="Rob","Robusta",IF(I404="Exc","Excelsa",IF(I404="Ara","Arabica",IF(I404="Lib","Liberica",""))))</f>
        <v>Robusta</v>
      </c>
      <c r="O404" t="str">
        <f>IF(J404="M","Medium",IF(J404="L","Light",IF(J404="D","Dark","")))</f>
        <v>Light</v>
      </c>
      <c r="P404" t="str">
        <f>_xlfn.XLOOKUP(C404,[1]customers!$A$1:$A$1001,[1]customers!$I$1:$I$1001,,0)</f>
        <v>No</v>
      </c>
    </row>
    <row r="405" spans="1:16" x14ac:dyDescent="0.25">
      <c r="A405" s="2" t="s">
        <v>5018</v>
      </c>
      <c r="B405" s="4">
        <v>43870</v>
      </c>
      <c r="C405" s="2" t="s">
        <v>5019</v>
      </c>
      <c r="D405" t="s">
        <v>6149</v>
      </c>
      <c r="E405" s="2">
        <v>2</v>
      </c>
      <c r="F405" s="2" t="str">
        <f>_xlfn.XLOOKUP(C405,[1]customers!$A$1:$A$1001,[1]customers!$B$1:$B$1001,,0)</f>
        <v>Boyce Tarte</v>
      </c>
      <c r="G405" s="2" t="str">
        <f>IF(_xlfn.XLOOKUP(C405,[1]customers!$A$1:$A$1001,[1]customers!$C$1:$C$1001,,0)=0,"",_xlfn.XLOOKUP(C405,[1]customers!$A$1:$A$1001,[1]customers!$C$1:$C$1001,,0))</f>
        <v>btartem9@aol.com</v>
      </c>
      <c r="H405" s="2" t="str">
        <f>_xlfn.XLOOKUP(C405,[1]customers!A$1:A$1001,[1]customers!$G$1:$G$1001,,0)</f>
        <v>United States</v>
      </c>
      <c r="I405" t="str">
        <f>INDEX([1]products!$A$1:$G$49,MATCH([1]orders!$D405,[1]products!$A$1:$A$49,0),MATCH([1]orders!I$1,[1]products!$A$1:$G$1,0))</f>
        <v>Rob</v>
      </c>
      <c r="J405" t="str">
        <f>INDEX([1]products!$A$1:$G$49,MATCH([1]orders!$D405,[1]products!$A$1:$A$49,0),MATCH([1]orders!J$1,[1]products!$A$1:$G$1,0))</f>
        <v>D</v>
      </c>
      <c r="K405" s="11">
        <f>INDEX([1]products!$A$1:$G$49,MATCH([1]orders!$D405,[1]products!$A$1:$A$49,0),MATCH([1]orders!K$1,[1]products!$A$1:$G$1,0))</f>
        <v>2.5</v>
      </c>
      <c r="L405" s="3">
        <f>INDEX([1]products!$A$1:$G$49,MATCH([1]orders!$D405,[1]products!$A$1:$A$49,0),MATCH([1]orders!L$1,[1]products!$A$1:$G$1,0))</f>
        <v>20.584999999999997</v>
      </c>
      <c r="M405" s="3">
        <f>L405*E405</f>
        <v>41.169999999999995</v>
      </c>
      <c r="N405" t="str">
        <f>IF(I405="Rob","Robusta",IF(I405="Exc","Excelsa",IF(I405="Ara","Arabica",IF(I405="Lib","Liberica",""))))</f>
        <v>Robusta</v>
      </c>
      <c r="O405" t="str">
        <f>IF(J405="M","Medium",IF(J405="L","Light",IF(J405="D","Dark","")))</f>
        <v>Dark</v>
      </c>
      <c r="P405" t="str">
        <f>_xlfn.XLOOKUP(C405,[1]customers!$A$1:$A$1001,[1]customers!$I$1:$I$1001,,0)</f>
        <v>Yes</v>
      </c>
    </row>
    <row r="406" spans="1:16" x14ac:dyDescent="0.25">
      <c r="A406" s="2" t="s">
        <v>1198</v>
      </c>
      <c r="B406" s="4">
        <v>43871</v>
      </c>
      <c r="C406" s="2" t="s">
        <v>1199</v>
      </c>
      <c r="D406" t="s">
        <v>6155</v>
      </c>
      <c r="E406" s="2">
        <v>1</v>
      </c>
      <c r="F406" s="2" t="str">
        <f>_xlfn.XLOOKUP(C406,[1]customers!$A$1:$A$1001,[1]customers!$B$1:$B$1001,,0)</f>
        <v>Hewet Synnot</v>
      </c>
      <c r="G406" s="2" t="str">
        <f>IF(_xlfn.XLOOKUP(C406,[1]customers!$A$1:$A$1001,[1]customers!$C$1:$C$1001,,0)=0,"",_xlfn.XLOOKUP(C406,[1]customers!$A$1:$A$1001,[1]customers!$C$1:$C$1001,,0))</f>
        <v>hsynnot3i@about.com</v>
      </c>
      <c r="H406" s="2" t="str">
        <f>_xlfn.XLOOKUP(C406,[1]customers!A$1:A$1001,[1]customers!$G$1:$G$1001,,0)</f>
        <v>United States</v>
      </c>
      <c r="I406" t="str">
        <f>INDEX([1]products!$A$1:$G$49,MATCH([1]orders!$D406,[1]products!$A$1:$A$49,0),MATCH([1]orders!I$1,[1]products!$A$1:$G$1,0))</f>
        <v>Ara</v>
      </c>
      <c r="J406" t="str">
        <f>INDEX([1]products!$A$1:$G$49,MATCH([1]orders!$D406,[1]products!$A$1:$A$49,0),MATCH([1]orders!J$1,[1]products!$A$1:$G$1,0))</f>
        <v>M</v>
      </c>
      <c r="K406" s="11">
        <f>INDEX([1]products!$A$1:$G$49,MATCH([1]orders!$D406,[1]products!$A$1:$A$49,0),MATCH([1]orders!K$1,[1]products!$A$1:$G$1,0))</f>
        <v>1</v>
      </c>
      <c r="L406" s="3">
        <f>INDEX([1]products!$A$1:$G$49,MATCH([1]orders!$D406,[1]products!$A$1:$A$49,0),MATCH([1]orders!L$1,[1]products!$A$1:$G$1,0))</f>
        <v>11.25</v>
      </c>
      <c r="M406" s="3">
        <f>L406*E406</f>
        <v>11.25</v>
      </c>
      <c r="N406" t="str">
        <f>IF(I406="Rob","Robusta",IF(I406="Exc","Excelsa",IF(I406="Ara","Arabica",IF(I406="Lib","Liberica",""))))</f>
        <v>Arabica</v>
      </c>
      <c r="O406" t="str">
        <f>IF(J406="M","Medium",IF(J406="L","Light",IF(J406="D","Dark","")))</f>
        <v>Medium</v>
      </c>
      <c r="P406" t="str">
        <f>_xlfn.XLOOKUP(C406,[1]customers!$A$1:$A$1001,[1]customers!$I$1:$I$1001,,0)</f>
        <v>No</v>
      </c>
    </row>
    <row r="407" spans="1:16" x14ac:dyDescent="0.25">
      <c r="A407" s="2" t="s">
        <v>3424</v>
      </c>
      <c r="B407" s="4">
        <v>43872</v>
      </c>
      <c r="C407" s="2" t="s">
        <v>3368</v>
      </c>
      <c r="D407" t="s">
        <v>6158</v>
      </c>
      <c r="E407" s="2">
        <v>2</v>
      </c>
      <c r="F407" s="2" t="str">
        <f>_xlfn.XLOOKUP(C407,[1]customers!$A$1:$A$1001,[1]customers!$B$1:$B$1001,,0)</f>
        <v>Marja Urion</v>
      </c>
      <c r="G407" s="2" t="str">
        <f>IF(_xlfn.XLOOKUP(C407,[1]customers!$A$1:$A$1001,[1]customers!$C$1:$C$1001,,0)=0,"",_xlfn.XLOOKUP(C407,[1]customers!$A$1:$A$1001,[1]customers!$C$1:$C$1001,,0))</f>
        <v>murione5@alexa.com</v>
      </c>
      <c r="H407" s="2" t="str">
        <f>_xlfn.XLOOKUP(C407,[1]customers!A$1:A$1001,[1]customers!$G$1:$G$1001,,0)</f>
        <v>Ireland</v>
      </c>
      <c r="I407" t="str">
        <f>INDEX([1]products!$A$1:$G$49,MATCH([1]orders!$D407,[1]products!$A$1:$A$49,0),MATCH([1]orders!I$1,[1]products!$A$1:$G$1,0))</f>
        <v>Ara</v>
      </c>
      <c r="J407" t="str">
        <f>INDEX([1]products!$A$1:$G$49,MATCH([1]orders!$D407,[1]products!$A$1:$A$49,0),MATCH([1]orders!J$1,[1]products!$A$1:$G$1,0))</f>
        <v>D</v>
      </c>
      <c r="K407" s="11">
        <f>INDEX([1]products!$A$1:$G$49,MATCH([1]orders!$D407,[1]products!$A$1:$A$49,0),MATCH([1]orders!K$1,[1]products!$A$1:$G$1,0))</f>
        <v>0.5</v>
      </c>
      <c r="L407" s="3">
        <f>INDEX([1]products!$A$1:$G$49,MATCH([1]orders!$D407,[1]products!$A$1:$A$49,0),MATCH([1]orders!L$1,[1]products!$A$1:$G$1,0))</f>
        <v>5.97</v>
      </c>
      <c r="M407" s="3">
        <f>L407*E407</f>
        <v>11.94</v>
      </c>
      <c r="N407" t="str">
        <f>IF(I407="Rob","Robusta",IF(I407="Exc","Excelsa",IF(I407="Ara","Arabica",IF(I407="Lib","Liberica",""))))</f>
        <v>Arabica</v>
      </c>
      <c r="O407" t="str">
        <f>IF(J407="M","Medium",IF(J407="L","Light",IF(J407="D","Dark","")))</f>
        <v>Dark</v>
      </c>
      <c r="P407" t="str">
        <f>_xlfn.XLOOKUP(C407,[1]customers!$A$1:$A$1001,[1]customers!$I$1:$I$1001,,0)</f>
        <v>Yes</v>
      </c>
    </row>
    <row r="408" spans="1:16" x14ac:dyDescent="0.25">
      <c r="A408" s="2" t="s">
        <v>6013</v>
      </c>
      <c r="B408" s="4">
        <v>43873</v>
      </c>
      <c r="C408" s="2" t="s">
        <v>6014</v>
      </c>
      <c r="D408" t="s">
        <v>6179</v>
      </c>
      <c r="E408" s="2">
        <v>5</v>
      </c>
      <c r="F408" s="2" t="str">
        <f>_xlfn.XLOOKUP(C408,[1]customers!$A$1:$A$1001,[1]customers!$B$1:$B$1001,,0)</f>
        <v>Mab Blakemore</v>
      </c>
      <c r="G408" s="2" t="str">
        <f>IF(_xlfn.XLOOKUP(C408,[1]customers!$A$1:$A$1001,[1]customers!$C$1:$C$1001,,0)=0,"",_xlfn.XLOOKUP(C408,[1]customers!$A$1:$A$1001,[1]customers!$C$1:$C$1001,,0))</f>
        <v>mblakemorer5@nsw.gov.au</v>
      </c>
      <c r="H408" s="2" t="str">
        <f>_xlfn.XLOOKUP(C408,[1]customers!A$1:A$1001,[1]customers!$G$1:$G$1001,,0)</f>
        <v>United States</v>
      </c>
      <c r="I408" t="str">
        <f>INDEX([1]products!$A$1:$G$49,MATCH([1]orders!$D408,[1]products!$A$1:$A$49,0),MATCH([1]orders!I$1,[1]products!$A$1:$G$1,0))</f>
        <v>Rob</v>
      </c>
      <c r="J408" t="str">
        <f>INDEX([1]products!$A$1:$G$49,MATCH([1]orders!$D408,[1]products!$A$1:$A$49,0),MATCH([1]orders!J$1,[1]products!$A$1:$G$1,0))</f>
        <v>L</v>
      </c>
      <c r="K408" s="11">
        <f>INDEX([1]products!$A$1:$G$49,MATCH([1]orders!$D408,[1]products!$A$1:$A$49,0),MATCH([1]orders!K$1,[1]products!$A$1:$G$1,0))</f>
        <v>1</v>
      </c>
      <c r="L408" s="3">
        <f>INDEX([1]products!$A$1:$G$49,MATCH([1]orders!$D408,[1]products!$A$1:$A$49,0),MATCH([1]orders!L$1,[1]products!$A$1:$G$1,0))</f>
        <v>11.95</v>
      </c>
      <c r="M408" s="3">
        <f>L408*E408</f>
        <v>59.75</v>
      </c>
      <c r="N408" t="str">
        <f>IF(I408="Rob","Robusta",IF(I408="Exc","Excelsa",IF(I408="Ara","Arabica",IF(I408="Lib","Liberica",""))))</f>
        <v>Robusta</v>
      </c>
      <c r="O408" t="str">
        <f>IF(J408="M","Medium",IF(J408="L","Light",IF(J408="D","Dark","")))</f>
        <v>Light</v>
      </c>
      <c r="P408" t="str">
        <f>_xlfn.XLOOKUP(C408,[1]customers!$A$1:$A$1001,[1]customers!$I$1:$I$1001,,0)</f>
        <v>No</v>
      </c>
    </row>
    <row r="409" spans="1:16" x14ac:dyDescent="0.25">
      <c r="A409" s="2" t="s">
        <v>1638</v>
      </c>
      <c r="B409" s="4">
        <v>43874</v>
      </c>
      <c r="C409" s="2" t="s">
        <v>1639</v>
      </c>
      <c r="D409" t="s">
        <v>6141</v>
      </c>
      <c r="E409" s="2">
        <v>6</v>
      </c>
      <c r="F409" s="2" t="str">
        <f>_xlfn.XLOOKUP(C409,[1]customers!$A$1:$A$1001,[1]customers!$B$1:$B$1001,,0)</f>
        <v>Sarette Ducarel</v>
      </c>
      <c r="G409" s="2" t="str">
        <f>IF(_xlfn.XLOOKUP(C409,[1]customers!$A$1:$A$1001,[1]customers!$C$1:$C$1001,,0)=0,"",_xlfn.XLOOKUP(C409,[1]customers!$A$1:$A$1001,[1]customers!$C$1:$C$1001,,0))</f>
        <v/>
      </c>
      <c r="H409" s="2" t="str">
        <f>_xlfn.XLOOKUP(C409,[1]customers!A$1:A$1001,[1]customers!$G$1:$G$1001,,0)</f>
        <v>United States</v>
      </c>
      <c r="I409" t="str">
        <f>INDEX([1]products!$A$1:$G$49,MATCH([1]orders!$D409,[1]products!$A$1:$A$49,0),MATCH([1]orders!I$1,[1]products!$A$1:$G$1,0))</f>
        <v>Exc</v>
      </c>
      <c r="J409" t="str">
        <f>INDEX([1]products!$A$1:$G$49,MATCH([1]orders!$D409,[1]products!$A$1:$A$49,0),MATCH([1]orders!J$1,[1]products!$A$1:$G$1,0))</f>
        <v>M</v>
      </c>
      <c r="K409" s="11">
        <f>INDEX([1]products!$A$1:$G$49,MATCH([1]orders!$D409,[1]products!$A$1:$A$49,0),MATCH([1]orders!K$1,[1]products!$A$1:$G$1,0))</f>
        <v>1</v>
      </c>
      <c r="L409" s="3">
        <f>INDEX([1]products!$A$1:$G$49,MATCH([1]orders!$D409,[1]products!$A$1:$A$49,0),MATCH([1]orders!L$1,[1]products!$A$1:$G$1,0))</f>
        <v>13.75</v>
      </c>
      <c r="M409" s="3">
        <f>L409*E409</f>
        <v>82.5</v>
      </c>
      <c r="N409" t="str">
        <f>IF(I409="Rob","Robusta",IF(I409="Exc","Excelsa",IF(I409="Ara","Arabica",IF(I409="Lib","Liberica",""))))</f>
        <v>Excelsa</v>
      </c>
      <c r="O409" t="str">
        <f>IF(J409="M","Medium",IF(J409="L","Light",IF(J409="D","Dark","")))</f>
        <v>Medium</v>
      </c>
      <c r="P409" t="str">
        <f>_xlfn.XLOOKUP(C409,[1]customers!$A$1:$A$1001,[1]customers!$I$1:$I$1001,,0)</f>
        <v>No</v>
      </c>
    </row>
    <row r="410" spans="1:16" x14ac:dyDescent="0.25">
      <c r="A410" s="2" t="s">
        <v>3905</v>
      </c>
      <c r="B410" s="4">
        <v>43875</v>
      </c>
      <c r="C410" s="2" t="s">
        <v>3906</v>
      </c>
      <c r="D410" t="s">
        <v>6182</v>
      </c>
      <c r="E410" s="2">
        <v>5</v>
      </c>
      <c r="F410" s="2" t="str">
        <f>_xlfn.XLOOKUP(C410,[1]customers!$A$1:$A$1001,[1]customers!$B$1:$B$1001,,0)</f>
        <v>Wang Powlesland</v>
      </c>
      <c r="G410" s="2" t="str">
        <f>IF(_xlfn.XLOOKUP(C410,[1]customers!$A$1:$A$1001,[1]customers!$C$1:$C$1001,,0)=0,"",_xlfn.XLOOKUP(C410,[1]customers!$A$1:$A$1001,[1]customers!$C$1:$C$1001,,0))</f>
        <v>wpowleslandgt@soundcloud.com</v>
      </c>
      <c r="H410" s="2" t="str">
        <f>_xlfn.XLOOKUP(C410,[1]customers!A$1:A$1001,[1]customers!$G$1:$G$1001,,0)</f>
        <v>United States</v>
      </c>
      <c r="I410" t="str">
        <f>INDEX([1]products!$A$1:$G$49,MATCH([1]orders!$D410,[1]products!$A$1:$A$49,0),MATCH([1]orders!I$1,[1]products!$A$1:$G$1,0))</f>
        <v>Ara</v>
      </c>
      <c r="J410" t="str">
        <f>INDEX([1]products!$A$1:$G$49,MATCH([1]orders!$D410,[1]products!$A$1:$A$49,0),MATCH([1]orders!J$1,[1]products!$A$1:$G$1,0))</f>
        <v>L</v>
      </c>
      <c r="K410" s="11">
        <f>INDEX([1]products!$A$1:$G$49,MATCH([1]orders!$D410,[1]products!$A$1:$A$49,0),MATCH([1]orders!K$1,[1]products!$A$1:$G$1,0))</f>
        <v>2.5</v>
      </c>
      <c r="L410" s="3">
        <f>INDEX([1]products!$A$1:$G$49,MATCH([1]orders!$D410,[1]products!$A$1:$A$49,0),MATCH([1]orders!L$1,[1]products!$A$1:$G$1,0))</f>
        <v>29.784999999999997</v>
      </c>
      <c r="M410" s="3">
        <f>L410*E410</f>
        <v>148.92499999999998</v>
      </c>
      <c r="N410" t="str">
        <f>IF(I410="Rob","Robusta",IF(I410="Exc","Excelsa",IF(I410="Ara","Arabica",IF(I410="Lib","Liberica",""))))</f>
        <v>Arabica</v>
      </c>
      <c r="O410" t="str">
        <f>IF(J410="M","Medium",IF(J410="L","Light",IF(J410="D","Dark","")))</f>
        <v>Light</v>
      </c>
      <c r="P410" t="str">
        <f>_xlfn.XLOOKUP(C410,[1]customers!$A$1:$A$1001,[1]customers!$I$1:$I$1001,,0)</f>
        <v>Yes</v>
      </c>
    </row>
    <row r="411" spans="1:16" x14ac:dyDescent="0.25">
      <c r="A411" s="2" t="s">
        <v>2102</v>
      </c>
      <c r="B411" s="4">
        <v>43876</v>
      </c>
      <c r="C411" s="2" t="s">
        <v>2103</v>
      </c>
      <c r="D411" t="s">
        <v>6164</v>
      </c>
      <c r="E411" s="2">
        <v>1</v>
      </c>
      <c r="F411" s="2" t="str">
        <f>_xlfn.XLOOKUP(C411,[1]customers!$A$1:$A$1001,[1]customers!$B$1:$B$1001,,0)</f>
        <v>Lyndsey Megany</v>
      </c>
      <c r="G411" s="2" t="str">
        <f>IF(_xlfn.XLOOKUP(C411,[1]customers!$A$1:$A$1001,[1]customers!$C$1:$C$1001,,0)=0,"",_xlfn.XLOOKUP(C411,[1]customers!$A$1:$A$1001,[1]customers!$C$1:$C$1001,,0))</f>
        <v/>
      </c>
      <c r="H411" s="2" t="str">
        <f>_xlfn.XLOOKUP(C411,[1]customers!A$1:A$1001,[1]customers!$G$1:$G$1001,,0)</f>
        <v>United States</v>
      </c>
      <c r="I411" t="str">
        <f>INDEX([1]products!$A$1:$G$49,MATCH([1]orders!$D411,[1]products!$A$1:$A$49,0),MATCH([1]orders!I$1,[1]products!$A$1:$G$1,0))</f>
        <v>Lib</v>
      </c>
      <c r="J411" t="str">
        <f>INDEX([1]products!$A$1:$G$49,MATCH([1]orders!$D411,[1]products!$A$1:$A$49,0),MATCH([1]orders!J$1,[1]products!$A$1:$G$1,0))</f>
        <v>L</v>
      </c>
      <c r="K411" s="11">
        <f>INDEX([1]products!$A$1:$G$49,MATCH([1]orders!$D411,[1]products!$A$1:$A$49,0),MATCH([1]orders!K$1,[1]products!$A$1:$G$1,0))</f>
        <v>2.5</v>
      </c>
      <c r="L411" s="3">
        <f>INDEX([1]products!$A$1:$G$49,MATCH([1]orders!$D411,[1]products!$A$1:$A$49,0),MATCH([1]orders!L$1,[1]products!$A$1:$G$1,0))</f>
        <v>36.454999999999998</v>
      </c>
      <c r="M411" s="3">
        <f>L411*E411</f>
        <v>36.454999999999998</v>
      </c>
      <c r="N411" t="str">
        <f>IF(I411="Rob","Robusta",IF(I411="Exc","Excelsa",IF(I411="Ara","Arabica",IF(I411="Lib","Liberica",""))))</f>
        <v>Liberica</v>
      </c>
      <c r="O411" t="str">
        <f>IF(J411="M","Medium",IF(J411="L","Light",IF(J411="D","Dark","")))</f>
        <v>Light</v>
      </c>
      <c r="P411" t="str">
        <f>_xlfn.XLOOKUP(C411,[1]customers!$A$1:$A$1001,[1]customers!$I$1:$I$1001,,0)</f>
        <v>No</v>
      </c>
    </row>
    <row r="412" spans="1:16" x14ac:dyDescent="0.25">
      <c r="A412" s="2" t="s">
        <v>3683</v>
      </c>
      <c r="B412" s="4">
        <v>43877</v>
      </c>
      <c r="C412" s="2" t="s">
        <v>3684</v>
      </c>
      <c r="D412" t="s">
        <v>6149</v>
      </c>
      <c r="E412" s="2">
        <v>4</v>
      </c>
      <c r="F412" s="2" t="str">
        <f>_xlfn.XLOOKUP(C412,[1]customers!$A$1:$A$1001,[1]customers!$B$1:$B$1001,,0)</f>
        <v>Jackquelin Chugg</v>
      </c>
      <c r="G412" s="2" t="str">
        <f>IF(_xlfn.XLOOKUP(C412,[1]customers!$A$1:$A$1001,[1]customers!$C$1:$C$1001,,0)=0,"",_xlfn.XLOOKUP(C412,[1]customers!$A$1:$A$1001,[1]customers!$C$1:$C$1001,,0))</f>
        <v>jchuggfp@about.me</v>
      </c>
      <c r="H412" s="2" t="str">
        <f>_xlfn.XLOOKUP(C412,[1]customers!A$1:A$1001,[1]customers!$G$1:$G$1001,,0)</f>
        <v>United States</v>
      </c>
      <c r="I412" t="str">
        <f>INDEX([1]products!$A$1:$G$49,MATCH([1]orders!$D412,[1]products!$A$1:$A$49,0),MATCH([1]orders!I$1,[1]products!$A$1:$G$1,0))</f>
        <v>Rob</v>
      </c>
      <c r="J412" t="str">
        <f>INDEX([1]products!$A$1:$G$49,MATCH([1]orders!$D412,[1]products!$A$1:$A$49,0),MATCH([1]orders!J$1,[1]products!$A$1:$G$1,0))</f>
        <v>D</v>
      </c>
      <c r="K412" s="11">
        <f>INDEX([1]products!$A$1:$G$49,MATCH([1]orders!$D412,[1]products!$A$1:$A$49,0),MATCH([1]orders!K$1,[1]products!$A$1:$G$1,0))</f>
        <v>2.5</v>
      </c>
      <c r="L412" s="3">
        <f>INDEX([1]products!$A$1:$G$49,MATCH([1]orders!$D412,[1]products!$A$1:$A$49,0),MATCH([1]orders!L$1,[1]products!$A$1:$G$1,0))</f>
        <v>20.584999999999997</v>
      </c>
      <c r="M412" s="3">
        <f>L412*E412</f>
        <v>82.339999999999989</v>
      </c>
      <c r="N412" t="str">
        <f>IF(I412="Rob","Robusta",IF(I412="Exc","Excelsa",IF(I412="Ara","Arabica",IF(I412="Lib","Liberica",""))))</f>
        <v>Robusta</v>
      </c>
      <c r="O412" t="str">
        <f>IF(J412="M","Medium",IF(J412="L","Light",IF(J412="D","Dark","")))</f>
        <v>Dark</v>
      </c>
      <c r="P412" t="str">
        <f>_xlfn.XLOOKUP(C412,[1]customers!$A$1:$A$1001,[1]customers!$I$1:$I$1001,,0)</f>
        <v>No</v>
      </c>
    </row>
    <row r="413" spans="1:16" x14ac:dyDescent="0.25">
      <c r="A413" s="2" t="s">
        <v>5327</v>
      </c>
      <c r="B413" s="4">
        <v>43878</v>
      </c>
      <c r="C413" s="2" t="s">
        <v>5188</v>
      </c>
      <c r="D413" t="s">
        <v>6159</v>
      </c>
      <c r="E413" s="2">
        <v>2</v>
      </c>
      <c r="F413" s="2" t="str">
        <f>_xlfn.XLOOKUP(C413,[1]customers!$A$1:$A$1001,[1]customers!$B$1:$B$1001,,0)</f>
        <v>Odelia Skerme</v>
      </c>
      <c r="G413" s="2" t="str">
        <f>IF(_xlfn.XLOOKUP(C413,[1]customers!$A$1:$A$1001,[1]customers!$C$1:$C$1001,,0)=0,"",_xlfn.XLOOKUP(C413,[1]customers!$A$1:$A$1001,[1]customers!$C$1:$C$1001,,0))</f>
        <v>oskermen3@hatena.ne.jp</v>
      </c>
      <c r="H413" s="2" t="str">
        <f>_xlfn.XLOOKUP(C413,[1]customers!A$1:A$1001,[1]customers!$G$1:$G$1001,,0)</f>
        <v>United States</v>
      </c>
      <c r="I413" t="str">
        <f>INDEX([1]products!$A$1:$G$49,MATCH([1]orders!$D413,[1]products!$A$1:$A$49,0),MATCH([1]orders!I$1,[1]products!$A$1:$G$1,0))</f>
        <v>Lib</v>
      </c>
      <c r="J413" t="str">
        <f>INDEX([1]products!$A$1:$G$49,MATCH([1]orders!$D413,[1]products!$A$1:$A$49,0),MATCH([1]orders!J$1,[1]products!$A$1:$G$1,0))</f>
        <v>M</v>
      </c>
      <c r="K413" s="11">
        <f>INDEX([1]products!$A$1:$G$49,MATCH([1]orders!$D413,[1]products!$A$1:$A$49,0),MATCH([1]orders!K$1,[1]products!$A$1:$G$1,0))</f>
        <v>0.2</v>
      </c>
      <c r="L413" s="3">
        <f>INDEX([1]products!$A$1:$G$49,MATCH([1]orders!$D413,[1]products!$A$1:$A$49,0),MATCH([1]orders!L$1,[1]products!$A$1:$G$1,0))</f>
        <v>4.3650000000000002</v>
      </c>
      <c r="M413" s="3">
        <f>L413*E413</f>
        <v>8.73</v>
      </c>
      <c r="N413" t="str">
        <f>IF(I413="Rob","Robusta",IF(I413="Exc","Excelsa",IF(I413="Ara","Arabica",IF(I413="Lib","Liberica",""))))</f>
        <v>Liberica</v>
      </c>
      <c r="O413" t="str">
        <f>IF(J413="M","Medium",IF(J413="L","Light",IF(J413="D","Dark","")))</f>
        <v>Medium</v>
      </c>
      <c r="P413" t="str">
        <f>_xlfn.XLOOKUP(C413,[1]customers!$A$1:$A$1001,[1]customers!$I$1:$I$1001,,0)</f>
        <v>Yes</v>
      </c>
    </row>
    <row r="414" spans="1:16" x14ac:dyDescent="0.25">
      <c r="A414" s="2" t="s">
        <v>3094</v>
      </c>
      <c r="B414" s="4">
        <v>43879</v>
      </c>
      <c r="C414" s="2" t="s">
        <v>3095</v>
      </c>
      <c r="D414" t="s">
        <v>6163</v>
      </c>
      <c r="E414" s="2">
        <v>4</v>
      </c>
      <c r="F414" s="2" t="str">
        <f>_xlfn.XLOOKUP(C414,[1]customers!$A$1:$A$1001,[1]customers!$B$1:$B$1001,,0)</f>
        <v>Ransell McKall</v>
      </c>
      <c r="G414" s="2" t="str">
        <f>IF(_xlfn.XLOOKUP(C414,[1]customers!$A$1:$A$1001,[1]customers!$C$1:$C$1001,,0)=0,"",_xlfn.XLOOKUP(C414,[1]customers!$A$1:$A$1001,[1]customers!$C$1:$C$1001,,0))</f>
        <v>rmckallct@sakura.ne.jp</v>
      </c>
      <c r="H414" s="2" t="str">
        <f>_xlfn.XLOOKUP(C414,[1]customers!A$1:A$1001,[1]customers!$G$1:$G$1001,,0)</f>
        <v>United Kingdom</v>
      </c>
      <c r="I414" t="str">
        <f>INDEX([1]products!$A$1:$G$49,MATCH([1]orders!$D414,[1]products!$A$1:$A$49,0),MATCH([1]orders!I$1,[1]products!$A$1:$G$1,0))</f>
        <v>Rob</v>
      </c>
      <c r="J414" t="str">
        <f>INDEX([1]products!$A$1:$G$49,MATCH([1]orders!$D414,[1]products!$A$1:$A$49,0),MATCH([1]orders!J$1,[1]products!$A$1:$G$1,0))</f>
        <v>D</v>
      </c>
      <c r="K414" s="11">
        <f>INDEX([1]products!$A$1:$G$49,MATCH([1]orders!$D414,[1]products!$A$1:$A$49,0),MATCH([1]orders!K$1,[1]products!$A$1:$G$1,0))</f>
        <v>0.2</v>
      </c>
      <c r="L414" s="3">
        <f>INDEX([1]products!$A$1:$G$49,MATCH([1]orders!$D414,[1]products!$A$1:$A$49,0),MATCH([1]orders!L$1,[1]products!$A$1:$G$1,0))</f>
        <v>2.6849999999999996</v>
      </c>
      <c r="M414" s="3">
        <f>L414*E414</f>
        <v>10.739999999999998</v>
      </c>
      <c r="N414" t="str">
        <f>IF(I414="Rob","Robusta",IF(I414="Exc","Excelsa",IF(I414="Ara","Arabica",IF(I414="Lib","Liberica",""))))</f>
        <v>Robusta</v>
      </c>
      <c r="O414" t="str">
        <f>IF(J414="M","Medium",IF(J414="L","Light",IF(J414="D","Dark","")))</f>
        <v>Dark</v>
      </c>
      <c r="P414" t="str">
        <f>_xlfn.XLOOKUP(C414,[1]customers!$A$1:$A$1001,[1]customers!$I$1:$I$1001,,0)</f>
        <v>Yes</v>
      </c>
    </row>
    <row r="415" spans="1:16" x14ac:dyDescent="0.25">
      <c r="A415" s="2" t="s">
        <v>1007</v>
      </c>
      <c r="B415" s="4">
        <v>43880</v>
      </c>
      <c r="C415" s="2" t="s">
        <v>1008</v>
      </c>
      <c r="D415" t="s">
        <v>6171</v>
      </c>
      <c r="E415" s="2">
        <v>3</v>
      </c>
      <c r="F415" s="2" t="str">
        <f>_xlfn.XLOOKUP(C415,[1]customers!$A$1:$A$1001,[1]customers!$B$1:$B$1001,,0)</f>
        <v>Hamish MacSherry</v>
      </c>
      <c r="G415" s="2" t="str">
        <f>IF(_xlfn.XLOOKUP(C415,[1]customers!$A$1:$A$1001,[1]customers!$C$1:$C$1001,,0)=0,"",_xlfn.XLOOKUP(C415,[1]customers!$A$1:$A$1001,[1]customers!$C$1:$C$1001,,0))</f>
        <v/>
      </c>
      <c r="H415" s="2" t="str">
        <f>_xlfn.XLOOKUP(C415,[1]customers!A$1:A$1001,[1]customers!$G$1:$G$1001,,0)</f>
        <v>United States</v>
      </c>
      <c r="I415" t="str">
        <f>INDEX([1]products!$A$1:$G$49,MATCH([1]orders!$D415,[1]products!$A$1:$A$49,0),MATCH([1]orders!I$1,[1]products!$A$1:$G$1,0))</f>
        <v>Exc</v>
      </c>
      <c r="J415" t="str">
        <f>INDEX([1]products!$A$1:$G$49,MATCH([1]orders!$D415,[1]products!$A$1:$A$49,0),MATCH([1]orders!J$1,[1]products!$A$1:$G$1,0))</f>
        <v>L</v>
      </c>
      <c r="K415" s="11">
        <f>INDEX([1]products!$A$1:$G$49,MATCH([1]orders!$D415,[1]products!$A$1:$A$49,0),MATCH([1]orders!K$1,[1]products!$A$1:$G$1,0))</f>
        <v>1</v>
      </c>
      <c r="L415" s="3">
        <f>INDEX([1]products!$A$1:$G$49,MATCH([1]orders!$D415,[1]products!$A$1:$A$49,0),MATCH([1]orders!L$1,[1]products!$A$1:$G$1,0))</f>
        <v>14.85</v>
      </c>
      <c r="M415" s="3">
        <f>L415*E415</f>
        <v>44.55</v>
      </c>
      <c r="N415" t="str">
        <f>IF(I415="Rob","Robusta",IF(I415="Exc","Excelsa",IF(I415="Ara","Arabica",IF(I415="Lib","Liberica",""))))</f>
        <v>Excelsa</v>
      </c>
      <c r="O415" t="str">
        <f>IF(J415="M","Medium",IF(J415="L","Light",IF(J415="D","Dark","")))</f>
        <v>Light</v>
      </c>
      <c r="P415" t="str">
        <f>_xlfn.XLOOKUP(C415,[1]customers!$A$1:$A$1001,[1]customers!$I$1:$I$1001,,0)</f>
        <v>Yes</v>
      </c>
    </row>
    <row r="416" spans="1:16" x14ac:dyDescent="0.25">
      <c r="A416" s="2" t="s">
        <v>3458</v>
      </c>
      <c r="B416" s="4">
        <v>43881</v>
      </c>
      <c r="C416" s="2" t="s">
        <v>3459</v>
      </c>
      <c r="D416" t="s">
        <v>6163</v>
      </c>
      <c r="E416" s="2">
        <v>5</v>
      </c>
      <c r="F416" s="2" t="str">
        <f>_xlfn.XLOOKUP(C416,[1]customers!$A$1:$A$1001,[1]customers!$B$1:$B$1001,,0)</f>
        <v>Edin Yantsurev</v>
      </c>
      <c r="G416" s="2" t="str">
        <f>IF(_xlfn.XLOOKUP(C416,[1]customers!$A$1:$A$1001,[1]customers!$C$1:$C$1001,,0)=0,"",_xlfn.XLOOKUP(C416,[1]customers!$A$1:$A$1001,[1]customers!$C$1:$C$1001,,0))</f>
        <v/>
      </c>
      <c r="H416" s="2" t="str">
        <f>_xlfn.XLOOKUP(C416,[1]customers!A$1:A$1001,[1]customers!$G$1:$G$1001,,0)</f>
        <v>United States</v>
      </c>
      <c r="I416" t="str">
        <f>INDEX([1]products!$A$1:$G$49,MATCH([1]orders!$D416,[1]products!$A$1:$A$49,0),MATCH([1]orders!I$1,[1]products!$A$1:$G$1,0))</f>
        <v>Rob</v>
      </c>
      <c r="J416" t="str">
        <f>INDEX([1]products!$A$1:$G$49,MATCH([1]orders!$D416,[1]products!$A$1:$A$49,0),MATCH([1]orders!J$1,[1]products!$A$1:$G$1,0))</f>
        <v>D</v>
      </c>
      <c r="K416" s="11">
        <f>INDEX([1]products!$A$1:$G$49,MATCH([1]orders!$D416,[1]products!$A$1:$A$49,0),MATCH([1]orders!K$1,[1]products!$A$1:$G$1,0))</f>
        <v>0.2</v>
      </c>
      <c r="L416" s="3">
        <f>INDEX([1]products!$A$1:$G$49,MATCH([1]orders!$D416,[1]products!$A$1:$A$49,0),MATCH([1]orders!L$1,[1]products!$A$1:$G$1,0))</f>
        <v>2.6849999999999996</v>
      </c>
      <c r="M416" s="3">
        <f>L416*E416</f>
        <v>13.424999999999997</v>
      </c>
      <c r="N416" t="str">
        <f>IF(I416="Rob","Robusta",IF(I416="Exc","Excelsa",IF(I416="Ara","Arabica",IF(I416="Lib","Liberica",""))))</f>
        <v>Robusta</v>
      </c>
      <c r="O416" t="str">
        <f>IF(J416="M","Medium",IF(J416="L","Light",IF(J416="D","Dark","")))</f>
        <v>Dark</v>
      </c>
      <c r="P416" t="str">
        <f>_xlfn.XLOOKUP(C416,[1]customers!$A$1:$A$1001,[1]customers!$I$1:$I$1001,,0)</f>
        <v>Yes</v>
      </c>
    </row>
    <row r="417" spans="1:16" x14ac:dyDescent="0.25">
      <c r="A417" s="2" t="s">
        <v>1095</v>
      </c>
      <c r="B417" s="4">
        <v>43882</v>
      </c>
      <c r="C417" s="2" t="s">
        <v>1096</v>
      </c>
      <c r="D417" t="s">
        <v>6157</v>
      </c>
      <c r="E417" s="2">
        <v>4</v>
      </c>
      <c r="F417" s="2" t="str">
        <f>_xlfn.XLOOKUP(C417,[1]customers!$A$1:$A$1001,[1]customers!$B$1:$B$1001,,0)</f>
        <v>Isahella Hagland</v>
      </c>
      <c r="G417" s="2" t="str">
        <f>IF(_xlfn.XLOOKUP(C417,[1]customers!$A$1:$A$1001,[1]customers!$C$1:$C$1001,,0)=0,"",_xlfn.XLOOKUP(C417,[1]customers!$A$1:$A$1001,[1]customers!$C$1:$C$1001,,0))</f>
        <v/>
      </c>
      <c r="H417" s="2" t="str">
        <f>_xlfn.XLOOKUP(C417,[1]customers!A$1:A$1001,[1]customers!$G$1:$G$1001,,0)</f>
        <v>United States</v>
      </c>
      <c r="I417" t="str">
        <f>INDEX([1]products!$A$1:$G$49,MATCH([1]orders!$D417,[1]products!$A$1:$A$49,0),MATCH([1]orders!I$1,[1]products!$A$1:$G$1,0))</f>
        <v>Ara</v>
      </c>
      <c r="J417" t="str">
        <f>INDEX([1]products!$A$1:$G$49,MATCH([1]orders!$D417,[1]products!$A$1:$A$49,0),MATCH([1]orders!J$1,[1]products!$A$1:$G$1,0))</f>
        <v>M</v>
      </c>
      <c r="K417" s="11">
        <f>INDEX([1]products!$A$1:$G$49,MATCH([1]orders!$D417,[1]products!$A$1:$A$49,0),MATCH([1]orders!K$1,[1]products!$A$1:$G$1,0))</f>
        <v>0.5</v>
      </c>
      <c r="L417" s="3">
        <f>INDEX([1]products!$A$1:$G$49,MATCH([1]orders!$D417,[1]products!$A$1:$A$49,0),MATCH([1]orders!L$1,[1]products!$A$1:$G$1,0))</f>
        <v>6.75</v>
      </c>
      <c r="M417" s="3">
        <f>L417*E417</f>
        <v>27</v>
      </c>
      <c r="N417" t="str">
        <f>IF(I417="Rob","Robusta",IF(I417="Exc","Excelsa",IF(I417="Ara","Arabica",IF(I417="Lib","Liberica",""))))</f>
        <v>Arabica</v>
      </c>
      <c r="O417" t="str">
        <f>IF(J417="M","Medium",IF(J417="L","Light",IF(J417="D","Dark","")))</f>
        <v>Medium</v>
      </c>
      <c r="P417" t="str">
        <f>_xlfn.XLOOKUP(C417,[1]customers!$A$1:$A$1001,[1]customers!$I$1:$I$1001,,0)</f>
        <v>No</v>
      </c>
    </row>
    <row r="418" spans="1:16" x14ac:dyDescent="0.25">
      <c r="A418" s="2" t="s">
        <v>4688</v>
      </c>
      <c r="B418" s="4">
        <v>43883</v>
      </c>
      <c r="C418" s="2" t="s">
        <v>4689</v>
      </c>
      <c r="D418" t="s">
        <v>6158</v>
      </c>
      <c r="E418" s="2">
        <v>3</v>
      </c>
      <c r="F418" s="2" t="str">
        <f>_xlfn.XLOOKUP(C418,[1]customers!$A$1:$A$1001,[1]customers!$B$1:$B$1001,,0)</f>
        <v>Tersina Castagne</v>
      </c>
      <c r="G418" s="2" t="str">
        <f>IF(_xlfn.XLOOKUP(C418,[1]customers!$A$1:$A$1001,[1]customers!$C$1:$C$1001,,0)=0,"",_xlfn.XLOOKUP(C418,[1]customers!$A$1:$A$1001,[1]customers!$C$1:$C$1001,,0))</f>
        <v>tcastagnekn@wikia.com</v>
      </c>
      <c r="H418" s="2" t="str">
        <f>_xlfn.XLOOKUP(C418,[1]customers!A$1:A$1001,[1]customers!$G$1:$G$1001,,0)</f>
        <v>United States</v>
      </c>
      <c r="I418" t="str">
        <f>INDEX([1]products!$A$1:$G$49,MATCH([1]orders!$D418,[1]products!$A$1:$A$49,0),MATCH([1]orders!I$1,[1]products!$A$1:$G$1,0))</f>
        <v>Ara</v>
      </c>
      <c r="J418" t="str">
        <f>INDEX([1]products!$A$1:$G$49,MATCH([1]orders!$D418,[1]products!$A$1:$A$49,0),MATCH([1]orders!J$1,[1]products!$A$1:$G$1,0))</f>
        <v>D</v>
      </c>
      <c r="K418" s="11">
        <f>INDEX([1]products!$A$1:$G$49,MATCH([1]orders!$D418,[1]products!$A$1:$A$49,0),MATCH([1]orders!K$1,[1]products!$A$1:$G$1,0))</f>
        <v>0.5</v>
      </c>
      <c r="L418" s="3">
        <f>INDEX([1]products!$A$1:$G$49,MATCH([1]orders!$D418,[1]products!$A$1:$A$49,0),MATCH([1]orders!L$1,[1]products!$A$1:$G$1,0))</f>
        <v>5.97</v>
      </c>
      <c r="M418" s="3">
        <f>L418*E418</f>
        <v>17.91</v>
      </c>
      <c r="N418" t="str">
        <f>IF(I418="Rob","Robusta",IF(I418="Exc","Excelsa",IF(I418="Ara","Arabica",IF(I418="Lib","Liberica",""))))</f>
        <v>Arabica</v>
      </c>
      <c r="O418" t="str">
        <f>IF(J418="M","Medium",IF(J418="L","Light",IF(J418="D","Dark","")))</f>
        <v>Dark</v>
      </c>
      <c r="P418" t="str">
        <f>_xlfn.XLOOKUP(C418,[1]customers!$A$1:$A$1001,[1]customers!$I$1:$I$1001,,0)</f>
        <v>No</v>
      </c>
    </row>
    <row r="419" spans="1:16" x14ac:dyDescent="0.25">
      <c r="A419" s="2" t="s">
        <v>1233</v>
      </c>
      <c r="B419" s="4">
        <v>43884</v>
      </c>
      <c r="C419" s="2" t="s">
        <v>1234</v>
      </c>
      <c r="D419" t="s">
        <v>6182</v>
      </c>
      <c r="E419" s="2">
        <v>5</v>
      </c>
      <c r="F419" s="2" t="str">
        <f>_xlfn.XLOOKUP(C419,[1]customers!$A$1:$A$1001,[1]customers!$B$1:$B$1001,,0)</f>
        <v>Osbert Robins</v>
      </c>
      <c r="G419" s="2" t="str">
        <f>IF(_xlfn.XLOOKUP(C419,[1]customers!$A$1:$A$1001,[1]customers!$C$1:$C$1001,,0)=0,"",_xlfn.XLOOKUP(C419,[1]customers!$A$1:$A$1001,[1]customers!$C$1:$C$1001,,0))</f>
        <v>orobins3o@salon.com</v>
      </c>
      <c r="H419" s="2" t="str">
        <f>_xlfn.XLOOKUP(C419,[1]customers!A$1:A$1001,[1]customers!$G$1:$G$1001,,0)</f>
        <v>United States</v>
      </c>
      <c r="I419" t="str">
        <f>INDEX([1]products!$A$1:$G$49,MATCH([1]orders!$D419,[1]products!$A$1:$A$49,0),MATCH([1]orders!I$1,[1]products!$A$1:$G$1,0))</f>
        <v>Ara</v>
      </c>
      <c r="J419" t="str">
        <f>INDEX([1]products!$A$1:$G$49,MATCH([1]orders!$D419,[1]products!$A$1:$A$49,0),MATCH([1]orders!J$1,[1]products!$A$1:$G$1,0))</f>
        <v>L</v>
      </c>
      <c r="K419" s="11">
        <f>INDEX([1]products!$A$1:$G$49,MATCH([1]orders!$D419,[1]products!$A$1:$A$49,0),MATCH([1]orders!K$1,[1]products!$A$1:$G$1,0))</f>
        <v>2.5</v>
      </c>
      <c r="L419" s="3">
        <f>INDEX([1]products!$A$1:$G$49,MATCH([1]orders!$D419,[1]products!$A$1:$A$49,0),MATCH([1]orders!L$1,[1]products!$A$1:$G$1,0))</f>
        <v>29.784999999999997</v>
      </c>
      <c r="M419" s="3">
        <f>L419*E419</f>
        <v>148.92499999999998</v>
      </c>
      <c r="N419" t="str">
        <f>IF(I419="Rob","Robusta",IF(I419="Exc","Excelsa",IF(I419="Ara","Arabica",IF(I419="Lib","Liberica",""))))</f>
        <v>Arabica</v>
      </c>
      <c r="O419" t="str">
        <f>IF(J419="M","Medium",IF(J419="L","Light",IF(J419="D","Dark","")))</f>
        <v>Light</v>
      </c>
      <c r="P419" t="str">
        <f>_xlfn.XLOOKUP(C419,[1]customers!$A$1:$A$1001,[1]customers!$I$1:$I$1001,,0)</f>
        <v>Yes</v>
      </c>
    </row>
    <row r="420" spans="1:16" x14ac:dyDescent="0.25">
      <c r="A420" s="2" t="s">
        <v>3236</v>
      </c>
      <c r="B420" s="4">
        <v>43885</v>
      </c>
      <c r="C420" s="2" t="s">
        <v>3237</v>
      </c>
      <c r="D420" t="s">
        <v>6160</v>
      </c>
      <c r="E420" s="2">
        <v>6</v>
      </c>
      <c r="F420" s="2" t="str">
        <f>_xlfn.XLOOKUP(C420,[1]customers!$A$1:$A$1001,[1]customers!$B$1:$B$1001,,0)</f>
        <v>Franny Kienlein</v>
      </c>
      <c r="G420" s="2" t="str">
        <f>IF(_xlfn.XLOOKUP(C420,[1]customers!$A$1:$A$1001,[1]customers!$C$1:$C$1001,,0)=0,"",_xlfn.XLOOKUP(C420,[1]customers!$A$1:$A$1001,[1]customers!$C$1:$C$1001,,0))</f>
        <v>fkienleindi@trellian.com</v>
      </c>
      <c r="H420" s="2" t="str">
        <f>_xlfn.XLOOKUP(C420,[1]customers!A$1:A$1001,[1]customers!$G$1:$G$1001,,0)</f>
        <v>Ireland</v>
      </c>
      <c r="I420" t="str">
        <f>INDEX([1]products!$A$1:$G$49,MATCH([1]orders!$D420,[1]products!$A$1:$A$49,0),MATCH([1]orders!I$1,[1]products!$A$1:$G$1,0))</f>
        <v>Lib</v>
      </c>
      <c r="J420" t="str">
        <f>INDEX([1]products!$A$1:$G$49,MATCH([1]orders!$D420,[1]products!$A$1:$A$49,0),MATCH([1]orders!J$1,[1]products!$A$1:$G$1,0))</f>
        <v>M</v>
      </c>
      <c r="K420" s="11">
        <f>INDEX([1]products!$A$1:$G$49,MATCH([1]orders!$D420,[1]products!$A$1:$A$49,0),MATCH([1]orders!K$1,[1]products!$A$1:$G$1,0))</f>
        <v>0.5</v>
      </c>
      <c r="L420" s="3">
        <f>INDEX([1]products!$A$1:$G$49,MATCH([1]orders!$D420,[1]products!$A$1:$A$49,0),MATCH([1]orders!L$1,[1]products!$A$1:$G$1,0))</f>
        <v>8.73</v>
      </c>
      <c r="M420" s="3">
        <f>L420*E420</f>
        <v>52.38</v>
      </c>
      <c r="N420" t="str">
        <f>IF(I420="Rob","Robusta",IF(I420="Exc","Excelsa",IF(I420="Ara","Arabica",IF(I420="Lib","Liberica",""))))</f>
        <v>Liberica</v>
      </c>
      <c r="O420" t="str">
        <f>IF(J420="M","Medium",IF(J420="L","Light",IF(J420="D","Dark","")))</f>
        <v>Medium</v>
      </c>
      <c r="P420" t="str">
        <f>_xlfn.XLOOKUP(C420,[1]customers!$A$1:$A$1001,[1]customers!$I$1:$I$1001,,0)</f>
        <v>Yes</v>
      </c>
    </row>
    <row r="421" spans="1:16" x14ac:dyDescent="0.25">
      <c r="A421" s="2" t="s">
        <v>3379</v>
      </c>
      <c r="B421" s="4">
        <v>43886</v>
      </c>
      <c r="C421" s="2" t="s">
        <v>3380</v>
      </c>
      <c r="D421" t="s">
        <v>6152</v>
      </c>
      <c r="E421" s="2">
        <v>4</v>
      </c>
      <c r="F421" s="2" t="str">
        <f>_xlfn.XLOOKUP(C421,[1]customers!$A$1:$A$1001,[1]customers!$B$1:$B$1001,,0)</f>
        <v>Carolann Beine</v>
      </c>
      <c r="G421" s="2" t="str">
        <f>IF(_xlfn.XLOOKUP(C421,[1]customers!$A$1:$A$1001,[1]customers!$C$1:$C$1001,,0)=0,"",_xlfn.XLOOKUP(C421,[1]customers!$A$1:$A$1001,[1]customers!$C$1:$C$1001,,0))</f>
        <v>cbeinee7@xinhuanet.com</v>
      </c>
      <c r="H421" s="2" t="str">
        <f>_xlfn.XLOOKUP(C421,[1]customers!A$1:A$1001,[1]customers!$G$1:$G$1001,,0)</f>
        <v>United States</v>
      </c>
      <c r="I421" t="str">
        <f>INDEX([1]products!$A$1:$G$49,MATCH([1]orders!$D421,[1]products!$A$1:$A$49,0),MATCH([1]orders!I$1,[1]products!$A$1:$G$1,0))</f>
        <v>Ara</v>
      </c>
      <c r="J421" t="str">
        <f>INDEX([1]products!$A$1:$G$49,MATCH([1]orders!$D421,[1]products!$A$1:$A$49,0),MATCH([1]orders!J$1,[1]products!$A$1:$G$1,0))</f>
        <v>M</v>
      </c>
      <c r="K421" s="11">
        <f>INDEX([1]products!$A$1:$G$49,MATCH([1]orders!$D421,[1]products!$A$1:$A$49,0),MATCH([1]orders!K$1,[1]products!$A$1:$G$1,0))</f>
        <v>0.2</v>
      </c>
      <c r="L421" s="3">
        <f>INDEX([1]products!$A$1:$G$49,MATCH([1]orders!$D421,[1]products!$A$1:$A$49,0),MATCH([1]orders!L$1,[1]products!$A$1:$G$1,0))</f>
        <v>3.375</v>
      </c>
      <c r="M421" s="3">
        <f>L421*E421</f>
        <v>13.5</v>
      </c>
      <c r="N421" t="str">
        <f>IF(I421="Rob","Robusta",IF(I421="Exc","Excelsa",IF(I421="Ara","Arabica",IF(I421="Lib","Liberica",""))))</f>
        <v>Arabica</v>
      </c>
      <c r="O421" t="str">
        <f>IF(J421="M","Medium",IF(J421="L","Light",IF(J421="D","Dark","")))</f>
        <v>Medium</v>
      </c>
      <c r="P421" t="str">
        <f>_xlfn.XLOOKUP(C421,[1]customers!$A$1:$A$1001,[1]customers!$I$1:$I$1001,,0)</f>
        <v>Yes</v>
      </c>
    </row>
    <row r="422" spans="1:16" x14ac:dyDescent="0.25">
      <c r="A422" s="2" t="s">
        <v>4585</v>
      </c>
      <c r="B422" s="4">
        <v>43887</v>
      </c>
      <c r="C422" s="2" t="s">
        <v>4586</v>
      </c>
      <c r="D422" t="s">
        <v>6167</v>
      </c>
      <c r="E422" s="2">
        <v>6</v>
      </c>
      <c r="F422" s="2" t="str">
        <f>_xlfn.XLOOKUP(C422,[1]customers!$A$1:$A$1001,[1]customers!$B$1:$B$1001,,0)</f>
        <v>Cristina Aleixo</v>
      </c>
      <c r="G422" s="2" t="str">
        <f>IF(_xlfn.XLOOKUP(C422,[1]customers!$A$1:$A$1001,[1]customers!$C$1:$C$1001,,0)=0,"",_xlfn.XLOOKUP(C422,[1]customers!$A$1:$A$1001,[1]customers!$C$1:$C$1001,,0))</f>
        <v>caleixok5@globo.com</v>
      </c>
      <c r="H422" s="2" t="str">
        <f>_xlfn.XLOOKUP(C422,[1]customers!A$1:A$1001,[1]customers!$G$1:$G$1001,,0)</f>
        <v>United States</v>
      </c>
      <c r="I422" t="str">
        <f>INDEX([1]products!$A$1:$G$49,MATCH([1]orders!$D422,[1]products!$A$1:$A$49,0),MATCH([1]orders!I$1,[1]products!$A$1:$G$1,0))</f>
        <v>Ara</v>
      </c>
      <c r="J422" t="str">
        <f>INDEX([1]products!$A$1:$G$49,MATCH([1]orders!$D422,[1]products!$A$1:$A$49,0),MATCH([1]orders!J$1,[1]products!$A$1:$G$1,0))</f>
        <v>L</v>
      </c>
      <c r="K422" s="11">
        <f>INDEX([1]products!$A$1:$G$49,MATCH([1]orders!$D422,[1]products!$A$1:$A$49,0),MATCH([1]orders!K$1,[1]products!$A$1:$G$1,0))</f>
        <v>0.2</v>
      </c>
      <c r="L422" s="3">
        <f>INDEX([1]products!$A$1:$G$49,MATCH([1]orders!$D422,[1]products!$A$1:$A$49,0),MATCH([1]orders!L$1,[1]products!$A$1:$G$1,0))</f>
        <v>3.8849999999999998</v>
      </c>
      <c r="M422" s="3">
        <f>L422*E422</f>
        <v>23.31</v>
      </c>
      <c r="N422" t="str">
        <f>IF(I422="Rob","Robusta",IF(I422="Exc","Excelsa",IF(I422="Ara","Arabica",IF(I422="Lib","Liberica",""))))</f>
        <v>Arabica</v>
      </c>
      <c r="O422" t="str">
        <f>IF(J422="M","Medium",IF(J422="L","Light",IF(J422="D","Dark","")))</f>
        <v>Light</v>
      </c>
      <c r="P422" t="str">
        <f>_xlfn.XLOOKUP(C422,[1]customers!$A$1:$A$1001,[1]customers!$I$1:$I$1001,,0)</f>
        <v>No</v>
      </c>
    </row>
    <row r="423" spans="1:16" x14ac:dyDescent="0.25">
      <c r="A423" s="2" t="s">
        <v>3812</v>
      </c>
      <c r="B423" s="4">
        <v>43888</v>
      </c>
      <c r="C423" s="2" t="s">
        <v>3813</v>
      </c>
      <c r="D423" t="s">
        <v>6146</v>
      </c>
      <c r="E423" s="2">
        <v>2</v>
      </c>
      <c r="F423" s="2" t="str">
        <f>_xlfn.XLOOKUP(C423,[1]customers!$A$1:$A$1001,[1]customers!$B$1:$B$1001,,0)</f>
        <v>Valenka Stansbury</v>
      </c>
      <c r="G423" s="2" t="str">
        <f>IF(_xlfn.XLOOKUP(C423,[1]customers!$A$1:$A$1001,[1]customers!$C$1:$C$1001,,0)=0,"",_xlfn.XLOOKUP(C423,[1]customers!$A$1:$A$1001,[1]customers!$C$1:$C$1001,,0))</f>
        <v>vstansburygc@unblog.fr</v>
      </c>
      <c r="H423" s="2" t="str">
        <f>_xlfn.XLOOKUP(C423,[1]customers!A$1:A$1001,[1]customers!$G$1:$G$1001,,0)</f>
        <v>United States</v>
      </c>
      <c r="I423" t="str">
        <f>INDEX([1]products!$A$1:$G$49,MATCH([1]orders!$D423,[1]products!$A$1:$A$49,0),MATCH([1]orders!I$1,[1]products!$A$1:$G$1,0))</f>
        <v>Rob</v>
      </c>
      <c r="J423" t="str">
        <f>INDEX([1]products!$A$1:$G$49,MATCH([1]orders!$D423,[1]products!$A$1:$A$49,0),MATCH([1]orders!J$1,[1]products!$A$1:$G$1,0))</f>
        <v>M</v>
      </c>
      <c r="K423" s="11">
        <f>INDEX([1]products!$A$1:$G$49,MATCH([1]orders!$D423,[1]products!$A$1:$A$49,0),MATCH([1]orders!K$1,[1]products!$A$1:$G$1,0))</f>
        <v>0.5</v>
      </c>
      <c r="L423" s="3">
        <f>INDEX([1]products!$A$1:$G$49,MATCH([1]orders!$D423,[1]products!$A$1:$A$49,0),MATCH([1]orders!L$1,[1]products!$A$1:$G$1,0))</f>
        <v>5.97</v>
      </c>
      <c r="M423" s="3">
        <f>L423*E423</f>
        <v>11.94</v>
      </c>
      <c r="N423" t="str">
        <f>IF(I423="Rob","Robusta",IF(I423="Exc","Excelsa",IF(I423="Ara","Arabica",IF(I423="Lib","Liberica",""))))</f>
        <v>Robusta</v>
      </c>
      <c r="O423" t="str">
        <f>IF(J423="M","Medium",IF(J423="L","Light",IF(J423="D","Dark","")))</f>
        <v>Medium</v>
      </c>
      <c r="P423" t="str">
        <f>_xlfn.XLOOKUP(C423,[1]customers!$A$1:$A$1001,[1]customers!$I$1:$I$1001,,0)</f>
        <v>Yes</v>
      </c>
    </row>
    <row r="424" spans="1:16" x14ac:dyDescent="0.25">
      <c r="A424" s="2" t="s">
        <v>4056</v>
      </c>
      <c r="B424" s="4">
        <v>43889</v>
      </c>
      <c r="C424" s="2" t="s">
        <v>4057</v>
      </c>
      <c r="D424" t="s">
        <v>6176</v>
      </c>
      <c r="E424" s="2">
        <v>4</v>
      </c>
      <c r="F424" s="2" t="str">
        <f>_xlfn.XLOOKUP(C424,[1]customers!$A$1:$A$1001,[1]customers!$B$1:$B$1001,,0)</f>
        <v>Marjorie Yoxen</v>
      </c>
      <c r="G424" s="2" t="str">
        <f>IF(_xlfn.XLOOKUP(C424,[1]customers!$A$1:$A$1001,[1]customers!$C$1:$C$1001,,0)=0,"",_xlfn.XLOOKUP(C424,[1]customers!$A$1:$A$1001,[1]customers!$C$1:$C$1001,,0))</f>
        <v>myoxenhk@google.com</v>
      </c>
      <c r="H424" s="2" t="str">
        <f>_xlfn.XLOOKUP(C424,[1]customers!A$1:A$1001,[1]customers!$G$1:$G$1001,,0)</f>
        <v>United States</v>
      </c>
      <c r="I424" t="str">
        <f>INDEX([1]products!$A$1:$G$49,MATCH([1]orders!$D424,[1]products!$A$1:$A$49,0),MATCH([1]orders!I$1,[1]products!$A$1:$G$1,0))</f>
        <v>Exc</v>
      </c>
      <c r="J424" t="str">
        <f>INDEX([1]products!$A$1:$G$49,MATCH([1]orders!$D424,[1]products!$A$1:$A$49,0),MATCH([1]orders!J$1,[1]products!$A$1:$G$1,0))</f>
        <v>L</v>
      </c>
      <c r="K424" s="11">
        <f>INDEX([1]products!$A$1:$G$49,MATCH([1]orders!$D424,[1]products!$A$1:$A$49,0),MATCH([1]orders!K$1,[1]products!$A$1:$G$1,0))</f>
        <v>0.5</v>
      </c>
      <c r="L424" s="3">
        <f>INDEX([1]products!$A$1:$G$49,MATCH([1]orders!$D424,[1]products!$A$1:$A$49,0),MATCH([1]orders!L$1,[1]products!$A$1:$G$1,0))</f>
        <v>8.91</v>
      </c>
      <c r="M424" s="3">
        <f>L424*E424</f>
        <v>35.64</v>
      </c>
      <c r="N424" t="str">
        <f>IF(I424="Rob","Robusta",IF(I424="Exc","Excelsa",IF(I424="Ara","Arabica",IF(I424="Lib","Liberica",""))))</f>
        <v>Excelsa</v>
      </c>
      <c r="O424" t="str">
        <f>IF(J424="M","Medium",IF(J424="L","Light",IF(J424="D","Dark","")))</f>
        <v>Light</v>
      </c>
      <c r="P424" t="str">
        <f>_xlfn.XLOOKUP(C424,[1]customers!$A$1:$A$1001,[1]customers!$I$1:$I$1001,,0)</f>
        <v>No</v>
      </c>
    </row>
    <row r="425" spans="1:16" x14ac:dyDescent="0.25">
      <c r="A425" s="2" t="s">
        <v>1333</v>
      </c>
      <c r="B425" s="4">
        <v>43890</v>
      </c>
      <c r="C425" s="2" t="s">
        <v>1334</v>
      </c>
      <c r="D425" t="s">
        <v>6143</v>
      </c>
      <c r="E425" s="2">
        <v>1</v>
      </c>
      <c r="F425" s="2" t="str">
        <f>_xlfn.XLOOKUP(C425,[1]customers!$A$1:$A$1001,[1]customers!$B$1:$B$1001,,0)</f>
        <v>Jacinthe Balsillie</v>
      </c>
      <c r="G425" s="2" t="str">
        <f>IF(_xlfn.XLOOKUP(C425,[1]customers!$A$1:$A$1001,[1]customers!$C$1:$C$1001,,0)=0,"",_xlfn.XLOOKUP(C425,[1]customers!$A$1:$A$1001,[1]customers!$C$1:$C$1001,,0))</f>
        <v>jbalsillie46@princeton.edu</v>
      </c>
      <c r="H425" s="2" t="str">
        <f>_xlfn.XLOOKUP(C425,[1]customers!A$1:A$1001,[1]customers!$G$1:$G$1001,,0)</f>
        <v>United States</v>
      </c>
      <c r="I425" t="str">
        <f>INDEX([1]products!$A$1:$G$49,MATCH([1]orders!$D425,[1]products!$A$1:$A$49,0),MATCH([1]orders!I$1,[1]products!$A$1:$G$1,0))</f>
        <v>Lib</v>
      </c>
      <c r="J425" t="str">
        <f>INDEX([1]products!$A$1:$G$49,MATCH([1]orders!$D425,[1]products!$A$1:$A$49,0),MATCH([1]orders!J$1,[1]products!$A$1:$G$1,0))</f>
        <v>D</v>
      </c>
      <c r="K425" s="11">
        <f>INDEX([1]products!$A$1:$G$49,MATCH([1]orders!$D425,[1]products!$A$1:$A$49,0),MATCH([1]orders!K$1,[1]products!$A$1:$G$1,0))</f>
        <v>1</v>
      </c>
      <c r="L425" s="3">
        <f>INDEX([1]products!$A$1:$G$49,MATCH([1]orders!$D425,[1]products!$A$1:$A$49,0),MATCH([1]orders!L$1,[1]products!$A$1:$G$1,0))</f>
        <v>12.95</v>
      </c>
      <c r="M425" s="3">
        <f>L425*E425</f>
        <v>12.95</v>
      </c>
      <c r="N425" t="str">
        <f>IF(I425="Rob","Robusta",IF(I425="Exc","Excelsa",IF(I425="Ara","Arabica",IF(I425="Lib","Liberica",""))))</f>
        <v>Liberica</v>
      </c>
      <c r="O425" t="str">
        <f>IF(J425="M","Medium",IF(J425="L","Light",IF(J425="D","Dark","")))</f>
        <v>Dark</v>
      </c>
      <c r="P425" t="str">
        <f>_xlfn.XLOOKUP(C425,[1]customers!$A$1:$A$1001,[1]customers!$I$1:$I$1001,,0)</f>
        <v>Yes</v>
      </c>
    </row>
    <row r="426" spans="1:16" x14ac:dyDescent="0.25">
      <c r="A426" s="2" t="s">
        <v>1140</v>
      </c>
      <c r="B426" s="4">
        <v>43891</v>
      </c>
      <c r="C426" s="2" t="s">
        <v>1141</v>
      </c>
      <c r="D426" t="s">
        <v>6145</v>
      </c>
      <c r="E426" s="2">
        <v>4</v>
      </c>
      <c r="F426" s="2" t="str">
        <f>_xlfn.XLOOKUP(C426,[1]customers!$A$1:$A$1001,[1]customers!$B$1:$B$1001,,0)</f>
        <v>Geneva Standley</v>
      </c>
      <c r="G426" s="2" t="str">
        <f>IF(_xlfn.XLOOKUP(C426,[1]customers!$A$1:$A$1001,[1]customers!$C$1:$C$1001,,0)=0,"",_xlfn.XLOOKUP(C426,[1]customers!$A$1:$A$1001,[1]customers!$C$1:$C$1001,,0))</f>
        <v>gstandley38@dion.ne.jp</v>
      </c>
      <c r="H426" s="2" t="str">
        <f>_xlfn.XLOOKUP(C426,[1]customers!A$1:A$1001,[1]customers!$G$1:$G$1001,,0)</f>
        <v>Ireland</v>
      </c>
      <c r="I426" t="str">
        <f>INDEX([1]products!$A$1:$G$49,MATCH([1]orders!$D426,[1]products!$A$1:$A$49,0),MATCH([1]orders!I$1,[1]products!$A$1:$G$1,0))</f>
        <v>Lib</v>
      </c>
      <c r="J426" t="str">
        <f>INDEX([1]products!$A$1:$G$49,MATCH([1]orders!$D426,[1]products!$A$1:$A$49,0),MATCH([1]orders!J$1,[1]products!$A$1:$G$1,0))</f>
        <v>L</v>
      </c>
      <c r="K426" s="11">
        <f>INDEX([1]products!$A$1:$G$49,MATCH([1]orders!$D426,[1]products!$A$1:$A$49,0),MATCH([1]orders!K$1,[1]products!$A$1:$G$1,0))</f>
        <v>0.2</v>
      </c>
      <c r="L426" s="3">
        <f>INDEX([1]products!$A$1:$G$49,MATCH([1]orders!$D426,[1]products!$A$1:$A$49,0),MATCH([1]orders!L$1,[1]products!$A$1:$G$1,0))</f>
        <v>4.7549999999999999</v>
      </c>
      <c r="M426" s="3">
        <f>L426*E426</f>
        <v>19.02</v>
      </c>
      <c r="N426" t="str">
        <f>IF(I426="Rob","Robusta",IF(I426="Exc","Excelsa",IF(I426="Ara","Arabica",IF(I426="Lib","Liberica",""))))</f>
        <v>Liberica</v>
      </c>
      <c r="O426" t="str">
        <f>IF(J426="M","Medium",IF(J426="L","Light",IF(J426="D","Dark","")))</f>
        <v>Light</v>
      </c>
      <c r="P426" t="str">
        <f>_xlfn.XLOOKUP(C426,[1]customers!$A$1:$A$1001,[1]customers!$I$1:$I$1001,,0)</f>
        <v>Yes</v>
      </c>
    </row>
    <row r="427" spans="1:16" x14ac:dyDescent="0.25">
      <c r="A427" s="2" t="s">
        <v>5067</v>
      </c>
      <c r="B427" s="4">
        <v>43892</v>
      </c>
      <c r="C427" s="2" t="s">
        <v>5068</v>
      </c>
      <c r="D427" t="s">
        <v>6161</v>
      </c>
      <c r="E427" s="2">
        <v>3</v>
      </c>
      <c r="F427" s="2" t="str">
        <f>_xlfn.XLOOKUP(C427,[1]customers!$A$1:$A$1001,[1]customers!$B$1:$B$1001,,0)</f>
        <v>Alberta Balsdone</v>
      </c>
      <c r="G427" s="2" t="str">
        <f>IF(_xlfn.XLOOKUP(C427,[1]customers!$A$1:$A$1001,[1]customers!$C$1:$C$1001,,0)=0,"",_xlfn.XLOOKUP(C427,[1]customers!$A$1:$A$1001,[1]customers!$C$1:$C$1001,,0))</f>
        <v>abalsdonemi@toplist.cz</v>
      </c>
      <c r="H427" s="2" t="str">
        <f>_xlfn.XLOOKUP(C427,[1]customers!A$1:A$1001,[1]customers!$G$1:$G$1001,,0)</f>
        <v>United States</v>
      </c>
      <c r="I427" t="str">
        <f>INDEX([1]products!$A$1:$G$49,MATCH([1]orders!$D427,[1]products!$A$1:$A$49,0),MATCH([1]orders!I$1,[1]products!$A$1:$G$1,0))</f>
        <v>Lib</v>
      </c>
      <c r="J427" t="str">
        <f>INDEX([1]products!$A$1:$G$49,MATCH([1]orders!$D427,[1]products!$A$1:$A$49,0),MATCH([1]orders!J$1,[1]products!$A$1:$G$1,0))</f>
        <v>L</v>
      </c>
      <c r="K427" s="11">
        <f>INDEX([1]products!$A$1:$G$49,MATCH([1]orders!$D427,[1]products!$A$1:$A$49,0),MATCH([1]orders!K$1,[1]products!$A$1:$G$1,0))</f>
        <v>0.5</v>
      </c>
      <c r="L427" s="3">
        <f>INDEX([1]products!$A$1:$G$49,MATCH([1]orders!$D427,[1]products!$A$1:$A$49,0),MATCH([1]orders!L$1,[1]products!$A$1:$G$1,0))</f>
        <v>9.51</v>
      </c>
      <c r="M427" s="3">
        <f>L427*E427</f>
        <v>28.53</v>
      </c>
      <c r="N427" t="str">
        <f>IF(I427="Rob","Robusta",IF(I427="Exc","Excelsa",IF(I427="Ara","Arabica",IF(I427="Lib","Liberica",""))))</f>
        <v>Liberica</v>
      </c>
      <c r="O427" t="str">
        <f>IF(J427="M","Medium",IF(J427="L","Light",IF(J427="D","Dark","")))</f>
        <v>Light</v>
      </c>
      <c r="P427" t="str">
        <f>_xlfn.XLOOKUP(C427,[1]customers!$A$1:$A$1001,[1]customers!$I$1:$I$1001,,0)</f>
        <v>No</v>
      </c>
    </row>
    <row r="428" spans="1:16" x14ac:dyDescent="0.25">
      <c r="A428" s="2" t="s">
        <v>5828</v>
      </c>
      <c r="B428" s="4">
        <v>43893</v>
      </c>
      <c r="C428" s="2" t="s">
        <v>5829</v>
      </c>
      <c r="D428" t="s">
        <v>6173</v>
      </c>
      <c r="E428" s="2">
        <v>5</v>
      </c>
      <c r="F428" s="2" t="str">
        <f>_xlfn.XLOOKUP(C428,[1]customers!$A$1:$A$1001,[1]customers!$B$1:$B$1001,,0)</f>
        <v>Fanchon Haughian</v>
      </c>
      <c r="G428" s="2" t="str">
        <f>IF(_xlfn.XLOOKUP(C428,[1]customers!$A$1:$A$1001,[1]customers!$C$1:$C$1001,,0)=0,"",_xlfn.XLOOKUP(C428,[1]customers!$A$1:$A$1001,[1]customers!$C$1:$C$1001,,0))</f>
        <v>fhaughianq8@1688.com</v>
      </c>
      <c r="H428" s="2" t="str">
        <f>_xlfn.XLOOKUP(C428,[1]customers!A$1:A$1001,[1]customers!$G$1:$G$1001,,0)</f>
        <v>United States</v>
      </c>
      <c r="I428" t="str">
        <f>INDEX([1]products!$A$1:$G$49,MATCH([1]orders!$D428,[1]products!$A$1:$A$49,0),MATCH([1]orders!I$1,[1]products!$A$1:$G$1,0))</f>
        <v>Rob</v>
      </c>
      <c r="J428" t="str">
        <f>INDEX([1]products!$A$1:$G$49,MATCH([1]orders!$D428,[1]products!$A$1:$A$49,0),MATCH([1]orders!J$1,[1]products!$A$1:$G$1,0))</f>
        <v>L</v>
      </c>
      <c r="K428" s="11">
        <f>INDEX([1]products!$A$1:$G$49,MATCH([1]orders!$D428,[1]products!$A$1:$A$49,0),MATCH([1]orders!K$1,[1]products!$A$1:$G$1,0))</f>
        <v>0.5</v>
      </c>
      <c r="L428" s="3">
        <f>INDEX([1]products!$A$1:$G$49,MATCH([1]orders!$D428,[1]products!$A$1:$A$49,0),MATCH([1]orders!L$1,[1]products!$A$1:$G$1,0))</f>
        <v>7.169999999999999</v>
      </c>
      <c r="M428" s="3">
        <f>L428*E428</f>
        <v>35.849999999999994</v>
      </c>
      <c r="N428" t="str">
        <f>IF(I428="Rob","Robusta",IF(I428="Exc","Excelsa",IF(I428="Ara","Arabica",IF(I428="Lib","Liberica",""))))</f>
        <v>Robusta</v>
      </c>
      <c r="O428" t="str">
        <f>IF(J428="M","Medium",IF(J428="L","Light",IF(J428="D","Dark","")))</f>
        <v>Light</v>
      </c>
      <c r="P428" t="str">
        <f>_xlfn.XLOOKUP(C428,[1]customers!$A$1:$A$1001,[1]customers!$I$1:$I$1001,,0)</f>
        <v>No</v>
      </c>
    </row>
    <row r="429" spans="1:16" x14ac:dyDescent="0.25">
      <c r="A429" s="2" t="s">
        <v>2153</v>
      </c>
      <c r="B429" s="4">
        <v>43894</v>
      </c>
      <c r="C429" s="2" t="s">
        <v>2154</v>
      </c>
      <c r="D429" t="s">
        <v>6141</v>
      </c>
      <c r="E429" s="2">
        <v>2</v>
      </c>
      <c r="F429" s="2" t="str">
        <f>_xlfn.XLOOKUP(C429,[1]customers!$A$1:$A$1001,[1]customers!$B$1:$B$1001,,0)</f>
        <v>Cybill Graddell</v>
      </c>
      <c r="G429" s="2" t="str">
        <f>IF(_xlfn.XLOOKUP(C429,[1]customers!$A$1:$A$1001,[1]customers!$C$1:$C$1001,,0)=0,"",_xlfn.XLOOKUP(C429,[1]customers!$A$1:$A$1001,[1]customers!$C$1:$C$1001,,0))</f>
        <v/>
      </c>
      <c r="H429" s="2" t="str">
        <f>_xlfn.XLOOKUP(C429,[1]customers!A$1:A$1001,[1]customers!$G$1:$G$1001,,0)</f>
        <v>United States</v>
      </c>
      <c r="I429" t="str">
        <f>INDEX([1]products!$A$1:$G$49,MATCH([1]orders!$D429,[1]products!$A$1:$A$49,0),MATCH([1]orders!I$1,[1]products!$A$1:$G$1,0))</f>
        <v>Exc</v>
      </c>
      <c r="J429" t="str">
        <f>INDEX([1]products!$A$1:$G$49,MATCH([1]orders!$D429,[1]products!$A$1:$A$49,0),MATCH([1]orders!J$1,[1]products!$A$1:$G$1,0))</f>
        <v>M</v>
      </c>
      <c r="K429" s="11">
        <f>INDEX([1]products!$A$1:$G$49,MATCH([1]orders!$D429,[1]products!$A$1:$A$49,0),MATCH([1]orders!K$1,[1]products!$A$1:$G$1,0))</f>
        <v>1</v>
      </c>
      <c r="L429" s="3">
        <f>INDEX([1]products!$A$1:$G$49,MATCH([1]orders!$D429,[1]products!$A$1:$A$49,0),MATCH([1]orders!L$1,[1]products!$A$1:$G$1,0))</f>
        <v>13.75</v>
      </c>
      <c r="M429" s="3">
        <f>L429*E429</f>
        <v>27.5</v>
      </c>
      <c r="N429" t="str">
        <f>IF(I429="Rob","Robusta",IF(I429="Exc","Excelsa",IF(I429="Ara","Arabica",IF(I429="Lib","Liberica",""))))</f>
        <v>Excelsa</v>
      </c>
      <c r="O429" t="str">
        <f>IF(J429="M","Medium",IF(J429="L","Light",IF(J429="D","Dark","")))</f>
        <v>Medium</v>
      </c>
      <c r="P429" t="str">
        <f>_xlfn.XLOOKUP(C429,[1]customers!$A$1:$A$1001,[1]customers!$I$1:$I$1001,,0)</f>
        <v>No</v>
      </c>
    </row>
    <row r="430" spans="1:16" x14ac:dyDescent="0.25">
      <c r="A430" s="2" t="s">
        <v>2330</v>
      </c>
      <c r="B430" s="4">
        <v>43895</v>
      </c>
      <c r="C430" s="2" t="s">
        <v>2331</v>
      </c>
      <c r="D430" t="s">
        <v>6177</v>
      </c>
      <c r="E430" s="2">
        <v>5</v>
      </c>
      <c r="F430" s="2" t="str">
        <f>_xlfn.XLOOKUP(C430,[1]customers!$A$1:$A$1001,[1]customers!$B$1:$B$1001,,0)</f>
        <v>Flynn Antony</v>
      </c>
      <c r="G430" s="2" t="str">
        <f>IF(_xlfn.XLOOKUP(C430,[1]customers!$A$1:$A$1001,[1]customers!$C$1:$C$1001,,0)=0,"",_xlfn.XLOOKUP(C430,[1]customers!$A$1:$A$1001,[1]customers!$C$1:$C$1001,,0))</f>
        <v/>
      </c>
      <c r="H430" s="2" t="str">
        <f>_xlfn.XLOOKUP(C430,[1]customers!A$1:A$1001,[1]customers!$G$1:$G$1001,,0)</f>
        <v>United States</v>
      </c>
      <c r="I430" t="str">
        <f>INDEX([1]products!$A$1:$G$49,MATCH([1]orders!$D430,[1]products!$A$1:$A$49,0),MATCH([1]orders!I$1,[1]products!$A$1:$G$1,0))</f>
        <v>Rob</v>
      </c>
      <c r="J430" t="str">
        <f>INDEX([1]products!$A$1:$G$49,MATCH([1]orders!$D430,[1]products!$A$1:$A$49,0),MATCH([1]orders!J$1,[1]products!$A$1:$G$1,0))</f>
        <v>D</v>
      </c>
      <c r="K430" s="11">
        <f>INDEX([1]products!$A$1:$G$49,MATCH([1]orders!$D430,[1]products!$A$1:$A$49,0),MATCH([1]orders!K$1,[1]products!$A$1:$G$1,0))</f>
        <v>1</v>
      </c>
      <c r="L430" s="3">
        <f>INDEX([1]products!$A$1:$G$49,MATCH([1]orders!$D430,[1]products!$A$1:$A$49,0),MATCH([1]orders!L$1,[1]products!$A$1:$G$1,0))</f>
        <v>8.9499999999999993</v>
      </c>
      <c r="M430" s="3">
        <f>L430*E430</f>
        <v>44.75</v>
      </c>
      <c r="N430" t="str">
        <f>IF(I430="Rob","Robusta",IF(I430="Exc","Excelsa",IF(I430="Ara","Arabica",IF(I430="Lib","Liberica",""))))</f>
        <v>Robusta</v>
      </c>
      <c r="O430" t="str">
        <f>IF(J430="M","Medium",IF(J430="L","Light",IF(J430="D","Dark","")))</f>
        <v>Dark</v>
      </c>
      <c r="P430" t="str">
        <f>_xlfn.XLOOKUP(C430,[1]customers!$A$1:$A$1001,[1]customers!$I$1:$I$1001,,0)</f>
        <v>No</v>
      </c>
    </row>
    <row r="431" spans="1:16" x14ac:dyDescent="0.25">
      <c r="A431" s="2" t="s">
        <v>2521</v>
      </c>
      <c r="B431" s="4">
        <v>43896</v>
      </c>
      <c r="C431" s="2" t="s">
        <v>2522</v>
      </c>
      <c r="D431" t="s">
        <v>6149</v>
      </c>
      <c r="E431" s="2">
        <v>2</v>
      </c>
      <c r="F431" s="2" t="str">
        <f>_xlfn.XLOOKUP(C431,[1]customers!$A$1:$A$1001,[1]customers!$B$1:$B$1001,,0)</f>
        <v>Nicko Corps</v>
      </c>
      <c r="G431" s="2" t="str">
        <f>IF(_xlfn.XLOOKUP(C431,[1]customers!$A$1:$A$1001,[1]customers!$C$1:$C$1001,,0)=0,"",_xlfn.XLOOKUP(C431,[1]customers!$A$1:$A$1001,[1]customers!$C$1:$C$1001,,0))</f>
        <v>ncorpsa0@gmpg.org</v>
      </c>
      <c r="H431" s="2" t="str">
        <f>_xlfn.XLOOKUP(C431,[1]customers!A$1:A$1001,[1]customers!$G$1:$G$1001,,0)</f>
        <v>United States</v>
      </c>
      <c r="I431" t="str">
        <f>INDEX([1]products!$A$1:$G$49,MATCH([1]orders!$D431,[1]products!$A$1:$A$49,0),MATCH([1]orders!I$1,[1]products!$A$1:$G$1,0))</f>
        <v>Rob</v>
      </c>
      <c r="J431" t="str">
        <f>INDEX([1]products!$A$1:$G$49,MATCH([1]orders!$D431,[1]products!$A$1:$A$49,0),MATCH([1]orders!J$1,[1]products!$A$1:$G$1,0))</f>
        <v>D</v>
      </c>
      <c r="K431" s="11">
        <f>INDEX([1]products!$A$1:$G$49,MATCH([1]orders!$D431,[1]products!$A$1:$A$49,0),MATCH([1]orders!K$1,[1]products!$A$1:$G$1,0))</f>
        <v>2.5</v>
      </c>
      <c r="L431" s="3">
        <f>INDEX([1]products!$A$1:$G$49,MATCH([1]orders!$D431,[1]products!$A$1:$A$49,0),MATCH([1]orders!L$1,[1]products!$A$1:$G$1,0))</f>
        <v>20.584999999999997</v>
      </c>
      <c r="M431" s="3">
        <f>L431*E431</f>
        <v>41.169999999999995</v>
      </c>
      <c r="N431" t="str">
        <f>IF(I431="Rob","Robusta",IF(I431="Exc","Excelsa",IF(I431="Ara","Arabica",IF(I431="Lib","Liberica",""))))</f>
        <v>Robusta</v>
      </c>
      <c r="O431" t="str">
        <f>IF(J431="M","Medium",IF(J431="L","Light",IF(J431="D","Dark","")))</f>
        <v>Dark</v>
      </c>
      <c r="P431" t="str">
        <f>_xlfn.XLOOKUP(C431,[1]customers!$A$1:$A$1001,[1]customers!$I$1:$I$1001,,0)</f>
        <v>No</v>
      </c>
    </row>
    <row r="432" spans="1:16" x14ac:dyDescent="0.25">
      <c r="A432" s="2" t="s">
        <v>2521</v>
      </c>
      <c r="B432" s="4">
        <v>43897</v>
      </c>
      <c r="C432" s="2" t="s">
        <v>2522</v>
      </c>
      <c r="D432" t="s">
        <v>6146</v>
      </c>
      <c r="E432" s="2">
        <v>1</v>
      </c>
      <c r="F432" s="2" t="str">
        <f>_xlfn.XLOOKUP(C432,[1]customers!$A$1:$A$1001,[1]customers!$B$1:$B$1001,,0)</f>
        <v>Nicko Corps</v>
      </c>
      <c r="G432" s="2" t="str">
        <f>IF(_xlfn.XLOOKUP(C432,[1]customers!$A$1:$A$1001,[1]customers!$C$1:$C$1001,,0)=0,"",_xlfn.XLOOKUP(C432,[1]customers!$A$1:$A$1001,[1]customers!$C$1:$C$1001,,0))</f>
        <v>ncorpsa0@gmpg.org</v>
      </c>
      <c r="H432" s="2" t="str">
        <f>_xlfn.XLOOKUP(C432,[1]customers!A$1:A$1001,[1]customers!$G$1:$G$1001,,0)</f>
        <v>United States</v>
      </c>
      <c r="I432" t="str">
        <f>INDEX([1]products!$A$1:$G$49,MATCH([1]orders!$D432,[1]products!$A$1:$A$49,0),MATCH([1]orders!I$1,[1]products!$A$1:$G$1,0))</f>
        <v>Rob</v>
      </c>
      <c r="J432" t="str">
        <f>INDEX([1]products!$A$1:$G$49,MATCH([1]orders!$D432,[1]products!$A$1:$A$49,0),MATCH([1]orders!J$1,[1]products!$A$1:$G$1,0))</f>
        <v>M</v>
      </c>
      <c r="K432" s="11">
        <f>INDEX([1]products!$A$1:$G$49,MATCH([1]orders!$D432,[1]products!$A$1:$A$49,0),MATCH([1]orders!K$1,[1]products!$A$1:$G$1,0))</f>
        <v>0.5</v>
      </c>
      <c r="L432" s="3">
        <f>INDEX([1]products!$A$1:$G$49,MATCH([1]orders!$D432,[1]products!$A$1:$A$49,0),MATCH([1]orders!L$1,[1]products!$A$1:$G$1,0))</f>
        <v>5.97</v>
      </c>
      <c r="M432" s="3">
        <f>L432*E432</f>
        <v>5.97</v>
      </c>
      <c r="N432" t="str">
        <f>IF(I432="Rob","Robusta",IF(I432="Exc","Excelsa",IF(I432="Ara","Arabica",IF(I432="Lib","Liberica",""))))</f>
        <v>Robusta</v>
      </c>
      <c r="O432" t="str">
        <f>IF(J432="M","Medium",IF(J432="L","Light",IF(J432="D","Dark","")))</f>
        <v>Medium</v>
      </c>
      <c r="P432" t="str">
        <f>_xlfn.XLOOKUP(C432,[1]customers!$A$1:$A$1001,[1]customers!$I$1:$I$1001,,0)</f>
        <v>No</v>
      </c>
    </row>
    <row r="433" spans="1:16" x14ac:dyDescent="0.25">
      <c r="A433" s="2" t="s">
        <v>2470</v>
      </c>
      <c r="B433" s="4">
        <v>43898</v>
      </c>
      <c r="C433" s="2" t="s">
        <v>2471</v>
      </c>
      <c r="D433" t="s">
        <v>6155</v>
      </c>
      <c r="E433" s="2">
        <v>2</v>
      </c>
      <c r="F433" s="2" t="str">
        <f>_xlfn.XLOOKUP(C433,[1]customers!$A$1:$A$1001,[1]customers!$B$1:$B$1001,,0)</f>
        <v>Ethel Ryles</v>
      </c>
      <c r="G433" s="2" t="str">
        <f>IF(_xlfn.XLOOKUP(C433,[1]customers!$A$1:$A$1001,[1]customers!$C$1:$C$1001,,0)=0,"",_xlfn.XLOOKUP(C433,[1]customers!$A$1:$A$1001,[1]customers!$C$1:$C$1001,,0))</f>
        <v>eryles9r@fastcompany.com</v>
      </c>
      <c r="H433" s="2" t="str">
        <f>_xlfn.XLOOKUP(C433,[1]customers!A$1:A$1001,[1]customers!$G$1:$G$1001,,0)</f>
        <v>United States</v>
      </c>
      <c r="I433" t="str">
        <f>INDEX([1]products!$A$1:$G$49,MATCH([1]orders!$D433,[1]products!$A$1:$A$49,0),MATCH([1]orders!I$1,[1]products!$A$1:$G$1,0))</f>
        <v>Ara</v>
      </c>
      <c r="J433" t="str">
        <f>INDEX([1]products!$A$1:$G$49,MATCH([1]orders!$D433,[1]products!$A$1:$A$49,0),MATCH([1]orders!J$1,[1]products!$A$1:$G$1,0))</f>
        <v>M</v>
      </c>
      <c r="K433" s="11">
        <f>INDEX([1]products!$A$1:$G$49,MATCH([1]orders!$D433,[1]products!$A$1:$A$49,0),MATCH([1]orders!K$1,[1]products!$A$1:$G$1,0))</f>
        <v>1</v>
      </c>
      <c r="L433" s="3">
        <f>INDEX([1]products!$A$1:$G$49,MATCH([1]orders!$D433,[1]products!$A$1:$A$49,0),MATCH([1]orders!L$1,[1]products!$A$1:$G$1,0))</f>
        <v>11.25</v>
      </c>
      <c r="M433" s="3">
        <f>L433*E433</f>
        <v>22.5</v>
      </c>
      <c r="N433" t="str">
        <f>IF(I433="Rob","Robusta",IF(I433="Exc","Excelsa",IF(I433="Ara","Arabica",IF(I433="Lib","Liberica",""))))</f>
        <v>Arabica</v>
      </c>
      <c r="O433" t="str">
        <f>IF(J433="M","Medium",IF(J433="L","Light",IF(J433="D","Dark","")))</f>
        <v>Medium</v>
      </c>
      <c r="P433" t="str">
        <f>_xlfn.XLOOKUP(C433,[1]customers!$A$1:$A$1001,[1]customers!$I$1:$I$1001,,0)</f>
        <v>No</v>
      </c>
    </row>
    <row r="434" spans="1:16" x14ac:dyDescent="0.25">
      <c r="A434" s="2" t="s">
        <v>4717</v>
      </c>
      <c r="B434" s="4">
        <v>43899</v>
      </c>
      <c r="C434" s="2" t="s">
        <v>4718</v>
      </c>
      <c r="D434" t="s">
        <v>6144</v>
      </c>
      <c r="E434" s="2">
        <v>2</v>
      </c>
      <c r="F434" s="2" t="str">
        <f>_xlfn.XLOOKUP(C434,[1]customers!$A$1:$A$1001,[1]customers!$B$1:$B$1001,,0)</f>
        <v>Felita Eshmade</v>
      </c>
      <c r="G434" s="2" t="str">
        <f>IF(_xlfn.XLOOKUP(C434,[1]customers!$A$1:$A$1001,[1]customers!$C$1:$C$1001,,0)=0,"",_xlfn.XLOOKUP(C434,[1]customers!$A$1:$A$1001,[1]customers!$C$1:$C$1001,,0))</f>
        <v>feshmadeks@umn.edu</v>
      </c>
      <c r="H434" s="2" t="str">
        <f>_xlfn.XLOOKUP(C434,[1]customers!A$1:A$1001,[1]customers!$G$1:$G$1001,,0)</f>
        <v>United States</v>
      </c>
      <c r="I434" t="str">
        <f>INDEX([1]products!$A$1:$G$49,MATCH([1]orders!$D434,[1]products!$A$1:$A$49,0),MATCH([1]orders!I$1,[1]products!$A$1:$G$1,0))</f>
        <v>Exc</v>
      </c>
      <c r="J434" t="str">
        <f>INDEX([1]products!$A$1:$G$49,MATCH([1]orders!$D434,[1]products!$A$1:$A$49,0),MATCH([1]orders!J$1,[1]products!$A$1:$G$1,0))</f>
        <v>D</v>
      </c>
      <c r="K434" s="11">
        <f>INDEX([1]products!$A$1:$G$49,MATCH([1]orders!$D434,[1]products!$A$1:$A$49,0),MATCH([1]orders!K$1,[1]products!$A$1:$G$1,0))</f>
        <v>0.5</v>
      </c>
      <c r="L434" s="3">
        <f>INDEX([1]products!$A$1:$G$49,MATCH([1]orders!$D434,[1]products!$A$1:$A$49,0),MATCH([1]orders!L$1,[1]products!$A$1:$G$1,0))</f>
        <v>7.29</v>
      </c>
      <c r="M434" s="3">
        <f>L434*E434</f>
        <v>14.58</v>
      </c>
      <c r="N434" t="str">
        <f>IF(I434="Rob","Robusta",IF(I434="Exc","Excelsa",IF(I434="Ara","Arabica",IF(I434="Lib","Liberica",""))))</f>
        <v>Excelsa</v>
      </c>
      <c r="O434" t="str">
        <f>IF(J434="M","Medium",IF(J434="L","Light",IF(J434="D","Dark","")))</f>
        <v>Dark</v>
      </c>
      <c r="P434" t="str">
        <f>_xlfn.XLOOKUP(C434,[1]customers!$A$1:$A$1001,[1]customers!$I$1:$I$1001,,0)</f>
        <v>No</v>
      </c>
    </row>
    <row r="435" spans="1:16" x14ac:dyDescent="0.25">
      <c r="A435" s="2" t="s">
        <v>4580</v>
      </c>
      <c r="B435" s="4">
        <v>43900</v>
      </c>
      <c r="C435" s="2" t="s">
        <v>4581</v>
      </c>
      <c r="D435" t="s">
        <v>6152</v>
      </c>
      <c r="E435" s="2">
        <v>2</v>
      </c>
      <c r="F435" s="2" t="str">
        <f>_xlfn.XLOOKUP(C435,[1]customers!$A$1:$A$1001,[1]customers!$B$1:$B$1001,,0)</f>
        <v>Nico Hubert</v>
      </c>
      <c r="G435" s="2" t="str">
        <f>IF(_xlfn.XLOOKUP(C435,[1]customers!$A$1:$A$1001,[1]customers!$C$1:$C$1001,,0)=0,"",_xlfn.XLOOKUP(C435,[1]customers!$A$1:$A$1001,[1]customers!$C$1:$C$1001,,0))</f>
        <v/>
      </c>
      <c r="H435" s="2" t="str">
        <f>_xlfn.XLOOKUP(C435,[1]customers!A$1:A$1001,[1]customers!$G$1:$G$1001,,0)</f>
        <v>United States</v>
      </c>
      <c r="I435" t="str">
        <f>INDEX([1]products!$A$1:$G$49,MATCH([1]orders!$D435,[1]products!$A$1:$A$49,0),MATCH([1]orders!I$1,[1]products!$A$1:$G$1,0))</f>
        <v>Ara</v>
      </c>
      <c r="J435" t="str">
        <f>INDEX([1]products!$A$1:$G$49,MATCH([1]orders!$D435,[1]products!$A$1:$A$49,0),MATCH([1]orders!J$1,[1]products!$A$1:$G$1,0))</f>
        <v>M</v>
      </c>
      <c r="K435" s="11">
        <f>INDEX([1]products!$A$1:$G$49,MATCH([1]orders!$D435,[1]products!$A$1:$A$49,0),MATCH([1]orders!K$1,[1]products!$A$1:$G$1,0))</f>
        <v>0.2</v>
      </c>
      <c r="L435" s="3">
        <f>INDEX([1]products!$A$1:$G$49,MATCH([1]orders!$D435,[1]products!$A$1:$A$49,0),MATCH([1]orders!L$1,[1]products!$A$1:$G$1,0))</f>
        <v>3.375</v>
      </c>
      <c r="M435" s="3">
        <f>L435*E435</f>
        <v>6.75</v>
      </c>
      <c r="N435" t="str">
        <f>IF(I435="Rob","Robusta",IF(I435="Exc","Excelsa",IF(I435="Ara","Arabica",IF(I435="Lib","Liberica",""))))</f>
        <v>Arabica</v>
      </c>
      <c r="O435" t="str">
        <f>IF(J435="M","Medium",IF(J435="L","Light",IF(J435="D","Dark","")))</f>
        <v>Medium</v>
      </c>
      <c r="P435" t="str">
        <f>_xlfn.XLOOKUP(C435,[1]customers!$A$1:$A$1001,[1]customers!$I$1:$I$1001,,0)</f>
        <v>Yes</v>
      </c>
    </row>
    <row r="436" spans="1:16" x14ac:dyDescent="0.25">
      <c r="A436" s="2" t="s">
        <v>4336</v>
      </c>
      <c r="B436" s="4">
        <v>43901</v>
      </c>
      <c r="C436" s="2" t="s">
        <v>4337</v>
      </c>
      <c r="D436" t="s">
        <v>6145</v>
      </c>
      <c r="E436" s="2">
        <v>2</v>
      </c>
      <c r="F436" s="2" t="str">
        <f>_xlfn.XLOOKUP(C436,[1]customers!$A$1:$A$1001,[1]customers!$B$1:$B$1001,,0)</f>
        <v>Nicky Ayris</v>
      </c>
      <c r="G436" s="2" t="str">
        <f>IF(_xlfn.XLOOKUP(C436,[1]customers!$A$1:$A$1001,[1]customers!$C$1:$C$1001,,0)=0,"",_xlfn.XLOOKUP(C436,[1]customers!$A$1:$A$1001,[1]customers!$C$1:$C$1001,,0))</f>
        <v>nayrisix@t-online.de</v>
      </c>
      <c r="H436" s="2" t="str">
        <f>_xlfn.XLOOKUP(C436,[1]customers!A$1:A$1001,[1]customers!$G$1:$G$1001,,0)</f>
        <v>United Kingdom</v>
      </c>
      <c r="I436" t="str">
        <f>INDEX([1]products!$A$1:$G$49,MATCH([1]orders!$D436,[1]products!$A$1:$A$49,0),MATCH([1]orders!I$1,[1]products!$A$1:$G$1,0))</f>
        <v>Lib</v>
      </c>
      <c r="J436" t="str">
        <f>INDEX([1]products!$A$1:$G$49,MATCH([1]orders!$D436,[1]products!$A$1:$A$49,0),MATCH([1]orders!J$1,[1]products!$A$1:$G$1,0))</f>
        <v>L</v>
      </c>
      <c r="K436" s="11">
        <f>INDEX([1]products!$A$1:$G$49,MATCH([1]orders!$D436,[1]products!$A$1:$A$49,0),MATCH([1]orders!K$1,[1]products!$A$1:$G$1,0))</f>
        <v>0.2</v>
      </c>
      <c r="L436" s="3">
        <f>INDEX([1]products!$A$1:$G$49,MATCH([1]orders!$D436,[1]products!$A$1:$A$49,0),MATCH([1]orders!L$1,[1]products!$A$1:$G$1,0))</f>
        <v>4.7549999999999999</v>
      </c>
      <c r="M436" s="3">
        <f>L436*E436</f>
        <v>9.51</v>
      </c>
      <c r="N436" t="str">
        <f>IF(I436="Rob","Robusta",IF(I436="Exc","Excelsa",IF(I436="Ara","Arabica",IF(I436="Lib","Liberica",""))))</f>
        <v>Liberica</v>
      </c>
      <c r="O436" t="str">
        <f>IF(J436="M","Medium",IF(J436="L","Light",IF(J436="D","Dark","")))</f>
        <v>Light</v>
      </c>
      <c r="P436" t="str">
        <f>_xlfn.XLOOKUP(C436,[1]customers!$A$1:$A$1001,[1]customers!$I$1:$I$1001,,0)</f>
        <v>Yes</v>
      </c>
    </row>
    <row r="437" spans="1:16" x14ac:dyDescent="0.25">
      <c r="A437" s="2" t="s">
        <v>1849</v>
      </c>
      <c r="B437" s="4">
        <v>43902</v>
      </c>
      <c r="C437" s="2" t="s">
        <v>1850</v>
      </c>
      <c r="D437" t="s">
        <v>6151</v>
      </c>
      <c r="E437" s="2">
        <v>2</v>
      </c>
      <c r="F437" s="2" t="str">
        <f>_xlfn.XLOOKUP(C437,[1]customers!$A$1:$A$1001,[1]customers!$B$1:$B$1001,,0)</f>
        <v>Christel Speak</v>
      </c>
      <c r="G437" s="2" t="str">
        <f>IF(_xlfn.XLOOKUP(C437,[1]customers!$A$1:$A$1001,[1]customers!$C$1:$C$1001,,0)=0,"",_xlfn.XLOOKUP(C437,[1]customers!$A$1:$A$1001,[1]customers!$C$1:$C$1001,,0))</f>
        <v/>
      </c>
      <c r="H437" s="2" t="str">
        <f>_xlfn.XLOOKUP(C437,[1]customers!A$1:A$1001,[1]customers!$G$1:$G$1001,,0)</f>
        <v>United States</v>
      </c>
      <c r="I437" t="str">
        <f>INDEX([1]products!$A$1:$G$49,MATCH([1]orders!$D437,[1]products!$A$1:$A$49,0),MATCH([1]orders!I$1,[1]products!$A$1:$G$1,0))</f>
        <v>Rob</v>
      </c>
      <c r="J437" t="str">
        <f>INDEX([1]products!$A$1:$G$49,MATCH([1]orders!$D437,[1]products!$A$1:$A$49,0),MATCH([1]orders!J$1,[1]products!$A$1:$G$1,0))</f>
        <v>M</v>
      </c>
      <c r="K437" s="11">
        <f>INDEX([1]products!$A$1:$G$49,MATCH([1]orders!$D437,[1]products!$A$1:$A$49,0),MATCH([1]orders!K$1,[1]products!$A$1:$G$1,0))</f>
        <v>2.5</v>
      </c>
      <c r="L437" s="3">
        <f>INDEX([1]products!$A$1:$G$49,MATCH([1]orders!$D437,[1]products!$A$1:$A$49,0),MATCH([1]orders!L$1,[1]products!$A$1:$G$1,0))</f>
        <v>22.884999999999998</v>
      </c>
      <c r="M437" s="3">
        <f>L437*E437</f>
        <v>45.769999999999996</v>
      </c>
      <c r="N437" t="str">
        <f>IF(I437="Rob","Robusta",IF(I437="Exc","Excelsa",IF(I437="Ara","Arabica",IF(I437="Lib","Liberica",""))))</f>
        <v>Robusta</v>
      </c>
      <c r="O437" t="str">
        <f>IF(J437="M","Medium",IF(J437="L","Light",IF(J437="D","Dark","")))</f>
        <v>Medium</v>
      </c>
      <c r="P437" t="str">
        <f>_xlfn.XLOOKUP(C437,[1]customers!$A$1:$A$1001,[1]customers!$I$1:$I$1001,,0)</f>
        <v>No</v>
      </c>
    </row>
    <row r="438" spans="1:16" x14ac:dyDescent="0.25">
      <c r="A438" s="2" t="s">
        <v>1293</v>
      </c>
      <c r="B438" s="4">
        <v>43903</v>
      </c>
      <c r="C438" s="2" t="s">
        <v>1294</v>
      </c>
      <c r="D438" t="s">
        <v>6160</v>
      </c>
      <c r="E438" s="2">
        <v>2</v>
      </c>
      <c r="F438" s="2" t="str">
        <f>_xlfn.XLOOKUP(C438,[1]customers!$A$1:$A$1001,[1]customers!$B$1:$B$1001,,0)</f>
        <v>Deana Staite</v>
      </c>
      <c r="G438" s="2" t="str">
        <f>IF(_xlfn.XLOOKUP(C438,[1]customers!$A$1:$A$1001,[1]customers!$C$1:$C$1001,,0)=0,"",_xlfn.XLOOKUP(C438,[1]customers!$A$1:$A$1001,[1]customers!$C$1:$C$1001,,0))</f>
        <v>dstaite3z@scientificamerican.com</v>
      </c>
      <c r="H438" s="2" t="str">
        <f>_xlfn.XLOOKUP(C438,[1]customers!A$1:A$1001,[1]customers!$G$1:$G$1001,,0)</f>
        <v>United States</v>
      </c>
      <c r="I438" t="str">
        <f>INDEX([1]products!$A$1:$G$49,MATCH([1]orders!$D438,[1]products!$A$1:$A$49,0),MATCH([1]orders!I$1,[1]products!$A$1:$G$1,0))</f>
        <v>Lib</v>
      </c>
      <c r="J438" t="str">
        <f>INDEX([1]products!$A$1:$G$49,MATCH([1]orders!$D438,[1]products!$A$1:$A$49,0),MATCH([1]orders!J$1,[1]products!$A$1:$G$1,0))</f>
        <v>M</v>
      </c>
      <c r="K438" s="11">
        <f>INDEX([1]products!$A$1:$G$49,MATCH([1]orders!$D438,[1]products!$A$1:$A$49,0),MATCH([1]orders!K$1,[1]products!$A$1:$G$1,0))</f>
        <v>0.5</v>
      </c>
      <c r="L438" s="3">
        <f>INDEX([1]products!$A$1:$G$49,MATCH([1]orders!$D438,[1]products!$A$1:$A$49,0),MATCH([1]orders!L$1,[1]products!$A$1:$G$1,0))</f>
        <v>8.73</v>
      </c>
      <c r="M438" s="3">
        <f>L438*E438</f>
        <v>17.46</v>
      </c>
      <c r="N438" t="str">
        <f>IF(I438="Rob","Robusta",IF(I438="Exc","Excelsa",IF(I438="Ara","Arabica",IF(I438="Lib","Liberica",""))))</f>
        <v>Liberica</v>
      </c>
      <c r="O438" t="str">
        <f>IF(J438="M","Medium",IF(J438="L","Light",IF(J438="D","Dark","")))</f>
        <v>Medium</v>
      </c>
      <c r="P438" t="str">
        <f>_xlfn.XLOOKUP(C438,[1]customers!$A$1:$A$1001,[1]customers!$I$1:$I$1001,,0)</f>
        <v>No</v>
      </c>
    </row>
    <row r="439" spans="1:16" x14ac:dyDescent="0.25">
      <c r="A439" s="2" t="s">
        <v>2666</v>
      </c>
      <c r="B439" s="4">
        <v>43904</v>
      </c>
      <c r="C439" s="2" t="s">
        <v>2667</v>
      </c>
      <c r="D439" t="s">
        <v>6154</v>
      </c>
      <c r="E439" s="2">
        <v>6</v>
      </c>
      <c r="F439" s="2" t="str">
        <f>_xlfn.XLOOKUP(C439,[1]customers!$A$1:$A$1001,[1]customers!$B$1:$B$1001,,0)</f>
        <v>Lenore Messenbird</v>
      </c>
      <c r="G439" s="2" t="str">
        <f>IF(_xlfn.XLOOKUP(C439,[1]customers!$A$1:$A$1001,[1]customers!$C$1:$C$1001,,0)=0,"",_xlfn.XLOOKUP(C439,[1]customers!$A$1:$A$1001,[1]customers!$C$1:$C$1001,,0))</f>
        <v/>
      </c>
      <c r="H439" s="2" t="str">
        <f>_xlfn.XLOOKUP(C439,[1]customers!A$1:A$1001,[1]customers!$G$1:$G$1001,,0)</f>
        <v>United States</v>
      </c>
      <c r="I439" t="str">
        <f>INDEX([1]products!$A$1:$G$49,MATCH([1]orders!$D439,[1]products!$A$1:$A$49,0),MATCH([1]orders!I$1,[1]products!$A$1:$G$1,0))</f>
        <v>Ara</v>
      </c>
      <c r="J439" t="str">
        <f>INDEX([1]products!$A$1:$G$49,MATCH([1]orders!$D439,[1]products!$A$1:$A$49,0),MATCH([1]orders!J$1,[1]products!$A$1:$G$1,0))</f>
        <v>D</v>
      </c>
      <c r="K439" s="11">
        <f>INDEX([1]products!$A$1:$G$49,MATCH([1]orders!$D439,[1]products!$A$1:$A$49,0),MATCH([1]orders!K$1,[1]products!$A$1:$G$1,0))</f>
        <v>0.2</v>
      </c>
      <c r="L439" s="3">
        <f>INDEX([1]products!$A$1:$G$49,MATCH([1]orders!$D439,[1]products!$A$1:$A$49,0),MATCH([1]orders!L$1,[1]products!$A$1:$G$1,0))</f>
        <v>2.9849999999999999</v>
      </c>
      <c r="M439" s="3">
        <f>L439*E439</f>
        <v>17.91</v>
      </c>
      <c r="N439" t="str">
        <f>IF(I439="Rob","Robusta",IF(I439="Exc","Excelsa",IF(I439="Ara","Arabica",IF(I439="Lib","Liberica",""))))</f>
        <v>Arabica</v>
      </c>
      <c r="O439" t="str">
        <f>IF(J439="M","Medium",IF(J439="L","Light",IF(J439="D","Dark","")))</f>
        <v>Dark</v>
      </c>
      <c r="P439" t="str">
        <f>_xlfn.XLOOKUP(C439,[1]customers!$A$1:$A$1001,[1]customers!$I$1:$I$1001,,0)</f>
        <v>Yes</v>
      </c>
    </row>
    <row r="440" spans="1:16" x14ac:dyDescent="0.25">
      <c r="A440" s="2" t="s">
        <v>2710</v>
      </c>
      <c r="B440" s="4">
        <v>43905</v>
      </c>
      <c r="C440" s="2" t="s">
        <v>2711</v>
      </c>
      <c r="D440" t="s">
        <v>6142</v>
      </c>
      <c r="E440" s="2">
        <v>4</v>
      </c>
      <c r="F440" s="2" t="str">
        <f>_xlfn.XLOOKUP(C440,[1]customers!$A$1:$A$1001,[1]customers!$B$1:$B$1001,,0)</f>
        <v>Randal Longfield</v>
      </c>
      <c r="G440" s="2" t="str">
        <f>IF(_xlfn.XLOOKUP(C440,[1]customers!$A$1:$A$1001,[1]customers!$C$1:$C$1001,,0)=0,"",_xlfn.XLOOKUP(C440,[1]customers!$A$1:$A$1001,[1]customers!$C$1:$C$1001,,0))</f>
        <v>rlongfielday@bluehost.com</v>
      </c>
      <c r="H440" s="2" t="str">
        <f>_xlfn.XLOOKUP(C440,[1]customers!A$1:A$1001,[1]customers!$G$1:$G$1001,,0)</f>
        <v>United States</v>
      </c>
      <c r="I440" t="str">
        <f>INDEX([1]products!$A$1:$G$49,MATCH([1]orders!$D440,[1]products!$A$1:$A$49,0),MATCH([1]orders!I$1,[1]products!$A$1:$G$1,0))</f>
        <v>Rob</v>
      </c>
      <c r="J440" t="str">
        <f>INDEX([1]products!$A$1:$G$49,MATCH([1]orders!$D440,[1]products!$A$1:$A$49,0),MATCH([1]orders!J$1,[1]products!$A$1:$G$1,0))</f>
        <v>L</v>
      </c>
      <c r="K440" s="11">
        <f>INDEX([1]products!$A$1:$G$49,MATCH([1]orders!$D440,[1]products!$A$1:$A$49,0),MATCH([1]orders!K$1,[1]products!$A$1:$G$1,0))</f>
        <v>2.5</v>
      </c>
      <c r="L440" s="3">
        <f>INDEX([1]products!$A$1:$G$49,MATCH([1]orders!$D440,[1]products!$A$1:$A$49,0),MATCH([1]orders!L$1,[1]products!$A$1:$G$1,0))</f>
        <v>27.484999999999996</v>
      </c>
      <c r="M440" s="3">
        <f>L440*E440</f>
        <v>109.93999999999998</v>
      </c>
      <c r="N440" t="str">
        <f>IF(I440="Rob","Robusta",IF(I440="Exc","Excelsa",IF(I440="Ara","Arabica",IF(I440="Lib","Liberica",""))))</f>
        <v>Robusta</v>
      </c>
      <c r="O440" t="str">
        <f>IF(J440="M","Medium",IF(J440="L","Light",IF(J440="D","Dark","")))</f>
        <v>Light</v>
      </c>
      <c r="P440" t="str">
        <f>_xlfn.XLOOKUP(C440,[1]customers!$A$1:$A$1001,[1]customers!$I$1:$I$1001,,0)</f>
        <v>No</v>
      </c>
    </row>
    <row r="441" spans="1:16" x14ac:dyDescent="0.25">
      <c r="A441" s="2" t="s">
        <v>4169</v>
      </c>
      <c r="B441" s="4">
        <v>43906</v>
      </c>
      <c r="C441" s="2" t="s">
        <v>4170</v>
      </c>
      <c r="D441" t="s">
        <v>6179</v>
      </c>
      <c r="E441" s="2">
        <v>4</v>
      </c>
      <c r="F441" s="2" t="str">
        <f>_xlfn.XLOOKUP(C441,[1]customers!$A$1:$A$1001,[1]customers!$B$1:$B$1001,,0)</f>
        <v>Giana Tonnesen</v>
      </c>
      <c r="G441" s="2" t="str">
        <f>IF(_xlfn.XLOOKUP(C441,[1]customers!$A$1:$A$1001,[1]customers!$C$1:$C$1001,,0)=0,"",_xlfn.XLOOKUP(C441,[1]customers!$A$1:$A$1001,[1]customers!$C$1:$C$1001,,0))</f>
        <v/>
      </c>
      <c r="H441" s="2" t="str">
        <f>_xlfn.XLOOKUP(C441,[1]customers!A$1:A$1001,[1]customers!$G$1:$G$1001,,0)</f>
        <v>United States</v>
      </c>
      <c r="I441" t="str">
        <f>INDEX([1]products!$A$1:$G$49,MATCH([1]orders!$D441,[1]products!$A$1:$A$49,0),MATCH([1]orders!I$1,[1]products!$A$1:$G$1,0))</f>
        <v>Rob</v>
      </c>
      <c r="J441" t="str">
        <f>INDEX([1]products!$A$1:$G$49,MATCH([1]orders!$D441,[1]products!$A$1:$A$49,0),MATCH([1]orders!J$1,[1]products!$A$1:$G$1,0))</f>
        <v>L</v>
      </c>
      <c r="K441" s="11">
        <f>INDEX([1]products!$A$1:$G$49,MATCH([1]orders!$D441,[1]products!$A$1:$A$49,0),MATCH([1]orders!K$1,[1]products!$A$1:$G$1,0))</f>
        <v>1</v>
      </c>
      <c r="L441" s="3">
        <f>INDEX([1]products!$A$1:$G$49,MATCH([1]orders!$D441,[1]products!$A$1:$A$49,0),MATCH([1]orders!L$1,[1]products!$A$1:$G$1,0))</f>
        <v>11.95</v>
      </c>
      <c r="M441" s="3">
        <f>L441*E441</f>
        <v>47.8</v>
      </c>
      <c r="N441" t="str">
        <f>IF(I441="Rob","Robusta",IF(I441="Exc","Excelsa",IF(I441="Ara","Arabica",IF(I441="Lib","Liberica",""))))</f>
        <v>Robusta</v>
      </c>
      <c r="O441" t="str">
        <f>IF(J441="M","Medium",IF(J441="L","Light",IF(J441="D","Dark","")))</f>
        <v>Light</v>
      </c>
      <c r="P441" t="str">
        <f>_xlfn.XLOOKUP(C441,[1]customers!$A$1:$A$1001,[1]customers!$I$1:$I$1001,,0)</f>
        <v>No</v>
      </c>
    </row>
    <row r="442" spans="1:16" x14ac:dyDescent="0.25">
      <c r="A442" s="2" t="s">
        <v>4217</v>
      </c>
      <c r="B442" s="4">
        <v>43907</v>
      </c>
      <c r="C442" s="2" t="s">
        <v>4218</v>
      </c>
      <c r="D442" t="s">
        <v>6176</v>
      </c>
      <c r="E442" s="2">
        <v>6</v>
      </c>
      <c r="F442" s="2" t="str">
        <f>_xlfn.XLOOKUP(C442,[1]customers!$A$1:$A$1001,[1]customers!$B$1:$B$1001,,0)</f>
        <v>Val Wakelin</v>
      </c>
      <c r="G442" s="2" t="str">
        <f>IF(_xlfn.XLOOKUP(C442,[1]customers!$A$1:$A$1001,[1]customers!$C$1:$C$1001,,0)=0,"",_xlfn.XLOOKUP(C442,[1]customers!$A$1:$A$1001,[1]customers!$C$1:$C$1001,,0))</f>
        <v>vwakelinic@unesco.org</v>
      </c>
      <c r="H442" s="2" t="str">
        <f>_xlfn.XLOOKUP(C442,[1]customers!A$1:A$1001,[1]customers!$G$1:$G$1001,,0)</f>
        <v>United States</v>
      </c>
      <c r="I442" t="str">
        <f>INDEX([1]products!$A$1:$G$49,MATCH([1]orders!$D442,[1]products!$A$1:$A$49,0),MATCH([1]orders!I$1,[1]products!$A$1:$G$1,0))</f>
        <v>Exc</v>
      </c>
      <c r="J442" t="str">
        <f>INDEX([1]products!$A$1:$G$49,MATCH([1]orders!$D442,[1]products!$A$1:$A$49,0),MATCH([1]orders!J$1,[1]products!$A$1:$G$1,0))</f>
        <v>L</v>
      </c>
      <c r="K442" s="11">
        <f>INDEX([1]products!$A$1:$G$49,MATCH([1]orders!$D442,[1]products!$A$1:$A$49,0),MATCH([1]orders!K$1,[1]products!$A$1:$G$1,0))</f>
        <v>0.5</v>
      </c>
      <c r="L442" s="3">
        <f>INDEX([1]products!$A$1:$G$49,MATCH([1]orders!$D442,[1]products!$A$1:$A$49,0),MATCH([1]orders!L$1,[1]products!$A$1:$G$1,0))</f>
        <v>8.91</v>
      </c>
      <c r="M442" s="3">
        <f>L442*E442</f>
        <v>53.46</v>
      </c>
      <c r="N442" t="str">
        <f>IF(I442="Rob","Robusta",IF(I442="Exc","Excelsa",IF(I442="Ara","Arabica",IF(I442="Lib","Liberica",""))))</f>
        <v>Excelsa</v>
      </c>
      <c r="O442" t="str">
        <f>IF(J442="M","Medium",IF(J442="L","Light",IF(J442="D","Dark","")))</f>
        <v>Light</v>
      </c>
      <c r="P442" t="str">
        <f>_xlfn.XLOOKUP(C442,[1]customers!$A$1:$A$1001,[1]customers!$I$1:$I$1001,,0)</f>
        <v>No</v>
      </c>
    </row>
    <row r="443" spans="1:16" x14ac:dyDescent="0.25">
      <c r="A443" s="2" t="s">
        <v>761</v>
      </c>
      <c r="B443" s="4">
        <v>43908</v>
      </c>
      <c r="C443" s="2" t="s">
        <v>762</v>
      </c>
      <c r="D443" t="s">
        <v>6168</v>
      </c>
      <c r="E443" s="2">
        <v>4</v>
      </c>
      <c r="F443" s="2" t="str">
        <f>_xlfn.XLOOKUP(C443,[1]customers!$A$1:$A$1001,[1]customers!$B$1:$B$1001,,0)</f>
        <v>Raynor McGilvary</v>
      </c>
      <c r="G443" s="2" t="str">
        <f>IF(_xlfn.XLOOKUP(C443,[1]customers!$A$1:$A$1001,[1]customers!$C$1:$C$1001,,0)=0,"",_xlfn.XLOOKUP(C443,[1]customers!$A$1:$A$1001,[1]customers!$C$1:$C$1001,,0))</f>
        <v>rmcgilvary1c@tamu.edu</v>
      </c>
      <c r="H443" s="2" t="str">
        <f>_xlfn.XLOOKUP(C443,[1]customers!A$1:A$1001,[1]customers!$G$1:$G$1001,,0)</f>
        <v>United States</v>
      </c>
      <c r="I443" t="str">
        <f>INDEX([1]products!$A$1:$G$49,MATCH([1]orders!$D443,[1]products!$A$1:$A$49,0),MATCH([1]orders!I$1,[1]products!$A$1:$G$1,0))</f>
        <v>Ara</v>
      </c>
      <c r="J443" t="str">
        <f>INDEX([1]products!$A$1:$G$49,MATCH([1]orders!$D443,[1]products!$A$1:$A$49,0),MATCH([1]orders!J$1,[1]products!$A$1:$G$1,0))</f>
        <v>D</v>
      </c>
      <c r="K443" s="11">
        <f>INDEX([1]products!$A$1:$G$49,MATCH([1]orders!$D443,[1]products!$A$1:$A$49,0),MATCH([1]orders!K$1,[1]products!$A$1:$G$1,0))</f>
        <v>2.5</v>
      </c>
      <c r="L443" s="3">
        <f>INDEX([1]products!$A$1:$G$49,MATCH([1]orders!$D443,[1]products!$A$1:$A$49,0),MATCH([1]orders!L$1,[1]products!$A$1:$G$1,0))</f>
        <v>22.884999999999998</v>
      </c>
      <c r="M443" s="3">
        <f>L443*E443</f>
        <v>91.539999999999992</v>
      </c>
      <c r="N443" t="str">
        <f>IF(I443="Rob","Robusta",IF(I443="Exc","Excelsa",IF(I443="Ara","Arabica",IF(I443="Lib","Liberica",""))))</f>
        <v>Arabica</v>
      </c>
      <c r="O443" t="str">
        <f>IF(J443="M","Medium",IF(J443="L","Light",IF(J443="D","Dark","")))</f>
        <v>Dark</v>
      </c>
      <c r="P443" t="str">
        <f>_xlfn.XLOOKUP(C443,[1]customers!$A$1:$A$1001,[1]customers!$I$1:$I$1001,,0)</f>
        <v>No</v>
      </c>
    </row>
    <row r="444" spans="1:16" x14ac:dyDescent="0.25">
      <c r="A444" s="2" t="s">
        <v>3617</v>
      </c>
      <c r="B444" s="4">
        <v>43909</v>
      </c>
      <c r="C444" s="2" t="s">
        <v>3618</v>
      </c>
      <c r="D444" t="s">
        <v>6141</v>
      </c>
      <c r="E444" s="2">
        <v>5</v>
      </c>
      <c r="F444" s="2" t="str">
        <f>_xlfn.XLOOKUP(C444,[1]customers!$A$1:$A$1001,[1]customers!$B$1:$B$1001,,0)</f>
        <v>Vasily Polglase</v>
      </c>
      <c r="G444" s="2" t="str">
        <f>IF(_xlfn.XLOOKUP(C444,[1]customers!$A$1:$A$1001,[1]customers!$C$1:$C$1001,,0)=0,"",_xlfn.XLOOKUP(C444,[1]customers!$A$1:$A$1001,[1]customers!$C$1:$C$1001,,0))</f>
        <v>vpolglasefd@about.me</v>
      </c>
      <c r="H444" s="2" t="str">
        <f>_xlfn.XLOOKUP(C444,[1]customers!A$1:A$1001,[1]customers!$G$1:$G$1001,,0)</f>
        <v>United States</v>
      </c>
      <c r="I444" t="str">
        <f>INDEX([1]products!$A$1:$G$49,MATCH([1]orders!$D444,[1]products!$A$1:$A$49,0),MATCH([1]orders!I$1,[1]products!$A$1:$G$1,0))</f>
        <v>Exc</v>
      </c>
      <c r="J444" t="str">
        <f>INDEX([1]products!$A$1:$G$49,MATCH([1]orders!$D444,[1]products!$A$1:$A$49,0),MATCH([1]orders!J$1,[1]products!$A$1:$G$1,0))</f>
        <v>M</v>
      </c>
      <c r="K444" s="11">
        <f>INDEX([1]products!$A$1:$G$49,MATCH([1]orders!$D444,[1]products!$A$1:$A$49,0),MATCH([1]orders!K$1,[1]products!$A$1:$G$1,0))</f>
        <v>1</v>
      </c>
      <c r="L444" s="3">
        <f>INDEX([1]products!$A$1:$G$49,MATCH([1]orders!$D444,[1]products!$A$1:$A$49,0),MATCH([1]orders!L$1,[1]products!$A$1:$G$1,0))</f>
        <v>13.75</v>
      </c>
      <c r="M444" s="3">
        <f>L444*E444</f>
        <v>68.75</v>
      </c>
      <c r="N444" t="str">
        <f>IF(I444="Rob","Robusta",IF(I444="Exc","Excelsa",IF(I444="Ara","Arabica",IF(I444="Lib","Liberica",""))))</f>
        <v>Excelsa</v>
      </c>
      <c r="O444" t="str">
        <f>IF(J444="M","Medium",IF(J444="L","Light",IF(J444="D","Dark","")))</f>
        <v>Medium</v>
      </c>
      <c r="P444" t="str">
        <f>_xlfn.XLOOKUP(C444,[1]customers!$A$1:$A$1001,[1]customers!$I$1:$I$1001,,0)</f>
        <v>No</v>
      </c>
    </row>
    <row r="445" spans="1:16" x14ac:dyDescent="0.25">
      <c r="A445" s="2" t="s">
        <v>5570</v>
      </c>
      <c r="B445" s="4">
        <v>43910</v>
      </c>
      <c r="C445" s="2" t="s">
        <v>5571</v>
      </c>
      <c r="D445" t="s">
        <v>6173</v>
      </c>
      <c r="E445" s="2">
        <v>5</v>
      </c>
      <c r="F445" s="2" t="str">
        <f>_xlfn.XLOOKUP(C445,[1]customers!$A$1:$A$1001,[1]customers!$B$1:$B$1001,,0)</f>
        <v>Daryn Cassius</v>
      </c>
      <c r="G445" s="2" t="str">
        <f>IF(_xlfn.XLOOKUP(C445,[1]customers!$A$1:$A$1001,[1]customers!$C$1:$C$1001,,0)=0,"",_xlfn.XLOOKUP(C445,[1]customers!$A$1:$A$1001,[1]customers!$C$1:$C$1001,,0))</f>
        <v/>
      </c>
      <c r="H445" s="2" t="str">
        <f>_xlfn.XLOOKUP(C445,[1]customers!A$1:A$1001,[1]customers!$G$1:$G$1001,,0)</f>
        <v>United States</v>
      </c>
      <c r="I445" t="str">
        <f>INDEX([1]products!$A$1:$G$49,MATCH([1]orders!$D445,[1]products!$A$1:$A$49,0),MATCH([1]orders!I$1,[1]products!$A$1:$G$1,0))</f>
        <v>Rob</v>
      </c>
      <c r="J445" t="str">
        <f>INDEX([1]products!$A$1:$G$49,MATCH([1]orders!$D445,[1]products!$A$1:$A$49,0),MATCH([1]orders!J$1,[1]products!$A$1:$G$1,0))</f>
        <v>L</v>
      </c>
      <c r="K445" s="11">
        <f>INDEX([1]products!$A$1:$G$49,MATCH([1]orders!$D445,[1]products!$A$1:$A$49,0),MATCH([1]orders!K$1,[1]products!$A$1:$G$1,0))</f>
        <v>0.5</v>
      </c>
      <c r="L445" s="3">
        <f>INDEX([1]products!$A$1:$G$49,MATCH([1]orders!$D445,[1]products!$A$1:$A$49,0),MATCH([1]orders!L$1,[1]products!$A$1:$G$1,0))</f>
        <v>7.169999999999999</v>
      </c>
      <c r="M445" s="3">
        <f>L445*E445</f>
        <v>35.849999999999994</v>
      </c>
      <c r="N445" t="str">
        <f>IF(I445="Rob","Robusta",IF(I445="Exc","Excelsa",IF(I445="Ara","Arabica",IF(I445="Lib","Liberica",""))))</f>
        <v>Robusta</v>
      </c>
      <c r="O445" t="str">
        <f>IF(J445="M","Medium",IF(J445="L","Light",IF(J445="D","Dark","")))</f>
        <v>Light</v>
      </c>
      <c r="P445" t="str">
        <f>_xlfn.XLOOKUP(C445,[1]customers!$A$1:$A$1001,[1]customers!$I$1:$I$1001,,0)</f>
        <v>No</v>
      </c>
    </row>
    <row r="446" spans="1:16" x14ac:dyDescent="0.25">
      <c r="A446" s="2" t="s">
        <v>1742</v>
      </c>
      <c r="B446" s="4">
        <v>43911</v>
      </c>
      <c r="C446" s="2" t="s">
        <v>1743</v>
      </c>
      <c r="D446" t="s">
        <v>6169</v>
      </c>
      <c r="E446" s="2">
        <v>3</v>
      </c>
      <c r="F446" s="2" t="str">
        <f>_xlfn.XLOOKUP(C446,[1]customers!$A$1:$A$1001,[1]customers!$B$1:$B$1001,,0)</f>
        <v>Waneta Edinborough</v>
      </c>
      <c r="G446" s="2" t="str">
        <f>IF(_xlfn.XLOOKUP(C446,[1]customers!$A$1:$A$1001,[1]customers!$C$1:$C$1001,,0)=0,"",_xlfn.XLOOKUP(C446,[1]customers!$A$1:$A$1001,[1]customers!$C$1:$C$1001,,0))</f>
        <v>wedinborough66@github.io</v>
      </c>
      <c r="H446" s="2" t="str">
        <f>_xlfn.XLOOKUP(C446,[1]customers!A$1:A$1001,[1]customers!$G$1:$G$1001,,0)</f>
        <v>United States</v>
      </c>
      <c r="I446" t="str">
        <f>INDEX([1]products!$A$1:$G$49,MATCH([1]orders!$D446,[1]products!$A$1:$A$49,0),MATCH([1]orders!I$1,[1]products!$A$1:$G$1,0))</f>
        <v>Lib</v>
      </c>
      <c r="J446" t="str">
        <f>INDEX([1]products!$A$1:$G$49,MATCH([1]orders!$D446,[1]products!$A$1:$A$49,0),MATCH([1]orders!J$1,[1]products!$A$1:$G$1,0))</f>
        <v>D</v>
      </c>
      <c r="K446" s="11">
        <f>INDEX([1]products!$A$1:$G$49,MATCH([1]orders!$D446,[1]products!$A$1:$A$49,0),MATCH([1]orders!K$1,[1]products!$A$1:$G$1,0))</f>
        <v>0.5</v>
      </c>
      <c r="L446" s="3">
        <f>INDEX([1]products!$A$1:$G$49,MATCH([1]orders!$D446,[1]products!$A$1:$A$49,0),MATCH([1]orders!L$1,[1]products!$A$1:$G$1,0))</f>
        <v>7.77</v>
      </c>
      <c r="M446" s="3">
        <f>L446*E446</f>
        <v>23.31</v>
      </c>
      <c r="N446" t="str">
        <f>IF(I446="Rob","Robusta",IF(I446="Exc","Excelsa",IF(I446="Ara","Arabica",IF(I446="Lib","Liberica",""))))</f>
        <v>Liberica</v>
      </c>
      <c r="O446" t="str">
        <f>IF(J446="M","Medium",IF(J446="L","Light",IF(J446="D","Dark","")))</f>
        <v>Dark</v>
      </c>
      <c r="P446" t="str">
        <f>_xlfn.XLOOKUP(C446,[1]customers!$A$1:$A$1001,[1]customers!$I$1:$I$1001,,0)</f>
        <v>No</v>
      </c>
    </row>
    <row r="447" spans="1:16" x14ac:dyDescent="0.25">
      <c r="A447" s="2" t="s">
        <v>3277</v>
      </c>
      <c r="B447" s="4">
        <v>43912</v>
      </c>
      <c r="C447" s="2" t="s">
        <v>3278</v>
      </c>
      <c r="D447" t="s">
        <v>6146</v>
      </c>
      <c r="E447" s="2">
        <v>6</v>
      </c>
      <c r="F447" s="2" t="str">
        <f>_xlfn.XLOOKUP(C447,[1]customers!$A$1:$A$1001,[1]customers!$B$1:$B$1001,,0)</f>
        <v>Sky Farnish</v>
      </c>
      <c r="G447" s="2" t="str">
        <f>IF(_xlfn.XLOOKUP(C447,[1]customers!$A$1:$A$1001,[1]customers!$C$1:$C$1001,,0)=0,"",_xlfn.XLOOKUP(C447,[1]customers!$A$1:$A$1001,[1]customers!$C$1:$C$1001,,0))</f>
        <v>sfarnishdp@dmoz.org</v>
      </c>
      <c r="H447" s="2" t="str">
        <f>_xlfn.XLOOKUP(C447,[1]customers!A$1:A$1001,[1]customers!$G$1:$G$1001,,0)</f>
        <v>United Kingdom</v>
      </c>
      <c r="I447" t="str">
        <f>INDEX([1]products!$A$1:$G$49,MATCH([1]orders!$D447,[1]products!$A$1:$A$49,0),MATCH([1]orders!I$1,[1]products!$A$1:$G$1,0))</f>
        <v>Rob</v>
      </c>
      <c r="J447" t="str">
        <f>INDEX([1]products!$A$1:$G$49,MATCH([1]orders!$D447,[1]products!$A$1:$A$49,0),MATCH([1]orders!J$1,[1]products!$A$1:$G$1,0))</f>
        <v>M</v>
      </c>
      <c r="K447" s="11">
        <f>INDEX([1]products!$A$1:$G$49,MATCH([1]orders!$D447,[1]products!$A$1:$A$49,0),MATCH([1]orders!K$1,[1]products!$A$1:$G$1,0))</f>
        <v>0.5</v>
      </c>
      <c r="L447" s="3">
        <f>INDEX([1]products!$A$1:$G$49,MATCH([1]orders!$D447,[1]products!$A$1:$A$49,0),MATCH([1]orders!L$1,[1]products!$A$1:$G$1,0))</f>
        <v>5.97</v>
      </c>
      <c r="M447" s="3">
        <f>L447*E447</f>
        <v>35.82</v>
      </c>
      <c r="N447" t="str">
        <f>IF(I447="Rob","Robusta",IF(I447="Exc","Excelsa",IF(I447="Ara","Arabica",IF(I447="Lib","Liberica",""))))</f>
        <v>Robusta</v>
      </c>
      <c r="O447" t="str">
        <f>IF(J447="M","Medium",IF(J447="L","Light",IF(J447="D","Dark","")))</f>
        <v>Medium</v>
      </c>
      <c r="P447" t="str">
        <f>_xlfn.XLOOKUP(C447,[1]customers!$A$1:$A$1001,[1]customers!$I$1:$I$1001,,0)</f>
        <v>No</v>
      </c>
    </row>
    <row r="448" spans="1:16" x14ac:dyDescent="0.25">
      <c r="A448" s="2" t="s">
        <v>4842</v>
      </c>
      <c r="B448" s="4">
        <v>43913</v>
      </c>
      <c r="C448" s="2" t="s">
        <v>4843</v>
      </c>
      <c r="D448" t="s">
        <v>6147</v>
      </c>
      <c r="E448" s="2">
        <v>1</v>
      </c>
      <c r="F448" s="2" t="str">
        <f>_xlfn.XLOOKUP(C448,[1]customers!$A$1:$A$1001,[1]customers!$B$1:$B$1001,,0)</f>
        <v>Martie Brimilcombe</v>
      </c>
      <c r="G448" s="2" t="str">
        <f>IF(_xlfn.XLOOKUP(C448,[1]customers!$A$1:$A$1001,[1]customers!$C$1:$C$1001,,0)=0,"",_xlfn.XLOOKUP(C448,[1]customers!$A$1:$A$1001,[1]customers!$C$1:$C$1001,,0))</f>
        <v>mbrimilcombele@cnn.com</v>
      </c>
      <c r="H448" s="2" t="str">
        <f>_xlfn.XLOOKUP(C448,[1]customers!A$1:A$1001,[1]customers!$G$1:$G$1001,,0)</f>
        <v>United States</v>
      </c>
      <c r="I448" t="str">
        <f>INDEX([1]products!$A$1:$G$49,MATCH([1]orders!$D448,[1]products!$A$1:$A$49,0),MATCH([1]orders!I$1,[1]products!$A$1:$G$1,0))</f>
        <v>Ara</v>
      </c>
      <c r="J448" t="str">
        <f>INDEX([1]products!$A$1:$G$49,MATCH([1]orders!$D448,[1]products!$A$1:$A$49,0),MATCH([1]orders!J$1,[1]products!$A$1:$G$1,0))</f>
        <v>D</v>
      </c>
      <c r="K448" s="11">
        <f>INDEX([1]products!$A$1:$G$49,MATCH([1]orders!$D448,[1]products!$A$1:$A$49,0),MATCH([1]orders!K$1,[1]products!$A$1:$G$1,0))</f>
        <v>1</v>
      </c>
      <c r="L448" s="3">
        <f>INDEX([1]products!$A$1:$G$49,MATCH([1]orders!$D448,[1]products!$A$1:$A$49,0),MATCH([1]orders!L$1,[1]products!$A$1:$G$1,0))</f>
        <v>9.9499999999999993</v>
      </c>
      <c r="M448" s="3">
        <f>L448*E448</f>
        <v>9.9499999999999993</v>
      </c>
      <c r="N448" t="str">
        <f>IF(I448="Rob","Robusta",IF(I448="Exc","Excelsa",IF(I448="Ara","Arabica",IF(I448="Lib","Liberica",""))))</f>
        <v>Arabica</v>
      </c>
      <c r="O448" t="str">
        <f>IF(J448="M","Medium",IF(J448="L","Light",IF(J448="D","Dark","")))</f>
        <v>Dark</v>
      </c>
      <c r="P448" t="str">
        <f>_xlfn.XLOOKUP(C448,[1]customers!$A$1:$A$1001,[1]customers!$I$1:$I$1001,,0)</f>
        <v>No</v>
      </c>
    </row>
    <row r="449" spans="1:16" x14ac:dyDescent="0.25">
      <c r="A449" s="2" t="s">
        <v>5866</v>
      </c>
      <c r="B449" s="4">
        <v>43914</v>
      </c>
      <c r="C449" s="2" t="s">
        <v>5867</v>
      </c>
      <c r="D449" t="s">
        <v>6178</v>
      </c>
      <c r="E449" s="2">
        <v>6</v>
      </c>
      <c r="F449" s="2" t="str">
        <f>_xlfn.XLOOKUP(C449,[1]customers!$A$1:$A$1001,[1]customers!$B$1:$B$1001,,0)</f>
        <v>Ingamar Eberlein</v>
      </c>
      <c r="G449" s="2" t="str">
        <f>IF(_xlfn.XLOOKUP(C449,[1]customers!$A$1:$A$1001,[1]customers!$C$1:$C$1001,,0)=0,"",_xlfn.XLOOKUP(C449,[1]customers!$A$1:$A$1001,[1]customers!$C$1:$C$1001,,0))</f>
        <v>ieberleinqf@hc360.com</v>
      </c>
      <c r="H449" s="2" t="str">
        <f>_xlfn.XLOOKUP(C449,[1]customers!A$1:A$1001,[1]customers!$G$1:$G$1001,,0)</f>
        <v>United States</v>
      </c>
      <c r="I449" t="str">
        <f>INDEX([1]products!$A$1:$G$49,MATCH([1]orders!$D449,[1]products!$A$1:$A$49,0),MATCH([1]orders!I$1,[1]products!$A$1:$G$1,0))</f>
        <v>Rob</v>
      </c>
      <c r="J449" t="str">
        <f>INDEX([1]products!$A$1:$G$49,MATCH([1]orders!$D449,[1]products!$A$1:$A$49,0),MATCH([1]orders!J$1,[1]products!$A$1:$G$1,0))</f>
        <v>L</v>
      </c>
      <c r="K449" s="11">
        <f>INDEX([1]products!$A$1:$G$49,MATCH([1]orders!$D449,[1]products!$A$1:$A$49,0),MATCH([1]orders!K$1,[1]products!$A$1:$G$1,0))</f>
        <v>0.2</v>
      </c>
      <c r="L449" s="3">
        <f>INDEX([1]products!$A$1:$G$49,MATCH([1]orders!$D449,[1]products!$A$1:$A$49,0),MATCH([1]orders!L$1,[1]products!$A$1:$G$1,0))</f>
        <v>3.5849999999999995</v>
      </c>
      <c r="M449" s="3">
        <f>L449*E449</f>
        <v>21.509999999999998</v>
      </c>
      <c r="N449" t="str">
        <f>IF(I449="Rob","Robusta",IF(I449="Exc","Excelsa",IF(I449="Ara","Arabica",IF(I449="Lib","Liberica",""))))</f>
        <v>Robusta</v>
      </c>
      <c r="O449" t="str">
        <f>IF(J449="M","Medium",IF(J449="L","Light",IF(J449="D","Dark","")))</f>
        <v>Light</v>
      </c>
      <c r="P449" t="str">
        <f>_xlfn.XLOOKUP(C449,[1]customers!$A$1:$A$1001,[1]customers!$I$1:$I$1001,,0)</f>
        <v>No</v>
      </c>
    </row>
    <row r="450" spans="1:16" x14ac:dyDescent="0.25">
      <c r="A450" s="2" t="s">
        <v>3242</v>
      </c>
      <c r="B450" s="4">
        <v>43915</v>
      </c>
      <c r="C450" s="2" t="s">
        <v>3243</v>
      </c>
      <c r="D450" t="s">
        <v>6183</v>
      </c>
      <c r="E450" s="2">
        <v>6</v>
      </c>
      <c r="F450" s="2" t="str">
        <f>_xlfn.XLOOKUP(C450,[1]customers!$A$1:$A$1001,[1]customers!$B$1:$B$1001,,0)</f>
        <v>Klarika Egglestone</v>
      </c>
      <c r="G450" s="2" t="str">
        <f>IF(_xlfn.XLOOKUP(C450,[1]customers!$A$1:$A$1001,[1]customers!$C$1:$C$1001,,0)=0,"",_xlfn.XLOOKUP(C450,[1]customers!$A$1:$A$1001,[1]customers!$C$1:$C$1001,,0))</f>
        <v>kegglestonedj@sphinn.com</v>
      </c>
      <c r="H450" s="2" t="str">
        <f>_xlfn.XLOOKUP(C450,[1]customers!A$1:A$1001,[1]customers!$G$1:$G$1001,,0)</f>
        <v>Ireland</v>
      </c>
      <c r="I450" t="str">
        <f>INDEX([1]products!$A$1:$G$49,MATCH([1]orders!$D450,[1]products!$A$1:$A$49,0),MATCH([1]orders!I$1,[1]products!$A$1:$G$1,0))</f>
        <v>Exc</v>
      </c>
      <c r="J450" t="str">
        <f>INDEX([1]products!$A$1:$G$49,MATCH([1]orders!$D450,[1]products!$A$1:$A$49,0),MATCH([1]orders!J$1,[1]products!$A$1:$G$1,0))</f>
        <v>D</v>
      </c>
      <c r="K450" s="11">
        <f>INDEX([1]products!$A$1:$G$49,MATCH([1]orders!$D450,[1]products!$A$1:$A$49,0),MATCH([1]orders!K$1,[1]products!$A$1:$G$1,0))</f>
        <v>1</v>
      </c>
      <c r="L450" s="3">
        <f>INDEX([1]products!$A$1:$G$49,MATCH([1]orders!$D450,[1]products!$A$1:$A$49,0),MATCH([1]orders!L$1,[1]products!$A$1:$G$1,0))</f>
        <v>12.15</v>
      </c>
      <c r="M450" s="3">
        <f>L450*E450</f>
        <v>72.900000000000006</v>
      </c>
      <c r="N450" t="str">
        <f>IF(I450="Rob","Robusta",IF(I450="Exc","Excelsa",IF(I450="Ara","Arabica",IF(I450="Lib","Liberica",""))))</f>
        <v>Excelsa</v>
      </c>
      <c r="O450" t="str">
        <f>IF(J450="M","Medium",IF(J450="L","Light",IF(J450="D","Dark","")))</f>
        <v>Dark</v>
      </c>
      <c r="P450" t="str">
        <f>_xlfn.XLOOKUP(C450,[1]customers!$A$1:$A$1001,[1]customers!$I$1:$I$1001,,0)</f>
        <v>No</v>
      </c>
    </row>
    <row r="451" spans="1:16" x14ac:dyDescent="0.25">
      <c r="A451" s="2" t="s">
        <v>2609</v>
      </c>
      <c r="B451" s="4">
        <v>43916</v>
      </c>
      <c r="C451" s="2" t="s">
        <v>2610</v>
      </c>
      <c r="D451" t="s">
        <v>6146</v>
      </c>
      <c r="E451" s="2">
        <v>1</v>
      </c>
      <c r="F451" s="2" t="str">
        <f>_xlfn.XLOOKUP(C451,[1]customers!$A$1:$A$1001,[1]customers!$B$1:$B$1001,,0)</f>
        <v>Judd De Leek</v>
      </c>
      <c r="G451" s="2" t="str">
        <f>IF(_xlfn.XLOOKUP(C451,[1]customers!$A$1:$A$1001,[1]customers!$C$1:$C$1001,,0)=0,"",_xlfn.XLOOKUP(C451,[1]customers!$A$1:$A$1001,[1]customers!$C$1:$C$1001,,0))</f>
        <v>jdeag@xrea.com</v>
      </c>
      <c r="H451" s="2" t="str">
        <f>_xlfn.XLOOKUP(C451,[1]customers!A$1:A$1001,[1]customers!$G$1:$G$1001,,0)</f>
        <v>United States</v>
      </c>
      <c r="I451" t="str">
        <f>INDEX([1]products!$A$1:$G$49,MATCH([1]orders!$D451,[1]products!$A$1:$A$49,0),MATCH([1]orders!I$1,[1]products!$A$1:$G$1,0))</f>
        <v>Rob</v>
      </c>
      <c r="J451" t="str">
        <f>INDEX([1]products!$A$1:$G$49,MATCH([1]orders!$D451,[1]products!$A$1:$A$49,0),MATCH([1]orders!J$1,[1]products!$A$1:$G$1,0))</f>
        <v>M</v>
      </c>
      <c r="K451" s="11">
        <f>INDEX([1]products!$A$1:$G$49,MATCH([1]orders!$D451,[1]products!$A$1:$A$49,0),MATCH([1]orders!K$1,[1]products!$A$1:$G$1,0))</f>
        <v>0.5</v>
      </c>
      <c r="L451" s="3">
        <f>INDEX([1]products!$A$1:$G$49,MATCH([1]orders!$D451,[1]products!$A$1:$A$49,0),MATCH([1]orders!L$1,[1]products!$A$1:$G$1,0))</f>
        <v>5.97</v>
      </c>
      <c r="M451" s="3">
        <f>L451*E451</f>
        <v>5.97</v>
      </c>
      <c r="N451" t="str">
        <f>IF(I451="Rob","Robusta",IF(I451="Exc","Excelsa",IF(I451="Ara","Arabica",IF(I451="Lib","Liberica",""))))</f>
        <v>Robusta</v>
      </c>
      <c r="O451" t="str">
        <f>IF(J451="M","Medium",IF(J451="L","Light",IF(J451="D","Dark","")))</f>
        <v>Medium</v>
      </c>
      <c r="P451" t="str">
        <f>_xlfn.XLOOKUP(C451,[1]customers!$A$1:$A$1001,[1]customers!$I$1:$I$1001,,0)</f>
        <v>Yes</v>
      </c>
    </row>
    <row r="452" spans="1:16" x14ac:dyDescent="0.25">
      <c r="A452" s="2" t="s">
        <v>3266</v>
      </c>
      <c r="B452" s="4">
        <v>43917</v>
      </c>
      <c r="C452" s="2" t="s">
        <v>3267</v>
      </c>
      <c r="D452" t="s">
        <v>6150</v>
      </c>
      <c r="E452" s="2">
        <v>6</v>
      </c>
      <c r="F452" s="2" t="str">
        <f>_xlfn.XLOOKUP(C452,[1]customers!$A$1:$A$1001,[1]customers!$B$1:$B$1001,,0)</f>
        <v>Kendra Backshell</v>
      </c>
      <c r="G452" s="2" t="str">
        <f>IF(_xlfn.XLOOKUP(C452,[1]customers!$A$1:$A$1001,[1]customers!$C$1:$C$1001,,0)=0,"",_xlfn.XLOOKUP(C452,[1]customers!$A$1:$A$1001,[1]customers!$C$1:$C$1001,,0))</f>
        <v/>
      </c>
      <c r="H452" s="2" t="str">
        <f>_xlfn.XLOOKUP(C452,[1]customers!A$1:A$1001,[1]customers!$G$1:$G$1001,,0)</f>
        <v>United States</v>
      </c>
      <c r="I452" t="str">
        <f>INDEX([1]products!$A$1:$G$49,MATCH([1]orders!$D452,[1]products!$A$1:$A$49,0),MATCH([1]orders!I$1,[1]products!$A$1:$G$1,0))</f>
        <v>Lib</v>
      </c>
      <c r="J452" t="str">
        <f>INDEX([1]products!$A$1:$G$49,MATCH([1]orders!$D452,[1]products!$A$1:$A$49,0),MATCH([1]orders!J$1,[1]products!$A$1:$G$1,0))</f>
        <v>D</v>
      </c>
      <c r="K452" s="11">
        <f>INDEX([1]products!$A$1:$G$49,MATCH([1]orders!$D452,[1]products!$A$1:$A$49,0),MATCH([1]orders!K$1,[1]products!$A$1:$G$1,0))</f>
        <v>0.2</v>
      </c>
      <c r="L452" s="3">
        <f>INDEX([1]products!$A$1:$G$49,MATCH([1]orders!$D452,[1]products!$A$1:$A$49,0),MATCH([1]orders!L$1,[1]products!$A$1:$G$1,0))</f>
        <v>3.8849999999999998</v>
      </c>
      <c r="M452" s="3">
        <f>L452*E452</f>
        <v>23.31</v>
      </c>
      <c r="N452" t="str">
        <f>IF(I452="Rob","Robusta",IF(I452="Exc","Excelsa",IF(I452="Ara","Arabica",IF(I452="Lib","Liberica",""))))</f>
        <v>Liberica</v>
      </c>
      <c r="O452" t="str">
        <f>IF(J452="M","Medium",IF(J452="L","Light",IF(J452="D","Dark","")))</f>
        <v>Dark</v>
      </c>
      <c r="P452" t="str">
        <f>_xlfn.XLOOKUP(C452,[1]customers!$A$1:$A$1001,[1]customers!$I$1:$I$1001,,0)</f>
        <v>No</v>
      </c>
    </row>
    <row r="453" spans="1:16" x14ac:dyDescent="0.25">
      <c r="A453" s="2" t="s">
        <v>2187</v>
      </c>
      <c r="B453" s="4">
        <v>43918</v>
      </c>
      <c r="C453" s="2" t="s">
        <v>2188</v>
      </c>
      <c r="D453" t="s">
        <v>6150</v>
      </c>
      <c r="E453" s="2">
        <v>4</v>
      </c>
      <c r="F453" s="2" t="str">
        <f>_xlfn.XLOOKUP(C453,[1]customers!$A$1:$A$1001,[1]customers!$B$1:$B$1001,,0)</f>
        <v>Trescha Jedrachowicz</v>
      </c>
      <c r="G453" s="2" t="str">
        <f>IF(_xlfn.XLOOKUP(C453,[1]customers!$A$1:$A$1001,[1]customers!$C$1:$C$1001,,0)=0,"",_xlfn.XLOOKUP(C453,[1]customers!$A$1:$A$1001,[1]customers!$C$1:$C$1001,,0))</f>
        <v>tjedrachowicz8d@acquirethisname.com</v>
      </c>
      <c r="H453" s="2" t="str">
        <f>_xlfn.XLOOKUP(C453,[1]customers!A$1:A$1001,[1]customers!$G$1:$G$1001,,0)</f>
        <v>United States</v>
      </c>
      <c r="I453" t="str">
        <f>INDEX([1]products!$A$1:$G$49,MATCH([1]orders!$D453,[1]products!$A$1:$A$49,0),MATCH([1]orders!I$1,[1]products!$A$1:$G$1,0))</f>
        <v>Lib</v>
      </c>
      <c r="J453" t="str">
        <f>INDEX([1]products!$A$1:$G$49,MATCH([1]orders!$D453,[1]products!$A$1:$A$49,0),MATCH([1]orders!J$1,[1]products!$A$1:$G$1,0))</f>
        <v>D</v>
      </c>
      <c r="K453" s="11">
        <f>INDEX([1]products!$A$1:$G$49,MATCH([1]orders!$D453,[1]products!$A$1:$A$49,0),MATCH([1]orders!K$1,[1]products!$A$1:$G$1,0))</f>
        <v>0.2</v>
      </c>
      <c r="L453" s="3">
        <f>INDEX([1]products!$A$1:$G$49,MATCH([1]orders!$D453,[1]products!$A$1:$A$49,0),MATCH([1]orders!L$1,[1]products!$A$1:$G$1,0))</f>
        <v>3.8849999999999998</v>
      </c>
      <c r="M453" s="3">
        <f>L453*E453</f>
        <v>15.54</v>
      </c>
      <c r="N453" t="str">
        <f>IF(I453="Rob","Robusta",IF(I453="Exc","Excelsa",IF(I453="Ara","Arabica",IF(I453="Lib","Liberica",""))))</f>
        <v>Liberica</v>
      </c>
      <c r="O453" t="str">
        <f>IF(J453="M","Medium",IF(J453="L","Light",IF(J453="D","Dark","")))</f>
        <v>Dark</v>
      </c>
      <c r="P453" t="str">
        <f>_xlfn.XLOOKUP(C453,[1]customers!$A$1:$A$1001,[1]customers!$I$1:$I$1001,,0)</f>
        <v>Yes</v>
      </c>
    </row>
    <row r="454" spans="1:16" x14ac:dyDescent="0.25">
      <c r="A454" s="2" t="s">
        <v>1665</v>
      </c>
      <c r="B454" s="4">
        <v>43919</v>
      </c>
      <c r="C454" s="2" t="s">
        <v>1666</v>
      </c>
      <c r="D454" t="s">
        <v>6157</v>
      </c>
      <c r="E454" s="2">
        <v>1</v>
      </c>
      <c r="F454" s="2" t="str">
        <f>_xlfn.XLOOKUP(C454,[1]customers!$A$1:$A$1001,[1]customers!$B$1:$B$1001,,0)</f>
        <v>Fransisco Malecky</v>
      </c>
      <c r="G454" s="2" t="str">
        <f>IF(_xlfn.XLOOKUP(C454,[1]customers!$A$1:$A$1001,[1]customers!$C$1:$C$1001,,0)=0,"",_xlfn.XLOOKUP(C454,[1]customers!$A$1:$A$1001,[1]customers!$C$1:$C$1001,,0))</f>
        <v>fmalecky5t@list-manage.com</v>
      </c>
      <c r="H454" s="2" t="str">
        <f>_xlfn.XLOOKUP(C454,[1]customers!A$1:A$1001,[1]customers!$G$1:$G$1001,,0)</f>
        <v>United Kingdom</v>
      </c>
      <c r="I454" t="str">
        <f>INDEX([1]products!$A$1:$G$49,MATCH([1]orders!$D454,[1]products!$A$1:$A$49,0),MATCH([1]orders!I$1,[1]products!$A$1:$G$1,0))</f>
        <v>Ara</v>
      </c>
      <c r="J454" t="str">
        <f>INDEX([1]products!$A$1:$G$49,MATCH([1]orders!$D454,[1]products!$A$1:$A$49,0),MATCH([1]orders!J$1,[1]products!$A$1:$G$1,0))</f>
        <v>M</v>
      </c>
      <c r="K454" s="11">
        <f>INDEX([1]products!$A$1:$G$49,MATCH([1]orders!$D454,[1]products!$A$1:$A$49,0),MATCH([1]orders!K$1,[1]products!$A$1:$G$1,0))</f>
        <v>0.5</v>
      </c>
      <c r="L454" s="3">
        <f>INDEX([1]products!$A$1:$G$49,MATCH([1]orders!$D454,[1]products!$A$1:$A$49,0),MATCH([1]orders!L$1,[1]products!$A$1:$G$1,0))</f>
        <v>6.75</v>
      </c>
      <c r="M454" s="3">
        <f>L454*E454</f>
        <v>6.75</v>
      </c>
      <c r="N454" t="str">
        <f>IF(I454="Rob","Robusta",IF(I454="Exc","Excelsa",IF(I454="Ara","Arabica",IF(I454="Lib","Liberica",""))))</f>
        <v>Arabica</v>
      </c>
      <c r="O454" t="str">
        <f>IF(J454="M","Medium",IF(J454="L","Light",IF(J454="D","Dark","")))</f>
        <v>Medium</v>
      </c>
      <c r="P454" t="str">
        <f>_xlfn.XLOOKUP(C454,[1]customers!$A$1:$A$1001,[1]customers!$I$1:$I$1001,,0)</f>
        <v>No</v>
      </c>
    </row>
    <row r="455" spans="1:16" x14ac:dyDescent="0.25">
      <c r="A455" s="2" t="s">
        <v>4133</v>
      </c>
      <c r="B455" s="4">
        <v>43920</v>
      </c>
      <c r="C455" s="2" t="s">
        <v>4134</v>
      </c>
      <c r="D455" t="s">
        <v>6168</v>
      </c>
      <c r="E455" s="2">
        <v>3</v>
      </c>
      <c r="F455" s="2" t="str">
        <f>_xlfn.XLOOKUP(C455,[1]customers!$A$1:$A$1001,[1]customers!$B$1:$B$1001,,0)</f>
        <v>Denny O' Ronan</v>
      </c>
      <c r="G455" s="2" t="str">
        <f>IF(_xlfn.XLOOKUP(C455,[1]customers!$A$1:$A$1001,[1]customers!$C$1:$C$1001,,0)=0,"",_xlfn.XLOOKUP(C455,[1]customers!$A$1:$A$1001,[1]customers!$C$1:$C$1001,,0))</f>
        <v>dohx@redcross.org</v>
      </c>
      <c r="H455" s="2" t="str">
        <f>_xlfn.XLOOKUP(C455,[1]customers!A$1:A$1001,[1]customers!$G$1:$G$1001,,0)</f>
        <v>United States</v>
      </c>
      <c r="I455" t="str">
        <f>INDEX([1]products!$A$1:$G$49,MATCH([1]orders!$D455,[1]products!$A$1:$A$49,0),MATCH([1]orders!I$1,[1]products!$A$1:$G$1,0))</f>
        <v>Ara</v>
      </c>
      <c r="J455" t="str">
        <f>INDEX([1]products!$A$1:$G$49,MATCH([1]orders!$D455,[1]products!$A$1:$A$49,0),MATCH([1]orders!J$1,[1]products!$A$1:$G$1,0))</f>
        <v>D</v>
      </c>
      <c r="K455" s="11">
        <f>INDEX([1]products!$A$1:$G$49,MATCH([1]orders!$D455,[1]products!$A$1:$A$49,0),MATCH([1]orders!K$1,[1]products!$A$1:$G$1,0))</f>
        <v>2.5</v>
      </c>
      <c r="L455" s="3">
        <f>INDEX([1]products!$A$1:$G$49,MATCH([1]orders!$D455,[1]products!$A$1:$A$49,0),MATCH([1]orders!L$1,[1]products!$A$1:$G$1,0))</f>
        <v>22.884999999999998</v>
      </c>
      <c r="M455" s="3">
        <f>L455*E455</f>
        <v>68.655000000000001</v>
      </c>
      <c r="N455" t="str">
        <f>IF(I455="Rob","Robusta",IF(I455="Exc","Excelsa",IF(I455="Ara","Arabica",IF(I455="Lib","Liberica",""))))</f>
        <v>Arabica</v>
      </c>
      <c r="O455" t="str">
        <f>IF(J455="M","Medium",IF(J455="L","Light",IF(J455="D","Dark","")))</f>
        <v>Dark</v>
      </c>
      <c r="P455" t="str">
        <f>_xlfn.XLOOKUP(C455,[1]customers!$A$1:$A$1001,[1]customers!$I$1:$I$1001,,0)</f>
        <v>Yes</v>
      </c>
    </row>
    <row r="456" spans="1:16" x14ac:dyDescent="0.25">
      <c r="A456" s="2" t="s">
        <v>1328</v>
      </c>
      <c r="B456" s="4">
        <v>43921</v>
      </c>
      <c r="C456" s="2" t="s">
        <v>1329</v>
      </c>
      <c r="D456" t="s">
        <v>6175</v>
      </c>
      <c r="E456" s="2">
        <v>2</v>
      </c>
      <c r="F456" s="2" t="str">
        <f>_xlfn.XLOOKUP(C456,[1]customers!$A$1:$A$1001,[1]customers!$B$1:$B$1001,,0)</f>
        <v>Gerard Pirdy</v>
      </c>
      <c r="G456" s="2" t="str">
        <f>IF(_xlfn.XLOOKUP(C456,[1]customers!$A$1:$A$1001,[1]customers!$C$1:$C$1001,,0)=0,"",_xlfn.XLOOKUP(C456,[1]customers!$A$1:$A$1001,[1]customers!$C$1:$C$1001,,0))</f>
        <v/>
      </c>
      <c r="H456" s="2" t="str">
        <f>_xlfn.XLOOKUP(C456,[1]customers!A$1:A$1001,[1]customers!$G$1:$G$1001,,0)</f>
        <v>United States</v>
      </c>
      <c r="I456" t="str">
        <f>INDEX([1]products!$A$1:$G$49,MATCH([1]orders!$D456,[1]products!$A$1:$A$49,0),MATCH([1]orders!I$1,[1]products!$A$1:$G$1,0))</f>
        <v>Ara</v>
      </c>
      <c r="J456" t="str">
        <f>INDEX([1]products!$A$1:$G$49,MATCH([1]orders!$D456,[1]products!$A$1:$A$49,0),MATCH([1]orders!J$1,[1]products!$A$1:$G$1,0))</f>
        <v>M</v>
      </c>
      <c r="K456" s="11">
        <f>INDEX([1]products!$A$1:$G$49,MATCH([1]orders!$D456,[1]products!$A$1:$A$49,0),MATCH([1]orders!K$1,[1]products!$A$1:$G$1,0))</f>
        <v>2.5</v>
      </c>
      <c r="L456" s="3">
        <f>INDEX([1]products!$A$1:$G$49,MATCH([1]orders!$D456,[1]products!$A$1:$A$49,0),MATCH([1]orders!L$1,[1]products!$A$1:$G$1,0))</f>
        <v>25.874999999999996</v>
      </c>
      <c r="M456" s="3">
        <f>L456*E456</f>
        <v>51.749999999999993</v>
      </c>
      <c r="N456" t="str">
        <f>IF(I456="Rob","Robusta",IF(I456="Exc","Excelsa",IF(I456="Ara","Arabica",IF(I456="Lib","Liberica",""))))</f>
        <v>Arabica</v>
      </c>
      <c r="O456" t="str">
        <f>IF(J456="M","Medium",IF(J456="L","Light",IF(J456="D","Dark","")))</f>
        <v>Medium</v>
      </c>
      <c r="P456" t="str">
        <f>_xlfn.XLOOKUP(C456,[1]customers!$A$1:$A$1001,[1]customers!$I$1:$I$1001,,0)</f>
        <v>Yes</v>
      </c>
    </row>
    <row r="457" spans="1:16" x14ac:dyDescent="0.25">
      <c r="A457" s="2" t="s">
        <v>2585</v>
      </c>
      <c r="B457" s="4">
        <v>43922</v>
      </c>
      <c r="C457" s="2" t="s">
        <v>2586</v>
      </c>
      <c r="D457" t="s">
        <v>6173</v>
      </c>
      <c r="E457" s="2">
        <v>6</v>
      </c>
      <c r="F457" s="2" t="str">
        <f>_xlfn.XLOOKUP(C457,[1]customers!$A$1:$A$1001,[1]customers!$B$1:$B$1001,,0)</f>
        <v>Terri Farra</v>
      </c>
      <c r="G457" s="2" t="str">
        <f>IF(_xlfn.XLOOKUP(C457,[1]customers!$A$1:$A$1001,[1]customers!$C$1:$C$1001,,0)=0,"",_xlfn.XLOOKUP(C457,[1]customers!$A$1:$A$1001,[1]customers!$C$1:$C$1001,,0))</f>
        <v>tfarraac@behance.net</v>
      </c>
      <c r="H457" s="2" t="str">
        <f>_xlfn.XLOOKUP(C457,[1]customers!A$1:A$1001,[1]customers!$G$1:$G$1001,,0)</f>
        <v>United States</v>
      </c>
      <c r="I457" t="str">
        <f>INDEX([1]products!$A$1:$G$49,MATCH([1]orders!$D457,[1]products!$A$1:$A$49,0),MATCH([1]orders!I$1,[1]products!$A$1:$G$1,0))</f>
        <v>Rob</v>
      </c>
      <c r="J457" t="str">
        <f>INDEX([1]products!$A$1:$G$49,MATCH([1]orders!$D457,[1]products!$A$1:$A$49,0),MATCH([1]orders!J$1,[1]products!$A$1:$G$1,0))</f>
        <v>L</v>
      </c>
      <c r="K457" s="11">
        <f>INDEX([1]products!$A$1:$G$49,MATCH([1]orders!$D457,[1]products!$A$1:$A$49,0),MATCH([1]orders!K$1,[1]products!$A$1:$G$1,0))</f>
        <v>0.5</v>
      </c>
      <c r="L457" s="3">
        <f>INDEX([1]products!$A$1:$G$49,MATCH([1]orders!$D457,[1]products!$A$1:$A$49,0),MATCH([1]orders!L$1,[1]products!$A$1:$G$1,0))</f>
        <v>7.169999999999999</v>
      </c>
      <c r="M457" s="3">
        <f>L457*E457</f>
        <v>43.019999999999996</v>
      </c>
      <c r="N457" t="str">
        <f>IF(I457="Rob","Robusta",IF(I457="Exc","Excelsa",IF(I457="Ara","Arabica",IF(I457="Lib","Liberica",""))))</f>
        <v>Robusta</v>
      </c>
      <c r="O457" t="str">
        <f>IF(J457="M","Medium",IF(J457="L","Light",IF(J457="D","Dark","")))</f>
        <v>Light</v>
      </c>
      <c r="P457" t="str">
        <f>_xlfn.XLOOKUP(C457,[1]customers!$A$1:$A$1001,[1]customers!$I$1:$I$1001,,0)</f>
        <v>No</v>
      </c>
    </row>
    <row r="458" spans="1:16" x14ac:dyDescent="0.25">
      <c r="A458" s="2" t="s">
        <v>1748</v>
      </c>
      <c r="B458" s="4">
        <v>43923</v>
      </c>
      <c r="C458" s="2" t="s">
        <v>1749</v>
      </c>
      <c r="D458" t="s">
        <v>6171</v>
      </c>
      <c r="E458" s="2">
        <v>4</v>
      </c>
      <c r="F458" s="2" t="str">
        <f>_xlfn.XLOOKUP(C458,[1]customers!$A$1:$A$1001,[1]customers!$B$1:$B$1001,,0)</f>
        <v>Bobbe Piggott</v>
      </c>
      <c r="G458" s="2" t="str">
        <f>IF(_xlfn.XLOOKUP(C458,[1]customers!$A$1:$A$1001,[1]customers!$C$1:$C$1001,,0)=0,"",_xlfn.XLOOKUP(C458,[1]customers!$A$1:$A$1001,[1]customers!$C$1:$C$1001,,0))</f>
        <v/>
      </c>
      <c r="H458" s="2" t="str">
        <f>_xlfn.XLOOKUP(C458,[1]customers!A$1:A$1001,[1]customers!$G$1:$G$1001,,0)</f>
        <v>United States</v>
      </c>
      <c r="I458" t="str">
        <f>INDEX([1]products!$A$1:$G$49,MATCH([1]orders!$D458,[1]products!$A$1:$A$49,0),MATCH([1]orders!I$1,[1]products!$A$1:$G$1,0))</f>
        <v>Exc</v>
      </c>
      <c r="J458" t="str">
        <f>INDEX([1]products!$A$1:$G$49,MATCH([1]orders!$D458,[1]products!$A$1:$A$49,0),MATCH([1]orders!J$1,[1]products!$A$1:$G$1,0))</f>
        <v>L</v>
      </c>
      <c r="K458" s="11">
        <f>INDEX([1]products!$A$1:$G$49,MATCH([1]orders!$D458,[1]products!$A$1:$A$49,0),MATCH([1]orders!K$1,[1]products!$A$1:$G$1,0))</f>
        <v>1</v>
      </c>
      <c r="L458" s="3">
        <f>INDEX([1]products!$A$1:$G$49,MATCH([1]orders!$D458,[1]products!$A$1:$A$49,0),MATCH([1]orders!L$1,[1]products!$A$1:$G$1,0))</f>
        <v>14.85</v>
      </c>
      <c r="M458" s="3">
        <f>L458*E458</f>
        <v>59.4</v>
      </c>
      <c r="N458" t="str">
        <f>IF(I458="Rob","Robusta",IF(I458="Exc","Excelsa",IF(I458="Ara","Arabica",IF(I458="Lib","Liberica",""))))</f>
        <v>Excelsa</v>
      </c>
      <c r="O458" t="str">
        <f>IF(J458="M","Medium",IF(J458="L","Light",IF(J458="D","Dark","")))</f>
        <v>Light</v>
      </c>
      <c r="P458" t="str">
        <f>_xlfn.XLOOKUP(C458,[1]customers!$A$1:$A$1001,[1]customers!$I$1:$I$1001,,0)</f>
        <v>Yes</v>
      </c>
    </row>
    <row r="459" spans="1:16" x14ac:dyDescent="0.25">
      <c r="A459" s="2" t="s">
        <v>1860</v>
      </c>
      <c r="B459" s="4">
        <v>43924</v>
      </c>
      <c r="C459" s="2" t="s">
        <v>1861</v>
      </c>
      <c r="D459" t="s">
        <v>6144</v>
      </c>
      <c r="E459" s="2">
        <v>4</v>
      </c>
      <c r="F459" s="2" t="str">
        <f>_xlfn.XLOOKUP(C459,[1]customers!$A$1:$A$1001,[1]customers!$B$1:$B$1001,,0)</f>
        <v>Tammie Drynan</v>
      </c>
      <c r="G459" s="2" t="str">
        <f>IF(_xlfn.XLOOKUP(C459,[1]customers!$A$1:$A$1001,[1]customers!$C$1:$C$1001,,0)=0,"",_xlfn.XLOOKUP(C459,[1]customers!$A$1:$A$1001,[1]customers!$C$1:$C$1001,,0))</f>
        <v>tdrynan6r@deviantart.com</v>
      </c>
      <c r="H459" s="2" t="str">
        <f>_xlfn.XLOOKUP(C459,[1]customers!A$1:A$1001,[1]customers!$G$1:$G$1001,,0)</f>
        <v>United States</v>
      </c>
      <c r="I459" t="str">
        <f>INDEX([1]products!$A$1:$G$49,MATCH([1]orders!$D459,[1]products!$A$1:$A$49,0),MATCH([1]orders!I$1,[1]products!$A$1:$G$1,0))</f>
        <v>Exc</v>
      </c>
      <c r="J459" t="str">
        <f>INDEX([1]products!$A$1:$G$49,MATCH([1]orders!$D459,[1]products!$A$1:$A$49,0),MATCH([1]orders!J$1,[1]products!$A$1:$G$1,0))</f>
        <v>D</v>
      </c>
      <c r="K459" s="11">
        <f>INDEX([1]products!$A$1:$G$49,MATCH([1]orders!$D459,[1]products!$A$1:$A$49,0),MATCH([1]orders!K$1,[1]products!$A$1:$G$1,0))</f>
        <v>0.5</v>
      </c>
      <c r="L459" s="3">
        <f>INDEX([1]products!$A$1:$G$49,MATCH([1]orders!$D459,[1]products!$A$1:$A$49,0),MATCH([1]orders!L$1,[1]products!$A$1:$G$1,0))</f>
        <v>7.29</v>
      </c>
      <c r="M459" s="3">
        <f>L459*E459</f>
        <v>29.16</v>
      </c>
      <c r="N459" t="str">
        <f>IF(I459="Rob","Robusta",IF(I459="Exc","Excelsa",IF(I459="Ara","Arabica",IF(I459="Lib","Liberica",""))))</f>
        <v>Excelsa</v>
      </c>
      <c r="O459" t="str">
        <f>IF(J459="M","Medium",IF(J459="L","Light",IF(J459="D","Dark","")))</f>
        <v>Dark</v>
      </c>
      <c r="P459" t="str">
        <f>_xlfn.XLOOKUP(C459,[1]customers!$A$1:$A$1001,[1]customers!$I$1:$I$1001,,0)</f>
        <v>Yes</v>
      </c>
    </row>
    <row r="460" spans="1:16" x14ac:dyDescent="0.25">
      <c r="A460" s="2" t="s">
        <v>4471</v>
      </c>
      <c r="B460" s="4">
        <v>43925</v>
      </c>
      <c r="C460" s="2" t="s">
        <v>4472</v>
      </c>
      <c r="D460" t="s">
        <v>6176</v>
      </c>
      <c r="E460" s="2">
        <v>2</v>
      </c>
      <c r="F460" s="2" t="str">
        <f>_xlfn.XLOOKUP(C460,[1]customers!$A$1:$A$1001,[1]customers!$B$1:$B$1001,,0)</f>
        <v>Shelley Gehring</v>
      </c>
      <c r="G460" s="2" t="str">
        <f>IF(_xlfn.XLOOKUP(C460,[1]customers!$A$1:$A$1001,[1]customers!$C$1:$C$1001,,0)=0,"",_xlfn.XLOOKUP(C460,[1]customers!$A$1:$A$1001,[1]customers!$C$1:$C$1001,,0))</f>
        <v>sgehringjl@gnu.org</v>
      </c>
      <c r="H460" s="2" t="str">
        <f>_xlfn.XLOOKUP(C460,[1]customers!A$1:A$1001,[1]customers!$G$1:$G$1001,,0)</f>
        <v>United States</v>
      </c>
      <c r="I460" t="str">
        <f>INDEX([1]products!$A$1:$G$49,MATCH([1]orders!$D460,[1]products!$A$1:$A$49,0),MATCH([1]orders!I$1,[1]products!$A$1:$G$1,0))</f>
        <v>Exc</v>
      </c>
      <c r="J460" t="str">
        <f>INDEX([1]products!$A$1:$G$49,MATCH([1]orders!$D460,[1]products!$A$1:$A$49,0),MATCH([1]orders!J$1,[1]products!$A$1:$G$1,0))</f>
        <v>L</v>
      </c>
      <c r="K460" s="11">
        <f>INDEX([1]products!$A$1:$G$49,MATCH([1]orders!$D460,[1]products!$A$1:$A$49,0),MATCH([1]orders!K$1,[1]products!$A$1:$G$1,0))</f>
        <v>0.5</v>
      </c>
      <c r="L460" s="3">
        <f>INDEX([1]products!$A$1:$G$49,MATCH([1]orders!$D460,[1]products!$A$1:$A$49,0),MATCH([1]orders!L$1,[1]products!$A$1:$G$1,0))</f>
        <v>8.91</v>
      </c>
      <c r="M460" s="3">
        <f>L460*E460</f>
        <v>17.82</v>
      </c>
      <c r="N460" t="str">
        <f>IF(I460="Rob","Robusta",IF(I460="Exc","Excelsa",IF(I460="Ara","Arabica",IF(I460="Lib","Liberica",""))))</f>
        <v>Excelsa</v>
      </c>
      <c r="O460" t="str">
        <f>IF(J460="M","Medium",IF(J460="L","Light",IF(J460="D","Dark","")))</f>
        <v>Light</v>
      </c>
      <c r="P460" t="str">
        <f>_xlfn.XLOOKUP(C460,[1]customers!$A$1:$A$1001,[1]customers!$I$1:$I$1001,,0)</f>
        <v>No</v>
      </c>
    </row>
    <row r="461" spans="1:16" x14ac:dyDescent="0.25">
      <c r="A461" s="2" t="s">
        <v>5073</v>
      </c>
      <c r="B461" s="4">
        <v>43926</v>
      </c>
      <c r="C461" s="2" t="s">
        <v>5074</v>
      </c>
      <c r="D461" t="s">
        <v>6155</v>
      </c>
      <c r="E461" s="2">
        <v>6</v>
      </c>
      <c r="F461" s="2" t="str">
        <f>_xlfn.XLOOKUP(C461,[1]customers!$A$1:$A$1001,[1]customers!$B$1:$B$1001,,0)</f>
        <v>Brice Romera</v>
      </c>
      <c r="G461" s="2" t="str">
        <f>IF(_xlfn.XLOOKUP(C461,[1]customers!$A$1:$A$1001,[1]customers!$C$1:$C$1001,,0)=0,"",_xlfn.XLOOKUP(C461,[1]customers!$A$1:$A$1001,[1]customers!$C$1:$C$1001,,0))</f>
        <v>bromeramj@list-manage.com</v>
      </c>
      <c r="H461" s="2" t="str">
        <f>_xlfn.XLOOKUP(C461,[1]customers!A$1:A$1001,[1]customers!$G$1:$G$1001,,0)</f>
        <v>Ireland</v>
      </c>
      <c r="I461" t="str">
        <f>INDEX([1]products!$A$1:$G$49,MATCH([1]orders!$D461,[1]products!$A$1:$A$49,0),MATCH([1]orders!I$1,[1]products!$A$1:$G$1,0))</f>
        <v>Ara</v>
      </c>
      <c r="J461" t="str">
        <f>INDEX([1]products!$A$1:$G$49,MATCH([1]orders!$D461,[1]products!$A$1:$A$49,0),MATCH([1]orders!J$1,[1]products!$A$1:$G$1,0))</f>
        <v>M</v>
      </c>
      <c r="K461" s="11">
        <f>INDEX([1]products!$A$1:$G$49,MATCH([1]orders!$D461,[1]products!$A$1:$A$49,0),MATCH([1]orders!K$1,[1]products!$A$1:$G$1,0))</f>
        <v>1</v>
      </c>
      <c r="L461" s="3">
        <f>INDEX([1]products!$A$1:$G$49,MATCH([1]orders!$D461,[1]products!$A$1:$A$49,0),MATCH([1]orders!L$1,[1]products!$A$1:$G$1,0))</f>
        <v>11.25</v>
      </c>
      <c r="M461" s="3">
        <f>L461*E461</f>
        <v>67.5</v>
      </c>
      <c r="N461" t="str">
        <f>IF(I461="Rob","Robusta",IF(I461="Exc","Excelsa",IF(I461="Ara","Arabica",IF(I461="Lib","Liberica",""))))</f>
        <v>Arabica</v>
      </c>
      <c r="O461" t="str">
        <f>IF(J461="M","Medium",IF(J461="L","Light",IF(J461="D","Dark","")))</f>
        <v>Medium</v>
      </c>
      <c r="P461" t="str">
        <f>_xlfn.XLOOKUP(C461,[1]customers!$A$1:$A$1001,[1]customers!$I$1:$I$1001,,0)</f>
        <v>Yes</v>
      </c>
    </row>
    <row r="462" spans="1:16" x14ac:dyDescent="0.25">
      <c r="A462" s="2" t="s">
        <v>5073</v>
      </c>
      <c r="B462" s="4">
        <v>43927</v>
      </c>
      <c r="C462" s="2" t="s">
        <v>5074</v>
      </c>
      <c r="D462" t="s">
        <v>6165</v>
      </c>
      <c r="E462" s="2">
        <v>6</v>
      </c>
      <c r="F462" s="2" t="str">
        <f>_xlfn.XLOOKUP(C462,[1]customers!$A$1:$A$1001,[1]customers!$B$1:$B$1001,,0)</f>
        <v>Brice Romera</v>
      </c>
      <c r="G462" s="2" t="str">
        <f>IF(_xlfn.XLOOKUP(C462,[1]customers!$A$1:$A$1001,[1]customers!$C$1:$C$1001,,0)=0,"",_xlfn.XLOOKUP(C462,[1]customers!$A$1:$A$1001,[1]customers!$C$1:$C$1001,,0))</f>
        <v>bromeramj@list-manage.com</v>
      </c>
      <c r="H462" s="2" t="str">
        <f>_xlfn.XLOOKUP(C462,[1]customers!A$1:A$1001,[1]customers!$G$1:$G$1001,,0)</f>
        <v>Ireland</v>
      </c>
      <c r="I462" t="str">
        <f>INDEX([1]products!$A$1:$G$49,MATCH([1]orders!$D462,[1]products!$A$1:$A$49,0),MATCH([1]orders!I$1,[1]products!$A$1:$G$1,0))</f>
        <v>Lib</v>
      </c>
      <c r="J462" t="str">
        <f>INDEX([1]products!$A$1:$G$49,MATCH([1]orders!$D462,[1]products!$A$1:$A$49,0),MATCH([1]orders!J$1,[1]products!$A$1:$G$1,0))</f>
        <v>D</v>
      </c>
      <c r="K462" s="11">
        <f>INDEX([1]products!$A$1:$G$49,MATCH([1]orders!$D462,[1]products!$A$1:$A$49,0),MATCH([1]orders!K$1,[1]products!$A$1:$G$1,0))</f>
        <v>2.5</v>
      </c>
      <c r="L462" s="3">
        <f>INDEX([1]products!$A$1:$G$49,MATCH([1]orders!$D462,[1]products!$A$1:$A$49,0),MATCH([1]orders!L$1,[1]products!$A$1:$G$1,0))</f>
        <v>29.784999999999997</v>
      </c>
      <c r="M462" s="3">
        <f>L462*E462</f>
        <v>178.70999999999998</v>
      </c>
      <c r="N462" t="str">
        <f>IF(I462="Rob","Robusta",IF(I462="Exc","Excelsa",IF(I462="Ara","Arabica",IF(I462="Lib","Liberica",""))))</f>
        <v>Liberica</v>
      </c>
      <c r="O462" t="str">
        <f>IF(J462="M","Medium",IF(J462="L","Light",IF(J462="D","Dark","")))</f>
        <v>Dark</v>
      </c>
      <c r="P462" t="str">
        <f>_xlfn.XLOOKUP(C462,[1]customers!$A$1:$A$1001,[1]customers!$I$1:$I$1001,,0)</f>
        <v>Yes</v>
      </c>
    </row>
    <row r="463" spans="1:16" x14ac:dyDescent="0.25">
      <c r="A463" s="2" t="s">
        <v>1339</v>
      </c>
      <c r="B463" s="4">
        <v>43928</v>
      </c>
      <c r="C463" s="2" t="s">
        <v>1340</v>
      </c>
      <c r="D463" t="s">
        <v>6155</v>
      </c>
      <c r="E463" s="2">
        <v>3</v>
      </c>
      <c r="F463" s="2" t="str">
        <f>_xlfn.XLOOKUP(C463,[1]customers!$A$1:$A$1001,[1]customers!$B$1:$B$1001,,0)</f>
        <v>Quinton Fouracres</v>
      </c>
      <c r="G463" s="2" t="str">
        <f>IF(_xlfn.XLOOKUP(C463,[1]customers!$A$1:$A$1001,[1]customers!$C$1:$C$1001,,0)=0,"",_xlfn.XLOOKUP(C463,[1]customers!$A$1:$A$1001,[1]customers!$C$1:$C$1001,,0))</f>
        <v/>
      </c>
      <c r="H463" s="2" t="str">
        <f>_xlfn.XLOOKUP(C463,[1]customers!A$1:A$1001,[1]customers!$G$1:$G$1001,,0)</f>
        <v>United States</v>
      </c>
      <c r="I463" t="str">
        <f>INDEX([1]products!$A$1:$G$49,MATCH([1]orders!$D463,[1]products!$A$1:$A$49,0),MATCH([1]orders!I$1,[1]products!$A$1:$G$1,0))</f>
        <v>Ara</v>
      </c>
      <c r="J463" t="str">
        <f>INDEX([1]products!$A$1:$G$49,MATCH([1]orders!$D463,[1]products!$A$1:$A$49,0),MATCH([1]orders!J$1,[1]products!$A$1:$G$1,0))</f>
        <v>M</v>
      </c>
      <c r="K463" s="11">
        <f>INDEX([1]products!$A$1:$G$49,MATCH([1]orders!$D463,[1]products!$A$1:$A$49,0),MATCH([1]orders!K$1,[1]products!$A$1:$G$1,0))</f>
        <v>1</v>
      </c>
      <c r="L463" s="3">
        <f>INDEX([1]products!$A$1:$G$49,MATCH([1]orders!$D463,[1]products!$A$1:$A$49,0),MATCH([1]orders!L$1,[1]products!$A$1:$G$1,0))</f>
        <v>11.25</v>
      </c>
      <c r="M463" s="3">
        <f>L463*E463</f>
        <v>33.75</v>
      </c>
      <c r="N463" t="str">
        <f>IF(I463="Rob","Robusta",IF(I463="Exc","Excelsa",IF(I463="Ara","Arabica",IF(I463="Lib","Liberica",""))))</f>
        <v>Arabica</v>
      </c>
      <c r="O463" t="str">
        <f>IF(J463="M","Medium",IF(J463="L","Light",IF(J463="D","Dark","")))</f>
        <v>Medium</v>
      </c>
      <c r="P463" t="str">
        <f>_xlfn.XLOOKUP(C463,[1]customers!$A$1:$A$1001,[1]customers!$I$1:$I$1001,,0)</f>
        <v>Yes</v>
      </c>
    </row>
    <row r="464" spans="1:16" x14ac:dyDescent="0.25">
      <c r="A464" s="2" t="s">
        <v>5757</v>
      </c>
      <c r="B464" s="4">
        <v>43929</v>
      </c>
      <c r="C464" s="2" t="s">
        <v>5758</v>
      </c>
      <c r="D464" t="s">
        <v>6141</v>
      </c>
      <c r="E464" s="2">
        <v>4</v>
      </c>
      <c r="F464" s="2" t="str">
        <f>_xlfn.XLOOKUP(C464,[1]customers!$A$1:$A$1001,[1]customers!$B$1:$B$1001,,0)</f>
        <v>Barnett Sillis</v>
      </c>
      <c r="G464" s="2" t="str">
        <f>IF(_xlfn.XLOOKUP(C464,[1]customers!$A$1:$A$1001,[1]customers!$C$1:$C$1001,,0)=0,"",_xlfn.XLOOKUP(C464,[1]customers!$A$1:$A$1001,[1]customers!$C$1:$C$1001,,0))</f>
        <v>bsillispw@istockphoto.com</v>
      </c>
      <c r="H464" s="2" t="str">
        <f>_xlfn.XLOOKUP(C464,[1]customers!A$1:A$1001,[1]customers!$G$1:$G$1001,,0)</f>
        <v>United States</v>
      </c>
      <c r="I464" t="str">
        <f>INDEX([1]products!$A$1:$G$49,MATCH([1]orders!$D464,[1]products!$A$1:$A$49,0),MATCH([1]orders!I$1,[1]products!$A$1:$G$1,0))</f>
        <v>Exc</v>
      </c>
      <c r="J464" t="str">
        <f>INDEX([1]products!$A$1:$G$49,MATCH([1]orders!$D464,[1]products!$A$1:$A$49,0),MATCH([1]orders!J$1,[1]products!$A$1:$G$1,0))</f>
        <v>M</v>
      </c>
      <c r="K464" s="11">
        <f>INDEX([1]products!$A$1:$G$49,MATCH([1]orders!$D464,[1]products!$A$1:$A$49,0),MATCH([1]orders!K$1,[1]products!$A$1:$G$1,0))</f>
        <v>1</v>
      </c>
      <c r="L464" s="3">
        <f>INDEX([1]products!$A$1:$G$49,MATCH([1]orders!$D464,[1]products!$A$1:$A$49,0),MATCH([1]orders!L$1,[1]products!$A$1:$G$1,0))</f>
        <v>13.75</v>
      </c>
      <c r="M464" s="3">
        <f>L464*E464</f>
        <v>55</v>
      </c>
      <c r="N464" t="str">
        <f>IF(I464="Rob","Robusta",IF(I464="Exc","Excelsa",IF(I464="Ara","Arabica",IF(I464="Lib","Liberica",""))))</f>
        <v>Excelsa</v>
      </c>
      <c r="O464" t="str">
        <f>IF(J464="M","Medium",IF(J464="L","Light",IF(J464="D","Dark","")))</f>
        <v>Medium</v>
      </c>
      <c r="P464" t="str">
        <f>_xlfn.XLOOKUP(C464,[1]customers!$A$1:$A$1001,[1]customers!$I$1:$I$1001,,0)</f>
        <v>No</v>
      </c>
    </row>
    <row r="465" spans="1:16" x14ac:dyDescent="0.25">
      <c r="A465" s="2" t="s">
        <v>4291</v>
      </c>
      <c r="B465" s="4">
        <v>43930</v>
      </c>
      <c r="C465" s="2" t="s">
        <v>4292</v>
      </c>
      <c r="D465" t="s">
        <v>6141</v>
      </c>
      <c r="E465" s="2">
        <v>6</v>
      </c>
      <c r="F465" s="2" t="str">
        <f>_xlfn.XLOOKUP(C465,[1]customers!$A$1:$A$1001,[1]customers!$B$1:$B$1001,,0)</f>
        <v>Hazel Saill</v>
      </c>
      <c r="G465" s="2" t="str">
        <f>IF(_xlfn.XLOOKUP(C465,[1]customers!$A$1:$A$1001,[1]customers!$C$1:$C$1001,,0)=0,"",_xlfn.XLOOKUP(C465,[1]customers!$A$1:$A$1001,[1]customers!$C$1:$C$1001,,0))</f>
        <v>hsaillip@odnoklassniki.ru</v>
      </c>
      <c r="H465" s="2" t="str">
        <f>_xlfn.XLOOKUP(C465,[1]customers!A$1:A$1001,[1]customers!$G$1:$G$1001,,0)</f>
        <v>United States</v>
      </c>
      <c r="I465" t="str">
        <f>INDEX([1]products!$A$1:$G$49,MATCH([1]orders!$D465,[1]products!$A$1:$A$49,0),MATCH([1]orders!I$1,[1]products!$A$1:$G$1,0))</f>
        <v>Exc</v>
      </c>
      <c r="J465" t="str">
        <f>INDEX([1]products!$A$1:$G$49,MATCH([1]orders!$D465,[1]products!$A$1:$A$49,0),MATCH([1]orders!J$1,[1]products!$A$1:$G$1,0))</f>
        <v>M</v>
      </c>
      <c r="K465" s="11">
        <f>INDEX([1]products!$A$1:$G$49,MATCH([1]orders!$D465,[1]products!$A$1:$A$49,0),MATCH([1]orders!K$1,[1]products!$A$1:$G$1,0))</f>
        <v>1</v>
      </c>
      <c r="L465" s="3">
        <f>INDEX([1]products!$A$1:$G$49,MATCH([1]orders!$D465,[1]products!$A$1:$A$49,0),MATCH([1]orders!L$1,[1]products!$A$1:$G$1,0))</f>
        <v>13.75</v>
      </c>
      <c r="M465" s="3">
        <f>L465*E465</f>
        <v>82.5</v>
      </c>
      <c r="N465" t="str">
        <f>IF(I465="Rob","Robusta",IF(I465="Exc","Excelsa",IF(I465="Ara","Arabica",IF(I465="Lib","Liberica",""))))</f>
        <v>Excelsa</v>
      </c>
      <c r="O465" t="str">
        <f>IF(J465="M","Medium",IF(J465="L","Light",IF(J465="D","Dark","")))</f>
        <v>Medium</v>
      </c>
      <c r="P465" t="str">
        <f>_xlfn.XLOOKUP(C465,[1]customers!$A$1:$A$1001,[1]customers!$I$1:$I$1001,,0)</f>
        <v>Yes</v>
      </c>
    </row>
    <row r="466" spans="1:16" x14ac:dyDescent="0.25">
      <c r="A466" s="2" t="s">
        <v>6133</v>
      </c>
      <c r="B466" s="4">
        <v>43931</v>
      </c>
      <c r="C466" s="2" t="s">
        <v>6134</v>
      </c>
      <c r="D466" t="s">
        <v>6156</v>
      </c>
      <c r="E466" s="2">
        <v>3</v>
      </c>
      <c r="F466" s="2" t="str">
        <f>_xlfn.XLOOKUP(C466,[1]customers!$A$1:$A$1001,[1]customers!$B$1:$B$1001,,0)</f>
        <v>Vidovic Antonelli</v>
      </c>
      <c r="G466" s="2" t="str">
        <f>IF(_xlfn.XLOOKUP(C466,[1]customers!$A$1:$A$1001,[1]customers!$C$1:$C$1001,,0)=0,"",_xlfn.XLOOKUP(C466,[1]customers!$A$1:$A$1001,[1]customers!$C$1:$C$1001,,0))</f>
        <v/>
      </c>
      <c r="H466" s="2" t="str">
        <f>_xlfn.XLOOKUP(C466,[1]customers!A$1:A$1001,[1]customers!$G$1:$G$1001,,0)</f>
        <v>United Kingdom</v>
      </c>
      <c r="I466" t="str">
        <f>INDEX([1]products!$A$1:$G$49,MATCH([1]orders!$D466,[1]products!$A$1:$A$49,0),MATCH([1]orders!I$1,[1]products!$A$1:$G$1,0))</f>
        <v>Exc</v>
      </c>
      <c r="J466" t="str">
        <f>INDEX([1]products!$A$1:$G$49,MATCH([1]orders!$D466,[1]products!$A$1:$A$49,0),MATCH([1]orders!J$1,[1]products!$A$1:$G$1,0))</f>
        <v>M</v>
      </c>
      <c r="K466" s="11">
        <f>INDEX([1]products!$A$1:$G$49,MATCH([1]orders!$D466,[1]products!$A$1:$A$49,0),MATCH([1]orders!K$1,[1]products!$A$1:$G$1,0))</f>
        <v>0.2</v>
      </c>
      <c r="L466" s="3">
        <f>INDEX([1]products!$A$1:$G$49,MATCH([1]orders!$D466,[1]products!$A$1:$A$49,0),MATCH([1]orders!L$1,[1]products!$A$1:$G$1,0))</f>
        <v>4.125</v>
      </c>
      <c r="M466" s="3">
        <f>L466*E466</f>
        <v>12.375</v>
      </c>
      <c r="N466" t="str">
        <f>IF(I466="Rob","Robusta",IF(I466="Exc","Excelsa",IF(I466="Ara","Arabica",IF(I466="Lib","Liberica",""))))</f>
        <v>Excelsa</v>
      </c>
      <c r="O466" t="str">
        <f>IF(J466="M","Medium",IF(J466="L","Light",IF(J466="D","Dark","")))</f>
        <v>Medium</v>
      </c>
      <c r="P466" t="str">
        <f>_xlfn.XLOOKUP(C466,[1]customers!$A$1:$A$1001,[1]customers!$I$1:$I$1001,,0)</f>
        <v>Yes</v>
      </c>
    </row>
    <row r="467" spans="1:16" x14ac:dyDescent="0.25">
      <c r="A467" s="2" t="s">
        <v>1487</v>
      </c>
      <c r="B467" s="4">
        <v>43932</v>
      </c>
      <c r="C467" s="2" t="s">
        <v>1488</v>
      </c>
      <c r="D467" t="s">
        <v>6142</v>
      </c>
      <c r="E467" s="2">
        <v>4</v>
      </c>
      <c r="F467" s="2" t="str">
        <f>_xlfn.XLOOKUP(C467,[1]customers!$A$1:$A$1001,[1]customers!$B$1:$B$1001,,0)</f>
        <v>Emlynne Heining</v>
      </c>
      <c r="G467" s="2" t="str">
        <f>IF(_xlfn.XLOOKUP(C467,[1]customers!$A$1:$A$1001,[1]customers!$C$1:$C$1001,,0)=0,"",_xlfn.XLOOKUP(C467,[1]customers!$A$1:$A$1001,[1]customers!$C$1:$C$1001,,0))</f>
        <v>eheining4x@flickr.com</v>
      </c>
      <c r="H467" s="2" t="str">
        <f>_xlfn.XLOOKUP(C467,[1]customers!A$1:A$1001,[1]customers!$G$1:$G$1001,,0)</f>
        <v>United States</v>
      </c>
      <c r="I467" t="str">
        <f>INDEX([1]products!$A$1:$G$49,MATCH([1]orders!$D467,[1]products!$A$1:$A$49,0),MATCH([1]orders!I$1,[1]products!$A$1:$G$1,0))</f>
        <v>Rob</v>
      </c>
      <c r="J467" t="str">
        <f>INDEX([1]products!$A$1:$G$49,MATCH([1]orders!$D467,[1]products!$A$1:$A$49,0),MATCH([1]orders!J$1,[1]products!$A$1:$G$1,0))</f>
        <v>L</v>
      </c>
      <c r="K467" s="11">
        <f>INDEX([1]products!$A$1:$G$49,MATCH([1]orders!$D467,[1]products!$A$1:$A$49,0),MATCH([1]orders!K$1,[1]products!$A$1:$G$1,0))</f>
        <v>2.5</v>
      </c>
      <c r="L467" s="3">
        <f>INDEX([1]products!$A$1:$G$49,MATCH([1]orders!$D467,[1]products!$A$1:$A$49,0),MATCH([1]orders!L$1,[1]products!$A$1:$G$1,0))</f>
        <v>27.484999999999996</v>
      </c>
      <c r="M467" s="3">
        <f>L467*E467</f>
        <v>109.93999999999998</v>
      </c>
      <c r="N467" t="str">
        <f>IF(I467="Rob","Robusta",IF(I467="Exc","Excelsa",IF(I467="Ara","Arabica",IF(I467="Lib","Liberica",""))))</f>
        <v>Robusta</v>
      </c>
      <c r="O467" t="str">
        <f>IF(J467="M","Medium",IF(J467="L","Light",IF(J467="D","Dark","")))</f>
        <v>Light</v>
      </c>
      <c r="P467" t="str">
        <f>_xlfn.XLOOKUP(C467,[1]customers!$A$1:$A$1001,[1]customers!$I$1:$I$1001,,0)</f>
        <v>Yes</v>
      </c>
    </row>
    <row r="468" spans="1:16" x14ac:dyDescent="0.25">
      <c r="A468" s="2" t="s">
        <v>2603</v>
      </c>
      <c r="B468" s="4">
        <v>43933</v>
      </c>
      <c r="C468" s="2" t="s">
        <v>2604</v>
      </c>
      <c r="D468" t="s">
        <v>6152</v>
      </c>
      <c r="E468" s="2">
        <v>2</v>
      </c>
      <c r="F468" s="2" t="str">
        <f>_xlfn.XLOOKUP(C468,[1]customers!$A$1:$A$1001,[1]customers!$B$1:$B$1001,,0)</f>
        <v>Waylin Hollingdale</v>
      </c>
      <c r="G468" s="2" t="str">
        <f>IF(_xlfn.XLOOKUP(C468,[1]customers!$A$1:$A$1001,[1]customers!$C$1:$C$1001,,0)=0,"",_xlfn.XLOOKUP(C468,[1]customers!$A$1:$A$1001,[1]customers!$C$1:$C$1001,,0))</f>
        <v>whollingdaleaf@about.me</v>
      </c>
      <c r="H468" s="2" t="str">
        <f>_xlfn.XLOOKUP(C468,[1]customers!A$1:A$1001,[1]customers!$G$1:$G$1001,,0)</f>
        <v>United States</v>
      </c>
      <c r="I468" t="str">
        <f>INDEX([1]products!$A$1:$G$49,MATCH([1]orders!$D468,[1]products!$A$1:$A$49,0),MATCH([1]orders!I$1,[1]products!$A$1:$G$1,0))</f>
        <v>Ara</v>
      </c>
      <c r="J468" t="str">
        <f>INDEX([1]products!$A$1:$G$49,MATCH([1]orders!$D468,[1]products!$A$1:$A$49,0),MATCH([1]orders!J$1,[1]products!$A$1:$G$1,0))</f>
        <v>M</v>
      </c>
      <c r="K468" s="11">
        <f>INDEX([1]products!$A$1:$G$49,MATCH([1]orders!$D468,[1]products!$A$1:$A$49,0),MATCH([1]orders!K$1,[1]products!$A$1:$G$1,0))</f>
        <v>0.2</v>
      </c>
      <c r="L468" s="3">
        <f>INDEX([1]products!$A$1:$G$49,MATCH([1]orders!$D468,[1]products!$A$1:$A$49,0),MATCH([1]orders!L$1,[1]products!$A$1:$G$1,0))</f>
        <v>3.375</v>
      </c>
      <c r="M468" s="3">
        <f>L468*E468</f>
        <v>6.75</v>
      </c>
      <c r="N468" t="str">
        <f>IF(I468="Rob","Robusta",IF(I468="Exc","Excelsa",IF(I468="Ara","Arabica",IF(I468="Lib","Liberica",""))))</f>
        <v>Arabica</v>
      </c>
      <c r="O468" t="str">
        <f>IF(J468="M","Medium",IF(J468="L","Light",IF(J468="D","Dark","")))</f>
        <v>Medium</v>
      </c>
      <c r="P468" t="str">
        <f>_xlfn.XLOOKUP(C468,[1]customers!$A$1:$A$1001,[1]customers!$I$1:$I$1001,,0)</f>
        <v>Yes</v>
      </c>
    </row>
    <row r="469" spans="1:16" x14ac:dyDescent="0.25">
      <c r="A469" s="2" t="s">
        <v>3571</v>
      </c>
      <c r="B469" s="4">
        <v>43934</v>
      </c>
      <c r="C469" s="2" t="s">
        <v>3572</v>
      </c>
      <c r="D469" t="s">
        <v>6150</v>
      </c>
      <c r="E469" s="2">
        <v>4</v>
      </c>
      <c r="F469" s="2" t="str">
        <f>_xlfn.XLOOKUP(C469,[1]customers!$A$1:$A$1001,[1]customers!$B$1:$B$1001,,0)</f>
        <v>Rufus Flear</v>
      </c>
      <c r="G469" s="2" t="str">
        <f>IF(_xlfn.XLOOKUP(C469,[1]customers!$A$1:$A$1001,[1]customers!$C$1:$C$1001,,0)=0,"",_xlfn.XLOOKUP(C469,[1]customers!$A$1:$A$1001,[1]customers!$C$1:$C$1001,,0))</f>
        <v>rflearf5@artisteer.com</v>
      </c>
      <c r="H469" s="2" t="str">
        <f>_xlfn.XLOOKUP(C469,[1]customers!A$1:A$1001,[1]customers!$G$1:$G$1001,,0)</f>
        <v>United Kingdom</v>
      </c>
      <c r="I469" t="str">
        <f>INDEX([1]products!$A$1:$G$49,MATCH([1]orders!$D469,[1]products!$A$1:$A$49,0),MATCH([1]orders!I$1,[1]products!$A$1:$G$1,0))</f>
        <v>Lib</v>
      </c>
      <c r="J469" t="str">
        <f>INDEX([1]products!$A$1:$G$49,MATCH([1]orders!$D469,[1]products!$A$1:$A$49,0),MATCH([1]orders!J$1,[1]products!$A$1:$G$1,0))</f>
        <v>D</v>
      </c>
      <c r="K469" s="11">
        <f>INDEX([1]products!$A$1:$G$49,MATCH([1]orders!$D469,[1]products!$A$1:$A$49,0),MATCH([1]orders!K$1,[1]products!$A$1:$G$1,0))</f>
        <v>0.2</v>
      </c>
      <c r="L469" s="3">
        <f>INDEX([1]products!$A$1:$G$49,MATCH([1]orders!$D469,[1]products!$A$1:$A$49,0),MATCH([1]orders!L$1,[1]products!$A$1:$G$1,0))</f>
        <v>3.8849999999999998</v>
      </c>
      <c r="M469" s="3">
        <f>L469*E469</f>
        <v>15.54</v>
      </c>
      <c r="N469" t="str">
        <f>IF(I469="Rob","Robusta",IF(I469="Exc","Excelsa",IF(I469="Ara","Arabica",IF(I469="Lib","Liberica",""))))</f>
        <v>Liberica</v>
      </c>
      <c r="O469" t="str">
        <f>IF(J469="M","Medium",IF(J469="L","Light",IF(J469="D","Dark","")))</f>
        <v>Dark</v>
      </c>
      <c r="P469" t="str">
        <f>_xlfn.XLOOKUP(C469,[1]customers!$A$1:$A$1001,[1]customers!$I$1:$I$1001,,0)</f>
        <v>No</v>
      </c>
    </row>
    <row r="470" spans="1:16" x14ac:dyDescent="0.25">
      <c r="A470" s="2" t="s">
        <v>3100</v>
      </c>
      <c r="B470" s="4">
        <v>43935</v>
      </c>
      <c r="C470" s="2" t="s">
        <v>3101</v>
      </c>
      <c r="D470" t="s">
        <v>6147</v>
      </c>
      <c r="E470" s="2">
        <v>5</v>
      </c>
      <c r="F470" s="2" t="str">
        <f>_xlfn.XLOOKUP(C470,[1]customers!$A$1:$A$1001,[1]customers!$B$1:$B$1001,,0)</f>
        <v>Borg Daile</v>
      </c>
      <c r="G470" s="2" t="str">
        <f>IF(_xlfn.XLOOKUP(C470,[1]customers!$A$1:$A$1001,[1]customers!$C$1:$C$1001,,0)=0,"",_xlfn.XLOOKUP(C470,[1]customers!$A$1:$A$1001,[1]customers!$C$1:$C$1001,,0))</f>
        <v>bdailecu@vistaprint.com</v>
      </c>
      <c r="H470" s="2" t="str">
        <f>_xlfn.XLOOKUP(C470,[1]customers!A$1:A$1001,[1]customers!$G$1:$G$1001,,0)</f>
        <v>United States</v>
      </c>
      <c r="I470" t="str">
        <f>INDEX([1]products!$A$1:$G$49,MATCH([1]orders!$D470,[1]products!$A$1:$A$49,0),MATCH([1]orders!I$1,[1]products!$A$1:$G$1,0))</f>
        <v>Ara</v>
      </c>
      <c r="J470" t="str">
        <f>INDEX([1]products!$A$1:$G$49,MATCH([1]orders!$D470,[1]products!$A$1:$A$49,0),MATCH([1]orders!J$1,[1]products!$A$1:$G$1,0))</f>
        <v>D</v>
      </c>
      <c r="K470" s="11">
        <f>INDEX([1]products!$A$1:$G$49,MATCH([1]orders!$D470,[1]products!$A$1:$A$49,0),MATCH([1]orders!K$1,[1]products!$A$1:$G$1,0))</f>
        <v>1</v>
      </c>
      <c r="L470" s="3">
        <f>INDEX([1]products!$A$1:$G$49,MATCH([1]orders!$D470,[1]products!$A$1:$A$49,0),MATCH([1]orders!L$1,[1]products!$A$1:$G$1,0))</f>
        <v>9.9499999999999993</v>
      </c>
      <c r="M470" s="3">
        <f>L470*E470</f>
        <v>49.75</v>
      </c>
      <c r="N470" t="str">
        <f>IF(I470="Rob","Robusta",IF(I470="Exc","Excelsa",IF(I470="Ara","Arabica",IF(I470="Lib","Liberica",""))))</f>
        <v>Arabica</v>
      </c>
      <c r="O470" t="str">
        <f>IF(J470="M","Medium",IF(J470="L","Light",IF(J470="D","Dark","")))</f>
        <v>Dark</v>
      </c>
      <c r="P470" t="str">
        <f>_xlfn.XLOOKUP(C470,[1]customers!$A$1:$A$1001,[1]customers!$I$1:$I$1001,,0)</f>
        <v>Yes</v>
      </c>
    </row>
    <row r="471" spans="1:16" x14ac:dyDescent="0.25">
      <c r="A471" s="2" t="s">
        <v>2597</v>
      </c>
      <c r="B471" s="4">
        <v>43936</v>
      </c>
      <c r="C471" s="2" t="s">
        <v>2598</v>
      </c>
      <c r="D471" t="s">
        <v>6161</v>
      </c>
      <c r="E471" s="2">
        <v>4</v>
      </c>
      <c r="F471" s="2" t="str">
        <f>_xlfn.XLOOKUP(C471,[1]customers!$A$1:$A$1001,[1]customers!$B$1:$B$1001,,0)</f>
        <v>Gothart Bamfield</v>
      </c>
      <c r="G471" s="2" t="str">
        <f>IF(_xlfn.XLOOKUP(C471,[1]customers!$A$1:$A$1001,[1]customers!$C$1:$C$1001,,0)=0,"",_xlfn.XLOOKUP(C471,[1]customers!$A$1:$A$1001,[1]customers!$C$1:$C$1001,,0))</f>
        <v>gbamfieldae@yellowpages.com</v>
      </c>
      <c r="H471" s="2" t="str">
        <f>_xlfn.XLOOKUP(C471,[1]customers!A$1:A$1001,[1]customers!$G$1:$G$1001,,0)</f>
        <v>United States</v>
      </c>
      <c r="I471" t="str">
        <f>INDEX([1]products!$A$1:$G$49,MATCH([1]orders!$D471,[1]products!$A$1:$A$49,0),MATCH([1]orders!I$1,[1]products!$A$1:$G$1,0))</f>
        <v>Lib</v>
      </c>
      <c r="J471" t="str">
        <f>INDEX([1]products!$A$1:$G$49,MATCH([1]orders!$D471,[1]products!$A$1:$A$49,0),MATCH([1]orders!J$1,[1]products!$A$1:$G$1,0))</f>
        <v>L</v>
      </c>
      <c r="K471" s="11">
        <f>INDEX([1]products!$A$1:$G$49,MATCH([1]orders!$D471,[1]products!$A$1:$A$49,0),MATCH([1]orders!K$1,[1]products!$A$1:$G$1,0))</f>
        <v>0.5</v>
      </c>
      <c r="L471" s="3">
        <f>INDEX([1]products!$A$1:$G$49,MATCH([1]orders!$D471,[1]products!$A$1:$A$49,0),MATCH([1]orders!L$1,[1]products!$A$1:$G$1,0))</f>
        <v>9.51</v>
      </c>
      <c r="M471" s="3">
        <f>L471*E471</f>
        <v>38.04</v>
      </c>
      <c r="N471" t="str">
        <f>IF(I471="Rob","Robusta",IF(I471="Exc","Excelsa",IF(I471="Ara","Arabica",IF(I471="Lib","Liberica",""))))</f>
        <v>Liberica</v>
      </c>
      <c r="O471" t="str">
        <f>IF(J471="M","Medium",IF(J471="L","Light",IF(J471="D","Dark","")))</f>
        <v>Light</v>
      </c>
      <c r="P471" t="str">
        <f>_xlfn.XLOOKUP(C471,[1]customers!$A$1:$A$1001,[1]customers!$I$1:$I$1001,,0)</f>
        <v>Yes</v>
      </c>
    </row>
    <row r="472" spans="1:16" x14ac:dyDescent="0.25">
      <c r="A472" s="2" t="s">
        <v>4781</v>
      </c>
      <c r="B472" s="4">
        <v>43937</v>
      </c>
      <c r="C472" s="2" t="s">
        <v>4782</v>
      </c>
      <c r="D472" t="s">
        <v>6165</v>
      </c>
      <c r="E472" s="2">
        <v>1</v>
      </c>
      <c r="F472" s="2" t="str">
        <f>_xlfn.XLOOKUP(C472,[1]customers!$A$1:$A$1001,[1]customers!$B$1:$B$1001,,0)</f>
        <v>Dallas Yarham</v>
      </c>
      <c r="G472" s="2" t="str">
        <f>IF(_xlfn.XLOOKUP(C472,[1]customers!$A$1:$A$1001,[1]customers!$C$1:$C$1001,,0)=0,"",_xlfn.XLOOKUP(C472,[1]customers!$A$1:$A$1001,[1]customers!$C$1:$C$1001,,0))</f>
        <v>dyarhaml3@moonfruit.com</v>
      </c>
      <c r="H472" s="2" t="str">
        <f>_xlfn.XLOOKUP(C472,[1]customers!A$1:A$1001,[1]customers!$G$1:$G$1001,,0)</f>
        <v>United States</v>
      </c>
      <c r="I472" t="str">
        <f>INDEX([1]products!$A$1:$G$49,MATCH([1]orders!$D472,[1]products!$A$1:$A$49,0),MATCH([1]orders!I$1,[1]products!$A$1:$G$1,0))</f>
        <v>Lib</v>
      </c>
      <c r="J472" t="str">
        <f>INDEX([1]products!$A$1:$G$49,MATCH([1]orders!$D472,[1]products!$A$1:$A$49,0),MATCH([1]orders!J$1,[1]products!$A$1:$G$1,0))</f>
        <v>D</v>
      </c>
      <c r="K472" s="11">
        <f>INDEX([1]products!$A$1:$G$49,MATCH([1]orders!$D472,[1]products!$A$1:$A$49,0),MATCH([1]orders!K$1,[1]products!$A$1:$G$1,0))</f>
        <v>2.5</v>
      </c>
      <c r="L472" s="3">
        <f>INDEX([1]products!$A$1:$G$49,MATCH([1]orders!$D472,[1]products!$A$1:$A$49,0),MATCH([1]orders!L$1,[1]products!$A$1:$G$1,0))</f>
        <v>29.784999999999997</v>
      </c>
      <c r="M472" s="3">
        <f>L472*E472</f>
        <v>29.784999999999997</v>
      </c>
      <c r="N472" t="str">
        <f>IF(I472="Rob","Robusta",IF(I472="Exc","Excelsa",IF(I472="Ara","Arabica",IF(I472="Lib","Liberica",""))))</f>
        <v>Liberica</v>
      </c>
      <c r="O472" t="str">
        <f>IF(J472="M","Medium",IF(J472="L","Light",IF(J472="D","Dark","")))</f>
        <v>Dark</v>
      </c>
      <c r="P472" t="str">
        <f>_xlfn.XLOOKUP(C472,[1]customers!$A$1:$A$1001,[1]customers!$I$1:$I$1001,,0)</f>
        <v>Yes</v>
      </c>
    </row>
    <row r="473" spans="1:16" x14ac:dyDescent="0.25">
      <c r="A473" s="2" t="s">
        <v>3577</v>
      </c>
      <c r="B473" s="4">
        <v>43938</v>
      </c>
      <c r="C473" s="2" t="s">
        <v>3578</v>
      </c>
      <c r="D473" t="s">
        <v>6185</v>
      </c>
      <c r="E473" s="2">
        <v>3</v>
      </c>
      <c r="F473" s="2" t="str">
        <f>_xlfn.XLOOKUP(C473,[1]customers!$A$1:$A$1001,[1]customers!$B$1:$B$1001,,0)</f>
        <v>Dom Milella</v>
      </c>
      <c r="G473" s="2" t="str">
        <f>IF(_xlfn.XLOOKUP(C473,[1]customers!$A$1:$A$1001,[1]customers!$C$1:$C$1001,,0)=0,"",_xlfn.XLOOKUP(C473,[1]customers!$A$1:$A$1001,[1]customers!$C$1:$C$1001,,0))</f>
        <v/>
      </c>
      <c r="H473" s="2" t="str">
        <f>_xlfn.XLOOKUP(C473,[1]customers!A$1:A$1001,[1]customers!$G$1:$G$1001,,0)</f>
        <v>Ireland</v>
      </c>
      <c r="I473" t="str">
        <f>INDEX([1]products!$A$1:$G$49,MATCH([1]orders!$D473,[1]products!$A$1:$A$49,0),MATCH([1]orders!I$1,[1]products!$A$1:$G$1,0))</f>
        <v>Exc</v>
      </c>
      <c r="J473" t="str">
        <f>INDEX([1]products!$A$1:$G$49,MATCH([1]orders!$D473,[1]products!$A$1:$A$49,0),MATCH([1]orders!J$1,[1]products!$A$1:$G$1,0))</f>
        <v>D</v>
      </c>
      <c r="K473" s="11">
        <f>INDEX([1]products!$A$1:$G$49,MATCH([1]orders!$D473,[1]products!$A$1:$A$49,0),MATCH([1]orders!K$1,[1]products!$A$1:$G$1,0))</f>
        <v>2.5</v>
      </c>
      <c r="L473" s="3">
        <f>INDEX([1]products!$A$1:$G$49,MATCH([1]orders!$D473,[1]products!$A$1:$A$49,0),MATCH([1]orders!L$1,[1]products!$A$1:$G$1,0))</f>
        <v>27.945</v>
      </c>
      <c r="M473" s="3">
        <f>L473*E473</f>
        <v>83.835000000000008</v>
      </c>
      <c r="N473" t="str">
        <f>IF(I473="Rob","Robusta",IF(I473="Exc","Excelsa",IF(I473="Ara","Arabica",IF(I473="Lib","Liberica",""))))</f>
        <v>Excelsa</v>
      </c>
      <c r="O473" t="str">
        <f>IF(J473="M","Medium",IF(J473="L","Light",IF(J473="D","Dark","")))</f>
        <v>Dark</v>
      </c>
      <c r="P473" t="str">
        <f>_xlfn.XLOOKUP(C473,[1]customers!$A$1:$A$1001,[1]customers!$I$1:$I$1001,,0)</f>
        <v>No</v>
      </c>
    </row>
    <row r="474" spans="1:16" x14ac:dyDescent="0.25">
      <c r="A474" s="2" t="s">
        <v>632</v>
      </c>
      <c r="B474" s="4">
        <v>43939</v>
      </c>
      <c r="C474" s="2" t="s">
        <v>633</v>
      </c>
      <c r="D474" t="s">
        <v>6156</v>
      </c>
      <c r="E474" s="2">
        <v>3</v>
      </c>
      <c r="F474" s="2" t="str">
        <f>_xlfn.XLOOKUP(C474,[1]customers!$A$1:$A$1001,[1]customers!$B$1:$B$1001,,0)</f>
        <v>Culley Farris</v>
      </c>
      <c r="G474" s="2" t="str">
        <f>IF(_xlfn.XLOOKUP(C474,[1]customers!$A$1:$A$1001,[1]customers!$C$1:$C$1001,,0)=0,"",_xlfn.XLOOKUP(C474,[1]customers!$A$1:$A$1001,[1]customers!$C$1:$C$1001,,0))</f>
        <v/>
      </c>
      <c r="H474" s="2" t="str">
        <f>_xlfn.XLOOKUP(C474,[1]customers!A$1:A$1001,[1]customers!$G$1:$G$1001,,0)</f>
        <v>United States</v>
      </c>
      <c r="I474" t="str">
        <f>INDEX([1]products!$A$1:$G$49,MATCH([1]orders!$D474,[1]products!$A$1:$A$49,0),MATCH([1]orders!I$1,[1]products!$A$1:$G$1,0))</f>
        <v>Exc</v>
      </c>
      <c r="J474" t="str">
        <f>INDEX([1]products!$A$1:$G$49,MATCH([1]orders!$D474,[1]products!$A$1:$A$49,0),MATCH([1]orders!J$1,[1]products!$A$1:$G$1,0))</f>
        <v>M</v>
      </c>
      <c r="K474" s="11">
        <f>INDEX([1]products!$A$1:$G$49,MATCH([1]orders!$D474,[1]products!$A$1:$A$49,0),MATCH([1]orders!K$1,[1]products!$A$1:$G$1,0))</f>
        <v>0.2</v>
      </c>
      <c r="L474" s="3">
        <f>INDEX([1]products!$A$1:$G$49,MATCH([1]orders!$D474,[1]products!$A$1:$A$49,0),MATCH([1]orders!L$1,[1]products!$A$1:$G$1,0))</f>
        <v>4.125</v>
      </c>
      <c r="M474" s="3">
        <f>L474*E474</f>
        <v>12.375</v>
      </c>
      <c r="N474" t="str">
        <f>IF(I474="Rob","Robusta",IF(I474="Exc","Excelsa",IF(I474="Ara","Arabica",IF(I474="Lib","Liberica",""))))</f>
        <v>Excelsa</v>
      </c>
      <c r="O474" t="str">
        <f>IF(J474="M","Medium",IF(J474="L","Light",IF(J474="D","Dark","")))</f>
        <v>Medium</v>
      </c>
      <c r="P474" t="str">
        <f>_xlfn.XLOOKUP(C474,[1]customers!$A$1:$A$1001,[1]customers!$I$1:$I$1001,,0)</f>
        <v>Yes</v>
      </c>
    </row>
    <row r="475" spans="1:16" x14ac:dyDescent="0.25">
      <c r="A475" s="2" t="s">
        <v>3447</v>
      </c>
      <c r="B475" s="4">
        <v>43940</v>
      </c>
      <c r="C475" s="2" t="s">
        <v>3448</v>
      </c>
      <c r="D475" t="s">
        <v>6165</v>
      </c>
      <c r="E475" s="2">
        <v>1</v>
      </c>
      <c r="F475" s="2" t="str">
        <f>_xlfn.XLOOKUP(C475,[1]customers!$A$1:$A$1001,[1]customers!$B$1:$B$1001,,0)</f>
        <v>Berty Beelby</v>
      </c>
      <c r="G475" s="2" t="str">
        <f>IF(_xlfn.XLOOKUP(C475,[1]customers!$A$1:$A$1001,[1]customers!$C$1:$C$1001,,0)=0,"",_xlfn.XLOOKUP(C475,[1]customers!$A$1:$A$1001,[1]customers!$C$1:$C$1001,,0))</f>
        <v>bbeelbyej@rediff.com</v>
      </c>
      <c r="H475" s="2" t="str">
        <f>_xlfn.XLOOKUP(C475,[1]customers!A$1:A$1001,[1]customers!$G$1:$G$1001,,0)</f>
        <v>Ireland</v>
      </c>
      <c r="I475" t="str">
        <f>INDEX([1]products!$A$1:$G$49,MATCH([1]orders!$D475,[1]products!$A$1:$A$49,0),MATCH([1]orders!I$1,[1]products!$A$1:$G$1,0))</f>
        <v>Lib</v>
      </c>
      <c r="J475" t="str">
        <f>INDEX([1]products!$A$1:$G$49,MATCH([1]orders!$D475,[1]products!$A$1:$A$49,0),MATCH([1]orders!J$1,[1]products!$A$1:$G$1,0))</f>
        <v>D</v>
      </c>
      <c r="K475" s="11">
        <f>INDEX([1]products!$A$1:$G$49,MATCH([1]orders!$D475,[1]products!$A$1:$A$49,0),MATCH([1]orders!K$1,[1]products!$A$1:$G$1,0))</f>
        <v>2.5</v>
      </c>
      <c r="L475" s="3">
        <f>INDEX([1]products!$A$1:$G$49,MATCH([1]orders!$D475,[1]products!$A$1:$A$49,0),MATCH([1]orders!L$1,[1]products!$A$1:$G$1,0))</f>
        <v>29.784999999999997</v>
      </c>
      <c r="M475" s="3">
        <f>L475*E475</f>
        <v>29.784999999999997</v>
      </c>
      <c r="N475" t="str">
        <f>IF(I475="Rob","Robusta",IF(I475="Exc","Excelsa",IF(I475="Ara","Arabica",IF(I475="Lib","Liberica",""))))</f>
        <v>Liberica</v>
      </c>
      <c r="O475" t="str">
        <f>IF(J475="M","Medium",IF(J475="L","Light",IF(J475="D","Dark","")))</f>
        <v>Dark</v>
      </c>
      <c r="P475" t="str">
        <f>_xlfn.XLOOKUP(C475,[1]customers!$A$1:$A$1001,[1]customers!$I$1:$I$1001,,0)</f>
        <v>No</v>
      </c>
    </row>
    <row r="476" spans="1:16" x14ac:dyDescent="0.25">
      <c r="A476" s="2" t="s">
        <v>2677</v>
      </c>
      <c r="B476" s="4">
        <v>43941</v>
      </c>
      <c r="C476" s="2" t="s">
        <v>2678</v>
      </c>
      <c r="D476" t="s">
        <v>6150</v>
      </c>
      <c r="E476" s="2">
        <v>3</v>
      </c>
      <c r="F476" s="2" t="str">
        <f>_xlfn.XLOOKUP(C476,[1]customers!$A$1:$A$1001,[1]customers!$B$1:$B$1001,,0)</f>
        <v>Maisie Sarvar</v>
      </c>
      <c r="G476" s="2" t="str">
        <f>IF(_xlfn.XLOOKUP(C476,[1]customers!$A$1:$A$1001,[1]customers!$C$1:$C$1001,,0)=0,"",_xlfn.XLOOKUP(C476,[1]customers!$A$1:$A$1001,[1]customers!$C$1:$C$1001,,0))</f>
        <v>msarvaras@artisteer.com</v>
      </c>
      <c r="H476" s="2" t="str">
        <f>_xlfn.XLOOKUP(C476,[1]customers!A$1:A$1001,[1]customers!$G$1:$G$1001,,0)</f>
        <v>United States</v>
      </c>
      <c r="I476" t="str">
        <f>INDEX([1]products!$A$1:$G$49,MATCH([1]orders!$D476,[1]products!$A$1:$A$49,0),MATCH([1]orders!I$1,[1]products!$A$1:$G$1,0))</f>
        <v>Lib</v>
      </c>
      <c r="J476" t="str">
        <f>INDEX([1]products!$A$1:$G$49,MATCH([1]orders!$D476,[1]products!$A$1:$A$49,0),MATCH([1]orders!J$1,[1]products!$A$1:$G$1,0))</f>
        <v>D</v>
      </c>
      <c r="K476" s="11">
        <f>INDEX([1]products!$A$1:$G$49,MATCH([1]orders!$D476,[1]products!$A$1:$A$49,0),MATCH([1]orders!K$1,[1]products!$A$1:$G$1,0))</f>
        <v>0.2</v>
      </c>
      <c r="L476" s="3">
        <f>INDEX([1]products!$A$1:$G$49,MATCH([1]orders!$D476,[1]products!$A$1:$A$49,0),MATCH([1]orders!L$1,[1]products!$A$1:$G$1,0))</f>
        <v>3.8849999999999998</v>
      </c>
      <c r="M476" s="3">
        <f>L476*E476</f>
        <v>11.654999999999999</v>
      </c>
      <c r="N476" t="str">
        <f>IF(I476="Rob","Robusta",IF(I476="Exc","Excelsa",IF(I476="Ara","Arabica",IF(I476="Lib","Liberica",""))))</f>
        <v>Liberica</v>
      </c>
      <c r="O476" t="str">
        <f>IF(J476="M","Medium",IF(J476="L","Light",IF(J476="D","Dark","")))</f>
        <v>Dark</v>
      </c>
      <c r="P476" t="str">
        <f>_xlfn.XLOOKUP(C476,[1]customers!$A$1:$A$1001,[1]customers!$I$1:$I$1001,,0)</f>
        <v>Yes</v>
      </c>
    </row>
    <row r="477" spans="1:16" x14ac:dyDescent="0.25">
      <c r="A477" s="2" t="s">
        <v>897</v>
      </c>
      <c r="B477" s="4">
        <v>43942</v>
      </c>
      <c r="C477" s="2" t="s">
        <v>898</v>
      </c>
      <c r="D477" t="s">
        <v>6175</v>
      </c>
      <c r="E477" s="2">
        <v>3</v>
      </c>
      <c r="F477" s="2" t="str">
        <f>_xlfn.XLOOKUP(C477,[1]customers!$A$1:$A$1001,[1]customers!$B$1:$B$1001,,0)</f>
        <v>Aurlie McCarl</v>
      </c>
      <c r="G477" s="2" t="str">
        <f>IF(_xlfn.XLOOKUP(C477,[1]customers!$A$1:$A$1001,[1]customers!$C$1:$C$1001,,0)=0,"",_xlfn.XLOOKUP(C477,[1]customers!$A$1:$A$1001,[1]customers!$C$1:$C$1001,,0))</f>
        <v/>
      </c>
      <c r="H477" s="2" t="str">
        <f>_xlfn.XLOOKUP(C477,[1]customers!A$1:A$1001,[1]customers!$G$1:$G$1001,,0)</f>
        <v>United States</v>
      </c>
      <c r="I477" t="str">
        <f>INDEX([1]products!$A$1:$G$49,MATCH([1]orders!$D477,[1]products!$A$1:$A$49,0),MATCH([1]orders!I$1,[1]products!$A$1:$G$1,0))</f>
        <v>Ara</v>
      </c>
      <c r="J477" t="str">
        <f>INDEX([1]products!$A$1:$G$49,MATCH([1]orders!$D477,[1]products!$A$1:$A$49,0),MATCH([1]orders!J$1,[1]products!$A$1:$G$1,0))</f>
        <v>M</v>
      </c>
      <c r="K477" s="11">
        <f>INDEX([1]products!$A$1:$G$49,MATCH([1]orders!$D477,[1]products!$A$1:$A$49,0),MATCH([1]orders!K$1,[1]products!$A$1:$G$1,0))</f>
        <v>2.5</v>
      </c>
      <c r="L477" s="3">
        <f>INDEX([1]products!$A$1:$G$49,MATCH([1]orders!$D477,[1]products!$A$1:$A$49,0),MATCH([1]orders!L$1,[1]products!$A$1:$G$1,0))</f>
        <v>25.874999999999996</v>
      </c>
      <c r="M477" s="3">
        <f>L477*E477</f>
        <v>77.624999999999986</v>
      </c>
      <c r="N477" t="str">
        <f>IF(I477="Rob","Robusta",IF(I477="Exc","Excelsa",IF(I477="Ara","Arabica",IF(I477="Lib","Liberica",""))))</f>
        <v>Arabica</v>
      </c>
      <c r="O477" t="str">
        <f>IF(J477="M","Medium",IF(J477="L","Light",IF(J477="D","Dark","")))</f>
        <v>Medium</v>
      </c>
      <c r="P477" t="str">
        <f>_xlfn.XLOOKUP(C477,[1]customers!$A$1:$A$1001,[1]customers!$I$1:$I$1001,,0)</f>
        <v>No</v>
      </c>
    </row>
    <row r="478" spans="1:16" x14ac:dyDescent="0.25">
      <c r="A478" s="2" t="s">
        <v>1884</v>
      </c>
      <c r="B478" s="4">
        <v>43943</v>
      </c>
      <c r="C478" s="2" t="s">
        <v>1885</v>
      </c>
      <c r="D478" t="s">
        <v>6178</v>
      </c>
      <c r="E478" s="2">
        <v>6</v>
      </c>
      <c r="F478" s="2" t="str">
        <f>_xlfn.XLOOKUP(C478,[1]customers!$A$1:$A$1001,[1]customers!$B$1:$B$1001,,0)</f>
        <v>Delmar Beasant</v>
      </c>
      <c r="G478" s="2" t="str">
        <f>IF(_xlfn.XLOOKUP(C478,[1]customers!$A$1:$A$1001,[1]customers!$C$1:$C$1001,,0)=0,"",_xlfn.XLOOKUP(C478,[1]customers!$A$1:$A$1001,[1]customers!$C$1:$C$1001,,0))</f>
        <v/>
      </c>
      <c r="H478" s="2" t="str">
        <f>_xlfn.XLOOKUP(C478,[1]customers!A$1:A$1001,[1]customers!$G$1:$G$1001,,0)</f>
        <v>Ireland</v>
      </c>
      <c r="I478" t="str">
        <f>INDEX([1]products!$A$1:$G$49,MATCH([1]orders!$D478,[1]products!$A$1:$A$49,0),MATCH([1]orders!I$1,[1]products!$A$1:$G$1,0))</f>
        <v>Rob</v>
      </c>
      <c r="J478" t="str">
        <f>INDEX([1]products!$A$1:$G$49,MATCH([1]orders!$D478,[1]products!$A$1:$A$49,0),MATCH([1]orders!J$1,[1]products!$A$1:$G$1,0))</f>
        <v>L</v>
      </c>
      <c r="K478" s="11">
        <f>INDEX([1]products!$A$1:$G$49,MATCH([1]orders!$D478,[1]products!$A$1:$A$49,0),MATCH([1]orders!K$1,[1]products!$A$1:$G$1,0))</f>
        <v>0.2</v>
      </c>
      <c r="L478" s="3">
        <f>INDEX([1]products!$A$1:$G$49,MATCH([1]orders!$D478,[1]products!$A$1:$A$49,0),MATCH([1]orders!L$1,[1]products!$A$1:$G$1,0))</f>
        <v>3.5849999999999995</v>
      </c>
      <c r="M478" s="3">
        <f>L478*E478</f>
        <v>21.509999999999998</v>
      </c>
      <c r="N478" t="str">
        <f>IF(I478="Rob","Robusta",IF(I478="Exc","Excelsa",IF(I478="Ara","Arabica",IF(I478="Lib","Liberica",""))))</f>
        <v>Robusta</v>
      </c>
      <c r="O478" t="str">
        <f>IF(J478="M","Medium",IF(J478="L","Light",IF(J478="D","Dark","")))</f>
        <v>Light</v>
      </c>
      <c r="P478" t="str">
        <f>_xlfn.XLOOKUP(C478,[1]customers!$A$1:$A$1001,[1]customers!$I$1:$I$1001,,0)</f>
        <v>Yes</v>
      </c>
    </row>
    <row r="479" spans="1:16" x14ac:dyDescent="0.25">
      <c r="A479" s="2" t="s">
        <v>553</v>
      </c>
      <c r="B479" s="4">
        <v>43944</v>
      </c>
      <c r="C479" s="2" t="s">
        <v>554</v>
      </c>
      <c r="D479" t="s">
        <v>6148</v>
      </c>
      <c r="E479" s="2">
        <v>5</v>
      </c>
      <c r="F479" s="2" t="str">
        <f>_xlfn.XLOOKUP(C479,[1]customers!$A$1:$A$1001,[1]customers!$B$1:$B$1001,,0)</f>
        <v>Duky Phizackerly</v>
      </c>
      <c r="G479" s="2" t="str">
        <f>IF(_xlfn.XLOOKUP(C479,[1]customers!$A$1:$A$1001,[1]customers!$C$1:$C$1001,,0)=0,"",_xlfn.XLOOKUP(C479,[1]customers!$A$1:$A$1001,[1]customers!$C$1:$C$1001,,0))</f>
        <v>dphizackerlyb@utexas.edu</v>
      </c>
      <c r="H479" s="2" t="str">
        <f>_xlfn.XLOOKUP(C479,[1]customers!A$1:A$1001,[1]customers!$G$1:$G$1001,,0)</f>
        <v>United States</v>
      </c>
      <c r="I479" t="str">
        <f>INDEX([1]products!$A$1:$G$49,MATCH([1]orders!$D479,[1]products!$A$1:$A$49,0),MATCH([1]orders!I$1,[1]products!$A$1:$G$1,0))</f>
        <v>Exc</v>
      </c>
      <c r="J479" t="str">
        <f>INDEX([1]products!$A$1:$G$49,MATCH([1]orders!$D479,[1]products!$A$1:$A$49,0),MATCH([1]orders!J$1,[1]products!$A$1:$G$1,0))</f>
        <v>L</v>
      </c>
      <c r="K479" s="11">
        <f>INDEX([1]products!$A$1:$G$49,MATCH([1]orders!$D479,[1]products!$A$1:$A$49,0),MATCH([1]orders!K$1,[1]products!$A$1:$G$1,0))</f>
        <v>2.5</v>
      </c>
      <c r="L479" s="3">
        <f>INDEX([1]products!$A$1:$G$49,MATCH([1]orders!$D479,[1]products!$A$1:$A$49,0),MATCH([1]orders!L$1,[1]products!$A$1:$G$1,0))</f>
        <v>34.154999999999994</v>
      </c>
      <c r="M479" s="3">
        <f>L479*E479</f>
        <v>170.77499999999998</v>
      </c>
      <c r="N479" t="str">
        <f>IF(I479="Rob","Robusta",IF(I479="Exc","Excelsa",IF(I479="Ara","Arabica",IF(I479="Lib","Liberica",""))))</f>
        <v>Excelsa</v>
      </c>
      <c r="O479" t="str">
        <f>IF(J479="M","Medium",IF(J479="L","Light",IF(J479="D","Dark","")))</f>
        <v>Light</v>
      </c>
      <c r="P479" t="str">
        <f>_xlfn.XLOOKUP(C479,[1]customers!$A$1:$A$1001,[1]customers!$I$1:$I$1001,,0)</f>
        <v>Yes</v>
      </c>
    </row>
    <row r="480" spans="1:16" x14ac:dyDescent="0.25">
      <c r="A480" s="2" t="s">
        <v>3283</v>
      </c>
      <c r="B480" s="4">
        <v>43945</v>
      </c>
      <c r="C480" s="2" t="s">
        <v>3284</v>
      </c>
      <c r="D480" t="s">
        <v>6170</v>
      </c>
      <c r="E480" s="2">
        <v>2</v>
      </c>
      <c r="F480" s="2" t="str">
        <f>_xlfn.XLOOKUP(C480,[1]customers!$A$1:$A$1001,[1]customers!$B$1:$B$1001,,0)</f>
        <v>Felicia Jecock</v>
      </c>
      <c r="G480" s="2" t="str">
        <f>IF(_xlfn.XLOOKUP(C480,[1]customers!$A$1:$A$1001,[1]customers!$C$1:$C$1001,,0)=0,"",_xlfn.XLOOKUP(C480,[1]customers!$A$1:$A$1001,[1]customers!$C$1:$C$1001,,0))</f>
        <v>fjecockdq@unicef.org</v>
      </c>
      <c r="H480" s="2" t="str">
        <f>_xlfn.XLOOKUP(C480,[1]customers!A$1:A$1001,[1]customers!$G$1:$G$1001,,0)</f>
        <v>United States</v>
      </c>
      <c r="I480" t="str">
        <f>INDEX([1]products!$A$1:$G$49,MATCH([1]orders!$D480,[1]products!$A$1:$A$49,0),MATCH([1]orders!I$1,[1]products!$A$1:$G$1,0))</f>
        <v>Lib</v>
      </c>
      <c r="J480" t="str">
        <f>INDEX([1]products!$A$1:$G$49,MATCH([1]orders!$D480,[1]products!$A$1:$A$49,0),MATCH([1]orders!J$1,[1]products!$A$1:$G$1,0))</f>
        <v>L</v>
      </c>
      <c r="K480" s="11">
        <f>INDEX([1]products!$A$1:$G$49,MATCH([1]orders!$D480,[1]products!$A$1:$A$49,0),MATCH([1]orders!K$1,[1]products!$A$1:$G$1,0))</f>
        <v>1</v>
      </c>
      <c r="L480" s="3">
        <f>INDEX([1]products!$A$1:$G$49,MATCH([1]orders!$D480,[1]products!$A$1:$A$49,0),MATCH([1]orders!L$1,[1]products!$A$1:$G$1,0))</f>
        <v>15.85</v>
      </c>
      <c r="M480" s="3">
        <f>L480*E480</f>
        <v>31.7</v>
      </c>
      <c r="N480" t="str">
        <f>IF(I480="Rob","Robusta",IF(I480="Exc","Excelsa",IF(I480="Ara","Arabica",IF(I480="Lib","Liberica",""))))</f>
        <v>Liberica</v>
      </c>
      <c r="O480" t="str">
        <f>IF(J480="M","Medium",IF(J480="L","Light",IF(J480="D","Dark","")))</f>
        <v>Light</v>
      </c>
      <c r="P480" t="str">
        <f>_xlfn.XLOOKUP(C480,[1]customers!$A$1:$A$1001,[1]customers!$I$1:$I$1001,,0)</f>
        <v>No</v>
      </c>
    </row>
    <row r="481" spans="1:16" x14ac:dyDescent="0.25">
      <c r="A481" s="2" t="s">
        <v>2694</v>
      </c>
      <c r="B481" s="4">
        <v>43946</v>
      </c>
      <c r="C481" s="2" t="s">
        <v>2695</v>
      </c>
      <c r="D481" t="s">
        <v>6157</v>
      </c>
      <c r="E481" s="2">
        <v>2</v>
      </c>
      <c r="F481" s="2" t="str">
        <f>_xlfn.XLOOKUP(C481,[1]customers!$A$1:$A$1001,[1]customers!$B$1:$B$1001,,0)</f>
        <v>Itch Norquoy</v>
      </c>
      <c r="G481" s="2" t="str">
        <f>IF(_xlfn.XLOOKUP(C481,[1]customers!$A$1:$A$1001,[1]customers!$C$1:$C$1001,,0)=0,"",_xlfn.XLOOKUP(C481,[1]customers!$A$1:$A$1001,[1]customers!$C$1:$C$1001,,0))</f>
        <v>inorquoyav@businessweek.com</v>
      </c>
      <c r="H481" s="2" t="str">
        <f>_xlfn.XLOOKUP(C481,[1]customers!A$1:A$1001,[1]customers!$G$1:$G$1001,,0)</f>
        <v>United States</v>
      </c>
      <c r="I481" t="str">
        <f>INDEX([1]products!$A$1:$G$49,MATCH([1]orders!$D481,[1]products!$A$1:$A$49,0),MATCH([1]orders!I$1,[1]products!$A$1:$G$1,0))</f>
        <v>Ara</v>
      </c>
      <c r="J481" t="str">
        <f>INDEX([1]products!$A$1:$G$49,MATCH([1]orders!$D481,[1]products!$A$1:$A$49,0),MATCH([1]orders!J$1,[1]products!$A$1:$G$1,0))</f>
        <v>M</v>
      </c>
      <c r="K481" s="11">
        <f>INDEX([1]products!$A$1:$G$49,MATCH([1]orders!$D481,[1]products!$A$1:$A$49,0),MATCH([1]orders!K$1,[1]products!$A$1:$G$1,0))</f>
        <v>0.5</v>
      </c>
      <c r="L481" s="3">
        <f>INDEX([1]products!$A$1:$G$49,MATCH([1]orders!$D481,[1]products!$A$1:$A$49,0),MATCH([1]orders!L$1,[1]products!$A$1:$G$1,0))</f>
        <v>6.75</v>
      </c>
      <c r="M481" s="3">
        <f>L481*E481</f>
        <v>13.5</v>
      </c>
      <c r="N481" t="str">
        <f>IF(I481="Rob","Robusta",IF(I481="Exc","Excelsa",IF(I481="Ara","Arabica",IF(I481="Lib","Liberica",""))))</f>
        <v>Arabica</v>
      </c>
      <c r="O481" t="str">
        <f>IF(J481="M","Medium",IF(J481="L","Light",IF(J481="D","Dark","")))</f>
        <v>Medium</v>
      </c>
      <c r="P481" t="str">
        <f>_xlfn.XLOOKUP(C481,[1]customers!$A$1:$A$1001,[1]customers!$I$1:$I$1001,,0)</f>
        <v>No</v>
      </c>
    </row>
    <row r="482" spans="1:16" x14ac:dyDescent="0.25">
      <c r="A482" s="2" t="s">
        <v>4682</v>
      </c>
      <c r="B482" s="4">
        <v>43947</v>
      </c>
      <c r="C482" s="2" t="s">
        <v>4683</v>
      </c>
      <c r="D482" t="s">
        <v>6162</v>
      </c>
      <c r="E482" s="2">
        <v>4</v>
      </c>
      <c r="F482" s="2" t="str">
        <f>_xlfn.XLOOKUP(C482,[1]customers!$A$1:$A$1001,[1]customers!$B$1:$B$1001,,0)</f>
        <v>Reese Lidgey</v>
      </c>
      <c r="G482" s="2" t="str">
        <f>IF(_xlfn.XLOOKUP(C482,[1]customers!$A$1:$A$1001,[1]customers!$C$1:$C$1001,,0)=0,"",_xlfn.XLOOKUP(C482,[1]customers!$A$1:$A$1001,[1]customers!$C$1:$C$1001,,0))</f>
        <v>rlidgeykm@vimeo.com</v>
      </c>
      <c r="H482" s="2" t="str">
        <f>_xlfn.XLOOKUP(C482,[1]customers!A$1:A$1001,[1]customers!$G$1:$G$1001,,0)</f>
        <v>United States</v>
      </c>
      <c r="I482" t="str">
        <f>INDEX([1]products!$A$1:$G$49,MATCH([1]orders!$D482,[1]products!$A$1:$A$49,0),MATCH([1]orders!I$1,[1]products!$A$1:$G$1,0))</f>
        <v>Lib</v>
      </c>
      <c r="J482" t="str">
        <f>INDEX([1]products!$A$1:$G$49,MATCH([1]orders!$D482,[1]products!$A$1:$A$49,0),MATCH([1]orders!J$1,[1]products!$A$1:$G$1,0))</f>
        <v>M</v>
      </c>
      <c r="K482" s="11">
        <f>INDEX([1]products!$A$1:$G$49,MATCH([1]orders!$D482,[1]products!$A$1:$A$49,0),MATCH([1]orders!K$1,[1]products!$A$1:$G$1,0))</f>
        <v>1</v>
      </c>
      <c r="L482" s="3">
        <f>INDEX([1]products!$A$1:$G$49,MATCH([1]orders!$D482,[1]products!$A$1:$A$49,0),MATCH([1]orders!L$1,[1]products!$A$1:$G$1,0))</f>
        <v>14.55</v>
      </c>
      <c r="M482" s="3">
        <f>L482*E482</f>
        <v>58.2</v>
      </c>
      <c r="N482" t="str">
        <f>IF(I482="Rob","Robusta",IF(I482="Exc","Excelsa",IF(I482="Ara","Arabica",IF(I482="Lib","Liberica",""))))</f>
        <v>Liberica</v>
      </c>
      <c r="O482" t="str">
        <f>IF(J482="M","Medium",IF(J482="L","Light",IF(J482="D","Dark","")))</f>
        <v>Medium</v>
      </c>
      <c r="P482" t="str">
        <f>_xlfn.XLOOKUP(C482,[1]customers!$A$1:$A$1001,[1]customers!$I$1:$I$1001,,0)</f>
        <v>No</v>
      </c>
    </row>
    <row r="483" spans="1:16" x14ac:dyDescent="0.25">
      <c r="A483" s="2" t="s">
        <v>5141</v>
      </c>
      <c r="B483" s="4">
        <v>43948</v>
      </c>
      <c r="C483" s="2" t="s">
        <v>5142</v>
      </c>
      <c r="D483" t="s">
        <v>6170</v>
      </c>
      <c r="E483" s="2">
        <v>3</v>
      </c>
      <c r="F483" s="2" t="str">
        <f>_xlfn.XLOOKUP(C483,[1]customers!$A$1:$A$1001,[1]customers!$B$1:$B$1001,,0)</f>
        <v>Tess Benediktovich</v>
      </c>
      <c r="G483" s="2" t="str">
        <f>IF(_xlfn.XLOOKUP(C483,[1]customers!$A$1:$A$1001,[1]customers!$C$1:$C$1001,,0)=0,"",_xlfn.XLOOKUP(C483,[1]customers!$A$1:$A$1001,[1]customers!$C$1:$C$1001,,0))</f>
        <v>tbenediktovichmv@ebay.com</v>
      </c>
      <c r="H483" s="2" t="str">
        <f>_xlfn.XLOOKUP(C483,[1]customers!A$1:A$1001,[1]customers!$G$1:$G$1001,,0)</f>
        <v>United States</v>
      </c>
      <c r="I483" t="str">
        <f>INDEX([1]products!$A$1:$G$49,MATCH([1]orders!$D483,[1]products!$A$1:$A$49,0),MATCH([1]orders!I$1,[1]products!$A$1:$G$1,0))</f>
        <v>Lib</v>
      </c>
      <c r="J483" t="str">
        <f>INDEX([1]products!$A$1:$G$49,MATCH([1]orders!$D483,[1]products!$A$1:$A$49,0),MATCH([1]orders!J$1,[1]products!$A$1:$G$1,0))</f>
        <v>L</v>
      </c>
      <c r="K483" s="11">
        <f>INDEX([1]products!$A$1:$G$49,MATCH([1]orders!$D483,[1]products!$A$1:$A$49,0),MATCH([1]orders!K$1,[1]products!$A$1:$G$1,0))</f>
        <v>1</v>
      </c>
      <c r="L483" s="3">
        <f>INDEX([1]products!$A$1:$G$49,MATCH([1]orders!$D483,[1]products!$A$1:$A$49,0),MATCH([1]orders!L$1,[1]products!$A$1:$G$1,0))</f>
        <v>15.85</v>
      </c>
      <c r="M483" s="3">
        <f>L483*E483</f>
        <v>47.55</v>
      </c>
      <c r="N483" t="str">
        <f>IF(I483="Rob","Robusta",IF(I483="Exc","Excelsa",IF(I483="Ara","Arabica",IF(I483="Lib","Liberica",""))))</f>
        <v>Liberica</v>
      </c>
      <c r="O483" t="str">
        <f>IF(J483="M","Medium",IF(J483="L","Light",IF(J483="D","Dark","")))</f>
        <v>Light</v>
      </c>
      <c r="P483" t="str">
        <f>_xlfn.XLOOKUP(C483,[1]customers!$A$1:$A$1001,[1]customers!$I$1:$I$1001,,0)</f>
        <v>Yes</v>
      </c>
    </row>
    <row r="484" spans="1:16" x14ac:dyDescent="0.25">
      <c r="A484" s="2" t="s">
        <v>1001</v>
      </c>
      <c r="B484" s="4">
        <v>43949</v>
      </c>
      <c r="C484" s="2" t="s">
        <v>1002</v>
      </c>
      <c r="D484" t="s">
        <v>6175</v>
      </c>
      <c r="E484" s="2">
        <v>4</v>
      </c>
      <c r="F484" s="2" t="str">
        <f>_xlfn.XLOOKUP(C484,[1]customers!$A$1:$A$1001,[1]customers!$B$1:$B$1001,,0)</f>
        <v>Adham Greenhead</v>
      </c>
      <c r="G484" s="2" t="str">
        <f>IF(_xlfn.XLOOKUP(C484,[1]customers!$A$1:$A$1001,[1]customers!$C$1:$C$1001,,0)=0,"",_xlfn.XLOOKUP(C484,[1]customers!$A$1:$A$1001,[1]customers!$C$1:$C$1001,,0))</f>
        <v>agreenhead2j@dailymail.co.uk</v>
      </c>
      <c r="H484" s="2" t="str">
        <f>_xlfn.XLOOKUP(C484,[1]customers!A$1:A$1001,[1]customers!$G$1:$G$1001,,0)</f>
        <v>United States</v>
      </c>
      <c r="I484" t="str">
        <f>INDEX([1]products!$A$1:$G$49,MATCH([1]orders!$D484,[1]products!$A$1:$A$49,0),MATCH([1]orders!I$1,[1]products!$A$1:$G$1,0))</f>
        <v>Ara</v>
      </c>
      <c r="J484" t="str">
        <f>INDEX([1]products!$A$1:$G$49,MATCH([1]orders!$D484,[1]products!$A$1:$A$49,0),MATCH([1]orders!J$1,[1]products!$A$1:$G$1,0))</f>
        <v>M</v>
      </c>
      <c r="K484" s="11">
        <f>INDEX([1]products!$A$1:$G$49,MATCH([1]orders!$D484,[1]products!$A$1:$A$49,0),MATCH([1]orders!K$1,[1]products!$A$1:$G$1,0))</f>
        <v>2.5</v>
      </c>
      <c r="L484" s="3">
        <f>INDEX([1]products!$A$1:$G$49,MATCH([1]orders!$D484,[1]products!$A$1:$A$49,0),MATCH([1]orders!L$1,[1]products!$A$1:$G$1,0))</f>
        <v>25.874999999999996</v>
      </c>
      <c r="M484" s="3">
        <f>L484*E484</f>
        <v>103.49999999999999</v>
      </c>
      <c r="N484" t="str">
        <f>IF(I484="Rob","Robusta",IF(I484="Exc","Excelsa",IF(I484="Ara","Arabica",IF(I484="Lib","Liberica",""))))</f>
        <v>Arabica</v>
      </c>
      <c r="O484" t="str">
        <f>IF(J484="M","Medium",IF(J484="L","Light",IF(J484="D","Dark","")))</f>
        <v>Medium</v>
      </c>
      <c r="P484" t="str">
        <f>_xlfn.XLOOKUP(C484,[1]customers!$A$1:$A$1001,[1]customers!$I$1:$I$1001,,0)</f>
        <v>No</v>
      </c>
    </row>
    <row r="485" spans="1:16" x14ac:dyDescent="0.25">
      <c r="A485" s="2" t="s">
        <v>3911</v>
      </c>
      <c r="B485" s="4">
        <v>43950</v>
      </c>
      <c r="C485" s="2" t="s">
        <v>3840</v>
      </c>
      <c r="D485" t="s">
        <v>6164</v>
      </c>
      <c r="E485" s="2">
        <v>3</v>
      </c>
      <c r="F485" s="2" t="str">
        <f>_xlfn.XLOOKUP(C485,[1]customers!$A$1:$A$1001,[1]customers!$B$1:$B$1001,,0)</f>
        <v>Cody Verissimo</v>
      </c>
      <c r="G485" s="2" t="str">
        <f>IF(_xlfn.XLOOKUP(C485,[1]customers!$A$1:$A$1001,[1]customers!$C$1:$C$1001,,0)=0,"",_xlfn.XLOOKUP(C485,[1]customers!$A$1:$A$1001,[1]customers!$C$1:$C$1001,,0))</f>
        <v>cverissimogh@theglobeandmail.com</v>
      </c>
      <c r="H485" s="2" t="str">
        <f>_xlfn.XLOOKUP(C485,[1]customers!A$1:A$1001,[1]customers!$G$1:$G$1001,,0)</f>
        <v>United Kingdom</v>
      </c>
      <c r="I485" t="str">
        <f>INDEX([1]products!$A$1:$G$49,MATCH([1]orders!$D485,[1]products!$A$1:$A$49,0),MATCH([1]orders!I$1,[1]products!$A$1:$G$1,0))</f>
        <v>Lib</v>
      </c>
      <c r="J485" t="str">
        <f>INDEX([1]products!$A$1:$G$49,MATCH([1]orders!$D485,[1]products!$A$1:$A$49,0),MATCH([1]orders!J$1,[1]products!$A$1:$G$1,0))</f>
        <v>L</v>
      </c>
      <c r="K485" s="11">
        <f>INDEX([1]products!$A$1:$G$49,MATCH([1]orders!$D485,[1]products!$A$1:$A$49,0),MATCH([1]orders!K$1,[1]products!$A$1:$G$1,0))</f>
        <v>2.5</v>
      </c>
      <c r="L485" s="3">
        <f>INDEX([1]products!$A$1:$G$49,MATCH([1]orders!$D485,[1]products!$A$1:$A$49,0),MATCH([1]orders!L$1,[1]products!$A$1:$G$1,0))</f>
        <v>36.454999999999998</v>
      </c>
      <c r="M485" s="3">
        <f>L485*E485</f>
        <v>109.36499999999999</v>
      </c>
      <c r="N485" t="str">
        <f>IF(I485="Rob","Robusta",IF(I485="Exc","Excelsa",IF(I485="Ara","Arabica",IF(I485="Lib","Liberica",""))))</f>
        <v>Liberica</v>
      </c>
      <c r="O485" t="str">
        <f>IF(J485="M","Medium",IF(J485="L","Light",IF(J485="D","Dark","")))</f>
        <v>Light</v>
      </c>
      <c r="P485" t="str">
        <f>_xlfn.XLOOKUP(C485,[1]customers!$A$1:$A$1001,[1]customers!$I$1:$I$1001,,0)</f>
        <v>Yes</v>
      </c>
    </row>
    <row r="486" spans="1:16" x14ac:dyDescent="0.25">
      <c r="A486" s="2" t="s">
        <v>1043</v>
      </c>
      <c r="B486" s="4">
        <v>43951</v>
      </c>
      <c r="C486" s="2" t="s">
        <v>1044</v>
      </c>
      <c r="D486" t="s">
        <v>6159</v>
      </c>
      <c r="E486" s="2">
        <v>3</v>
      </c>
      <c r="F486" s="2" t="str">
        <f>_xlfn.XLOOKUP(C486,[1]customers!$A$1:$A$1001,[1]customers!$B$1:$B$1001,,0)</f>
        <v>Aube Follett</v>
      </c>
      <c r="G486" s="2" t="str">
        <f>IF(_xlfn.XLOOKUP(C486,[1]customers!$A$1:$A$1001,[1]customers!$C$1:$C$1001,,0)=0,"",_xlfn.XLOOKUP(C486,[1]customers!$A$1:$A$1001,[1]customers!$C$1:$C$1001,,0))</f>
        <v/>
      </c>
      <c r="H486" s="2" t="str">
        <f>_xlfn.XLOOKUP(C486,[1]customers!A$1:A$1001,[1]customers!$G$1:$G$1001,,0)</f>
        <v>United States</v>
      </c>
      <c r="I486" t="str">
        <f>INDEX([1]products!$A$1:$G$49,MATCH([1]orders!$D486,[1]products!$A$1:$A$49,0),MATCH([1]orders!I$1,[1]products!$A$1:$G$1,0))</f>
        <v>Lib</v>
      </c>
      <c r="J486" t="str">
        <f>INDEX([1]products!$A$1:$G$49,MATCH([1]orders!$D486,[1]products!$A$1:$A$49,0),MATCH([1]orders!J$1,[1]products!$A$1:$G$1,0))</f>
        <v>M</v>
      </c>
      <c r="K486" s="11">
        <f>INDEX([1]products!$A$1:$G$49,MATCH([1]orders!$D486,[1]products!$A$1:$A$49,0),MATCH([1]orders!K$1,[1]products!$A$1:$G$1,0))</f>
        <v>0.2</v>
      </c>
      <c r="L486" s="3">
        <f>INDEX([1]products!$A$1:$G$49,MATCH([1]orders!$D486,[1]products!$A$1:$A$49,0),MATCH([1]orders!L$1,[1]products!$A$1:$G$1,0))</f>
        <v>4.3650000000000002</v>
      </c>
      <c r="M486" s="3">
        <f>L486*E486</f>
        <v>13.095000000000001</v>
      </c>
      <c r="N486" t="str">
        <f>IF(I486="Rob","Robusta",IF(I486="Exc","Excelsa",IF(I486="Ara","Arabica",IF(I486="Lib","Liberica",""))))</f>
        <v>Liberica</v>
      </c>
      <c r="O486" t="str">
        <f>IF(J486="M","Medium",IF(J486="L","Light",IF(J486="D","Dark","")))</f>
        <v>Medium</v>
      </c>
      <c r="P486" t="str">
        <f>_xlfn.XLOOKUP(C486,[1]customers!$A$1:$A$1001,[1]customers!$I$1:$I$1001,,0)</f>
        <v>Yes</v>
      </c>
    </row>
    <row r="487" spans="1:16" x14ac:dyDescent="0.25">
      <c r="A487" s="2" t="s">
        <v>2721</v>
      </c>
      <c r="B487" s="4">
        <v>43952</v>
      </c>
      <c r="C487" s="2" t="s">
        <v>2722</v>
      </c>
      <c r="D487" t="s">
        <v>6180</v>
      </c>
      <c r="E487" s="2">
        <v>5</v>
      </c>
      <c r="F487" s="2" t="str">
        <f>_xlfn.XLOOKUP(C487,[1]customers!$A$1:$A$1001,[1]customers!$B$1:$B$1001,,0)</f>
        <v>Xenos Gibbons</v>
      </c>
      <c r="G487" s="2" t="str">
        <f>IF(_xlfn.XLOOKUP(C487,[1]customers!$A$1:$A$1001,[1]customers!$C$1:$C$1001,,0)=0,"",_xlfn.XLOOKUP(C487,[1]customers!$A$1:$A$1001,[1]customers!$C$1:$C$1001,,0))</f>
        <v>xgibbonsb0@artisteer.com</v>
      </c>
      <c r="H487" s="2" t="str">
        <f>_xlfn.XLOOKUP(C487,[1]customers!A$1:A$1001,[1]customers!$G$1:$G$1001,,0)</f>
        <v>United States</v>
      </c>
      <c r="I487" t="str">
        <f>INDEX([1]products!$A$1:$G$49,MATCH([1]orders!$D487,[1]products!$A$1:$A$49,0),MATCH([1]orders!I$1,[1]products!$A$1:$G$1,0))</f>
        <v>Ara</v>
      </c>
      <c r="J487" t="str">
        <f>INDEX([1]products!$A$1:$G$49,MATCH([1]orders!$D487,[1]products!$A$1:$A$49,0),MATCH([1]orders!J$1,[1]products!$A$1:$G$1,0))</f>
        <v>L</v>
      </c>
      <c r="K487" s="11">
        <f>INDEX([1]products!$A$1:$G$49,MATCH([1]orders!$D487,[1]products!$A$1:$A$49,0),MATCH([1]orders!K$1,[1]products!$A$1:$G$1,0))</f>
        <v>0.5</v>
      </c>
      <c r="L487" s="3">
        <f>INDEX([1]products!$A$1:$G$49,MATCH([1]orders!$D487,[1]products!$A$1:$A$49,0),MATCH([1]orders!L$1,[1]products!$A$1:$G$1,0))</f>
        <v>7.77</v>
      </c>
      <c r="M487" s="3">
        <f>L487*E487</f>
        <v>38.849999999999994</v>
      </c>
      <c r="N487" t="str">
        <f>IF(I487="Rob","Robusta",IF(I487="Exc","Excelsa",IF(I487="Ara","Arabica",IF(I487="Lib","Liberica",""))))</f>
        <v>Arabica</v>
      </c>
      <c r="O487" t="str">
        <f>IF(J487="M","Medium",IF(J487="L","Light",IF(J487="D","Dark","")))</f>
        <v>Light</v>
      </c>
      <c r="P487" t="str">
        <f>_xlfn.XLOOKUP(C487,[1]customers!$A$1:$A$1001,[1]customers!$I$1:$I$1001,,0)</f>
        <v>No</v>
      </c>
    </row>
    <row r="488" spans="1:16" x14ac:dyDescent="0.25">
      <c r="A488" s="2" t="s">
        <v>5205</v>
      </c>
      <c r="B488" s="4">
        <v>43953</v>
      </c>
      <c r="C488" s="2" t="s">
        <v>5206</v>
      </c>
      <c r="D488" t="s">
        <v>6168</v>
      </c>
      <c r="E488" s="2">
        <v>1</v>
      </c>
      <c r="F488" s="2" t="str">
        <f>_xlfn.XLOOKUP(C488,[1]customers!$A$1:$A$1001,[1]customers!$B$1:$B$1001,,0)</f>
        <v>Nadeen Broomer</v>
      </c>
      <c r="G488" s="2" t="str">
        <f>IF(_xlfn.XLOOKUP(C488,[1]customers!$A$1:$A$1001,[1]customers!$C$1:$C$1001,,0)=0,"",_xlfn.XLOOKUP(C488,[1]customers!$A$1:$A$1001,[1]customers!$C$1:$C$1001,,0))</f>
        <v>nbroomern6@examiner.com</v>
      </c>
      <c r="H488" s="2" t="str">
        <f>_xlfn.XLOOKUP(C488,[1]customers!A$1:A$1001,[1]customers!$G$1:$G$1001,,0)</f>
        <v>United States</v>
      </c>
      <c r="I488" t="str">
        <f>INDEX([1]products!$A$1:$G$49,MATCH([1]orders!$D488,[1]products!$A$1:$A$49,0),MATCH([1]orders!I$1,[1]products!$A$1:$G$1,0))</f>
        <v>Ara</v>
      </c>
      <c r="J488" t="str">
        <f>INDEX([1]products!$A$1:$G$49,MATCH([1]orders!$D488,[1]products!$A$1:$A$49,0),MATCH([1]orders!J$1,[1]products!$A$1:$G$1,0))</f>
        <v>D</v>
      </c>
      <c r="K488" s="11">
        <f>INDEX([1]products!$A$1:$G$49,MATCH([1]orders!$D488,[1]products!$A$1:$A$49,0),MATCH([1]orders!K$1,[1]products!$A$1:$G$1,0))</f>
        <v>2.5</v>
      </c>
      <c r="L488" s="3">
        <f>INDEX([1]products!$A$1:$G$49,MATCH([1]orders!$D488,[1]products!$A$1:$A$49,0),MATCH([1]orders!L$1,[1]products!$A$1:$G$1,0))</f>
        <v>22.884999999999998</v>
      </c>
      <c r="M488" s="3">
        <f>L488*E488</f>
        <v>22.884999999999998</v>
      </c>
      <c r="N488" t="str">
        <f>IF(I488="Rob","Robusta",IF(I488="Exc","Excelsa",IF(I488="Ara","Arabica",IF(I488="Lib","Liberica",""))))</f>
        <v>Arabica</v>
      </c>
      <c r="O488" t="str">
        <f>IF(J488="M","Medium",IF(J488="L","Light",IF(J488="D","Dark","")))</f>
        <v>Dark</v>
      </c>
      <c r="P488" t="str">
        <f>_xlfn.XLOOKUP(C488,[1]customers!$A$1:$A$1001,[1]customers!$I$1:$I$1001,,0)</f>
        <v>No</v>
      </c>
    </row>
    <row r="489" spans="1:16" x14ac:dyDescent="0.25">
      <c r="A489" s="2" t="s">
        <v>2844</v>
      </c>
      <c r="B489" s="4">
        <v>43954</v>
      </c>
      <c r="C489" s="2" t="s">
        <v>2845</v>
      </c>
      <c r="D489" t="s">
        <v>6182</v>
      </c>
      <c r="E489" s="2">
        <v>5</v>
      </c>
      <c r="F489" s="2" t="str">
        <f>_xlfn.XLOOKUP(C489,[1]customers!$A$1:$A$1001,[1]customers!$B$1:$B$1001,,0)</f>
        <v>Broderick McGilvra</v>
      </c>
      <c r="G489" s="2" t="str">
        <f>IF(_xlfn.XLOOKUP(C489,[1]customers!$A$1:$A$1001,[1]customers!$C$1:$C$1001,,0)=0,"",_xlfn.XLOOKUP(C489,[1]customers!$A$1:$A$1001,[1]customers!$C$1:$C$1001,,0))</f>
        <v>bmcgilvrabm@so-net.ne.jp</v>
      </c>
      <c r="H489" s="2" t="str">
        <f>_xlfn.XLOOKUP(C489,[1]customers!A$1:A$1001,[1]customers!$G$1:$G$1001,,0)</f>
        <v>United States</v>
      </c>
      <c r="I489" t="str">
        <f>INDEX([1]products!$A$1:$G$49,MATCH([1]orders!$D489,[1]products!$A$1:$A$49,0),MATCH([1]orders!I$1,[1]products!$A$1:$G$1,0))</f>
        <v>Ara</v>
      </c>
      <c r="J489" t="str">
        <f>INDEX([1]products!$A$1:$G$49,MATCH([1]orders!$D489,[1]products!$A$1:$A$49,0),MATCH([1]orders!J$1,[1]products!$A$1:$G$1,0))</f>
        <v>L</v>
      </c>
      <c r="K489" s="11">
        <f>INDEX([1]products!$A$1:$G$49,MATCH([1]orders!$D489,[1]products!$A$1:$A$49,0),MATCH([1]orders!K$1,[1]products!$A$1:$G$1,0))</f>
        <v>2.5</v>
      </c>
      <c r="L489" s="3">
        <f>INDEX([1]products!$A$1:$G$49,MATCH([1]orders!$D489,[1]products!$A$1:$A$49,0),MATCH([1]orders!L$1,[1]products!$A$1:$G$1,0))</f>
        <v>29.784999999999997</v>
      </c>
      <c r="M489" s="3">
        <f>L489*E489</f>
        <v>148.92499999999998</v>
      </c>
      <c r="N489" t="str">
        <f>IF(I489="Rob","Robusta",IF(I489="Exc","Excelsa",IF(I489="Ara","Arabica",IF(I489="Lib","Liberica",""))))</f>
        <v>Arabica</v>
      </c>
      <c r="O489" t="str">
        <f>IF(J489="M","Medium",IF(J489="L","Light",IF(J489="D","Dark","")))</f>
        <v>Light</v>
      </c>
      <c r="P489" t="str">
        <f>_xlfn.XLOOKUP(C489,[1]customers!$A$1:$A$1001,[1]customers!$I$1:$I$1001,,0)</f>
        <v>Yes</v>
      </c>
    </row>
    <row r="490" spans="1:16" x14ac:dyDescent="0.25">
      <c r="A490" s="2" t="s">
        <v>5129</v>
      </c>
      <c r="B490" s="4">
        <v>43955</v>
      </c>
      <c r="C490" s="2" t="s">
        <v>5130</v>
      </c>
      <c r="D490" t="s">
        <v>6172</v>
      </c>
      <c r="E490" s="2">
        <v>5</v>
      </c>
      <c r="F490" s="2" t="str">
        <f>_xlfn.XLOOKUP(C490,[1]customers!$A$1:$A$1001,[1]customers!$B$1:$B$1001,,0)</f>
        <v>Ericka Tripp</v>
      </c>
      <c r="G490" s="2" t="str">
        <f>IF(_xlfn.XLOOKUP(C490,[1]customers!$A$1:$A$1001,[1]customers!$C$1:$C$1001,,0)=0,"",_xlfn.XLOOKUP(C490,[1]customers!$A$1:$A$1001,[1]customers!$C$1:$C$1001,,0))</f>
        <v>etrippmt@wp.com</v>
      </c>
      <c r="H490" s="2" t="str">
        <f>_xlfn.XLOOKUP(C490,[1]customers!A$1:A$1001,[1]customers!$G$1:$G$1001,,0)</f>
        <v>United States</v>
      </c>
      <c r="I490" t="str">
        <f>INDEX([1]products!$A$1:$G$49,MATCH([1]orders!$D490,[1]products!$A$1:$A$49,0),MATCH([1]orders!I$1,[1]products!$A$1:$G$1,0))</f>
        <v>Rob</v>
      </c>
      <c r="J490" t="str">
        <f>INDEX([1]products!$A$1:$G$49,MATCH([1]orders!$D490,[1]products!$A$1:$A$49,0),MATCH([1]orders!J$1,[1]products!$A$1:$G$1,0))</f>
        <v>D</v>
      </c>
      <c r="K490" s="11">
        <f>INDEX([1]products!$A$1:$G$49,MATCH([1]orders!$D490,[1]products!$A$1:$A$49,0),MATCH([1]orders!K$1,[1]products!$A$1:$G$1,0))</f>
        <v>0.5</v>
      </c>
      <c r="L490" s="3">
        <f>INDEX([1]products!$A$1:$G$49,MATCH([1]orders!$D490,[1]products!$A$1:$A$49,0),MATCH([1]orders!L$1,[1]products!$A$1:$G$1,0))</f>
        <v>5.3699999999999992</v>
      </c>
      <c r="M490" s="3">
        <f>L490*E490</f>
        <v>26.849999999999994</v>
      </c>
      <c r="N490" t="str">
        <f>IF(I490="Rob","Robusta",IF(I490="Exc","Excelsa",IF(I490="Ara","Arabica",IF(I490="Lib","Liberica",""))))</f>
        <v>Robusta</v>
      </c>
      <c r="O490" t="str">
        <f>IF(J490="M","Medium",IF(J490="L","Light",IF(J490="D","Dark","")))</f>
        <v>Dark</v>
      </c>
      <c r="P490" t="str">
        <f>_xlfn.XLOOKUP(C490,[1]customers!$A$1:$A$1001,[1]customers!$I$1:$I$1001,,0)</f>
        <v>No</v>
      </c>
    </row>
    <row r="491" spans="1:16" x14ac:dyDescent="0.25">
      <c r="A491" s="2" t="s">
        <v>3927</v>
      </c>
      <c r="B491" s="4">
        <v>43956</v>
      </c>
      <c r="C491" s="2" t="s">
        <v>3928</v>
      </c>
      <c r="D491" t="s">
        <v>6159</v>
      </c>
      <c r="E491" s="2">
        <v>6</v>
      </c>
      <c r="F491" s="2" t="str">
        <f>_xlfn.XLOOKUP(C491,[1]customers!$A$1:$A$1001,[1]customers!$B$1:$B$1001,,0)</f>
        <v>Ancell Fendt</v>
      </c>
      <c r="G491" s="2" t="str">
        <f>IF(_xlfn.XLOOKUP(C491,[1]customers!$A$1:$A$1001,[1]customers!$C$1:$C$1001,,0)=0,"",_xlfn.XLOOKUP(C491,[1]customers!$A$1:$A$1001,[1]customers!$C$1:$C$1001,,0))</f>
        <v>afendtgx@forbes.com</v>
      </c>
      <c r="H491" s="2" t="str">
        <f>_xlfn.XLOOKUP(C491,[1]customers!A$1:A$1001,[1]customers!$G$1:$G$1001,,0)</f>
        <v>United States</v>
      </c>
      <c r="I491" t="str">
        <f>INDEX([1]products!$A$1:$G$49,MATCH([1]orders!$D491,[1]products!$A$1:$A$49,0),MATCH([1]orders!I$1,[1]products!$A$1:$G$1,0))</f>
        <v>Lib</v>
      </c>
      <c r="J491" t="str">
        <f>INDEX([1]products!$A$1:$G$49,MATCH([1]orders!$D491,[1]products!$A$1:$A$49,0),MATCH([1]orders!J$1,[1]products!$A$1:$G$1,0))</f>
        <v>M</v>
      </c>
      <c r="K491" s="11">
        <f>INDEX([1]products!$A$1:$G$49,MATCH([1]orders!$D491,[1]products!$A$1:$A$49,0),MATCH([1]orders!K$1,[1]products!$A$1:$G$1,0))</f>
        <v>0.2</v>
      </c>
      <c r="L491" s="3">
        <f>INDEX([1]products!$A$1:$G$49,MATCH([1]orders!$D491,[1]products!$A$1:$A$49,0),MATCH([1]orders!L$1,[1]products!$A$1:$G$1,0))</f>
        <v>4.3650000000000002</v>
      </c>
      <c r="M491" s="3">
        <f>L491*E491</f>
        <v>26.19</v>
      </c>
      <c r="N491" t="str">
        <f>IF(I491="Rob","Robusta",IF(I491="Exc","Excelsa",IF(I491="Ara","Arabica",IF(I491="Lib","Liberica",""))))</f>
        <v>Liberica</v>
      </c>
      <c r="O491" t="str">
        <f>IF(J491="M","Medium",IF(J491="L","Light",IF(J491="D","Dark","")))</f>
        <v>Medium</v>
      </c>
      <c r="P491" t="str">
        <f>_xlfn.XLOOKUP(C491,[1]customers!$A$1:$A$1001,[1]customers!$I$1:$I$1001,,0)</f>
        <v>Yes</v>
      </c>
    </row>
    <row r="492" spans="1:16" x14ac:dyDescent="0.25">
      <c r="A492" s="2" t="s">
        <v>3900</v>
      </c>
      <c r="B492" s="4">
        <v>43957</v>
      </c>
      <c r="C492" s="2" t="s">
        <v>3901</v>
      </c>
      <c r="D492" t="s">
        <v>6165</v>
      </c>
      <c r="E492" s="2">
        <v>4</v>
      </c>
      <c r="F492" s="2" t="str">
        <f>_xlfn.XLOOKUP(C492,[1]customers!$A$1:$A$1001,[1]customers!$B$1:$B$1001,,0)</f>
        <v>Jorge Bettison</v>
      </c>
      <c r="G492" s="2" t="str">
        <f>IF(_xlfn.XLOOKUP(C492,[1]customers!$A$1:$A$1001,[1]customers!$C$1:$C$1001,,0)=0,"",_xlfn.XLOOKUP(C492,[1]customers!$A$1:$A$1001,[1]customers!$C$1:$C$1001,,0))</f>
        <v/>
      </c>
      <c r="H492" s="2" t="str">
        <f>_xlfn.XLOOKUP(C492,[1]customers!A$1:A$1001,[1]customers!$G$1:$G$1001,,0)</f>
        <v>Ireland</v>
      </c>
      <c r="I492" t="str">
        <f>INDEX([1]products!$A$1:$G$49,MATCH([1]orders!$D492,[1]products!$A$1:$A$49,0),MATCH([1]orders!I$1,[1]products!$A$1:$G$1,0))</f>
        <v>Lib</v>
      </c>
      <c r="J492" t="str">
        <f>INDEX([1]products!$A$1:$G$49,MATCH([1]orders!$D492,[1]products!$A$1:$A$49,0),MATCH([1]orders!J$1,[1]products!$A$1:$G$1,0))</f>
        <v>D</v>
      </c>
      <c r="K492" s="11">
        <f>INDEX([1]products!$A$1:$G$49,MATCH([1]orders!$D492,[1]products!$A$1:$A$49,0),MATCH([1]orders!K$1,[1]products!$A$1:$G$1,0))</f>
        <v>2.5</v>
      </c>
      <c r="L492" s="3">
        <f>INDEX([1]products!$A$1:$G$49,MATCH([1]orders!$D492,[1]products!$A$1:$A$49,0),MATCH([1]orders!L$1,[1]products!$A$1:$G$1,0))</f>
        <v>29.784999999999997</v>
      </c>
      <c r="M492" s="3">
        <f>L492*E492</f>
        <v>119.13999999999999</v>
      </c>
      <c r="N492" t="str">
        <f>IF(I492="Rob","Robusta",IF(I492="Exc","Excelsa",IF(I492="Ara","Arabica",IF(I492="Lib","Liberica",""))))</f>
        <v>Liberica</v>
      </c>
      <c r="O492" t="str">
        <f>IF(J492="M","Medium",IF(J492="L","Light",IF(J492="D","Dark","")))</f>
        <v>Dark</v>
      </c>
      <c r="P492" t="str">
        <f>_xlfn.XLOOKUP(C492,[1]customers!$A$1:$A$1001,[1]customers!$I$1:$I$1001,,0)</f>
        <v>No</v>
      </c>
    </row>
    <row r="493" spans="1:16" x14ac:dyDescent="0.25">
      <c r="A493" s="2" t="s">
        <v>4551</v>
      </c>
      <c r="B493" s="4">
        <v>43958</v>
      </c>
      <c r="C493" s="2" t="s">
        <v>4552</v>
      </c>
      <c r="D493" t="s">
        <v>6170</v>
      </c>
      <c r="E493" s="2">
        <v>5</v>
      </c>
      <c r="F493" s="2" t="str">
        <f>_xlfn.XLOOKUP(C493,[1]customers!$A$1:$A$1001,[1]customers!$B$1:$B$1001,,0)</f>
        <v>Granger Fantham</v>
      </c>
      <c r="G493" s="2" t="str">
        <f>IF(_xlfn.XLOOKUP(C493,[1]customers!$A$1:$A$1001,[1]customers!$C$1:$C$1001,,0)=0,"",_xlfn.XLOOKUP(C493,[1]customers!$A$1:$A$1001,[1]customers!$C$1:$C$1001,,0))</f>
        <v>gfanthamjz@hexun.com</v>
      </c>
      <c r="H493" s="2" t="str">
        <f>_xlfn.XLOOKUP(C493,[1]customers!A$1:A$1001,[1]customers!$G$1:$G$1001,,0)</f>
        <v>United States</v>
      </c>
      <c r="I493" t="str">
        <f>INDEX([1]products!$A$1:$G$49,MATCH([1]orders!$D493,[1]products!$A$1:$A$49,0),MATCH([1]orders!I$1,[1]products!$A$1:$G$1,0))</f>
        <v>Lib</v>
      </c>
      <c r="J493" t="str">
        <f>INDEX([1]products!$A$1:$G$49,MATCH([1]orders!$D493,[1]products!$A$1:$A$49,0),MATCH([1]orders!J$1,[1]products!$A$1:$G$1,0))</f>
        <v>L</v>
      </c>
      <c r="K493" s="11">
        <f>INDEX([1]products!$A$1:$G$49,MATCH([1]orders!$D493,[1]products!$A$1:$A$49,0),MATCH([1]orders!K$1,[1]products!$A$1:$G$1,0))</f>
        <v>1</v>
      </c>
      <c r="L493" s="3">
        <f>INDEX([1]products!$A$1:$G$49,MATCH([1]orders!$D493,[1]products!$A$1:$A$49,0),MATCH([1]orders!L$1,[1]products!$A$1:$G$1,0))</f>
        <v>15.85</v>
      </c>
      <c r="M493" s="3">
        <f>L493*E493</f>
        <v>79.25</v>
      </c>
      <c r="N493" t="str">
        <f>IF(I493="Rob","Robusta",IF(I493="Exc","Excelsa",IF(I493="Ara","Arabica",IF(I493="Lib","Liberica",""))))</f>
        <v>Liberica</v>
      </c>
      <c r="O493" t="str">
        <f>IF(J493="M","Medium",IF(J493="L","Light",IF(J493="D","Dark","")))</f>
        <v>Light</v>
      </c>
      <c r="P493" t="str">
        <f>_xlfn.XLOOKUP(C493,[1]customers!$A$1:$A$1001,[1]customers!$I$1:$I$1001,,0)</f>
        <v>Yes</v>
      </c>
    </row>
    <row r="494" spans="1:16" x14ac:dyDescent="0.25">
      <c r="A494" s="2" t="s">
        <v>5774</v>
      </c>
      <c r="B494" s="4">
        <v>43959</v>
      </c>
      <c r="C494" s="2" t="s">
        <v>5775</v>
      </c>
      <c r="D494" t="s">
        <v>6175</v>
      </c>
      <c r="E494" s="2">
        <v>6</v>
      </c>
      <c r="F494" s="2" t="str">
        <f>_xlfn.XLOOKUP(C494,[1]customers!$A$1:$A$1001,[1]customers!$B$1:$B$1001,,0)</f>
        <v>Michale Delves</v>
      </c>
      <c r="G494" s="2" t="str">
        <f>IF(_xlfn.XLOOKUP(C494,[1]customers!$A$1:$A$1001,[1]customers!$C$1:$C$1001,,0)=0,"",_xlfn.XLOOKUP(C494,[1]customers!$A$1:$A$1001,[1]customers!$C$1:$C$1001,,0))</f>
        <v>mdelvespz@nature.com</v>
      </c>
      <c r="H494" s="2" t="str">
        <f>_xlfn.XLOOKUP(C494,[1]customers!A$1:A$1001,[1]customers!$G$1:$G$1001,,0)</f>
        <v>United States</v>
      </c>
      <c r="I494" t="str">
        <f>INDEX([1]products!$A$1:$G$49,MATCH([1]orders!$D494,[1]products!$A$1:$A$49,0),MATCH([1]orders!I$1,[1]products!$A$1:$G$1,0))</f>
        <v>Ara</v>
      </c>
      <c r="J494" t="str">
        <f>INDEX([1]products!$A$1:$G$49,MATCH([1]orders!$D494,[1]products!$A$1:$A$49,0),MATCH([1]orders!J$1,[1]products!$A$1:$G$1,0))</f>
        <v>M</v>
      </c>
      <c r="K494" s="11">
        <f>INDEX([1]products!$A$1:$G$49,MATCH([1]orders!$D494,[1]products!$A$1:$A$49,0),MATCH([1]orders!K$1,[1]products!$A$1:$G$1,0))</f>
        <v>2.5</v>
      </c>
      <c r="L494" s="3">
        <f>INDEX([1]products!$A$1:$G$49,MATCH([1]orders!$D494,[1]products!$A$1:$A$49,0),MATCH([1]orders!L$1,[1]products!$A$1:$G$1,0))</f>
        <v>25.874999999999996</v>
      </c>
      <c r="M494" s="3">
        <f>L494*E494</f>
        <v>155.24999999999997</v>
      </c>
      <c r="N494" t="str">
        <f>IF(I494="Rob","Robusta",IF(I494="Exc","Excelsa",IF(I494="Ara","Arabica",IF(I494="Lib","Liberica",""))))</f>
        <v>Arabica</v>
      </c>
      <c r="O494" t="str">
        <f>IF(J494="M","Medium",IF(J494="L","Light",IF(J494="D","Dark","")))</f>
        <v>Medium</v>
      </c>
      <c r="P494" t="str">
        <f>_xlfn.XLOOKUP(C494,[1]customers!$A$1:$A$1001,[1]customers!$I$1:$I$1001,,0)</f>
        <v>Yes</v>
      </c>
    </row>
    <row r="495" spans="1:16" x14ac:dyDescent="0.25">
      <c r="A495" s="2" t="s">
        <v>4602</v>
      </c>
      <c r="B495" s="4">
        <v>43960</v>
      </c>
      <c r="C495" s="2" t="s">
        <v>4603</v>
      </c>
      <c r="D495" t="s">
        <v>6144</v>
      </c>
      <c r="E495" s="2">
        <v>3</v>
      </c>
      <c r="F495" s="2" t="str">
        <f>_xlfn.XLOOKUP(C495,[1]customers!$A$1:$A$1001,[1]customers!$B$1:$B$1001,,0)</f>
        <v>Rochette Huscroft</v>
      </c>
      <c r="G495" s="2" t="str">
        <f>IF(_xlfn.XLOOKUP(C495,[1]customers!$A$1:$A$1001,[1]customers!$C$1:$C$1001,,0)=0,"",_xlfn.XLOOKUP(C495,[1]customers!$A$1:$A$1001,[1]customers!$C$1:$C$1001,,0))</f>
        <v>rhuscroftk8@jimdo.com</v>
      </c>
      <c r="H495" s="2" t="str">
        <f>_xlfn.XLOOKUP(C495,[1]customers!A$1:A$1001,[1]customers!$G$1:$G$1001,,0)</f>
        <v>United States</v>
      </c>
      <c r="I495" t="str">
        <f>INDEX([1]products!$A$1:$G$49,MATCH([1]orders!$D495,[1]products!$A$1:$A$49,0),MATCH([1]orders!I$1,[1]products!$A$1:$G$1,0))</f>
        <v>Exc</v>
      </c>
      <c r="J495" t="str">
        <f>INDEX([1]products!$A$1:$G$49,MATCH([1]orders!$D495,[1]products!$A$1:$A$49,0),MATCH([1]orders!J$1,[1]products!$A$1:$G$1,0))</f>
        <v>D</v>
      </c>
      <c r="K495" s="11">
        <f>INDEX([1]products!$A$1:$G$49,MATCH([1]orders!$D495,[1]products!$A$1:$A$49,0),MATCH([1]orders!K$1,[1]products!$A$1:$G$1,0))</f>
        <v>0.5</v>
      </c>
      <c r="L495" s="3">
        <f>INDEX([1]products!$A$1:$G$49,MATCH([1]orders!$D495,[1]products!$A$1:$A$49,0),MATCH([1]orders!L$1,[1]products!$A$1:$G$1,0))</f>
        <v>7.29</v>
      </c>
      <c r="M495" s="3">
        <f>L495*E495</f>
        <v>21.87</v>
      </c>
      <c r="N495" t="str">
        <f>IF(I495="Rob","Robusta",IF(I495="Exc","Excelsa",IF(I495="Ara","Arabica",IF(I495="Lib","Liberica",""))))</f>
        <v>Excelsa</v>
      </c>
      <c r="O495" t="str">
        <f>IF(J495="M","Medium",IF(J495="L","Light",IF(J495="D","Dark","")))</f>
        <v>Dark</v>
      </c>
      <c r="P495" t="str">
        <f>_xlfn.XLOOKUP(C495,[1]customers!$A$1:$A$1001,[1]customers!$I$1:$I$1001,,0)</f>
        <v>Yes</v>
      </c>
    </row>
    <row r="496" spans="1:16" x14ac:dyDescent="0.25">
      <c r="A496" s="2" t="s">
        <v>1958</v>
      </c>
      <c r="B496" s="4">
        <v>43961</v>
      </c>
      <c r="C496" s="2" t="s">
        <v>1959</v>
      </c>
      <c r="D496" t="s">
        <v>6142</v>
      </c>
      <c r="E496" s="2">
        <v>1</v>
      </c>
      <c r="F496" s="2" t="str">
        <f>_xlfn.XLOOKUP(C496,[1]customers!$A$1:$A$1001,[1]customers!$B$1:$B$1001,,0)</f>
        <v>Tani Taffarello</v>
      </c>
      <c r="G496" s="2" t="str">
        <f>IF(_xlfn.XLOOKUP(C496,[1]customers!$A$1:$A$1001,[1]customers!$C$1:$C$1001,,0)=0,"",_xlfn.XLOOKUP(C496,[1]customers!$A$1:$A$1001,[1]customers!$C$1:$C$1001,,0))</f>
        <v>ttaffarello78@sciencedaily.com</v>
      </c>
      <c r="H496" s="2" t="str">
        <f>_xlfn.XLOOKUP(C496,[1]customers!A$1:A$1001,[1]customers!$G$1:$G$1001,,0)</f>
        <v>United States</v>
      </c>
      <c r="I496" t="str">
        <f>INDEX([1]products!$A$1:$G$49,MATCH([1]orders!$D496,[1]products!$A$1:$A$49,0),MATCH([1]orders!I$1,[1]products!$A$1:$G$1,0))</f>
        <v>Rob</v>
      </c>
      <c r="J496" t="str">
        <f>INDEX([1]products!$A$1:$G$49,MATCH([1]orders!$D496,[1]products!$A$1:$A$49,0),MATCH([1]orders!J$1,[1]products!$A$1:$G$1,0))</f>
        <v>L</v>
      </c>
      <c r="K496" s="11">
        <f>INDEX([1]products!$A$1:$G$49,MATCH([1]orders!$D496,[1]products!$A$1:$A$49,0),MATCH([1]orders!K$1,[1]products!$A$1:$G$1,0))</f>
        <v>2.5</v>
      </c>
      <c r="L496" s="3">
        <f>INDEX([1]products!$A$1:$G$49,MATCH([1]orders!$D496,[1]products!$A$1:$A$49,0),MATCH([1]orders!L$1,[1]products!$A$1:$G$1,0))</f>
        <v>27.484999999999996</v>
      </c>
      <c r="M496" s="3">
        <f>L496*E496</f>
        <v>27.484999999999996</v>
      </c>
      <c r="N496" t="str">
        <f>IF(I496="Rob","Robusta",IF(I496="Exc","Excelsa",IF(I496="Ara","Arabica",IF(I496="Lib","Liberica",""))))</f>
        <v>Robusta</v>
      </c>
      <c r="O496" t="str">
        <f>IF(J496="M","Medium",IF(J496="L","Light",IF(J496="D","Dark","")))</f>
        <v>Light</v>
      </c>
      <c r="P496" t="str">
        <f>_xlfn.XLOOKUP(C496,[1]customers!$A$1:$A$1001,[1]customers!$I$1:$I$1001,,0)</f>
        <v>Yes</v>
      </c>
    </row>
    <row r="497" spans="1:16" x14ac:dyDescent="0.25">
      <c r="A497" s="2" t="s">
        <v>3527</v>
      </c>
      <c r="B497" s="4">
        <v>43962</v>
      </c>
      <c r="C497" s="2" t="s">
        <v>3528</v>
      </c>
      <c r="D497" t="s">
        <v>6185</v>
      </c>
      <c r="E497" s="2">
        <v>4</v>
      </c>
      <c r="F497" s="2" t="str">
        <f>_xlfn.XLOOKUP(C497,[1]customers!$A$1:$A$1001,[1]customers!$B$1:$B$1001,,0)</f>
        <v>Hildegarde Brangan</v>
      </c>
      <c r="G497" s="2" t="str">
        <f>IF(_xlfn.XLOOKUP(C497,[1]customers!$A$1:$A$1001,[1]customers!$C$1:$C$1001,,0)=0,"",_xlfn.XLOOKUP(C497,[1]customers!$A$1:$A$1001,[1]customers!$C$1:$C$1001,,0))</f>
        <v>hbranganex@woothemes.com</v>
      </c>
      <c r="H497" s="2" t="str">
        <f>_xlfn.XLOOKUP(C497,[1]customers!A$1:A$1001,[1]customers!$G$1:$G$1001,,0)</f>
        <v>United States</v>
      </c>
      <c r="I497" t="str">
        <f>INDEX([1]products!$A$1:$G$49,MATCH([1]orders!$D497,[1]products!$A$1:$A$49,0),MATCH([1]orders!I$1,[1]products!$A$1:$G$1,0))</f>
        <v>Exc</v>
      </c>
      <c r="J497" t="str">
        <f>INDEX([1]products!$A$1:$G$49,MATCH([1]orders!$D497,[1]products!$A$1:$A$49,0),MATCH([1]orders!J$1,[1]products!$A$1:$G$1,0))</f>
        <v>D</v>
      </c>
      <c r="K497" s="11">
        <f>INDEX([1]products!$A$1:$G$49,MATCH([1]orders!$D497,[1]products!$A$1:$A$49,0),MATCH([1]orders!K$1,[1]products!$A$1:$G$1,0))</f>
        <v>2.5</v>
      </c>
      <c r="L497" s="3">
        <f>INDEX([1]products!$A$1:$G$49,MATCH([1]orders!$D497,[1]products!$A$1:$A$49,0),MATCH([1]orders!L$1,[1]products!$A$1:$G$1,0))</f>
        <v>27.945</v>
      </c>
      <c r="M497" s="3">
        <f>L497*E497</f>
        <v>111.78</v>
      </c>
      <c r="N497" t="str">
        <f>IF(I497="Rob","Robusta",IF(I497="Exc","Excelsa",IF(I497="Ara","Arabica",IF(I497="Lib","Liberica",""))))</f>
        <v>Excelsa</v>
      </c>
      <c r="O497" t="str">
        <f>IF(J497="M","Medium",IF(J497="L","Light",IF(J497="D","Dark","")))</f>
        <v>Dark</v>
      </c>
      <c r="P497" t="str">
        <f>_xlfn.XLOOKUP(C497,[1]customers!$A$1:$A$1001,[1]customers!$I$1:$I$1001,,0)</f>
        <v>Yes</v>
      </c>
    </row>
    <row r="498" spans="1:16" x14ac:dyDescent="0.25">
      <c r="A498" s="2" t="s">
        <v>5921</v>
      </c>
      <c r="B498" s="4">
        <v>43963</v>
      </c>
      <c r="C498" s="2" t="s">
        <v>5922</v>
      </c>
      <c r="D498" t="s">
        <v>6168</v>
      </c>
      <c r="E498" s="2">
        <v>2</v>
      </c>
      <c r="F498" s="2" t="str">
        <f>_xlfn.XLOOKUP(C498,[1]customers!$A$1:$A$1001,[1]customers!$B$1:$B$1001,,0)</f>
        <v>Florinda Matusovsky</v>
      </c>
      <c r="G498" s="2" t="str">
        <f>IF(_xlfn.XLOOKUP(C498,[1]customers!$A$1:$A$1001,[1]customers!$C$1:$C$1001,,0)=0,"",_xlfn.XLOOKUP(C498,[1]customers!$A$1:$A$1001,[1]customers!$C$1:$C$1001,,0))</f>
        <v/>
      </c>
      <c r="H498" s="2" t="str">
        <f>_xlfn.XLOOKUP(C498,[1]customers!A$1:A$1001,[1]customers!$G$1:$G$1001,,0)</f>
        <v>United States</v>
      </c>
      <c r="I498" t="str">
        <f>INDEX([1]products!$A$1:$G$49,MATCH([1]orders!$D498,[1]products!$A$1:$A$49,0),MATCH([1]orders!I$1,[1]products!$A$1:$G$1,0))</f>
        <v>Ara</v>
      </c>
      <c r="J498" t="str">
        <f>INDEX([1]products!$A$1:$G$49,MATCH([1]orders!$D498,[1]products!$A$1:$A$49,0),MATCH([1]orders!J$1,[1]products!$A$1:$G$1,0))</f>
        <v>D</v>
      </c>
      <c r="K498" s="11">
        <f>INDEX([1]products!$A$1:$G$49,MATCH([1]orders!$D498,[1]products!$A$1:$A$49,0),MATCH([1]orders!K$1,[1]products!$A$1:$G$1,0))</f>
        <v>2.5</v>
      </c>
      <c r="L498" s="3">
        <f>INDEX([1]products!$A$1:$G$49,MATCH([1]orders!$D498,[1]products!$A$1:$A$49,0),MATCH([1]orders!L$1,[1]products!$A$1:$G$1,0))</f>
        <v>22.884999999999998</v>
      </c>
      <c r="M498" s="3">
        <f>L498*E498</f>
        <v>45.769999999999996</v>
      </c>
      <c r="N498" t="str">
        <f>IF(I498="Rob","Robusta",IF(I498="Exc","Excelsa",IF(I498="Ara","Arabica",IF(I498="Lib","Liberica",""))))</f>
        <v>Arabica</v>
      </c>
      <c r="O498" t="str">
        <f>IF(J498="M","Medium",IF(J498="L","Light",IF(J498="D","Dark","")))</f>
        <v>Dark</v>
      </c>
      <c r="P498" t="str">
        <f>_xlfn.XLOOKUP(C498,[1]customers!$A$1:$A$1001,[1]customers!$I$1:$I$1001,,0)</f>
        <v>Yes</v>
      </c>
    </row>
    <row r="499" spans="1:16" x14ac:dyDescent="0.25">
      <c r="A499" s="2" t="s">
        <v>3307</v>
      </c>
      <c r="B499" s="4">
        <v>43964</v>
      </c>
      <c r="C499" s="2" t="s">
        <v>3368</v>
      </c>
      <c r="D499" t="s">
        <v>6138</v>
      </c>
      <c r="E499" s="2">
        <v>5</v>
      </c>
      <c r="F499" s="2" t="str">
        <f>_xlfn.XLOOKUP(C499,[1]customers!$A$1:$A$1001,[1]customers!$B$1:$B$1001,,0)</f>
        <v>Marja Urion</v>
      </c>
      <c r="G499" s="2" t="str">
        <f>IF(_xlfn.XLOOKUP(C499,[1]customers!$A$1:$A$1001,[1]customers!$C$1:$C$1001,,0)=0,"",_xlfn.XLOOKUP(C499,[1]customers!$A$1:$A$1001,[1]customers!$C$1:$C$1001,,0))</f>
        <v>murione5@alexa.com</v>
      </c>
      <c r="H499" s="2" t="str">
        <f>_xlfn.XLOOKUP(C499,[1]customers!A$1:A$1001,[1]customers!$G$1:$G$1001,,0)</f>
        <v>Ireland</v>
      </c>
      <c r="I499" t="str">
        <f>INDEX([1]products!$A$1:$G$49,MATCH([1]orders!$D499,[1]products!$A$1:$A$49,0),MATCH([1]orders!I$1,[1]products!$A$1:$G$1,0))</f>
        <v>Rob</v>
      </c>
      <c r="J499" t="str">
        <f>INDEX([1]products!$A$1:$G$49,MATCH([1]orders!$D499,[1]products!$A$1:$A$49,0),MATCH([1]orders!J$1,[1]products!$A$1:$G$1,0))</f>
        <v>M</v>
      </c>
      <c r="K499" s="11">
        <f>INDEX([1]products!$A$1:$G$49,MATCH([1]orders!$D499,[1]products!$A$1:$A$49,0),MATCH([1]orders!K$1,[1]products!$A$1:$G$1,0))</f>
        <v>1</v>
      </c>
      <c r="L499" s="3">
        <f>INDEX([1]products!$A$1:$G$49,MATCH([1]orders!$D499,[1]products!$A$1:$A$49,0),MATCH([1]orders!L$1,[1]products!$A$1:$G$1,0))</f>
        <v>9.9499999999999993</v>
      </c>
      <c r="M499" s="3">
        <f>L499*E499</f>
        <v>49.75</v>
      </c>
      <c r="N499" t="str">
        <f>IF(I499="Rob","Robusta",IF(I499="Exc","Excelsa",IF(I499="Ara","Arabica",IF(I499="Lib","Liberica",""))))</f>
        <v>Robusta</v>
      </c>
      <c r="O499" t="str">
        <f>IF(J499="M","Medium",IF(J499="L","Light",IF(J499="D","Dark","")))</f>
        <v>Medium</v>
      </c>
      <c r="P499" t="str">
        <f>_xlfn.XLOOKUP(C499,[1]customers!$A$1:$A$1001,[1]customers!$I$1:$I$1001,,0)</f>
        <v>Yes</v>
      </c>
    </row>
    <row r="500" spans="1:16" x14ac:dyDescent="0.25">
      <c r="A500" s="2" t="s">
        <v>5742</v>
      </c>
      <c r="B500" s="4">
        <v>43965</v>
      </c>
      <c r="C500" s="2" t="s">
        <v>5743</v>
      </c>
      <c r="D500" t="s">
        <v>6184</v>
      </c>
      <c r="E500" s="2">
        <v>2</v>
      </c>
      <c r="F500" s="2" t="str">
        <f>_xlfn.XLOOKUP(C500,[1]customers!$A$1:$A$1001,[1]customers!$B$1:$B$1001,,0)</f>
        <v>Jarred Camillo</v>
      </c>
      <c r="G500" s="2" t="str">
        <f>IF(_xlfn.XLOOKUP(C500,[1]customers!$A$1:$A$1001,[1]customers!$C$1:$C$1001,,0)=0,"",_xlfn.XLOOKUP(C500,[1]customers!$A$1:$A$1001,[1]customers!$C$1:$C$1001,,0))</f>
        <v>jcamillopt@shinystat.com</v>
      </c>
      <c r="H500" s="2" t="str">
        <f>_xlfn.XLOOKUP(C500,[1]customers!A$1:A$1001,[1]customers!$G$1:$G$1001,,0)</f>
        <v>United States</v>
      </c>
      <c r="I500" t="str">
        <f>INDEX([1]products!$A$1:$G$49,MATCH([1]orders!$D500,[1]products!$A$1:$A$49,0),MATCH([1]orders!I$1,[1]products!$A$1:$G$1,0))</f>
        <v>Exc</v>
      </c>
      <c r="J500" t="str">
        <f>INDEX([1]products!$A$1:$G$49,MATCH([1]orders!$D500,[1]products!$A$1:$A$49,0),MATCH([1]orders!J$1,[1]products!$A$1:$G$1,0))</f>
        <v>L</v>
      </c>
      <c r="K500" s="11">
        <f>INDEX([1]products!$A$1:$G$49,MATCH([1]orders!$D500,[1]products!$A$1:$A$49,0),MATCH([1]orders!K$1,[1]products!$A$1:$G$1,0))</f>
        <v>0.2</v>
      </c>
      <c r="L500" s="3">
        <f>INDEX([1]products!$A$1:$G$49,MATCH([1]orders!$D500,[1]products!$A$1:$A$49,0),MATCH([1]orders!L$1,[1]products!$A$1:$G$1,0))</f>
        <v>4.4550000000000001</v>
      </c>
      <c r="M500" s="3">
        <f>L500*E500</f>
        <v>8.91</v>
      </c>
      <c r="N500" t="str">
        <f>IF(I500="Rob","Robusta",IF(I500="Exc","Excelsa",IF(I500="Ara","Arabica",IF(I500="Lib","Liberica",""))))</f>
        <v>Excelsa</v>
      </c>
      <c r="O500" t="str">
        <f>IF(J500="M","Medium",IF(J500="L","Light",IF(J500="D","Dark","")))</f>
        <v>Light</v>
      </c>
      <c r="P500" t="str">
        <f>_xlfn.XLOOKUP(C500,[1]customers!$A$1:$A$1001,[1]customers!$I$1:$I$1001,,0)</f>
        <v>Yes</v>
      </c>
    </row>
    <row r="501" spans="1:16" x14ac:dyDescent="0.25">
      <c r="A501" s="2" t="s">
        <v>2775</v>
      </c>
      <c r="B501" s="4">
        <v>43966</v>
      </c>
      <c r="C501" s="2" t="s">
        <v>2776</v>
      </c>
      <c r="D501" t="s">
        <v>6139</v>
      </c>
      <c r="E501" s="2">
        <v>3</v>
      </c>
      <c r="F501" s="2" t="str">
        <f>_xlfn.XLOOKUP(C501,[1]customers!$A$1:$A$1001,[1]customers!$B$1:$B$1001,,0)</f>
        <v>Leonie Cullrford</v>
      </c>
      <c r="G501" s="2" t="str">
        <f>IF(_xlfn.XLOOKUP(C501,[1]customers!$A$1:$A$1001,[1]customers!$C$1:$C$1001,,0)=0,"",_xlfn.XLOOKUP(C501,[1]customers!$A$1:$A$1001,[1]customers!$C$1:$C$1001,,0))</f>
        <v>lcullrfordb9@xing.com</v>
      </c>
      <c r="H501" s="2" t="str">
        <f>_xlfn.XLOOKUP(C501,[1]customers!A$1:A$1001,[1]customers!$G$1:$G$1001,,0)</f>
        <v>United States</v>
      </c>
      <c r="I501" t="str">
        <f>INDEX([1]products!$A$1:$G$49,MATCH([1]orders!$D501,[1]products!$A$1:$A$49,0),MATCH([1]orders!I$1,[1]products!$A$1:$G$1,0))</f>
        <v>Exc</v>
      </c>
      <c r="J501" t="str">
        <f>INDEX([1]products!$A$1:$G$49,MATCH([1]orders!$D501,[1]products!$A$1:$A$49,0),MATCH([1]orders!J$1,[1]products!$A$1:$G$1,0))</f>
        <v>M</v>
      </c>
      <c r="K501" s="11">
        <f>INDEX([1]products!$A$1:$G$49,MATCH([1]orders!$D501,[1]products!$A$1:$A$49,0),MATCH([1]orders!K$1,[1]products!$A$1:$G$1,0))</f>
        <v>0.5</v>
      </c>
      <c r="L501" s="3">
        <f>INDEX([1]products!$A$1:$G$49,MATCH([1]orders!$D501,[1]products!$A$1:$A$49,0),MATCH([1]orders!L$1,[1]products!$A$1:$G$1,0))</f>
        <v>8.25</v>
      </c>
      <c r="M501" s="3">
        <f>L501*E501</f>
        <v>24.75</v>
      </c>
      <c r="N501" t="str">
        <f>IF(I501="Rob","Robusta",IF(I501="Exc","Excelsa",IF(I501="Ara","Arabica",IF(I501="Lib","Liberica",""))))</f>
        <v>Excelsa</v>
      </c>
      <c r="O501" t="str">
        <f>IF(J501="M","Medium",IF(J501="L","Light",IF(J501="D","Dark","")))</f>
        <v>Medium</v>
      </c>
      <c r="P501" t="str">
        <f>_xlfn.XLOOKUP(C501,[1]customers!$A$1:$A$1001,[1]customers!$I$1:$I$1001,,0)</f>
        <v>Yes</v>
      </c>
    </row>
    <row r="502" spans="1:16" x14ac:dyDescent="0.25">
      <c r="A502" s="2" t="s">
        <v>800</v>
      </c>
      <c r="B502" s="4">
        <v>43967</v>
      </c>
      <c r="C502" s="2" t="s">
        <v>801</v>
      </c>
      <c r="D502" t="s">
        <v>6170</v>
      </c>
      <c r="E502" s="2">
        <v>3</v>
      </c>
      <c r="F502" s="2" t="str">
        <f>_xlfn.XLOOKUP(C502,[1]customers!$A$1:$A$1001,[1]customers!$B$1:$B$1001,,0)</f>
        <v>Salomo Cushworth</v>
      </c>
      <c r="G502" s="2" t="str">
        <f>IF(_xlfn.XLOOKUP(C502,[1]customers!$A$1:$A$1001,[1]customers!$C$1:$C$1001,,0)=0,"",_xlfn.XLOOKUP(C502,[1]customers!$A$1:$A$1001,[1]customers!$C$1:$C$1001,,0))</f>
        <v/>
      </c>
      <c r="H502" s="2" t="str">
        <f>_xlfn.XLOOKUP(C502,[1]customers!A$1:A$1001,[1]customers!$G$1:$G$1001,,0)</f>
        <v>United States</v>
      </c>
      <c r="I502" t="str">
        <f>INDEX([1]products!$A$1:$G$49,MATCH([1]orders!$D502,[1]products!$A$1:$A$49,0),MATCH([1]orders!I$1,[1]products!$A$1:$G$1,0))</f>
        <v>Lib</v>
      </c>
      <c r="J502" t="str">
        <f>INDEX([1]products!$A$1:$G$49,MATCH([1]orders!$D502,[1]products!$A$1:$A$49,0),MATCH([1]orders!J$1,[1]products!$A$1:$G$1,0))</f>
        <v>L</v>
      </c>
      <c r="K502" s="11">
        <f>INDEX([1]products!$A$1:$G$49,MATCH([1]orders!$D502,[1]products!$A$1:$A$49,0),MATCH([1]orders!K$1,[1]products!$A$1:$G$1,0))</f>
        <v>1</v>
      </c>
      <c r="L502" s="3">
        <f>INDEX([1]products!$A$1:$G$49,MATCH([1]orders!$D502,[1]products!$A$1:$A$49,0),MATCH([1]orders!L$1,[1]products!$A$1:$G$1,0))</f>
        <v>15.85</v>
      </c>
      <c r="M502" s="3">
        <f>L502*E502</f>
        <v>47.55</v>
      </c>
      <c r="N502" t="str">
        <f>IF(I502="Rob","Robusta",IF(I502="Exc","Excelsa",IF(I502="Ara","Arabica",IF(I502="Lib","Liberica",""))))</f>
        <v>Liberica</v>
      </c>
      <c r="O502" t="str">
        <f>IF(J502="M","Medium",IF(J502="L","Light",IF(J502="D","Dark","")))</f>
        <v>Light</v>
      </c>
      <c r="P502" t="str">
        <f>_xlfn.XLOOKUP(C502,[1]customers!$A$1:$A$1001,[1]customers!$I$1:$I$1001,,0)</f>
        <v>No</v>
      </c>
    </row>
    <row r="503" spans="1:16" x14ac:dyDescent="0.25">
      <c r="A503" s="2" t="s">
        <v>598</v>
      </c>
      <c r="B503" s="4">
        <v>43968</v>
      </c>
      <c r="C503" s="2" t="s">
        <v>599</v>
      </c>
      <c r="D503" t="s">
        <v>6152</v>
      </c>
      <c r="E503" s="2">
        <v>5</v>
      </c>
      <c r="F503" s="2" t="str">
        <f>_xlfn.XLOOKUP(C503,[1]customers!$A$1:$A$1001,[1]customers!$B$1:$B$1001,,0)</f>
        <v>Aurea Corradino</v>
      </c>
      <c r="G503" s="2" t="str">
        <f>IF(_xlfn.XLOOKUP(C503,[1]customers!$A$1:$A$1001,[1]customers!$C$1:$C$1001,,0)=0,"",_xlfn.XLOOKUP(C503,[1]customers!$A$1:$A$1001,[1]customers!$C$1:$C$1001,,0))</f>
        <v>acorradinoj@harvard.edu</v>
      </c>
      <c r="H503" s="2" t="str">
        <f>_xlfn.XLOOKUP(C503,[1]customers!A$1:A$1001,[1]customers!$G$1:$G$1001,,0)</f>
        <v>United States</v>
      </c>
      <c r="I503" t="str">
        <f>INDEX([1]products!$A$1:$G$49,MATCH([1]orders!$D503,[1]products!$A$1:$A$49,0),MATCH([1]orders!I$1,[1]products!$A$1:$G$1,0))</f>
        <v>Ara</v>
      </c>
      <c r="J503" t="str">
        <f>INDEX([1]products!$A$1:$G$49,MATCH([1]orders!$D503,[1]products!$A$1:$A$49,0),MATCH([1]orders!J$1,[1]products!$A$1:$G$1,0))</f>
        <v>M</v>
      </c>
      <c r="K503" s="11">
        <f>INDEX([1]products!$A$1:$G$49,MATCH([1]orders!$D503,[1]products!$A$1:$A$49,0),MATCH([1]orders!K$1,[1]products!$A$1:$G$1,0))</f>
        <v>0.2</v>
      </c>
      <c r="L503" s="3">
        <f>INDEX([1]products!$A$1:$G$49,MATCH([1]orders!$D503,[1]products!$A$1:$A$49,0),MATCH([1]orders!L$1,[1]products!$A$1:$G$1,0))</f>
        <v>3.375</v>
      </c>
      <c r="M503" s="3">
        <f>L503*E503</f>
        <v>16.875</v>
      </c>
      <c r="N503" t="str">
        <f>IF(I503="Rob","Robusta",IF(I503="Exc","Excelsa",IF(I503="Ara","Arabica",IF(I503="Lib","Liberica",""))))</f>
        <v>Arabica</v>
      </c>
      <c r="O503" t="str">
        <f>IF(J503="M","Medium",IF(J503="L","Light",IF(J503="D","Dark","")))</f>
        <v>Medium</v>
      </c>
      <c r="P503" t="str">
        <f>_xlfn.XLOOKUP(C503,[1]customers!$A$1:$A$1001,[1]customers!$I$1:$I$1001,,0)</f>
        <v>Yes</v>
      </c>
    </row>
    <row r="504" spans="1:16" x14ac:dyDescent="0.25">
      <c r="A504" s="2" t="s">
        <v>598</v>
      </c>
      <c r="B504" s="4">
        <v>43969</v>
      </c>
      <c r="C504" s="2" t="s">
        <v>599</v>
      </c>
      <c r="D504" t="s">
        <v>6153</v>
      </c>
      <c r="E504" s="2">
        <v>4</v>
      </c>
      <c r="F504" s="2" t="str">
        <f>_xlfn.XLOOKUP(C504,[1]customers!$A$1:$A$1001,[1]customers!$B$1:$B$1001,,0)</f>
        <v>Aurea Corradino</v>
      </c>
      <c r="G504" s="2" t="str">
        <f>IF(_xlfn.XLOOKUP(C504,[1]customers!$A$1:$A$1001,[1]customers!$C$1:$C$1001,,0)=0,"",_xlfn.XLOOKUP(C504,[1]customers!$A$1:$A$1001,[1]customers!$C$1:$C$1001,,0))</f>
        <v>acorradinoj@harvard.edu</v>
      </c>
      <c r="H504" s="2" t="str">
        <f>_xlfn.XLOOKUP(C504,[1]customers!A$1:A$1001,[1]customers!$G$1:$G$1001,,0)</f>
        <v>United States</v>
      </c>
      <c r="I504" t="str">
        <f>INDEX([1]products!$A$1:$G$49,MATCH([1]orders!$D504,[1]products!$A$1:$A$49,0),MATCH([1]orders!I$1,[1]products!$A$1:$G$1,0))</f>
        <v>Exc</v>
      </c>
      <c r="J504" t="str">
        <f>INDEX([1]products!$A$1:$G$49,MATCH([1]orders!$D504,[1]products!$A$1:$A$49,0),MATCH([1]orders!J$1,[1]products!$A$1:$G$1,0))</f>
        <v>D</v>
      </c>
      <c r="K504" s="11">
        <f>INDEX([1]products!$A$1:$G$49,MATCH([1]orders!$D504,[1]products!$A$1:$A$49,0),MATCH([1]orders!K$1,[1]products!$A$1:$G$1,0))</f>
        <v>0.2</v>
      </c>
      <c r="L504" s="3">
        <f>INDEX([1]products!$A$1:$G$49,MATCH([1]orders!$D504,[1]products!$A$1:$A$49,0),MATCH([1]orders!L$1,[1]products!$A$1:$G$1,0))</f>
        <v>3.645</v>
      </c>
      <c r="M504" s="3">
        <f>L504*E504</f>
        <v>14.58</v>
      </c>
      <c r="N504" t="str">
        <f>IF(I504="Rob","Robusta",IF(I504="Exc","Excelsa",IF(I504="Ara","Arabica",IF(I504="Lib","Liberica",""))))</f>
        <v>Excelsa</v>
      </c>
      <c r="O504" t="str">
        <f>IF(J504="M","Medium",IF(J504="L","Light",IF(J504="D","Dark","")))</f>
        <v>Dark</v>
      </c>
      <c r="P504" t="str">
        <f>_xlfn.XLOOKUP(C504,[1]customers!$A$1:$A$1001,[1]customers!$I$1:$I$1001,,0)</f>
        <v>Yes</v>
      </c>
    </row>
    <row r="505" spans="1:16" x14ac:dyDescent="0.25">
      <c r="A505" s="2" t="s">
        <v>608</v>
      </c>
      <c r="B505" s="4">
        <v>43970</v>
      </c>
      <c r="C505" s="2" t="s">
        <v>609</v>
      </c>
      <c r="D505" t="s">
        <v>6154</v>
      </c>
      <c r="E505" s="2">
        <v>6</v>
      </c>
      <c r="F505" s="2" t="str">
        <f>_xlfn.XLOOKUP(C505,[1]customers!$A$1:$A$1001,[1]customers!$B$1:$B$1001,,0)</f>
        <v>Avrit Davidowsky</v>
      </c>
      <c r="G505" s="2" t="str">
        <f>IF(_xlfn.XLOOKUP(C505,[1]customers!$A$1:$A$1001,[1]customers!$C$1:$C$1001,,0)=0,"",_xlfn.XLOOKUP(C505,[1]customers!$A$1:$A$1001,[1]customers!$C$1:$C$1001,,0))</f>
        <v>adavidowskyl@netvibes.com</v>
      </c>
      <c r="H505" s="2" t="str">
        <f>_xlfn.XLOOKUP(C505,[1]customers!A$1:A$1001,[1]customers!$G$1:$G$1001,,0)</f>
        <v>United States</v>
      </c>
      <c r="I505" t="str">
        <f>INDEX([1]products!$A$1:$G$49,MATCH([1]orders!$D505,[1]products!$A$1:$A$49,0),MATCH([1]orders!I$1,[1]products!$A$1:$G$1,0))</f>
        <v>Ara</v>
      </c>
      <c r="J505" t="str">
        <f>INDEX([1]products!$A$1:$G$49,MATCH([1]orders!$D505,[1]products!$A$1:$A$49,0),MATCH([1]orders!J$1,[1]products!$A$1:$G$1,0))</f>
        <v>D</v>
      </c>
      <c r="K505" s="11">
        <f>INDEX([1]products!$A$1:$G$49,MATCH([1]orders!$D505,[1]products!$A$1:$A$49,0),MATCH([1]orders!K$1,[1]products!$A$1:$G$1,0))</f>
        <v>0.2</v>
      </c>
      <c r="L505" s="3">
        <f>INDEX([1]products!$A$1:$G$49,MATCH([1]orders!$D505,[1]products!$A$1:$A$49,0),MATCH([1]orders!L$1,[1]products!$A$1:$G$1,0))</f>
        <v>2.9849999999999999</v>
      </c>
      <c r="M505" s="3">
        <f>L505*E505</f>
        <v>17.91</v>
      </c>
      <c r="N505" t="str">
        <f>IF(I505="Rob","Robusta",IF(I505="Exc","Excelsa",IF(I505="Ara","Arabica",IF(I505="Lib","Liberica",""))))</f>
        <v>Arabica</v>
      </c>
      <c r="O505" t="str">
        <f>IF(J505="M","Medium",IF(J505="L","Light",IF(J505="D","Dark","")))</f>
        <v>Dark</v>
      </c>
      <c r="P505" t="str">
        <f>_xlfn.XLOOKUP(C505,[1]customers!$A$1:$A$1001,[1]customers!$I$1:$I$1001,,0)</f>
        <v>No</v>
      </c>
    </row>
    <row r="506" spans="1:16" x14ac:dyDescent="0.25">
      <c r="A506" s="2" t="s">
        <v>2301</v>
      </c>
      <c r="B506" s="4">
        <v>43971</v>
      </c>
      <c r="C506" s="2" t="s">
        <v>2302</v>
      </c>
      <c r="D506" t="s">
        <v>6152</v>
      </c>
      <c r="E506" s="2">
        <v>6</v>
      </c>
      <c r="F506" s="2" t="str">
        <f>_xlfn.XLOOKUP(C506,[1]customers!$A$1:$A$1001,[1]customers!$B$1:$B$1001,,0)</f>
        <v>Gaile Goggin</v>
      </c>
      <c r="G506" s="2" t="str">
        <f>IF(_xlfn.XLOOKUP(C506,[1]customers!$A$1:$A$1001,[1]customers!$C$1:$C$1001,,0)=0,"",_xlfn.XLOOKUP(C506,[1]customers!$A$1:$A$1001,[1]customers!$C$1:$C$1001,,0))</f>
        <v>ggoggin8x@wix.com</v>
      </c>
      <c r="H506" s="2" t="str">
        <f>_xlfn.XLOOKUP(C506,[1]customers!A$1:A$1001,[1]customers!$G$1:$G$1001,,0)</f>
        <v>Ireland</v>
      </c>
      <c r="I506" t="str">
        <f>INDEX([1]products!$A$1:$G$49,MATCH([1]orders!$D506,[1]products!$A$1:$A$49,0),MATCH([1]orders!I$1,[1]products!$A$1:$G$1,0))</f>
        <v>Ara</v>
      </c>
      <c r="J506" t="str">
        <f>INDEX([1]products!$A$1:$G$49,MATCH([1]orders!$D506,[1]products!$A$1:$A$49,0),MATCH([1]orders!J$1,[1]products!$A$1:$G$1,0))</f>
        <v>M</v>
      </c>
      <c r="K506" s="11">
        <f>INDEX([1]products!$A$1:$G$49,MATCH([1]orders!$D506,[1]products!$A$1:$A$49,0),MATCH([1]orders!K$1,[1]products!$A$1:$G$1,0))</f>
        <v>0.2</v>
      </c>
      <c r="L506" s="3">
        <f>INDEX([1]products!$A$1:$G$49,MATCH([1]orders!$D506,[1]products!$A$1:$A$49,0),MATCH([1]orders!L$1,[1]products!$A$1:$G$1,0))</f>
        <v>3.375</v>
      </c>
      <c r="M506" s="3">
        <f>L506*E506</f>
        <v>20.25</v>
      </c>
      <c r="N506" t="str">
        <f>IF(I506="Rob","Robusta",IF(I506="Exc","Excelsa",IF(I506="Ara","Arabica",IF(I506="Lib","Liberica",""))))</f>
        <v>Arabica</v>
      </c>
      <c r="O506" t="str">
        <f>IF(J506="M","Medium",IF(J506="L","Light",IF(J506="D","Dark","")))</f>
        <v>Medium</v>
      </c>
      <c r="P506" t="str">
        <f>_xlfn.XLOOKUP(C506,[1]customers!$A$1:$A$1001,[1]customers!$I$1:$I$1001,,0)</f>
        <v>Yes</v>
      </c>
    </row>
    <row r="507" spans="1:16" x14ac:dyDescent="0.25">
      <c r="A507" s="2" t="s">
        <v>1027</v>
      </c>
      <c r="B507" s="4">
        <v>43972</v>
      </c>
      <c r="C507" s="2" t="s">
        <v>1028</v>
      </c>
      <c r="D507" t="s">
        <v>6154</v>
      </c>
      <c r="E507" s="2">
        <v>2</v>
      </c>
      <c r="F507" s="2" t="str">
        <f>_xlfn.XLOOKUP(C507,[1]customers!$A$1:$A$1001,[1]customers!$B$1:$B$1001,,0)</f>
        <v>Vicki Kirdsch</v>
      </c>
      <c r="G507" s="2" t="str">
        <f>IF(_xlfn.XLOOKUP(C507,[1]customers!$A$1:$A$1001,[1]customers!$C$1:$C$1001,,0)=0,"",_xlfn.XLOOKUP(C507,[1]customers!$A$1:$A$1001,[1]customers!$C$1:$C$1001,,0))</f>
        <v>vkirdsch2o@google.fr</v>
      </c>
      <c r="H507" s="2" t="str">
        <f>_xlfn.XLOOKUP(C507,[1]customers!A$1:A$1001,[1]customers!$G$1:$G$1001,,0)</f>
        <v>United States</v>
      </c>
      <c r="I507" t="str">
        <f>INDEX([1]products!$A$1:$G$49,MATCH([1]orders!$D507,[1]products!$A$1:$A$49,0),MATCH([1]orders!I$1,[1]products!$A$1:$G$1,0))</f>
        <v>Ara</v>
      </c>
      <c r="J507" t="str">
        <f>INDEX([1]products!$A$1:$G$49,MATCH([1]orders!$D507,[1]products!$A$1:$A$49,0),MATCH([1]orders!J$1,[1]products!$A$1:$G$1,0))</f>
        <v>D</v>
      </c>
      <c r="K507" s="11">
        <f>INDEX([1]products!$A$1:$G$49,MATCH([1]orders!$D507,[1]products!$A$1:$A$49,0),MATCH([1]orders!K$1,[1]products!$A$1:$G$1,0))</f>
        <v>0.2</v>
      </c>
      <c r="L507" s="3">
        <f>INDEX([1]products!$A$1:$G$49,MATCH([1]orders!$D507,[1]products!$A$1:$A$49,0),MATCH([1]orders!L$1,[1]products!$A$1:$G$1,0))</f>
        <v>2.9849999999999999</v>
      </c>
      <c r="M507" s="3">
        <f>L507*E507</f>
        <v>5.97</v>
      </c>
      <c r="N507" t="str">
        <f>IF(I507="Rob","Robusta",IF(I507="Exc","Excelsa",IF(I507="Ara","Arabica",IF(I507="Lib","Liberica",""))))</f>
        <v>Arabica</v>
      </c>
      <c r="O507" t="str">
        <f>IF(J507="M","Medium",IF(J507="L","Light",IF(J507="D","Dark","")))</f>
        <v>Dark</v>
      </c>
      <c r="P507" t="str">
        <f>_xlfn.XLOOKUP(C507,[1]customers!$A$1:$A$1001,[1]customers!$I$1:$I$1001,,0)</f>
        <v>No</v>
      </c>
    </row>
    <row r="508" spans="1:16" x14ac:dyDescent="0.25">
      <c r="A508" s="2" t="s">
        <v>3124</v>
      </c>
      <c r="B508" s="4">
        <v>43973</v>
      </c>
      <c r="C508" s="2" t="s">
        <v>3125</v>
      </c>
      <c r="D508" t="s">
        <v>6154</v>
      </c>
      <c r="E508" s="2">
        <v>3</v>
      </c>
      <c r="F508" s="2" t="str">
        <f>_xlfn.XLOOKUP(C508,[1]customers!$A$1:$A$1001,[1]customers!$B$1:$B$1001,,0)</f>
        <v>Dagny Kornel</v>
      </c>
      <c r="G508" s="2" t="str">
        <f>IF(_xlfn.XLOOKUP(C508,[1]customers!$A$1:$A$1001,[1]customers!$C$1:$C$1001,,0)=0,"",_xlfn.XLOOKUP(C508,[1]customers!$A$1:$A$1001,[1]customers!$C$1:$C$1001,,0))</f>
        <v>dkornelcy@cyberchimps.com</v>
      </c>
      <c r="H508" s="2" t="str">
        <f>_xlfn.XLOOKUP(C508,[1]customers!A$1:A$1001,[1]customers!$G$1:$G$1001,,0)</f>
        <v>United States</v>
      </c>
      <c r="I508" t="str">
        <f>INDEX([1]products!$A$1:$G$49,MATCH([1]orders!$D508,[1]products!$A$1:$A$49,0),MATCH([1]orders!I$1,[1]products!$A$1:$G$1,0))</f>
        <v>Ara</v>
      </c>
      <c r="J508" t="str">
        <f>INDEX([1]products!$A$1:$G$49,MATCH([1]orders!$D508,[1]products!$A$1:$A$49,0),MATCH([1]orders!J$1,[1]products!$A$1:$G$1,0))</f>
        <v>D</v>
      </c>
      <c r="K508" s="11">
        <f>INDEX([1]products!$A$1:$G$49,MATCH([1]orders!$D508,[1]products!$A$1:$A$49,0),MATCH([1]orders!K$1,[1]products!$A$1:$G$1,0))</f>
        <v>0.2</v>
      </c>
      <c r="L508" s="3">
        <f>INDEX([1]products!$A$1:$G$49,MATCH([1]orders!$D508,[1]products!$A$1:$A$49,0),MATCH([1]orders!L$1,[1]products!$A$1:$G$1,0))</f>
        <v>2.9849999999999999</v>
      </c>
      <c r="M508" s="3">
        <f>L508*E508</f>
        <v>8.9550000000000001</v>
      </c>
      <c r="N508" t="str">
        <f>IF(I508="Rob","Robusta",IF(I508="Exc","Excelsa",IF(I508="Ara","Arabica",IF(I508="Lib","Liberica",""))))</f>
        <v>Arabica</v>
      </c>
      <c r="O508" t="str">
        <f>IF(J508="M","Medium",IF(J508="L","Light",IF(J508="D","Dark","")))</f>
        <v>Dark</v>
      </c>
      <c r="P508" t="str">
        <f>_xlfn.XLOOKUP(C508,[1]customers!$A$1:$A$1001,[1]customers!$I$1:$I$1001,,0)</f>
        <v>Yes</v>
      </c>
    </row>
    <row r="509" spans="1:16" x14ac:dyDescent="0.25">
      <c r="A509" s="2" t="s">
        <v>1833</v>
      </c>
      <c r="B509" s="4">
        <v>43974</v>
      </c>
      <c r="C509" s="2" t="s">
        <v>1834</v>
      </c>
      <c r="D509" t="s">
        <v>6151</v>
      </c>
      <c r="E509" s="2">
        <v>2</v>
      </c>
      <c r="F509" s="2" t="str">
        <f>_xlfn.XLOOKUP(C509,[1]customers!$A$1:$A$1001,[1]customers!$B$1:$B$1001,,0)</f>
        <v>Friederike Drysdale</v>
      </c>
      <c r="G509" s="2" t="str">
        <f>IF(_xlfn.XLOOKUP(C509,[1]customers!$A$1:$A$1001,[1]customers!$C$1:$C$1001,,0)=0,"",_xlfn.XLOOKUP(C509,[1]customers!$A$1:$A$1001,[1]customers!$C$1:$C$1001,,0))</f>
        <v>fdrysdale6m@symantec.com</v>
      </c>
      <c r="H509" s="2" t="str">
        <f>_xlfn.XLOOKUP(C509,[1]customers!A$1:A$1001,[1]customers!$G$1:$G$1001,,0)</f>
        <v>United States</v>
      </c>
      <c r="I509" t="str">
        <f>INDEX([1]products!$A$1:$G$49,MATCH([1]orders!$D509,[1]products!$A$1:$A$49,0),MATCH([1]orders!I$1,[1]products!$A$1:$G$1,0))</f>
        <v>Rob</v>
      </c>
      <c r="J509" t="str">
        <f>INDEX([1]products!$A$1:$G$49,MATCH([1]orders!$D509,[1]products!$A$1:$A$49,0),MATCH([1]orders!J$1,[1]products!$A$1:$G$1,0))</f>
        <v>M</v>
      </c>
      <c r="K509" s="11">
        <f>INDEX([1]products!$A$1:$G$49,MATCH([1]orders!$D509,[1]products!$A$1:$A$49,0),MATCH([1]orders!K$1,[1]products!$A$1:$G$1,0))</f>
        <v>2.5</v>
      </c>
      <c r="L509" s="3">
        <f>INDEX([1]products!$A$1:$G$49,MATCH([1]orders!$D509,[1]products!$A$1:$A$49,0),MATCH([1]orders!L$1,[1]products!$A$1:$G$1,0))</f>
        <v>22.884999999999998</v>
      </c>
      <c r="M509" s="3">
        <f>L509*E509</f>
        <v>45.769999999999996</v>
      </c>
      <c r="N509" t="str">
        <f>IF(I509="Rob","Robusta",IF(I509="Exc","Excelsa",IF(I509="Ara","Arabica",IF(I509="Lib","Liberica",""))))</f>
        <v>Robusta</v>
      </c>
      <c r="O509" t="str">
        <f>IF(J509="M","Medium",IF(J509="L","Light",IF(J509="D","Dark","")))</f>
        <v>Medium</v>
      </c>
      <c r="P509" t="str">
        <f>_xlfn.XLOOKUP(C509,[1]customers!$A$1:$A$1001,[1]customers!$I$1:$I$1001,,0)</f>
        <v>Yes</v>
      </c>
    </row>
    <row r="510" spans="1:16" x14ac:dyDescent="0.25">
      <c r="A510" s="2" t="s">
        <v>5084</v>
      </c>
      <c r="B510" s="4">
        <v>43975</v>
      </c>
      <c r="C510" s="2" t="s">
        <v>5085</v>
      </c>
      <c r="D510" t="s">
        <v>6166</v>
      </c>
      <c r="E510" s="2">
        <v>1</v>
      </c>
      <c r="F510" s="2" t="str">
        <f>_xlfn.XLOOKUP(C510,[1]customers!$A$1:$A$1001,[1]customers!$B$1:$B$1001,,0)</f>
        <v>Conchita Bryde</v>
      </c>
      <c r="G510" s="2" t="str">
        <f>IF(_xlfn.XLOOKUP(C510,[1]customers!$A$1:$A$1001,[1]customers!$C$1:$C$1001,,0)=0,"",_xlfn.XLOOKUP(C510,[1]customers!$A$1:$A$1001,[1]customers!$C$1:$C$1001,,0))</f>
        <v>cbrydeml@tuttocitta.it</v>
      </c>
      <c r="H510" s="2" t="str">
        <f>_xlfn.XLOOKUP(C510,[1]customers!A$1:A$1001,[1]customers!$G$1:$G$1001,,0)</f>
        <v>United States</v>
      </c>
      <c r="I510" t="str">
        <f>INDEX([1]products!$A$1:$G$49,MATCH([1]orders!$D510,[1]products!$A$1:$A$49,0),MATCH([1]orders!I$1,[1]products!$A$1:$G$1,0))</f>
        <v>Exc</v>
      </c>
      <c r="J510" t="str">
        <f>INDEX([1]products!$A$1:$G$49,MATCH([1]orders!$D510,[1]products!$A$1:$A$49,0),MATCH([1]orders!J$1,[1]products!$A$1:$G$1,0))</f>
        <v>M</v>
      </c>
      <c r="K510" s="11">
        <f>INDEX([1]products!$A$1:$G$49,MATCH([1]orders!$D510,[1]products!$A$1:$A$49,0),MATCH([1]orders!K$1,[1]products!$A$1:$G$1,0))</f>
        <v>2.5</v>
      </c>
      <c r="L510" s="3">
        <f>INDEX([1]products!$A$1:$G$49,MATCH([1]orders!$D510,[1]products!$A$1:$A$49,0),MATCH([1]orders!L$1,[1]products!$A$1:$G$1,0))</f>
        <v>31.624999999999996</v>
      </c>
      <c r="M510" s="3">
        <f>L510*E510</f>
        <v>31.624999999999996</v>
      </c>
      <c r="N510" t="str">
        <f>IF(I510="Rob","Robusta",IF(I510="Exc","Excelsa",IF(I510="Ara","Arabica",IF(I510="Lib","Liberica",""))))</f>
        <v>Excelsa</v>
      </c>
      <c r="O510" t="str">
        <f>IF(J510="M","Medium",IF(J510="L","Light",IF(J510="D","Dark","")))</f>
        <v>Medium</v>
      </c>
      <c r="P510" t="str">
        <f>_xlfn.XLOOKUP(C510,[1]customers!$A$1:$A$1001,[1]customers!$I$1:$I$1001,,0)</f>
        <v>Yes</v>
      </c>
    </row>
    <row r="511" spans="1:16" x14ac:dyDescent="0.25">
      <c r="A511" s="2" t="s">
        <v>1713</v>
      </c>
      <c r="B511" s="4">
        <v>43976</v>
      </c>
      <c r="C511" s="2" t="s">
        <v>1714</v>
      </c>
      <c r="D511" t="s">
        <v>6176</v>
      </c>
      <c r="E511" s="2">
        <v>4</v>
      </c>
      <c r="F511" s="2" t="str">
        <f>_xlfn.XLOOKUP(C511,[1]customers!$A$1:$A$1001,[1]customers!$B$1:$B$1001,,0)</f>
        <v>Godfry Poinsett</v>
      </c>
      <c r="G511" s="2" t="str">
        <f>IF(_xlfn.XLOOKUP(C511,[1]customers!$A$1:$A$1001,[1]customers!$C$1:$C$1001,,0)=0,"",_xlfn.XLOOKUP(C511,[1]customers!$A$1:$A$1001,[1]customers!$C$1:$C$1001,,0))</f>
        <v>gpoinsett61@berkeley.edu</v>
      </c>
      <c r="H511" s="2" t="str">
        <f>_xlfn.XLOOKUP(C511,[1]customers!A$1:A$1001,[1]customers!$G$1:$G$1001,,0)</f>
        <v>United States</v>
      </c>
      <c r="I511" t="str">
        <f>INDEX([1]products!$A$1:$G$49,MATCH([1]orders!$D511,[1]products!$A$1:$A$49,0),MATCH([1]orders!I$1,[1]products!$A$1:$G$1,0))</f>
        <v>Exc</v>
      </c>
      <c r="J511" t="str">
        <f>INDEX([1]products!$A$1:$G$49,MATCH([1]orders!$D511,[1]products!$A$1:$A$49,0),MATCH([1]orders!J$1,[1]products!$A$1:$G$1,0))</f>
        <v>L</v>
      </c>
      <c r="K511" s="11">
        <f>INDEX([1]products!$A$1:$G$49,MATCH([1]orders!$D511,[1]products!$A$1:$A$49,0),MATCH([1]orders!K$1,[1]products!$A$1:$G$1,0))</f>
        <v>0.5</v>
      </c>
      <c r="L511" s="3">
        <f>INDEX([1]products!$A$1:$G$49,MATCH([1]orders!$D511,[1]products!$A$1:$A$49,0),MATCH([1]orders!L$1,[1]products!$A$1:$G$1,0))</f>
        <v>8.91</v>
      </c>
      <c r="M511" s="3">
        <f>L511*E511</f>
        <v>35.64</v>
      </c>
      <c r="N511" t="str">
        <f>IF(I511="Rob","Robusta",IF(I511="Exc","Excelsa",IF(I511="Ara","Arabica",IF(I511="Lib","Liberica",""))))</f>
        <v>Excelsa</v>
      </c>
      <c r="O511" t="str">
        <f>IF(J511="M","Medium",IF(J511="L","Light",IF(J511="D","Dark","")))</f>
        <v>Light</v>
      </c>
      <c r="P511" t="str">
        <f>_xlfn.XLOOKUP(C511,[1]customers!$A$1:$A$1001,[1]customers!$I$1:$I$1001,,0)</f>
        <v>No</v>
      </c>
    </row>
    <row r="512" spans="1:16" x14ac:dyDescent="0.25">
      <c r="A512" s="2" t="s">
        <v>3599</v>
      </c>
      <c r="B512" s="4">
        <v>43977</v>
      </c>
      <c r="C512" s="2" t="s">
        <v>3600</v>
      </c>
      <c r="D512" t="s">
        <v>6150</v>
      </c>
      <c r="E512" s="2">
        <v>6</v>
      </c>
      <c r="F512" s="2" t="str">
        <f>_xlfn.XLOOKUP(C512,[1]customers!$A$1:$A$1001,[1]customers!$B$1:$B$1001,,0)</f>
        <v>Nick Brakespear</v>
      </c>
      <c r="G512" s="2" t="str">
        <f>IF(_xlfn.XLOOKUP(C512,[1]customers!$A$1:$A$1001,[1]customers!$C$1:$C$1001,,0)=0,"",_xlfn.XLOOKUP(C512,[1]customers!$A$1:$A$1001,[1]customers!$C$1:$C$1001,,0))</f>
        <v>nbrakespearfa@rediff.com</v>
      </c>
      <c r="H512" s="2" t="str">
        <f>_xlfn.XLOOKUP(C512,[1]customers!A$1:A$1001,[1]customers!$G$1:$G$1001,,0)</f>
        <v>United States</v>
      </c>
      <c r="I512" t="str">
        <f>INDEX([1]products!$A$1:$G$49,MATCH([1]orders!$D512,[1]products!$A$1:$A$49,0),MATCH([1]orders!I$1,[1]products!$A$1:$G$1,0))</f>
        <v>Lib</v>
      </c>
      <c r="J512" t="str">
        <f>INDEX([1]products!$A$1:$G$49,MATCH([1]orders!$D512,[1]products!$A$1:$A$49,0),MATCH([1]orders!J$1,[1]products!$A$1:$G$1,0))</f>
        <v>D</v>
      </c>
      <c r="K512" s="11">
        <f>INDEX([1]products!$A$1:$G$49,MATCH([1]orders!$D512,[1]products!$A$1:$A$49,0),MATCH([1]orders!K$1,[1]products!$A$1:$G$1,0))</f>
        <v>0.2</v>
      </c>
      <c r="L512" s="3">
        <f>INDEX([1]products!$A$1:$G$49,MATCH([1]orders!$D512,[1]products!$A$1:$A$49,0),MATCH([1]orders!L$1,[1]products!$A$1:$G$1,0))</f>
        <v>3.8849999999999998</v>
      </c>
      <c r="M512" s="3">
        <f>L512*E512</f>
        <v>23.31</v>
      </c>
      <c r="N512" t="str">
        <f>IF(I512="Rob","Robusta",IF(I512="Exc","Excelsa",IF(I512="Ara","Arabica",IF(I512="Lib","Liberica",""))))</f>
        <v>Liberica</v>
      </c>
      <c r="O512" t="str">
        <f>IF(J512="M","Medium",IF(J512="L","Light",IF(J512="D","Dark","")))</f>
        <v>Dark</v>
      </c>
      <c r="P512" t="str">
        <f>_xlfn.XLOOKUP(C512,[1]customers!$A$1:$A$1001,[1]customers!$I$1:$I$1001,,0)</f>
        <v>Yes</v>
      </c>
    </row>
    <row r="513" spans="1:16" x14ac:dyDescent="0.25">
      <c r="A513" s="2" t="s">
        <v>2133</v>
      </c>
      <c r="B513" s="4">
        <v>43978</v>
      </c>
      <c r="C513" s="2" t="s">
        <v>2134</v>
      </c>
      <c r="D513" t="s">
        <v>6139</v>
      </c>
      <c r="E513" s="2">
        <v>2</v>
      </c>
      <c r="F513" s="2" t="str">
        <f>_xlfn.XLOOKUP(C513,[1]customers!$A$1:$A$1001,[1]customers!$B$1:$B$1001,,0)</f>
        <v>Violante Skouling</v>
      </c>
      <c r="G513" s="2" t="str">
        <f>IF(_xlfn.XLOOKUP(C513,[1]customers!$A$1:$A$1001,[1]customers!$C$1:$C$1001,,0)=0,"",_xlfn.XLOOKUP(C513,[1]customers!$A$1:$A$1001,[1]customers!$C$1:$C$1001,,0))</f>
        <v/>
      </c>
      <c r="H513" s="2" t="str">
        <f>_xlfn.XLOOKUP(C513,[1]customers!A$1:A$1001,[1]customers!$G$1:$G$1001,,0)</f>
        <v>Ireland</v>
      </c>
      <c r="I513" t="str">
        <f>INDEX([1]products!$A$1:$G$49,MATCH([1]orders!$D513,[1]products!$A$1:$A$49,0),MATCH([1]orders!I$1,[1]products!$A$1:$G$1,0))</f>
        <v>Exc</v>
      </c>
      <c r="J513" t="str">
        <f>INDEX([1]products!$A$1:$G$49,MATCH([1]orders!$D513,[1]products!$A$1:$A$49,0),MATCH([1]orders!J$1,[1]products!$A$1:$G$1,0))</f>
        <v>M</v>
      </c>
      <c r="K513" s="11">
        <f>INDEX([1]products!$A$1:$G$49,MATCH([1]orders!$D513,[1]products!$A$1:$A$49,0),MATCH([1]orders!K$1,[1]products!$A$1:$G$1,0))</f>
        <v>0.5</v>
      </c>
      <c r="L513" s="3">
        <f>INDEX([1]products!$A$1:$G$49,MATCH([1]orders!$D513,[1]products!$A$1:$A$49,0),MATCH([1]orders!L$1,[1]products!$A$1:$G$1,0))</f>
        <v>8.25</v>
      </c>
      <c r="M513" s="3">
        <f>L513*E513</f>
        <v>16.5</v>
      </c>
      <c r="N513" t="str">
        <f>IF(I513="Rob","Robusta",IF(I513="Exc","Excelsa",IF(I513="Ara","Arabica",IF(I513="Lib","Liberica",""))))</f>
        <v>Excelsa</v>
      </c>
      <c r="O513" t="str">
        <f>IF(J513="M","Medium",IF(J513="L","Light",IF(J513="D","Dark","")))</f>
        <v>Medium</v>
      </c>
      <c r="P513" t="str">
        <f>_xlfn.XLOOKUP(C513,[1]customers!$A$1:$A$1001,[1]customers!$I$1:$I$1001,,0)</f>
        <v>No</v>
      </c>
    </row>
    <row r="514" spans="1:16" x14ac:dyDescent="0.25">
      <c r="A514" s="2" t="s">
        <v>5687</v>
      </c>
      <c r="B514" s="4">
        <v>43979</v>
      </c>
      <c r="C514" s="2" t="s">
        <v>5688</v>
      </c>
      <c r="D514" t="s">
        <v>6163</v>
      </c>
      <c r="E514" s="2">
        <v>5</v>
      </c>
      <c r="F514" s="2" t="str">
        <f>_xlfn.XLOOKUP(C514,[1]customers!$A$1:$A$1001,[1]customers!$B$1:$B$1001,,0)</f>
        <v>Quintina Heavyside</v>
      </c>
      <c r="G514" s="2" t="str">
        <f>IF(_xlfn.XLOOKUP(C514,[1]customers!$A$1:$A$1001,[1]customers!$C$1:$C$1001,,0)=0,"",_xlfn.XLOOKUP(C514,[1]customers!$A$1:$A$1001,[1]customers!$C$1:$C$1001,,0))</f>
        <v>qheavysidepj@unc.edu</v>
      </c>
      <c r="H514" s="2" t="str">
        <f>_xlfn.XLOOKUP(C514,[1]customers!A$1:A$1001,[1]customers!$G$1:$G$1001,,0)</f>
        <v>United States</v>
      </c>
      <c r="I514" t="str">
        <f>INDEX([1]products!$A$1:$G$49,MATCH([1]orders!$D514,[1]products!$A$1:$A$49,0),MATCH([1]orders!I$1,[1]products!$A$1:$G$1,0))</f>
        <v>Rob</v>
      </c>
      <c r="J514" t="str">
        <f>INDEX([1]products!$A$1:$G$49,MATCH([1]orders!$D514,[1]products!$A$1:$A$49,0),MATCH([1]orders!J$1,[1]products!$A$1:$G$1,0))</f>
        <v>D</v>
      </c>
      <c r="K514" s="11">
        <f>INDEX([1]products!$A$1:$G$49,MATCH([1]orders!$D514,[1]products!$A$1:$A$49,0),MATCH([1]orders!K$1,[1]products!$A$1:$G$1,0))</f>
        <v>0.2</v>
      </c>
      <c r="L514" s="3">
        <f>INDEX([1]products!$A$1:$G$49,MATCH([1]orders!$D514,[1]products!$A$1:$A$49,0),MATCH([1]orders!L$1,[1]products!$A$1:$G$1,0))</f>
        <v>2.6849999999999996</v>
      </c>
      <c r="M514" s="3">
        <f>L514*E514</f>
        <v>13.424999999999997</v>
      </c>
      <c r="N514" t="str">
        <f>IF(I514="Rob","Robusta",IF(I514="Exc","Excelsa",IF(I514="Ara","Arabica",IF(I514="Lib","Liberica",""))))</f>
        <v>Robusta</v>
      </c>
      <c r="O514" t="str">
        <f>IF(J514="M","Medium",IF(J514="L","Light",IF(J514="D","Dark","")))</f>
        <v>Dark</v>
      </c>
      <c r="P514" t="str">
        <f>_xlfn.XLOOKUP(C514,[1]customers!$A$1:$A$1001,[1]customers!$I$1:$I$1001,,0)</f>
        <v>Yes</v>
      </c>
    </row>
    <row r="515" spans="1:16" x14ac:dyDescent="0.25">
      <c r="A515" s="2" t="s">
        <v>1413</v>
      </c>
      <c r="B515" s="4">
        <v>43980</v>
      </c>
      <c r="C515" s="2" t="s">
        <v>1414</v>
      </c>
      <c r="D515" t="s">
        <v>6144</v>
      </c>
      <c r="E515" s="2">
        <v>4</v>
      </c>
      <c r="F515" s="2" t="str">
        <f>_xlfn.XLOOKUP(C515,[1]customers!$A$1:$A$1001,[1]customers!$B$1:$B$1001,,0)</f>
        <v>Claiborne Feye</v>
      </c>
      <c r="G515" s="2" t="str">
        <f>IF(_xlfn.XLOOKUP(C515,[1]customers!$A$1:$A$1001,[1]customers!$C$1:$C$1001,,0)=0,"",_xlfn.XLOOKUP(C515,[1]customers!$A$1:$A$1001,[1]customers!$C$1:$C$1001,,0))</f>
        <v>cfeye4k@google.co.jp</v>
      </c>
      <c r="H515" s="2" t="str">
        <f>_xlfn.XLOOKUP(C515,[1]customers!A$1:A$1001,[1]customers!$G$1:$G$1001,,0)</f>
        <v>Ireland</v>
      </c>
      <c r="I515" t="str">
        <f>INDEX([1]products!$A$1:$G$49,MATCH([1]orders!$D515,[1]products!$A$1:$A$49,0),MATCH([1]orders!I$1,[1]products!$A$1:$G$1,0))</f>
        <v>Exc</v>
      </c>
      <c r="J515" t="str">
        <f>INDEX([1]products!$A$1:$G$49,MATCH([1]orders!$D515,[1]products!$A$1:$A$49,0),MATCH([1]orders!J$1,[1]products!$A$1:$G$1,0))</f>
        <v>D</v>
      </c>
      <c r="K515" s="11">
        <f>INDEX([1]products!$A$1:$G$49,MATCH([1]orders!$D515,[1]products!$A$1:$A$49,0),MATCH([1]orders!K$1,[1]products!$A$1:$G$1,0))</f>
        <v>0.5</v>
      </c>
      <c r="L515" s="3">
        <f>INDEX([1]products!$A$1:$G$49,MATCH([1]orders!$D515,[1]products!$A$1:$A$49,0),MATCH([1]orders!L$1,[1]products!$A$1:$G$1,0))</f>
        <v>7.29</v>
      </c>
      <c r="M515" s="3">
        <f>L515*E515</f>
        <v>29.16</v>
      </c>
      <c r="N515" t="str">
        <f>IF(I515="Rob","Robusta",IF(I515="Exc","Excelsa",IF(I515="Ara","Arabica",IF(I515="Lib","Liberica",""))))</f>
        <v>Excelsa</v>
      </c>
      <c r="O515" t="str">
        <f>IF(J515="M","Medium",IF(J515="L","Light",IF(J515="D","Dark","")))</f>
        <v>Dark</v>
      </c>
      <c r="P515" t="str">
        <f>_xlfn.XLOOKUP(C515,[1]customers!$A$1:$A$1001,[1]customers!$I$1:$I$1001,,0)</f>
        <v>No</v>
      </c>
    </row>
    <row r="516" spans="1:16" x14ac:dyDescent="0.25">
      <c r="A516" s="2" t="s">
        <v>2307</v>
      </c>
      <c r="B516" s="4">
        <v>43981</v>
      </c>
      <c r="C516" s="2" t="s">
        <v>2308</v>
      </c>
      <c r="D516" t="s">
        <v>6169</v>
      </c>
      <c r="E516" s="2">
        <v>3</v>
      </c>
      <c r="F516" s="2" t="str">
        <f>_xlfn.XLOOKUP(C516,[1]customers!$A$1:$A$1001,[1]customers!$B$1:$B$1001,,0)</f>
        <v>Skylar Jeyness</v>
      </c>
      <c r="G516" s="2" t="str">
        <f>IF(_xlfn.XLOOKUP(C516,[1]customers!$A$1:$A$1001,[1]customers!$C$1:$C$1001,,0)=0,"",_xlfn.XLOOKUP(C516,[1]customers!$A$1:$A$1001,[1]customers!$C$1:$C$1001,,0))</f>
        <v>sjeyness8y@biglobe.ne.jp</v>
      </c>
      <c r="H516" s="2" t="str">
        <f>_xlfn.XLOOKUP(C516,[1]customers!A$1:A$1001,[1]customers!$G$1:$G$1001,,0)</f>
        <v>Ireland</v>
      </c>
      <c r="I516" t="str">
        <f>INDEX([1]products!$A$1:$G$49,MATCH([1]orders!$D516,[1]products!$A$1:$A$49,0),MATCH([1]orders!I$1,[1]products!$A$1:$G$1,0))</f>
        <v>Lib</v>
      </c>
      <c r="J516" t="str">
        <f>INDEX([1]products!$A$1:$G$49,MATCH([1]orders!$D516,[1]products!$A$1:$A$49,0),MATCH([1]orders!J$1,[1]products!$A$1:$G$1,0))</f>
        <v>D</v>
      </c>
      <c r="K516" s="11">
        <f>INDEX([1]products!$A$1:$G$49,MATCH([1]orders!$D516,[1]products!$A$1:$A$49,0),MATCH([1]orders!K$1,[1]products!$A$1:$G$1,0))</f>
        <v>0.5</v>
      </c>
      <c r="L516" s="3">
        <f>INDEX([1]products!$A$1:$G$49,MATCH([1]orders!$D516,[1]products!$A$1:$A$49,0),MATCH([1]orders!L$1,[1]products!$A$1:$G$1,0))</f>
        <v>7.77</v>
      </c>
      <c r="M516" s="3">
        <f>L516*E516</f>
        <v>23.31</v>
      </c>
      <c r="N516" t="str">
        <f>IF(I516="Rob","Robusta",IF(I516="Exc","Excelsa",IF(I516="Ara","Arabica",IF(I516="Lib","Liberica",""))))</f>
        <v>Liberica</v>
      </c>
      <c r="O516" t="str">
        <f>IF(J516="M","Medium",IF(J516="L","Light",IF(J516="D","Dark","")))</f>
        <v>Dark</v>
      </c>
      <c r="P516" t="str">
        <f>_xlfn.XLOOKUP(C516,[1]customers!$A$1:$A$1001,[1]customers!$I$1:$I$1001,,0)</f>
        <v>No</v>
      </c>
    </row>
    <row r="517" spans="1:16" x14ac:dyDescent="0.25">
      <c r="A517" s="2" t="s">
        <v>2056</v>
      </c>
      <c r="B517" s="4">
        <v>43982</v>
      </c>
      <c r="C517" s="2" t="s">
        <v>2057</v>
      </c>
      <c r="D517" t="s">
        <v>6171</v>
      </c>
      <c r="E517" s="2">
        <v>6</v>
      </c>
      <c r="F517" s="2" t="str">
        <f>_xlfn.XLOOKUP(C517,[1]customers!$A$1:$A$1001,[1]customers!$B$1:$B$1001,,0)</f>
        <v>Gussy Broadbear</v>
      </c>
      <c r="G517" s="2" t="str">
        <f>IF(_xlfn.XLOOKUP(C517,[1]customers!$A$1:$A$1001,[1]customers!$C$1:$C$1001,,0)=0,"",_xlfn.XLOOKUP(C517,[1]customers!$A$1:$A$1001,[1]customers!$C$1:$C$1001,,0))</f>
        <v>gbroadbear7p@omniture.com</v>
      </c>
      <c r="H517" s="2" t="str">
        <f>_xlfn.XLOOKUP(C517,[1]customers!A$1:A$1001,[1]customers!$G$1:$G$1001,,0)</f>
        <v>United States</v>
      </c>
      <c r="I517" t="str">
        <f>INDEX([1]products!$A$1:$G$49,MATCH([1]orders!$D517,[1]products!$A$1:$A$49,0),MATCH([1]orders!I$1,[1]products!$A$1:$G$1,0))</f>
        <v>Exc</v>
      </c>
      <c r="J517" t="str">
        <f>INDEX([1]products!$A$1:$G$49,MATCH([1]orders!$D517,[1]products!$A$1:$A$49,0),MATCH([1]orders!J$1,[1]products!$A$1:$G$1,0))</f>
        <v>L</v>
      </c>
      <c r="K517" s="11">
        <f>INDEX([1]products!$A$1:$G$49,MATCH([1]orders!$D517,[1]products!$A$1:$A$49,0),MATCH([1]orders!K$1,[1]products!$A$1:$G$1,0))</f>
        <v>1</v>
      </c>
      <c r="L517" s="3">
        <f>INDEX([1]products!$A$1:$G$49,MATCH([1]orders!$D517,[1]products!$A$1:$A$49,0),MATCH([1]orders!L$1,[1]products!$A$1:$G$1,0))</f>
        <v>14.85</v>
      </c>
      <c r="M517" s="3">
        <f>L517*E517</f>
        <v>89.1</v>
      </c>
      <c r="N517" t="str">
        <f>IF(I517="Rob","Robusta",IF(I517="Exc","Excelsa",IF(I517="Ara","Arabica",IF(I517="Lib","Liberica",""))))</f>
        <v>Excelsa</v>
      </c>
      <c r="O517" t="str">
        <f>IF(J517="M","Medium",IF(J517="L","Light",IF(J517="D","Dark","")))</f>
        <v>Light</v>
      </c>
      <c r="P517" t="str">
        <f>_xlfn.XLOOKUP(C517,[1]customers!$A$1:$A$1001,[1]customers!$I$1:$I$1001,,0)</f>
        <v>No</v>
      </c>
    </row>
    <row r="518" spans="1:16" x14ac:dyDescent="0.25">
      <c r="A518" s="2" t="s">
        <v>2871</v>
      </c>
      <c r="B518" s="4">
        <v>43983</v>
      </c>
      <c r="C518" s="2" t="s">
        <v>2872</v>
      </c>
      <c r="D518" t="s">
        <v>6146</v>
      </c>
      <c r="E518" s="2">
        <v>3</v>
      </c>
      <c r="F518" s="2" t="str">
        <f>_xlfn.XLOOKUP(C518,[1]customers!$A$1:$A$1001,[1]customers!$B$1:$B$1001,,0)</f>
        <v>Adelice Isabell</v>
      </c>
      <c r="G518" s="2" t="str">
        <f>IF(_xlfn.XLOOKUP(C518,[1]customers!$A$1:$A$1001,[1]customers!$C$1:$C$1001,,0)=0,"",_xlfn.XLOOKUP(C518,[1]customers!$A$1:$A$1001,[1]customers!$C$1:$C$1001,,0))</f>
        <v/>
      </c>
      <c r="H518" s="2" t="str">
        <f>_xlfn.XLOOKUP(C518,[1]customers!A$1:A$1001,[1]customers!$G$1:$G$1001,,0)</f>
        <v>United States</v>
      </c>
      <c r="I518" t="str">
        <f>INDEX([1]products!$A$1:$G$49,MATCH([1]orders!$D518,[1]products!$A$1:$A$49,0),MATCH([1]orders!I$1,[1]products!$A$1:$G$1,0))</f>
        <v>Rob</v>
      </c>
      <c r="J518" t="str">
        <f>INDEX([1]products!$A$1:$G$49,MATCH([1]orders!$D518,[1]products!$A$1:$A$49,0),MATCH([1]orders!J$1,[1]products!$A$1:$G$1,0))</f>
        <v>M</v>
      </c>
      <c r="K518" s="11">
        <f>INDEX([1]products!$A$1:$G$49,MATCH([1]orders!$D518,[1]products!$A$1:$A$49,0),MATCH([1]orders!K$1,[1]products!$A$1:$G$1,0))</f>
        <v>0.5</v>
      </c>
      <c r="L518" s="3">
        <f>INDEX([1]products!$A$1:$G$49,MATCH([1]orders!$D518,[1]products!$A$1:$A$49,0),MATCH([1]orders!L$1,[1]products!$A$1:$G$1,0))</f>
        <v>5.97</v>
      </c>
      <c r="M518" s="3">
        <f>L518*E518</f>
        <v>17.91</v>
      </c>
      <c r="N518" t="str">
        <f>IF(I518="Rob","Robusta",IF(I518="Exc","Excelsa",IF(I518="Ara","Arabica",IF(I518="Lib","Liberica",""))))</f>
        <v>Robusta</v>
      </c>
      <c r="O518" t="str">
        <f>IF(J518="M","Medium",IF(J518="L","Light",IF(J518="D","Dark","")))</f>
        <v>Medium</v>
      </c>
      <c r="P518" t="str">
        <f>_xlfn.XLOOKUP(C518,[1]customers!$A$1:$A$1001,[1]customers!$I$1:$I$1001,,0)</f>
        <v>No</v>
      </c>
    </row>
    <row r="519" spans="1:16" x14ac:dyDescent="0.25">
      <c r="A519" s="2" t="s">
        <v>3349</v>
      </c>
      <c r="B519" s="4">
        <v>43984</v>
      </c>
      <c r="C519" s="2" t="s">
        <v>3350</v>
      </c>
      <c r="D519" t="s">
        <v>6140</v>
      </c>
      <c r="E519" s="2">
        <v>2</v>
      </c>
      <c r="F519" s="2" t="str">
        <f>_xlfn.XLOOKUP(C519,[1]customers!$A$1:$A$1001,[1]customers!$B$1:$B$1001,,0)</f>
        <v>Diane-marie Wincer</v>
      </c>
      <c r="G519" s="2" t="str">
        <f>IF(_xlfn.XLOOKUP(C519,[1]customers!$A$1:$A$1001,[1]customers!$C$1:$C$1001,,0)=0,"",_xlfn.XLOOKUP(C519,[1]customers!$A$1:$A$1001,[1]customers!$C$1:$C$1001,,0))</f>
        <v>dwincere2@marriott.com</v>
      </c>
      <c r="H519" s="2" t="str">
        <f>_xlfn.XLOOKUP(C519,[1]customers!A$1:A$1001,[1]customers!$G$1:$G$1001,,0)</f>
        <v>United States</v>
      </c>
      <c r="I519" t="str">
        <f>INDEX([1]products!$A$1:$G$49,MATCH([1]orders!$D519,[1]products!$A$1:$A$49,0),MATCH([1]orders!I$1,[1]products!$A$1:$G$1,0))</f>
        <v>Ara</v>
      </c>
      <c r="J519" t="str">
        <f>INDEX([1]products!$A$1:$G$49,MATCH([1]orders!$D519,[1]products!$A$1:$A$49,0),MATCH([1]orders!J$1,[1]products!$A$1:$G$1,0))</f>
        <v>L</v>
      </c>
      <c r="K519" s="11">
        <f>INDEX([1]products!$A$1:$G$49,MATCH([1]orders!$D519,[1]products!$A$1:$A$49,0),MATCH([1]orders!K$1,[1]products!$A$1:$G$1,0))</f>
        <v>1</v>
      </c>
      <c r="L519" s="3">
        <f>INDEX([1]products!$A$1:$G$49,MATCH([1]orders!$D519,[1]products!$A$1:$A$49,0),MATCH([1]orders!L$1,[1]products!$A$1:$G$1,0))</f>
        <v>12.95</v>
      </c>
      <c r="M519" s="3">
        <f>L519*E519</f>
        <v>25.9</v>
      </c>
      <c r="N519" t="str">
        <f>IF(I519="Rob","Robusta",IF(I519="Exc","Excelsa",IF(I519="Ara","Arabica",IF(I519="Lib","Liberica",""))))</f>
        <v>Arabica</v>
      </c>
      <c r="O519" t="str">
        <f>IF(J519="M","Medium",IF(J519="L","Light",IF(J519="D","Dark","")))</f>
        <v>Light</v>
      </c>
      <c r="P519" t="str">
        <f>_xlfn.XLOOKUP(C519,[1]customers!$A$1:$A$1001,[1]customers!$I$1:$I$1001,,0)</f>
        <v>Yes</v>
      </c>
    </row>
    <row r="520" spans="1:16" x14ac:dyDescent="0.25">
      <c r="A520" s="2" t="s">
        <v>4787</v>
      </c>
      <c r="B520" s="4">
        <v>43985</v>
      </c>
      <c r="C520" s="2" t="s">
        <v>4788</v>
      </c>
      <c r="D520" t="s">
        <v>6176</v>
      </c>
      <c r="E520" s="2">
        <v>5</v>
      </c>
      <c r="F520" s="2" t="str">
        <f>_xlfn.XLOOKUP(C520,[1]customers!$A$1:$A$1001,[1]customers!$B$1:$B$1001,,0)</f>
        <v>Arlana Ferrea</v>
      </c>
      <c r="G520" s="2" t="str">
        <f>IF(_xlfn.XLOOKUP(C520,[1]customers!$A$1:$A$1001,[1]customers!$C$1:$C$1001,,0)=0,"",_xlfn.XLOOKUP(C520,[1]customers!$A$1:$A$1001,[1]customers!$C$1:$C$1001,,0))</f>
        <v>aferreal4@wikia.com</v>
      </c>
      <c r="H520" s="2" t="str">
        <f>_xlfn.XLOOKUP(C520,[1]customers!A$1:A$1001,[1]customers!$G$1:$G$1001,,0)</f>
        <v>United States</v>
      </c>
      <c r="I520" t="str">
        <f>INDEX([1]products!$A$1:$G$49,MATCH([1]orders!$D520,[1]products!$A$1:$A$49,0),MATCH([1]orders!I$1,[1]products!$A$1:$G$1,0))</f>
        <v>Exc</v>
      </c>
      <c r="J520" t="str">
        <f>INDEX([1]products!$A$1:$G$49,MATCH([1]orders!$D520,[1]products!$A$1:$A$49,0),MATCH([1]orders!J$1,[1]products!$A$1:$G$1,0))</f>
        <v>L</v>
      </c>
      <c r="K520" s="11">
        <f>INDEX([1]products!$A$1:$G$49,MATCH([1]orders!$D520,[1]products!$A$1:$A$49,0),MATCH([1]orders!K$1,[1]products!$A$1:$G$1,0))</f>
        <v>0.5</v>
      </c>
      <c r="L520" s="3">
        <f>INDEX([1]products!$A$1:$G$49,MATCH([1]orders!$D520,[1]products!$A$1:$A$49,0),MATCH([1]orders!L$1,[1]products!$A$1:$G$1,0))</f>
        <v>8.91</v>
      </c>
      <c r="M520" s="3">
        <f>L520*E520</f>
        <v>44.55</v>
      </c>
      <c r="N520" t="str">
        <f>IF(I520="Rob","Robusta",IF(I520="Exc","Excelsa",IF(I520="Ara","Arabica",IF(I520="Lib","Liberica",""))))</f>
        <v>Excelsa</v>
      </c>
      <c r="O520" t="str">
        <f>IF(J520="M","Medium",IF(J520="L","Light",IF(J520="D","Dark","")))</f>
        <v>Light</v>
      </c>
      <c r="P520" t="str">
        <f>_xlfn.XLOOKUP(C520,[1]customers!$A$1:$A$1001,[1]customers!$I$1:$I$1001,,0)</f>
        <v>No</v>
      </c>
    </row>
    <row r="521" spans="1:16" x14ac:dyDescent="0.25">
      <c r="A521" s="2" t="s">
        <v>3773</v>
      </c>
      <c r="B521" s="4">
        <v>43986</v>
      </c>
      <c r="C521" s="2" t="s">
        <v>3774</v>
      </c>
      <c r="D521" t="s">
        <v>6176</v>
      </c>
      <c r="E521" s="2">
        <v>5</v>
      </c>
      <c r="F521" s="2" t="str">
        <f>_xlfn.XLOOKUP(C521,[1]customers!$A$1:$A$1001,[1]customers!$B$1:$B$1001,,0)</f>
        <v>Carney Clemencet</v>
      </c>
      <c r="G521" s="2" t="str">
        <f>IF(_xlfn.XLOOKUP(C521,[1]customers!$A$1:$A$1001,[1]customers!$C$1:$C$1001,,0)=0,"",_xlfn.XLOOKUP(C521,[1]customers!$A$1:$A$1001,[1]customers!$C$1:$C$1001,,0))</f>
        <v>cclemencetg5@weather.com</v>
      </c>
      <c r="H521" s="2" t="str">
        <f>_xlfn.XLOOKUP(C521,[1]customers!A$1:A$1001,[1]customers!$G$1:$G$1001,,0)</f>
        <v>United Kingdom</v>
      </c>
      <c r="I521" t="str">
        <f>INDEX([1]products!$A$1:$G$49,MATCH([1]orders!$D521,[1]products!$A$1:$A$49,0),MATCH([1]orders!I$1,[1]products!$A$1:$G$1,0))</f>
        <v>Exc</v>
      </c>
      <c r="J521" t="str">
        <f>INDEX([1]products!$A$1:$G$49,MATCH([1]orders!$D521,[1]products!$A$1:$A$49,0),MATCH([1]orders!J$1,[1]products!$A$1:$G$1,0))</f>
        <v>L</v>
      </c>
      <c r="K521" s="11">
        <f>INDEX([1]products!$A$1:$G$49,MATCH([1]orders!$D521,[1]products!$A$1:$A$49,0),MATCH([1]orders!K$1,[1]products!$A$1:$G$1,0))</f>
        <v>0.5</v>
      </c>
      <c r="L521" s="3">
        <f>INDEX([1]products!$A$1:$G$49,MATCH([1]orders!$D521,[1]products!$A$1:$A$49,0),MATCH([1]orders!L$1,[1]products!$A$1:$G$1,0))</f>
        <v>8.91</v>
      </c>
      <c r="M521" s="3">
        <f>L521*E521</f>
        <v>44.55</v>
      </c>
      <c r="N521" t="str">
        <f>IF(I521="Rob","Robusta",IF(I521="Exc","Excelsa",IF(I521="Ara","Arabica",IF(I521="Lib","Liberica",""))))</f>
        <v>Excelsa</v>
      </c>
      <c r="O521" t="str">
        <f>IF(J521="M","Medium",IF(J521="L","Light",IF(J521="D","Dark","")))</f>
        <v>Light</v>
      </c>
      <c r="P521" t="str">
        <f>_xlfn.XLOOKUP(C521,[1]customers!$A$1:$A$1001,[1]customers!$I$1:$I$1001,,0)</f>
        <v>Yes</v>
      </c>
    </row>
    <row r="522" spans="1:16" x14ac:dyDescent="0.25">
      <c r="A522" s="2" t="s">
        <v>3418</v>
      </c>
      <c r="B522" s="4">
        <v>43987</v>
      </c>
      <c r="C522" s="2" t="s">
        <v>3419</v>
      </c>
      <c r="D522" t="s">
        <v>6185</v>
      </c>
      <c r="E522" s="2">
        <v>5</v>
      </c>
      <c r="F522" s="2" t="str">
        <f>_xlfn.XLOOKUP(C522,[1]customers!$A$1:$A$1001,[1]customers!$B$1:$B$1001,,0)</f>
        <v>Karl Imorts</v>
      </c>
      <c r="G522" s="2" t="str">
        <f>IF(_xlfn.XLOOKUP(C522,[1]customers!$A$1:$A$1001,[1]customers!$C$1:$C$1001,,0)=0,"",_xlfn.XLOOKUP(C522,[1]customers!$A$1:$A$1001,[1]customers!$C$1:$C$1001,,0))</f>
        <v>kimortsee@alexa.com</v>
      </c>
      <c r="H522" s="2" t="str">
        <f>_xlfn.XLOOKUP(C522,[1]customers!A$1:A$1001,[1]customers!$G$1:$G$1001,,0)</f>
        <v>United States</v>
      </c>
      <c r="I522" t="str">
        <f>INDEX([1]products!$A$1:$G$49,MATCH([1]orders!$D522,[1]products!$A$1:$A$49,0),MATCH([1]orders!I$1,[1]products!$A$1:$G$1,0))</f>
        <v>Exc</v>
      </c>
      <c r="J522" t="str">
        <f>INDEX([1]products!$A$1:$G$49,MATCH([1]orders!$D522,[1]products!$A$1:$A$49,0),MATCH([1]orders!J$1,[1]products!$A$1:$G$1,0))</f>
        <v>D</v>
      </c>
      <c r="K522" s="11">
        <f>INDEX([1]products!$A$1:$G$49,MATCH([1]orders!$D522,[1]products!$A$1:$A$49,0),MATCH([1]orders!K$1,[1]products!$A$1:$G$1,0))</f>
        <v>2.5</v>
      </c>
      <c r="L522" s="3">
        <f>INDEX([1]products!$A$1:$G$49,MATCH([1]orders!$D522,[1]products!$A$1:$A$49,0),MATCH([1]orders!L$1,[1]products!$A$1:$G$1,0))</f>
        <v>27.945</v>
      </c>
      <c r="M522" s="3">
        <f>L522*E522</f>
        <v>139.72499999999999</v>
      </c>
      <c r="N522" t="str">
        <f>IF(I522="Rob","Robusta",IF(I522="Exc","Excelsa",IF(I522="Ara","Arabica",IF(I522="Lib","Liberica",""))))</f>
        <v>Excelsa</v>
      </c>
      <c r="O522" t="str">
        <f>IF(J522="M","Medium",IF(J522="L","Light",IF(J522="D","Dark","")))</f>
        <v>Dark</v>
      </c>
      <c r="P522" t="str">
        <f>_xlfn.XLOOKUP(C522,[1]customers!$A$1:$A$1001,[1]customers!$I$1:$I$1001,,0)</f>
        <v>No</v>
      </c>
    </row>
    <row r="523" spans="1:16" x14ac:dyDescent="0.25">
      <c r="A523" s="2" t="s">
        <v>1227</v>
      </c>
      <c r="B523" s="4">
        <v>43988</v>
      </c>
      <c r="C523" s="2" t="s">
        <v>1228</v>
      </c>
      <c r="D523" t="s">
        <v>6144</v>
      </c>
      <c r="E523" s="2">
        <v>2</v>
      </c>
      <c r="F523" s="2" t="str">
        <f>_xlfn.XLOOKUP(C523,[1]customers!$A$1:$A$1001,[1]customers!$B$1:$B$1001,,0)</f>
        <v>Bobinette Hindsberg</v>
      </c>
      <c r="G523" s="2" t="str">
        <f>IF(_xlfn.XLOOKUP(C523,[1]customers!$A$1:$A$1001,[1]customers!$C$1:$C$1001,,0)=0,"",_xlfn.XLOOKUP(C523,[1]customers!$A$1:$A$1001,[1]customers!$C$1:$C$1001,,0))</f>
        <v>bhindsberg3n@blogs.com</v>
      </c>
      <c r="H523" s="2" t="str">
        <f>_xlfn.XLOOKUP(C523,[1]customers!A$1:A$1001,[1]customers!$G$1:$G$1001,,0)</f>
        <v>United States</v>
      </c>
      <c r="I523" t="str">
        <f>INDEX([1]products!$A$1:$G$49,MATCH([1]orders!$D523,[1]products!$A$1:$A$49,0),MATCH([1]orders!I$1,[1]products!$A$1:$G$1,0))</f>
        <v>Exc</v>
      </c>
      <c r="J523" t="str">
        <f>INDEX([1]products!$A$1:$G$49,MATCH([1]orders!$D523,[1]products!$A$1:$A$49,0),MATCH([1]orders!J$1,[1]products!$A$1:$G$1,0))</f>
        <v>D</v>
      </c>
      <c r="K523" s="11">
        <f>INDEX([1]products!$A$1:$G$49,MATCH([1]orders!$D523,[1]products!$A$1:$A$49,0),MATCH([1]orders!K$1,[1]products!$A$1:$G$1,0))</f>
        <v>0.5</v>
      </c>
      <c r="L523" s="3">
        <f>INDEX([1]products!$A$1:$G$49,MATCH([1]orders!$D523,[1]products!$A$1:$A$49,0),MATCH([1]orders!L$1,[1]products!$A$1:$G$1,0))</f>
        <v>7.29</v>
      </c>
      <c r="M523" s="3">
        <f>L523*E523</f>
        <v>14.58</v>
      </c>
      <c r="N523" t="str">
        <f>IF(I523="Rob","Robusta",IF(I523="Exc","Excelsa",IF(I523="Ara","Arabica",IF(I523="Lib","Liberica",""))))</f>
        <v>Excelsa</v>
      </c>
      <c r="O523" t="str">
        <f>IF(J523="M","Medium",IF(J523="L","Light",IF(J523="D","Dark","")))</f>
        <v>Dark</v>
      </c>
      <c r="P523" t="str">
        <f>_xlfn.XLOOKUP(C523,[1]customers!$A$1:$A$1001,[1]customers!$I$1:$I$1001,,0)</f>
        <v>Yes</v>
      </c>
    </row>
    <row r="524" spans="1:16" x14ac:dyDescent="0.25">
      <c r="A524" s="2" t="s">
        <v>891</v>
      </c>
      <c r="B524" s="4">
        <v>43989</v>
      </c>
      <c r="C524" s="2" t="s">
        <v>892</v>
      </c>
      <c r="D524" t="s">
        <v>6145</v>
      </c>
      <c r="E524" s="2">
        <v>2</v>
      </c>
      <c r="F524" s="2" t="str">
        <f>_xlfn.XLOOKUP(C524,[1]customers!$A$1:$A$1001,[1]customers!$B$1:$B$1001,,0)</f>
        <v>Shirlene Edmondson</v>
      </c>
      <c r="G524" s="2" t="str">
        <f>IF(_xlfn.XLOOKUP(C524,[1]customers!$A$1:$A$1001,[1]customers!$C$1:$C$1001,,0)=0,"",_xlfn.XLOOKUP(C524,[1]customers!$A$1:$A$1001,[1]customers!$C$1:$C$1001,,0))</f>
        <v>sedmondson1z@theguardian.com</v>
      </c>
      <c r="H524" s="2" t="str">
        <f>_xlfn.XLOOKUP(C524,[1]customers!A$1:A$1001,[1]customers!$G$1:$G$1001,,0)</f>
        <v>Ireland</v>
      </c>
      <c r="I524" t="str">
        <f>INDEX([1]products!$A$1:$G$49,MATCH([1]orders!$D524,[1]products!$A$1:$A$49,0),MATCH([1]orders!I$1,[1]products!$A$1:$G$1,0))</f>
        <v>Lib</v>
      </c>
      <c r="J524" t="str">
        <f>INDEX([1]products!$A$1:$G$49,MATCH([1]orders!$D524,[1]products!$A$1:$A$49,0),MATCH([1]orders!J$1,[1]products!$A$1:$G$1,0))</f>
        <v>L</v>
      </c>
      <c r="K524" s="11">
        <f>INDEX([1]products!$A$1:$G$49,MATCH([1]orders!$D524,[1]products!$A$1:$A$49,0),MATCH([1]orders!K$1,[1]products!$A$1:$G$1,0))</f>
        <v>0.2</v>
      </c>
      <c r="L524" s="3">
        <f>INDEX([1]products!$A$1:$G$49,MATCH([1]orders!$D524,[1]products!$A$1:$A$49,0),MATCH([1]orders!L$1,[1]products!$A$1:$G$1,0))</f>
        <v>4.7549999999999999</v>
      </c>
      <c r="M524" s="3">
        <f>L524*E524</f>
        <v>9.51</v>
      </c>
      <c r="N524" t="str">
        <f>IF(I524="Rob","Robusta",IF(I524="Exc","Excelsa",IF(I524="Ara","Arabica",IF(I524="Lib","Liberica",""))))</f>
        <v>Liberica</v>
      </c>
      <c r="O524" t="str">
        <f>IF(J524="M","Medium",IF(J524="L","Light",IF(J524="D","Dark","")))</f>
        <v>Light</v>
      </c>
      <c r="P524" t="str">
        <f>_xlfn.XLOOKUP(C524,[1]customers!$A$1:$A$1001,[1]customers!$I$1:$I$1001,,0)</f>
        <v>No</v>
      </c>
    </row>
    <row r="525" spans="1:16" x14ac:dyDescent="0.25">
      <c r="A525" s="2" t="s">
        <v>5096</v>
      </c>
      <c r="B525" s="4">
        <v>43990</v>
      </c>
      <c r="C525" s="2" t="s">
        <v>5097</v>
      </c>
      <c r="D525" t="s">
        <v>6146</v>
      </c>
      <c r="E525" s="2">
        <v>6</v>
      </c>
      <c r="F525" s="2" t="str">
        <f>_xlfn.XLOOKUP(C525,[1]customers!$A$1:$A$1001,[1]customers!$B$1:$B$1001,,0)</f>
        <v>Lenci Haggerstone</v>
      </c>
      <c r="G525" s="2" t="str">
        <f>IF(_xlfn.XLOOKUP(C525,[1]customers!$A$1:$A$1001,[1]customers!$C$1:$C$1001,,0)=0,"",_xlfn.XLOOKUP(C525,[1]customers!$A$1:$A$1001,[1]customers!$C$1:$C$1001,,0))</f>
        <v>lhaggerstonemn@independent.co.uk</v>
      </c>
      <c r="H525" s="2" t="str">
        <f>_xlfn.XLOOKUP(C525,[1]customers!A$1:A$1001,[1]customers!$G$1:$G$1001,,0)</f>
        <v>United States</v>
      </c>
      <c r="I525" t="str">
        <f>INDEX([1]products!$A$1:$G$49,MATCH([1]orders!$D525,[1]products!$A$1:$A$49,0),MATCH([1]orders!I$1,[1]products!$A$1:$G$1,0))</f>
        <v>Rob</v>
      </c>
      <c r="J525" t="str">
        <f>INDEX([1]products!$A$1:$G$49,MATCH([1]orders!$D525,[1]products!$A$1:$A$49,0),MATCH([1]orders!J$1,[1]products!$A$1:$G$1,0))</f>
        <v>M</v>
      </c>
      <c r="K525" s="11">
        <f>INDEX([1]products!$A$1:$G$49,MATCH([1]orders!$D525,[1]products!$A$1:$A$49,0),MATCH([1]orders!K$1,[1]products!$A$1:$G$1,0))</f>
        <v>0.5</v>
      </c>
      <c r="L525" s="3">
        <f>INDEX([1]products!$A$1:$G$49,MATCH([1]orders!$D525,[1]products!$A$1:$A$49,0),MATCH([1]orders!L$1,[1]products!$A$1:$G$1,0))</f>
        <v>5.97</v>
      </c>
      <c r="M525" s="3">
        <f>L525*E525</f>
        <v>35.82</v>
      </c>
      <c r="N525" t="str">
        <f>IF(I525="Rob","Robusta",IF(I525="Exc","Excelsa",IF(I525="Ara","Arabica",IF(I525="Lib","Liberica",""))))</f>
        <v>Robusta</v>
      </c>
      <c r="O525" t="str">
        <f>IF(J525="M","Medium",IF(J525="L","Light",IF(J525="D","Dark","")))</f>
        <v>Medium</v>
      </c>
      <c r="P525" t="str">
        <f>_xlfn.XLOOKUP(C525,[1]customers!$A$1:$A$1001,[1]customers!$I$1:$I$1001,,0)</f>
        <v>No</v>
      </c>
    </row>
    <row r="526" spans="1:16" x14ac:dyDescent="0.25">
      <c r="A526" s="2" t="s">
        <v>2798</v>
      </c>
      <c r="B526" s="4">
        <v>43991</v>
      </c>
      <c r="C526" s="2" t="s">
        <v>2799</v>
      </c>
      <c r="D526" t="s">
        <v>6170</v>
      </c>
      <c r="E526" s="2">
        <v>3</v>
      </c>
      <c r="F526" s="2" t="str">
        <f>_xlfn.XLOOKUP(C526,[1]customers!$A$1:$A$1001,[1]customers!$B$1:$B$1001,,0)</f>
        <v>Hamish Skeech</v>
      </c>
      <c r="G526" s="2" t="str">
        <f>IF(_xlfn.XLOOKUP(C526,[1]customers!$A$1:$A$1001,[1]customers!$C$1:$C$1001,,0)=0,"",_xlfn.XLOOKUP(C526,[1]customers!$A$1:$A$1001,[1]customers!$C$1:$C$1001,,0))</f>
        <v/>
      </c>
      <c r="H526" s="2" t="str">
        <f>_xlfn.XLOOKUP(C526,[1]customers!A$1:A$1001,[1]customers!$G$1:$G$1001,,0)</f>
        <v>Ireland</v>
      </c>
      <c r="I526" t="str">
        <f>INDEX([1]products!$A$1:$G$49,MATCH([1]orders!$D526,[1]products!$A$1:$A$49,0),MATCH([1]orders!I$1,[1]products!$A$1:$G$1,0))</f>
        <v>Lib</v>
      </c>
      <c r="J526" t="str">
        <f>INDEX([1]products!$A$1:$G$49,MATCH([1]orders!$D526,[1]products!$A$1:$A$49,0),MATCH([1]orders!J$1,[1]products!$A$1:$G$1,0))</f>
        <v>L</v>
      </c>
      <c r="K526" s="11">
        <f>INDEX([1]products!$A$1:$G$49,MATCH([1]orders!$D526,[1]products!$A$1:$A$49,0),MATCH([1]orders!K$1,[1]products!$A$1:$G$1,0))</f>
        <v>1</v>
      </c>
      <c r="L526" s="3">
        <f>INDEX([1]products!$A$1:$G$49,MATCH([1]orders!$D526,[1]products!$A$1:$A$49,0),MATCH([1]orders!L$1,[1]products!$A$1:$G$1,0))</f>
        <v>15.85</v>
      </c>
      <c r="M526" s="3">
        <f>L526*E526</f>
        <v>47.55</v>
      </c>
      <c r="N526" t="str">
        <f>IF(I526="Rob","Robusta",IF(I526="Exc","Excelsa",IF(I526="Ara","Arabica",IF(I526="Lib","Liberica",""))))</f>
        <v>Liberica</v>
      </c>
      <c r="O526" t="str">
        <f>IF(J526="M","Medium",IF(J526="L","Light",IF(J526="D","Dark","")))</f>
        <v>Light</v>
      </c>
      <c r="P526" t="str">
        <f>_xlfn.XLOOKUP(C526,[1]customers!$A$1:$A$1001,[1]customers!$I$1:$I$1001,,0)</f>
        <v>Yes</v>
      </c>
    </row>
    <row r="527" spans="1:16" x14ac:dyDescent="0.25">
      <c r="A527" s="2" t="s">
        <v>5932</v>
      </c>
      <c r="B527" s="4">
        <v>43992</v>
      </c>
      <c r="C527" s="2" t="s">
        <v>5933</v>
      </c>
      <c r="D527" t="s">
        <v>6146</v>
      </c>
      <c r="E527" s="2">
        <v>4</v>
      </c>
      <c r="F527" s="2" t="str">
        <f>_xlfn.XLOOKUP(C527,[1]customers!$A$1:$A$1001,[1]customers!$B$1:$B$1001,,0)</f>
        <v>Yuri Burrells</v>
      </c>
      <c r="G527" s="2" t="str">
        <f>IF(_xlfn.XLOOKUP(C527,[1]customers!$A$1:$A$1001,[1]customers!$C$1:$C$1001,,0)=0,"",_xlfn.XLOOKUP(C527,[1]customers!$A$1:$A$1001,[1]customers!$C$1:$C$1001,,0))</f>
        <v>yburrellsqr@vinaora.com</v>
      </c>
      <c r="H527" s="2" t="str">
        <f>_xlfn.XLOOKUP(C527,[1]customers!A$1:A$1001,[1]customers!$G$1:$G$1001,,0)</f>
        <v>United States</v>
      </c>
      <c r="I527" t="str">
        <f>INDEX([1]products!$A$1:$G$49,MATCH([1]orders!$D527,[1]products!$A$1:$A$49,0),MATCH([1]orders!I$1,[1]products!$A$1:$G$1,0))</f>
        <v>Rob</v>
      </c>
      <c r="J527" t="str">
        <f>INDEX([1]products!$A$1:$G$49,MATCH([1]orders!$D527,[1]products!$A$1:$A$49,0),MATCH([1]orders!J$1,[1]products!$A$1:$G$1,0))</f>
        <v>M</v>
      </c>
      <c r="K527" s="11">
        <f>INDEX([1]products!$A$1:$G$49,MATCH([1]orders!$D527,[1]products!$A$1:$A$49,0),MATCH([1]orders!K$1,[1]products!$A$1:$G$1,0))</f>
        <v>0.5</v>
      </c>
      <c r="L527" s="3">
        <f>INDEX([1]products!$A$1:$G$49,MATCH([1]orders!$D527,[1]products!$A$1:$A$49,0),MATCH([1]orders!L$1,[1]products!$A$1:$G$1,0))</f>
        <v>5.97</v>
      </c>
      <c r="M527" s="3">
        <f>L527*E527</f>
        <v>23.88</v>
      </c>
      <c r="N527" t="str">
        <f>IF(I527="Rob","Robusta",IF(I527="Exc","Excelsa",IF(I527="Ara","Arabica",IF(I527="Lib","Liberica",""))))</f>
        <v>Robusta</v>
      </c>
      <c r="O527" t="str">
        <f>IF(J527="M","Medium",IF(J527="L","Light",IF(J527="D","Dark","")))</f>
        <v>Medium</v>
      </c>
      <c r="P527" t="str">
        <f>_xlfn.XLOOKUP(C527,[1]customers!$A$1:$A$1001,[1]customers!$I$1:$I$1001,,0)</f>
        <v>Yes</v>
      </c>
    </row>
    <row r="528" spans="1:16" x14ac:dyDescent="0.25">
      <c r="A528" s="2" t="s">
        <v>4313</v>
      </c>
      <c r="B528" s="4">
        <v>43993</v>
      </c>
      <c r="C528" s="2" t="s">
        <v>4314</v>
      </c>
      <c r="D528" t="s">
        <v>6160</v>
      </c>
      <c r="E528" s="2">
        <v>5</v>
      </c>
      <c r="F528" s="2" t="str">
        <f>_xlfn.XLOOKUP(C528,[1]customers!$A$1:$A$1001,[1]customers!$B$1:$B$1001,,0)</f>
        <v>Charin Penwarden</v>
      </c>
      <c r="G528" s="2" t="str">
        <f>IF(_xlfn.XLOOKUP(C528,[1]customers!$A$1:$A$1001,[1]customers!$C$1:$C$1001,,0)=0,"",_xlfn.XLOOKUP(C528,[1]customers!$A$1:$A$1001,[1]customers!$C$1:$C$1001,,0))</f>
        <v>cpenwardenit@mlb.com</v>
      </c>
      <c r="H528" s="2" t="str">
        <f>_xlfn.XLOOKUP(C528,[1]customers!A$1:A$1001,[1]customers!$G$1:$G$1001,,0)</f>
        <v>Ireland</v>
      </c>
      <c r="I528" t="str">
        <f>INDEX([1]products!$A$1:$G$49,MATCH([1]orders!$D528,[1]products!$A$1:$A$49,0),MATCH([1]orders!I$1,[1]products!$A$1:$G$1,0))</f>
        <v>Lib</v>
      </c>
      <c r="J528" t="str">
        <f>INDEX([1]products!$A$1:$G$49,MATCH([1]orders!$D528,[1]products!$A$1:$A$49,0),MATCH([1]orders!J$1,[1]products!$A$1:$G$1,0))</f>
        <v>M</v>
      </c>
      <c r="K528" s="11">
        <f>INDEX([1]products!$A$1:$G$49,MATCH([1]orders!$D528,[1]products!$A$1:$A$49,0),MATCH([1]orders!K$1,[1]products!$A$1:$G$1,0))</f>
        <v>0.5</v>
      </c>
      <c r="L528" s="3">
        <f>INDEX([1]products!$A$1:$G$49,MATCH([1]orders!$D528,[1]products!$A$1:$A$49,0),MATCH([1]orders!L$1,[1]products!$A$1:$G$1,0))</f>
        <v>8.73</v>
      </c>
      <c r="M528" s="3">
        <f>L528*E528</f>
        <v>43.650000000000006</v>
      </c>
      <c r="N528" t="str">
        <f>IF(I528="Rob","Robusta",IF(I528="Exc","Excelsa",IF(I528="Ara","Arabica",IF(I528="Lib","Liberica",""))))</f>
        <v>Liberica</v>
      </c>
      <c r="O528" t="str">
        <f>IF(J528="M","Medium",IF(J528="L","Light",IF(J528="D","Dark","")))</f>
        <v>Medium</v>
      </c>
      <c r="P528" t="str">
        <f>_xlfn.XLOOKUP(C528,[1]customers!$A$1:$A$1001,[1]customers!$I$1:$I$1001,,0)</f>
        <v>No</v>
      </c>
    </row>
    <row r="529" spans="1:16" x14ac:dyDescent="0.25">
      <c r="A529" s="2" t="s">
        <v>1395</v>
      </c>
      <c r="B529" s="4">
        <v>43994</v>
      </c>
      <c r="C529" s="2" t="s">
        <v>1396</v>
      </c>
      <c r="D529" t="s">
        <v>6180</v>
      </c>
      <c r="E529" s="2">
        <v>3</v>
      </c>
      <c r="F529" s="2" t="str">
        <f>_xlfn.XLOOKUP(C529,[1]customers!$A$1:$A$1001,[1]customers!$B$1:$B$1001,,0)</f>
        <v>Leontine Rubrow</v>
      </c>
      <c r="G529" s="2" t="str">
        <f>IF(_xlfn.XLOOKUP(C529,[1]customers!$A$1:$A$1001,[1]customers!$C$1:$C$1001,,0)=0,"",_xlfn.XLOOKUP(C529,[1]customers!$A$1:$A$1001,[1]customers!$C$1:$C$1001,,0))</f>
        <v>lrubrow4h@microsoft.com</v>
      </c>
      <c r="H529" s="2" t="str">
        <f>_xlfn.XLOOKUP(C529,[1]customers!A$1:A$1001,[1]customers!$G$1:$G$1001,,0)</f>
        <v>United States</v>
      </c>
      <c r="I529" t="str">
        <f>INDEX([1]products!$A$1:$G$49,MATCH([1]orders!$D529,[1]products!$A$1:$A$49,0),MATCH([1]orders!I$1,[1]products!$A$1:$G$1,0))</f>
        <v>Ara</v>
      </c>
      <c r="J529" t="str">
        <f>INDEX([1]products!$A$1:$G$49,MATCH([1]orders!$D529,[1]products!$A$1:$A$49,0),MATCH([1]orders!J$1,[1]products!$A$1:$G$1,0))</f>
        <v>L</v>
      </c>
      <c r="K529" s="11">
        <f>INDEX([1]products!$A$1:$G$49,MATCH([1]orders!$D529,[1]products!$A$1:$A$49,0),MATCH([1]orders!K$1,[1]products!$A$1:$G$1,0))</f>
        <v>0.5</v>
      </c>
      <c r="L529" s="3">
        <f>INDEX([1]products!$A$1:$G$49,MATCH([1]orders!$D529,[1]products!$A$1:$A$49,0),MATCH([1]orders!L$1,[1]products!$A$1:$G$1,0))</f>
        <v>7.77</v>
      </c>
      <c r="M529" s="3">
        <f>L529*E529</f>
        <v>23.31</v>
      </c>
      <c r="N529" t="str">
        <f>IF(I529="Rob","Robusta",IF(I529="Exc","Excelsa",IF(I529="Ara","Arabica",IF(I529="Lib","Liberica",""))))</f>
        <v>Arabica</v>
      </c>
      <c r="O529" t="str">
        <f>IF(J529="M","Medium",IF(J529="L","Light",IF(J529="D","Dark","")))</f>
        <v>Light</v>
      </c>
      <c r="P529" t="str">
        <f>_xlfn.XLOOKUP(C529,[1]customers!$A$1:$A$1001,[1]customers!$I$1:$I$1001,,0)</f>
        <v>No</v>
      </c>
    </row>
    <row r="530" spans="1:16" x14ac:dyDescent="0.25">
      <c r="A530" s="2" t="s">
        <v>1653</v>
      </c>
      <c r="B530" s="4">
        <v>43995</v>
      </c>
      <c r="C530" s="2" t="s">
        <v>1654</v>
      </c>
      <c r="D530" t="s">
        <v>6157</v>
      </c>
      <c r="E530" s="2">
        <v>6</v>
      </c>
      <c r="F530" s="2" t="str">
        <f>_xlfn.XLOOKUP(C530,[1]customers!$A$1:$A$1001,[1]customers!$B$1:$B$1001,,0)</f>
        <v>Orbadiah Duny</v>
      </c>
      <c r="G530" s="2" t="str">
        <f>IF(_xlfn.XLOOKUP(C530,[1]customers!$A$1:$A$1001,[1]customers!$C$1:$C$1001,,0)=0,"",_xlfn.XLOOKUP(C530,[1]customers!$A$1:$A$1001,[1]customers!$C$1:$C$1001,,0))</f>
        <v>oduny5r@constantcontact.com</v>
      </c>
      <c r="H530" s="2" t="str">
        <f>_xlfn.XLOOKUP(C530,[1]customers!A$1:A$1001,[1]customers!$G$1:$G$1001,,0)</f>
        <v>United States</v>
      </c>
      <c r="I530" t="str">
        <f>INDEX([1]products!$A$1:$G$49,MATCH([1]orders!$D530,[1]products!$A$1:$A$49,0),MATCH([1]orders!I$1,[1]products!$A$1:$G$1,0))</f>
        <v>Ara</v>
      </c>
      <c r="J530" t="str">
        <f>INDEX([1]products!$A$1:$G$49,MATCH([1]orders!$D530,[1]products!$A$1:$A$49,0),MATCH([1]orders!J$1,[1]products!$A$1:$G$1,0))</f>
        <v>M</v>
      </c>
      <c r="K530" s="11">
        <f>INDEX([1]products!$A$1:$G$49,MATCH([1]orders!$D530,[1]products!$A$1:$A$49,0),MATCH([1]orders!K$1,[1]products!$A$1:$G$1,0))</f>
        <v>0.5</v>
      </c>
      <c r="L530" s="3">
        <f>INDEX([1]products!$A$1:$G$49,MATCH([1]orders!$D530,[1]products!$A$1:$A$49,0),MATCH([1]orders!L$1,[1]products!$A$1:$G$1,0))</f>
        <v>6.75</v>
      </c>
      <c r="M530" s="3">
        <f>L530*E530</f>
        <v>40.5</v>
      </c>
      <c r="N530" t="str">
        <f>IF(I530="Rob","Robusta",IF(I530="Exc","Excelsa",IF(I530="Ara","Arabica",IF(I530="Lib","Liberica",""))))</f>
        <v>Arabica</v>
      </c>
      <c r="O530" t="str">
        <f>IF(J530="M","Medium",IF(J530="L","Light",IF(J530="D","Dark","")))</f>
        <v>Medium</v>
      </c>
      <c r="P530" t="str">
        <f>_xlfn.XLOOKUP(C530,[1]customers!$A$1:$A$1001,[1]customers!$I$1:$I$1001,,0)</f>
        <v>Yes</v>
      </c>
    </row>
    <row r="531" spans="1:16" x14ac:dyDescent="0.25">
      <c r="A531" s="2" t="s">
        <v>3027</v>
      </c>
      <c r="B531" s="4">
        <v>43996</v>
      </c>
      <c r="C531" s="2" t="s">
        <v>3028</v>
      </c>
      <c r="D531" t="s">
        <v>6145</v>
      </c>
      <c r="E531" s="2">
        <v>5</v>
      </c>
      <c r="F531" s="2" t="str">
        <f>_xlfn.XLOOKUP(C531,[1]customers!$A$1:$A$1001,[1]customers!$B$1:$B$1001,,0)</f>
        <v>Sim Pamphilon</v>
      </c>
      <c r="G531" s="2" t="str">
        <f>IF(_xlfn.XLOOKUP(C531,[1]customers!$A$1:$A$1001,[1]customers!$C$1:$C$1001,,0)=0,"",_xlfn.XLOOKUP(C531,[1]customers!$A$1:$A$1001,[1]customers!$C$1:$C$1001,,0))</f>
        <v>spamphilonci@mlb.com</v>
      </c>
      <c r="H531" s="2" t="str">
        <f>_xlfn.XLOOKUP(C531,[1]customers!A$1:A$1001,[1]customers!$G$1:$G$1001,,0)</f>
        <v>Ireland</v>
      </c>
      <c r="I531" t="str">
        <f>INDEX([1]products!$A$1:$G$49,MATCH([1]orders!$D531,[1]products!$A$1:$A$49,0),MATCH([1]orders!I$1,[1]products!$A$1:$G$1,0))</f>
        <v>Lib</v>
      </c>
      <c r="J531" t="str">
        <f>INDEX([1]products!$A$1:$G$49,MATCH([1]orders!$D531,[1]products!$A$1:$A$49,0),MATCH([1]orders!J$1,[1]products!$A$1:$G$1,0))</f>
        <v>L</v>
      </c>
      <c r="K531" s="11">
        <f>INDEX([1]products!$A$1:$G$49,MATCH([1]orders!$D531,[1]products!$A$1:$A$49,0),MATCH([1]orders!K$1,[1]products!$A$1:$G$1,0))</f>
        <v>0.2</v>
      </c>
      <c r="L531" s="3">
        <f>INDEX([1]products!$A$1:$G$49,MATCH([1]orders!$D531,[1]products!$A$1:$A$49,0),MATCH([1]orders!L$1,[1]products!$A$1:$G$1,0))</f>
        <v>4.7549999999999999</v>
      </c>
      <c r="M531" s="3">
        <f>L531*E531</f>
        <v>23.774999999999999</v>
      </c>
      <c r="N531" t="str">
        <f>IF(I531="Rob","Robusta",IF(I531="Exc","Excelsa",IF(I531="Ara","Arabica",IF(I531="Lib","Liberica",""))))</f>
        <v>Liberica</v>
      </c>
      <c r="O531" t="str">
        <f>IF(J531="M","Medium",IF(J531="L","Light",IF(J531="D","Dark","")))</f>
        <v>Light</v>
      </c>
      <c r="P531" t="str">
        <f>_xlfn.XLOOKUP(C531,[1]customers!$A$1:$A$1001,[1]customers!$I$1:$I$1001,,0)</f>
        <v>No</v>
      </c>
    </row>
    <row r="532" spans="1:16" x14ac:dyDescent="0.25">
      <c r="A532" s="2" t="s">
        <v>4723</v>
      </c>
      <c r="B532" s="4">
        <v>43997</v>
      </c>
      <c r="C532" s="2" t="s">
        <v>4724</v>
      </c>
      <c r="D532" t="s">
        <v>6163</v>
      </c>
      <c r="E532" s="2">
        <v>2</v>
      </c>
      <c r="F532" s="2" t="str">
        <f>_xlfn.XLOOKUP(C532,[1]customers!$A$1:$A$1001,[1]customers!$B$1:$B$1001,,0)</f>
        <v>Melodie OIlier</v>
      </c>
      <c r="G532" s="2" t="str">
        <f>IF(_xlfn.XLOOKUP(C532,[1]customers!$A$1:$A$1001,[1]customers!$C$1:$C$1001,,0)=0,"",_xlfn.XLOOKUP(C532,[1]customers!$A$1:$A$1001,[1]customers!$C$1:$C$1001,,0))</f>
        <v>moilierkt@paginegialle.it</v>
      </c>
      <c r="H532" s="2" t="str">
        <f>_xlfn.XLOOKUP(C532,[1]customers!A$1:A$1001,[1]customers!$G$1:$G$1001,,0)</f>
        <v>Ireland</v>
      </c>
      <c r="I532" t="str">
        <f>INDEX([1]products!$A$1:$G$49,MATCH([1]orders!$D532,[1]products!$A$1:$A$49,0),MATCH([1]orders!I$1,[1]products!$A$1:$G$1,0))</f>
        <v>Rob</v>
      </c>
      <c r="J532" t="str">
        <f>INDEX([1]products!$A$1:$G$49,MATCH([1]orders!$D532,[1]products!$A$1:$A$49,0),MATCH([1]orders!J$1,[1]products!$A$1:$G$1,0))</f>
        <v>D</v>
      </c>
      <c r="K532" s="11">
        <f>INDEX([1]products!$A$1:$G$49,MATCH([1]orders!$D532,[1]products!$A$1:$A$49,0),MATCH([1]orders!K$1,[1]products!$A$1:$G$1,0))</f>
        <v>0.2</v>
      </c>
      <c r="L532" s="3">
        <f>INDEX([1]products!$A$1:$G$49,MATCH([1]orders!$D532,[1]products!$A$1:$A$49,0),MATCH([1]orders!L$1,[1]products!$A$1:$G$1,0))</f>
        <v>2.6849999999999996</v>
      </c>
      <c r="M532" s="3">
        <f>L532*E532</f>
        <v>5.3699999999999992</v>
      </c>
      <c r="N532" t="str">
        <f>IF(I532="Rob","Robusta",IF(I532="Exc","Excelsa",IF(I532="Ara","Arabica",IF(I532="Lib","Liberica",""))))</f>
        <v>Robusta</v>
      </c>
      <c r="O532" t="str">
        <f>IF(J532="M","Medium",IF(J532="L","Light",IF(J532="D","Dark","")))</f>
        <v>Dark</v>
      </c>
      <c r="P532" t="str">
        <f>_xlfn.XLOOKUP(C532,[1]customers!$A$1:$A$1001,[1]customers!$I$1:$I$1001,,0)</f>
        <v>Yes</v>
      </c>
    </row>
    <row r="533" spans="1:16" x14ac:dyDescent="0.25">
      <c r="A533" s="2" t="s">
        <v>5385</v>
      </c>
      <c r="B533" s="4">
        <v>43998</v>
      </c>
      <c r="C533" s="2" t="s">
        <v>5386</v>
      </c>
      <c r="D533" t="s">
        <v>6158</v>
      </c>
      <c r="E533" s="2">
        <v>3</v>
      </c>
      <c r="F533" s="2" t="str">
        <f>_xlfn.XLOOKUP(C533,[1]customers!$A$1:$A$1001,[1]customers!$B$1:$B$1001,,0)</f>
        <v>Rafaela Treacher</v>
      </c>
      <c r="G533" s="2" t="str">
        <f>IF(_xlfn.XLOOKUP(C533,[1]customers!$A$1:$A$1001,[1]customers!$C$1:$C$1001,,0)=0,"",_xlfn.XLOOKUP(C533,[1]customers!$A$1:$A$1001,[1]customers!$C$1:$C$1001,,0))</f>
        <v>rtreachero2@usa.gov</v>
      </c>
      <c r="H533" s="2" t="str">
        <f>_xlfn.XLOOKUP(C533,[1]customers!A$1:A$1001,[1]customers!$G$1:$G$1001,,0)</f>
        <v>Ireland</v>
      </c>
      <c r="I533" t="str">
        <f>INDEX([1]products!$A$1:$G$49,MATCH([1]orders!$D533,[1]products!$A$1:$A$49,0),MATCH([1]orders!I$1,[1]products!$A$1:$G$1,0))</f>
        <v>Ara</v>
      </c>
      <c r="J533" t="str">
        <f>INDEX([1]products!$A$1:$G$49,MATCH([1]orders!$D533,[1]products!$A$1:$A$49,0),MATCH([1]orders!J$1,[1]products!$A$1:$G$1,0))</f>
        <v>D</v>
      </c>
      <c r="K533" s="11">
        <f>INDEX([1]products!$A$1:$G$49,MATCH([1]orders!$D533,[1]products!$A$1:$A$49,0),MATCH([1]orders!K$1,[1]products!$A$1:$G$1,0))</f>
        <v>0.5</v>
      </c>
      <c r="L533" s="3">
        <f>INDEX([1]products!$A$1:$G$49,MATCH([1]orders!$D533,[1]products!$A$1:$A$49,0),MATCH([1]orders!L$1,[1]products!$A$1:$G$1,0))</f>
        <v>5.97</v>
      </c>
      <c r="M533" s="3">
        <f>L533*E533</f>
        <v>17.91</v>
      </c>
      <c r="N533" t="str">
        <f>IF(I533="Rob","Robusta",IF(I533="Exc","Excelsa",IF(I533="Ara","Arabica",IF(I533="Lib","Liberica",""))))</f>
        <v>Arabica</v>
      </c>
      <c r="O533" t="str">
        <f>IF(J533="M","Medium",IF(J533="L","Light",IF(J533="D","Dark","")))</f>
        <v>Dark</v>
      </c>
      <c r="P533" t="str">
        <f>_xlfn.XLOOKUP(C533,[1]customers!$A$1:$A$1001,[1]customers!$I$1:$I$1001,,0)</f>
        <v>No</v>
      </c>
    </row>
    <row r="534" spans="1:16" x14ac:dyDescent="0.25">
      <c r="A534" s="2" t="s">
        <v>2079</v>
      </c>
      <c r="B534" s="4">
        <v>43999</v>
      </c>
      <c r="C534" s="2" t="s">
        <v>2080</v>
      </c>
      <c r="D534" t="s">
        <v>6171</v>
      </c>
      <c r="E534" s="2">
        <v>4</v>
      </c>
      <c r="F534" s="2" t="str">
        <f>_xlfn.XLOOKUP(C534,[1]customers!$A$1:$A$1001,[1]customers!$B$1:$B$1001,,0)</f>
        <v>Karlan Karby</v>
      </c>
      <c r="G534" s="2" t="str">
        <f>IF(_xlfn.XLOOKUP(C534,[1]customers!$A$1:$A$1001,[1]customers!$C$1:$C$1001,,0)=0,"",_xlfn.XLOOKUP(C534,[1]customers!$A$1:$A$1001,[1]customers!$C$1:$C$1001,,0))</f>
        <v>kkarby7t@sbwire.com</v>
      </c>
      <c r="H534" s="2" t="str">
        <f>_xlfn.XLOOKUP(C534,[1]customers!A$1:A$1001,[1]customers!$G$1:$G$1001,,0)</f>
        <v>United States</v>
      </c>
      <c r="I534" t="str">
        <f>INDEX([1]products!$A$1:$G$49,MATCH([1]orders!$D534,[1]products!$A$1:$A$49,0),MATCH([1]orders!I$1,[1]products!$A$1:$G$1,0))</f>
        <v>Exc</v>
      </c>
      <c r="J534" t="str">
        <f>INDEX([1]products!$A$1:$G$49,MATCH([1]orders!$D534,[1]products!$A$1:$A$49,0),MATCH([1]orders!J$1,[1]products!$A$1:$G$1,0))</f>
        <v>L</v>
      </c>
      <c r="K534" s="11">
        <f>INDEX([1]products!$A$1:$G$49,MATCH([1]orders!$D534,[1]products!$A$1:$A$49,0),MATCH([1]orders!K$1,[1]products!$A$1:$G$1,0))</f>
        <v>1</v>
      </c>
      <c r="L534" s="3">
        <f>INDEX([1]products!$A$1:$G$49,MATCH([1]orders!$D534,[1]products!$A$1:$A$49,0),MATCH([1]orders!L$1,[1]products!$A$1:$G$1,0))</f>
        <v>14.85</v>
      </c>
      <c r="M534" s="3">
        <f>L534*E534</f>
        <v>59.4</v>
      </c>
      <c r="N534" t="str">
        <f>IF(I534="Rob","Robusta",IF(I534="Exc","Excelsa",IF(I534="Ara","Arabica",IF(I534="Lib","Liberica",""))))</f>
        <v>Excelsa</v>
      </c>
      <c r="O534" t="str">
        <f>IF(J534="M","Medium",IF(J534="L","Light",IF(J534="D","Dark","")))</f>
        <v>Light</v>
      </c>
      <c r="P534" t="str">
        <f>_xlfn.XLOOKUP(C534,[1]customers!$A$1:$A$1001,[1]customers!$I$1:$I$1001,,0)</f>
        <v>Yes</v>
      </c>
    </row>
    <row r="535" spans="1:16" x14ac:dyDescent="0.25">
      <c r="A535" s="2" t="s">
        <v>3361</v>
      </c>
      <c r="B535" s="4">
        <v>44000</v>
      </c>
      <c r="C535" s="2" t="s">
        <v>3362</v>
      </c>
      <c r="D535" t="s">
        <v>6169</v>
      </c>
      <c r="E535" s="2">
        <v>6</v>
      </c>
      <c r="F535" s="2" t="str">
        <f>_xlfn.XLOOKUP(C535,[1]customers!$A$1:$A$1001,[1]customers!$B$1:$B$1001,,0)</f>
        <v>Heall Perris</v>
      </c>
      <c r="G535" s="2" t="str">
        <f>IF(_xlfn.XLOOKUP(C535,[1]customers!$A$1:$A$1001,[1]customers!$C$1:$C$1001,,0)=0,"",_xlfn.XLOOKUP(C535,[1]customers!$A$1:$A$1001,[1]customers!$C$1:$C$1001,,0))</f>
        <v>hperrise4@studiopress.com</v>
      </c>
      <c r="H535" s="2" t="str">
        <f>_xlfn.XLOOKUP(C535,[1]customers!A$1:A$1001,[1]customers!$G$1:$G$1001,,0)</f>
        <v>Ireland</v>
      </c>
      <c r="I535" t="str">
        <f>INDEX([1]products!$A$1:$G$49,MATCH([1]orders!$D535,[1]products!$A$1:$A$49,0),MATCH([1]orders!I$1,[1]products!$A$1:$G$1,0))</f>
        <v>Lib</v>
      </c>
      <c r="J535" t="str">
        <f>INDEX([1]products!$A$1:$G$49,MATCH([1]orders!$D535,[1]products!$A$1:$A$49,0),MATCH([1]orders!J$1,[1]products!$A$1:$G$1,0))</f>
        <v>D</v>
      </c>
      <c r="K535" s="11">
        <f>INDEX([1]products!$A$1:$G$49,MATCH([1]orders!$D535,[1]products!$A$1:$A$49,0),MATCH([1]orders!K$1,[1]products!$A$1:$G$1,0))</f>
        <v>0.5</v>
      </c>
      <c r="L535" s="3">
        <f>INDEX([1]products!$A$1:$G$49,MATCH([1]orders!$D535,[1]products!$A$1:$A$49,0),MATCH([1]orders!L$1,[1]products!$A$1:$G$1,0))</f>
        <v>7.77</v>
      </c>
      <c r="M535" s="3">
        <f>L535*E535</f>
        <v>46.62</v>
      </c>
      <c r="N535" t="str">
        <f>IF(I535="Rob","Robusta",IF(I535="Exc","Excelsa",IF(I535="Ara","Arabica",IF(I535="Lib","Liberica",""))))</f>
        <v>Liberica</v>
      </c>
      <c r="O535" t="str">
        <f>IF(J535="M","Medium",IF(J535="L","Light",IF(J535="D","Dark","")))</f>
        <v>Dark</v>
      </c>
      <c r="P535" t="str">
        <f>_xlfn.XLOOKUP(C535,[1]customers!$A$1:$A$1001,[1]customers!$I$1:$I$1001,,0)</f>
        <v>No</v>
      </c>
    </row>
    <row r="536" spans="1:16" x14ac:dyDescent="0.25">
      <c r="A536" s="2" t="s">
        <v>1648</v>
      </c>
      <c r="B536" s="4">
        <v>44001</v>
      </c>
      <c r="C536" s="2" t="s">
        <v>1649</v>
      </c>
      <c r="D536" t="s">
        <v>6155</v>
      </c>
      <c r="E536" s="2">
        <v>2</v>
      </c>
      <c r="F536" s="2" t="str">
        <f>_xlfn.XLOOKUP(C536,[1]customers!$A$1:$A$1001,[1]customers!$B$1:$B$1001,,0)</f>
        <v>Nertie Poolman</v>
      </c>
      <c r="G536" s="2" t="str">
        <f>IF(_xlfn.XLOOKUP(C536,[1]customers!$A$1:$A$1001,[1]customers!$C$1:$C$1001,,0)=0,"",_xlfn.XLOOKUP(C536,[1]customers!$A$1:$A$1001,[1]customers!$C$1:$C$1001,,0))</f>
        <v>npoolman5q@howstuffworks.com</v>
      </c>
      <c r="H536" s="2" t="str">
        <f>_xlfn.XLOOKUP(C536,[1]customers!A$1:A$1001,[1]customers!$G$1:$G$1001,,0)</f>
        <v>United States</v>
      </c>
      <c r="I536" t="str">
        <f>INDEX([1]products!$A$1:$G$49,MATCH([1]orders!$D536,[1]products!$A$1:$A$49,0),MATCH([1]orders!I$1,[1]products!$A$1:$G$1,0))</f>
        <v>Ara</v>
      </c>
      <c r="J536" t="str">
        <f>INDEX([1]products!$A$1:$G$49,MATCH([1]orders!$D536,[1]products!$A$1:$A$49,0),MATCH([1]orders!J$1,[1]products!$A$1:$G$1,0))</f>
        <v>M</v>
      </c>
      <c r="K536" s="11">
        <f>INDEX([1]products!$A$1:$G$49,MATCH([1]orders!$D536,[1]products!$A$1:$A$49,0),MATCH([1]orders!K$1,[1]products!$A$1:$G$1,0))</f>
        <v>1</v>
      </c>
      <c r="L536" s="3">
        <f>INDEX([1]products!$A$1:$G$49,MATCH([1]orders!$D536,[1]products!$A$1:$A$49,0),MATCH([1]orders!L$1,[1]products!$A$1:$G$1,0))</f>
        <v>11.25</v>
      </c>
      <c r="M536" s="3">
        <f>L536*E536</f>
        <v>22.5</v>
      </c>
      <c r="N536" t="str">
        <f>IF(I536="Rob","Robusta",IF(I536="Exc","Excelsa",IF(I536="Ara","Arabica",IF(I536="Lib","Liberica",""))))</f>
        <v>Arabica</v>
      </c>
      <c r="O536" t="str">
        <f>IF(J536="M","Medium",IF(J536="L","Light",IF(J536="D","Dark","")))</f>
        <v>Medium</v>
      </c>
      <c r="P536" t="str">
        <f>_xlfn.XLOOKUP(C536,[1]customers!$A$1:$A$1001,[1]customers!$I$1:$I$1001,,0)</f>
        <v>No</v>
      </c>
    </row>
    <row r="537" spans="1:16" x14ac:dyDescent="0.25">
      <c r="A537" s="2" t="s">
        <v>2951</v>
      </c>
      <c r="B537" s="4">
        <v>44002</v>
      </c>
      <c r="C537" s="2" t="s">
        <v>2952</v>
      </c>
      <c r="D537" t="s">
        <v>6165</v>
      </c>
      <c r="E537" s="2">
        <v>1</v>
      </c>
      <c r="F537" s="2" t="str">
        <f>_xlfn.XLOOKUP(C537,[1]customers!$A$1:$A$1001,[1]customers!$B$1:$B$1001,,0)</f>
        <v>Willabella Abramski</v>
      </c>
      <c r="G537" s="2" t="str">
        <f>IF(_xlfn.XLOOKUP(C537,[1]customers!$A$1:$A$1001,[1]customers!$C$1:$C$1001,,0)=0,"",_xlfn.XLOOKUP(C537,[1]customers!$A$1:$A$1001,[1]customers!$C$1:$C$1001,,0))</f>
        <v/>
      </c>
      <c r="H537" s="2" t="str">
        <f>_xlfn.XLOOKUP(C537,[1]customers!A$1:A$1001,[1]customers!$G$1:$G$1001,,0)</f>
        <v>United States</v>
      </c>
      <c r="I537" t="str">
        <f>INDEX([1]products!$A$1:$G$49,MATCH([1]orders!$D537,[1]products!$A$1:$A$49,0),MATCH([1]orders!I$1,[1]products!$A$1:$G$1,0))</f>
        <v>Lib</v>
      </c>
      <c r="J537" t="str">
        <f>INDEX([1]products!$A$1:$G$49,MATCH([1]orders!$D537,[1]products!$A$1:$A$49,0),MATCH([1]orders!J$1,[1]products!$A$1:$G$1,0))</f>
        <v>D</v>
      </c>
      <c r="K537" s="11">
        <f>INDEX([1]products!$A$1:$G$49,MATCH([1]orders!$D537,[1]products!$A$1:$A$49,0),MATCH([1]orders!K$1,[1]products!$A$1:$G$1,0))</f>
        <v>2.5</v>
      </c>
      <c r="L537" s="3">
        <f>INDEX([1]products!$A$1:$G$49,MATCH([1]orders!$D537,[1]products!$A$1:$A$49,0),MATCH([1]orders!L$1,[1]products!$A$1:$G$1,0))</f>
        <v>29.784999999999997</v>
      </c>
      <c r="M537" s="3">
        <f>L537*E537</f>
        <v>29.784999999999997</v>
      </c>
      <c r="N537" t="str">
        <f>IF(I537="Rob","Robusta",IF(I537="Exc","Excelsa",IF(I537="Ara","Arabica",IF(I537="Lib","Liberica",""))))</f>
        <v>Liberica</v>
      </c>
      <c r="O537" t="str">
        <f>IF(J537="M","Medium",IF(J537="L","Light",IF(J537="D","Dark","")))</f>
        <v>Dark</v>
      </c>
      <c r="P537" t="str">
        <f>_xlfn.XLOOKUP(C537,[1]customers!$A$1:$A$1001,[1]customers!$I$1:$I$1001,,0)</f>
        <v>No</v>
      </c>
    </row>
    <row r="538" spans="1:16" x14ac:dyDescent="0.25">
      <c r="A538" s="2" t="s">
        <v>6053</v>
      </c>
      <c r="B538" s="4">
        <v>44003</v>
      </c>
      <c r="C538" s="2" t="s">
        <v>6054</v>
      </c>
      <c r="D538" t="s">
        <v>6166</v>
      </c>
      <c r="E538" s="2">
        <v>1</v>
      </c>
      <c r="F538" s="2" t="str">
        <f>_xlfn.XLOOKUP(C538,[1]customers!$A$1:$A$1001,[1]customers!$B$1:$B$1001,,0)</f>
        <v>Ramon Cheak</v>
      </c>
      <c r="G538" s="2" t="str">
        <f>IF(_xlfn.XLOOKUP(C538,[1]customers!$A$1:$A$1001,[1]customers!$C$1:$C$1001,,0)=0,"",_xlfn.XLOOKUP(C538,[1]customers!$A$1:$A$1001,[1]customers!$C$1:$C$1001,,0))</f>
        <v>rcheakrc@tripadvisor.com</v>
      </c>
      <c r="H538" s="2" t="str">
        <f>_xlfn.XLOOKUP(C538,[1]customers!A$1:A$1001,[1]customers!$G$1:$G$1001,,0)</f>
        <v>Ireland</v>
      </c>
      <c r="I538" t="str">
        <f>INDEX([1]products!$A$1:$G$49,MATCH([1]orders!$D538,[1]products!$A$1:$A$49,0),MATCH([1]orders!I$1,[1]products!$A$1:$G$1,0))</f>
        <v>Exc</v>
      </c>
      <c r="J538" t="str">
        <f>INDEX([1]products!$A$1:$G$49,MATCH([1]orders!$D538,[1]products!$A$1:$A$49,0),MATCH([1]orders!J$1,[1]products!$A$1:$G$1,0))</f>
        <v>M</v>
      </c>
      <c r="K538" s="11">
        <f>INDEX([1]products!$A$1:$G$49,MATCH([1]orders!$D538,[1]products!$A$1:$A$49,0),MATCH([1]orders!K$1,[1]products!$A$1:$G$1,0))</f>
        <v>2.5</v>
      </c>
      <c r="L538" s="3">
        <f>INDEX([1]products!$A$1:$G$49,MATCH([1]orders!$D538,[1]products!$A$1:$A$49,0),MATCH([1]orders!L$1,[1]products!$A$1:$G$1,0))</f>
        <v>31.624999999999996</v>
      </c>
      <c r="M538" s="3">
        <f>L538*E538</f>
        <v>31.624999999999996</v>
      </c>
      <c r="N538" t="str">
        <f>IF(I538="Rob","Robusta",IF(I538="Exc","Excelsa",IF(I538="Ara","Arabica",IF(I538="Lib","Liberica",""))))</f>
        <v>Excelsa</v>
      </c>
      <c r="O538" t="str">
        <f>IF(J538="M","Medium",IF(J538="L","Light",IF(J538="D","Dark","")))</f>
        <v>Medium</v>
      </c>
      <c r="P538" t="str">
        <f>_xlfn.XLOOKUP(C538,[1]customers!$A$1:$A$1001,[1]customers!$I$1:$I$1001,,0)</f>
        <v>Yes</v>
      </c>
    </row>
    <row r="539" spans="1:16" x14ac:dyDescent="0.25">
      <c r="A539" s="2" t="s">
        <v>4557</v>
      </c>
      <c r="B539" s="4">
        <v>44004</v>
      </c>
      <c r="C539" s="2" t="s">
        <v>4558</v>
      </c>
      <c r="D539" t="s">
        <v>6144</v>
      </c>
      <c r="E539" s="2">
        <v>5</v>
      </c>
      <c r="F539" s="2" t="str">
        <f>_xlfn.XLOOKUP(C539,[1]customers!$A$1:$A$1001,[1]customers!$B$1:$B$1001,,0)</f>
        <v>Reynolds Crookshanks</v>
      </c>
      <c r="G539" s="2" t="str">
        <f>IF(_xlfn.XLOOKUP(C539,[1]customers!$A$1:$A$1001,[1]customers!$C$1:$C$1001,,0)=0,"",_xlfn.XLOOKUP(C539,[1]customers!$A$1:$A$1001,[1]customers!$C$1:$C$1001,,0))</f>
        <v>rcrookshanksk0@unc.edu</v>
      </c>
      <c r="H539" s="2" t="str">
        <f>_xlfn.XLOOKUP(C539,[1]customers!A$1:A$1001,[1]customers!$G$1:$G$1001,,0)</f>
        <v>United States</v>
      </c>
      <c r="I539" t="str">
        <f>INDEX([1]products!$A$1:$G$49,MATCH([1]orders!$D539,[1]products!$A$1:$A$49,0),MATCH([1]orders!I$1,[1]products!$A$1:$G$1,0))</f>
        <v>Exc</v>
      </c>
      <c r="J539" t="str">
        <f>INDEX([1]products!$A$1:$G$49,MATCH([1]orders!$D539,[1]products!$A$1:$A$49,0),MATCH([1]orders!J$1,[1]products!$A$1:$G$1,0))</f>
        <v>D</v>
      </c>
      <c r="K539" s="11">
        <f>INDEX([1]products!$A$1:$G$49,MATCH([1]orders!$D539,[1]products!$A$1:$A$49,0),MATCH([1]orders!K$1,[1]products!$A$1:$G$1,0))</f>
        <v>0.5</v>
      </c>
      <c r="L539" s="3">
        <f>INDEX([1]products!$A$1:$G$49,MATCH([1]orders!$D539,[1]products!$A$1:$A$49,0),MATCH([1]orders!L$1,[1]products!$A$1:$G$1,0))</f>
        <v>7.29</v>
      </c>
      <c r="M539" s="3">
        <f>L539*E539</f>
        <v>36.450000000000003</v>
      </c>
      <c r="N539" t="str">
        <f>IF(I539="Rob","Robusta",IF(I539="Exc","Excelsa",IF(I539="Ara","Arabica",IF(I539="Lib","Liberica",""))))</f>
        <v>Excelsa</v>
      </c>
      <c r="O539" t="str">
        <f>IF(J539="M","Medium",IF(J539="L","Light",IF(J539="D","Dark","")))</f>
        <v>Dark</v>
      </c>
      <c r="P539" t="str">
        <f>_xlfn.XLOOKUP(C539,[1]customers!$A$1:$A$1001,[1]customers!$I$1:$I$1001,,0)</f>
        <v>Yes</v>
      </c>
    </row>
    <row r="540" spans="1:16" x14ac:dyDescent="0.25">
      <c r="A540" s="2" t="s">
        <v>3990</v>
      </c>
      <c r="B540" s="4">
        <v>44005</v>
      </c>
      <c r="C540" s="2" t="s">
        <v>4042</v>
      </c>
      <c r="D540" t="s">
        <v>6152</v>
      </c>
      <c r="E540" s="2">
        <v>6</v>
      </c>
      <c r="F540" s="2" t="str">
        <f>_xlfn.XLOOKUP(C540,[1]customers!$A$1:$A$1001,[1]customers!$B$1:$B$1001,,0)</f>
        <v>Linn Alaway</v>
      </c>
      <c r="G540" s="2" t="str">
        <f>IF(_xlfn.XLOOKUP(C540,[1]customers!$A$1:$A$1001,[1]customers!$C$1:$C$1001,,0)=0,"",_xlfn.XLOOKUP(C540,[1]customers!$A$1:$A$1001,[1]customers!$C$1:$C$1001,,0))</f>
        <v>lalawayhh@weather.com</v>
      </c>
      <c r="H540" s="2" t="str">
        <f>_xlfn.XLOOKUP(C540,[1]customers!A$1:A$1001,[1]customers!$G$1:$G$1001,,0)</f>
        <v>United States</v>
      </c>
      <c r="I540" t="str">
        <f>INDEX([1]products!$A$1:$G$49,MATCH([1]orders!$D540,[1]products!$A$1:$A$49,0),MATCH([1]orders!I$1,[1]products!$A$1:$G$1,0))</f>
        <v>Ara</v>
      </c>
      <c r="J540" t="str">
        <f>INDEX([1]products!$A$1:$G$49,MATCH([1]orders!$D540,[1]products!$A$1:$A$49,0),MATCH([1]orders!J$1,[1]products!$A$1:$G$1,0))</f>
        <v>M</v>
      </c>
      <c r="K540" s="11">
        <f>INDEX([1]products!$A$1:$G$49,MATCH([1]orders!$D540,[1]products!$A$1:$A$49,0),MATCH([1]orders!K$1,[1]products!$A$1:$G$1,0))</f>
        <v>0.2</v>
      </c>
      <c r="L540" s="3">
        <f>INDEX([1]products!$A$1:$G$49,MATCH([1]orders!$D540,[1]products!$A$1:$A$49,0),MATCH([1]orders!L$1,[1]products!$A$1:$G$1,0))</f>
        <v>3.375</v>
      </c>
      <c r="M540" s="3">
        <f>L540*E540</f>
        <v>20.25</v>
      </c>
      <c r="N540" t="str">
        <f>IF(I540="Rob","Robusta",IF(I540="Exc","Excelsa",IF(I540="Ara","Arabica",IF(I540="Lib","Liberica",""))))</f>
        <v>Arabica</v>
      </c>
      <c r="O540" t="str">
        <f>IF(J540="M","Medium",IF(J540="L","Light",IF(J540="D","Dark","")))</f>
        <v>Medium</v>
      </c>
      <c r="P540" t="str">
        <f>_xlfn.XLOOKUP(C540,[1]customers!$A$1:$A$1001,[1]customers!$I$1:$I$1001,,0)</f>
        <v>No</v>
      </c>
    </row>
    <row r="541" spans="1:16" x14ac:dyDescent="0.25">
      <c r="A541" s="2" t="s">
        <v>4308</v>
      </c>
      <c r="B541" s="4">
        <v>44006</v>
      </c>
      <c r="C541" s="2" t="s">
        <v>4309</v>
      </c>
      <c r="D541" t="s">
        <v>6161</v>
      </c>
      <c r="E541" s="2">
        <v>5</v>
      </c>
      <c r="F541" s="2" t="str">
        <f>_xlfn.XLOOKUP(C541,[1]customers!$A$1:$A$1001,[1]customers!$B$1:$B$1001,,0)</f>
        <v>Gabey Cogan</v>
      </c>
      <c r="G541" s="2" t="str">
        <f>IF(_xlfn.XLOOKUP(C541,[1]customers!$A$1:$A$1001,[1]customers!$C$1:$C$1001,,0)=0,"",_xlfn.XLOOKUP(C541,[1]customers!$A$1:$A$1001,[1]customers!$C$1:$C$1001,,0))</f>
        <v/>
      </c>
      <c r="H541" s="2" t="str">
        <f>_xlfn.XLOOKUP(C541,[1]customers!A$1:A$1001,[1]customers!$G$1:$G$1001,,0)</f>
        <v>United States</v>
      </c>
      <c r="I541" t="str">
        <f>INDEX([1]products!$A$1:$G$49,MATCH([1]orders!$D541,[1]products!$A$1:$A$49,0),MATCH([1]orders!I$1,[1]products!$A$1:$G$1,0))</f>
        <v>Lib</v>
      </c>
      <c r="J541" t="str">
        <f>INDEX([1]products!$A$1:$G$49,MATCH([1]orders!$D541,[1]products!$A$1:$A$49,0),MATCH([1]orders!J$1,[1]products!$A$1:$G$1,0))</f>
        <v>L</v>
      </c>
      <c r="K541" s="11">
        <f>INDEX([1]products!$A$1:$G$49,MATCH([1]orders!$D541,[1]products!$A$1:$A$49,0),MATCH([1]orders!K$1,[1]products!$A$1:$G$1,0))</f>
        <v>0.5</v>
      </c>
      <c r="L541" s="3">
        <f>INDEX([1]products!$A$1:$G$49,MATCH([1]orders!$D541,[1]products!$A$1:$A$49,0),MATCH([1]orders!L$1,[1]products!$A$1:$G$1,0))</f>
        <v>9.51</v>
      </c>
      <c r="M541" s="3">
        <f>L541*E541</f>
        <v>47.55</v>
      </c>
      <c r="N541" t="str">
        <f>IF(I541="Rob","Robusta",IF(I541="Exc","Excelsa",IF(I541="Ara","Arabica",IF(I541="Lib","Liberica",""))))</f>
        <v>Liberica</v>
      </c>
      <c r="O541" t="str">
        <f>IF(J541="M","Medium",IF(J541="L","Light",IF(J541="D","Dark","")))</f>
        <v>Light</v>
      </c>
      <c r="P541" t="str">
        <f>_xlfn.XLOOKUP(C541,[1]customers!$A$1:$A$1001,[1]customers!$I$1:$I$1001,,0)</f>
        <v>No</v>
      </c>
    </row>
    <row r="542" spans="1:16" x14ac:dyDescent="0.25">
      <c r="A542" s="2" t="s">
        <v>614</v>
      </c>
      <c r="B542" s="4">
        <v>44007</v>
      </c>
      <c r="C542" s="2" t="s">
        <v>615</v>
      </c>
      <c r="D542" t="s">
        <v>6151</v>
      </c>
      <c r="E542" s="2">
        <v>4</v>
      </c>
      <c r="F542" s="2" t="str">
        <f>_xlfn.XLOOKUP(C542,[1]customers!$A$1:$A$1001,[1]customers!$B$1:$B$1001,,0)</f>
        <v>Annabel Antuk</v>
      </c>
      <c r="G542" s="2" t="str">
        <f>IF(_xlfn.XLOOKUP(C542,[1]customers!$A$1:$A$1001,[1]customers!$C$1:$C$1001,,0)=0,"",_xlfn.XLOOKUP(C542,[1]customers!$A$1:$A$1001,[1]customers!$C$1:$C$1001,,0))</f>
        <v>aantukm@kickstarter.com</v>
      </c>
      <c r="H542" s="2" t="str">
        <f>_xlfn.XLOOKUP(C542,[1]customers!A$1:A$1001,[1]customers!$G$1:$G$1001,,0)</f>
        <v>United States</v>
      </c>
      <c r="I542" t="str">
        <f>INDEX([1]products!$A$1:$G$49,MATCH([1]orders!$D542,[1]products!$A$1:$A$49,0),MATCH([1]orders!I$1,[1]products!$A$1:$G$1,0))</f>
        <v>Rob</v>
      </c>
      <c r="J542" t="str">
        <f>INDEX([1]products!$A$1:$G$49,MATCH([1]orders!$D542,[1]products!$A$1:$A$49,0),MATCH([1]orders!J$1,[1]products!$A$1:$G$1,0))</f>
        <v>M</v>
      </c>
      <c r="K542" s="11">
        <f>INDEX([1]products!$A$1:$G$49,MATCH([1]orders!$D542,[1]products!$A$1:$A$49,0),MATCH([1]orders!K$1,[1]products!$A$1:$G$1,0))</f>
        <v>2.5</v>
      </c>
      <c r="L542" s="3">
        <f>INDEX([1]products!$A$1:$G$49,MATCH([1]orders!$D542,[1]products!$A$1:$A$49,0),MATCH([1]orders!L$1,[1]products!$A$1:$G$1,0))</f>
        <v>22.884999999999998</v>
      </c>
      <c r="M542" s="3">
        <f>L542*E542</f>
        <v>91.539999999999992</v>
      </c>
      <c r="N542" t="str">
        <f>IF(I542="Rob","Robusta",IF(I542="Exc","Excelsa",IF(I542="Ara","Arabica",IF(I542="Lib","Liberica",""))))</f>
        <v>Robusta</v>
      </c>
      <c r="O542" t="str">
        <f>IF(J542="M","Medium",IF(J542="L","Light",IF(J542="D","Dark","")))</f>
        <v>Medium</v>
      </c>
      <c r="P542" t="str">
        <f>_xlfn.XLOOKUP(C542,[1]customers!$A$1:$A$1001,[1]customers!$I$1:$I$1001,,0)</f>
        <v>Yes</v>
      </c>
    </row>
    <row r="543" spans="1:16" x14ac:dyDescent="0.25">
      <c r="A543" s="2" t="s">
        <v>4620</v>
      </c>
      <c r="B543" s="4">
        <v>44008</v>
      </c>
      <c r="C543" s="2" t="s">
        <v>4621</v>
      </c>
      <c r="D543" t="s">
        <v>6150</v>
      </c>
      <c r="E543" s="2">
        <v>4</v>
      </c>
      <c r="F543" s="2" t="str">
        <f>_xlfn.XLOOKUP(C543,[1]customers!$A$1:$A$1001,[1]customers!$B$1:$B$1001,,0)</f>
        <v>Leta Clarricoates</v>
      </c>
      <c r="G543" s="2" t="str">
        <f>IF(_xlfn.XLOOKUP(C543,[1]customers!$A$1:$A$1001,[1]customers!$C$1:$C$1001,,0)=0,"",_xlfn.XLOOKUP(C543,[1]customers!$A$1:$A$1001,[1]customers!$C$1:$C$1001,,0))</f>
        <v/>
      </c>
      <c r="H543" s="2" t="str">
        <f>_xlfn.XLOOKUP(C543,[1]customers!A$1:A$1001,[1]customers!$G$1:$G$1001,,0)</f>
        <v>United States</v>
      </c>
      <c r="I543" t="str">
        <f>INDEX([1]products!$A$1:$G$49,MATCH([1]orders!$D543,[1]products!$A$1:$A$49,0),MATCH([1]orders!I$1,[1]products!$A$1:$G$1,0))</f>
        <v>Lib</v>
      </c>
      <c r="J543" t="str">
        <f>INDEX([1]products!$A$1:$G$49,MATCH([1]orders!$D543,[1]products!$A$1:$A$49,0),MATCH([1]orders!J$1,[1]products!$A$1:$G$1,0))</f>
        <v>D</v>
      </c>
      <c r="K543" s="11">
        <f>INDEX([1]products!$A$1:$G$49,MATCH([1]orders!$D543,[1]products!$A$1:$A$49,0),MATCH([1]orders!K$1,[1]products!$A$1:$G$1,0))</f>
        <v>0.2</v>
      </c>
      <c r="L543" s="3">
        <f>INDEX([1]products!$A$1:$G$49,MATCH([1]orders!$D543,[1]products!$A$1:$A$49,0),MATCH([1]orders!L$1,[1]products!$A$1:$G$1,0))</f>
        <v>3.8849999999999998</v>
      </c>
      <c r="M543" s="3">
        <f>L543*E543</f>
        <v>15.54</v>
      </c>
      <c r="N543" t="str">
        <f>IF(I543="Rob","Robusta",IF(I543="Exc","Excelsa",IF(I543="Ara","Arabica",IF(I543="Lib","Liberica",""))))</f>
        <v>Liberica</v>
      </c>
      <c r="O543" t="str">
        <f>IF(J543="M","Medium",IF(J543="L","Light",IF(J543="D","Dark","")))</f>
        <v>Dark</v>
      </c>
      <c r="P543" t="str">
        <f>_xlfn.XLOOKUP(C543,[1]customers!$A$1:$A$1001,[1]customers!$I$1:$I$1001,,0)</f>
        <v>Yes</v>
      </c>
    </row>
    <row r="544" spans="1:16" x14ac:dyDescent="0.25">
      <c r="A544" s="2" t="s">
        <v>5585</v>
      </c>
      <c r="B544" s="4">
        <v>44009</v>
      </c>
      <c r="C544" s="2" t="s">
        <v>5586</v>
      </c>
      <c r="D544" t="s">
        <v>6178</v>
      </c>
      <c r="E544" s="2">
        <v>1</v>
      </c>
      <c r="F544" s="2" t="str">
        <f>_xlfn.XLOOKUP(C544,[1]customers!$A$1:$A$1001,[1]customers!$B$1:$B$1001,,0)</f>
        <v>Drake Jevon</v>
      </c>
      <c r="G544" s="2" t="str">
        <f>IF(_xlfn.XLOOKUP(C544,[1]customers!$A$1:$A$1001,[1]customers!$C$1:$C$1001,,0)=0,"",_xlfn.XLOOKUP(C544,[1]customers!$A$1:$A$1001,[1]customers!$C$1:$C$1001,,0))</f>
        <v>djevonp1@ibm.com</v>
      </c>
      <c r="H544" s="2" t="str">
        <f>_xlfn.XLOOKUP(C544,[1]customers!A$1:A$1001,[1]customers!$G$1:$G$1001,,0)</f>
        <v>United States</v>
      </c>
      <c r="I544" t="str">
        <f>INDEX([1]products!$A$1:$G$49,MATCH([1]orders!$D544,[1]products!$A$1:$A$49,0),MATCH([1]orders!I$1,[1]products!$A$1:$G$1,0))</f>
        <v>Rob</v>
      </c>
      <c r="J544" t="str">
        <f>INDEX([1]products!$A$1:$G$49,MATCH([1]orders!$D544,[1]products!$A$1:$A$49,0),MATCH([1]orders!J$1,[1]products!$A$1:$G$1,0))</f>
        <v>L</v>
      </c>
      <c r="K544" s="11">
        <f>INDEX([1]products!$A$1:$G$49,MATCH([1]orders!$D544,[1]products!$A$1:$A$49,0),MATCH([1]orders!K$1,[1]products!$A$1:$G$1,0))</f>
        <v>0.2</v>
      </c>
      <c r="L544" s="3">
        <f>INDEX([1]products!$A$1:$G$49,MATCH([1]orders!$D544,[1]products!$A$1:$A$49,0),MATCH([1]orders!L$1,[1]products!$A$1:$G$1,0))</f>
        <v>3.5849999999999995</v>
      </c>
      <c r="M544" s="3">
        <f>L544*E544</f>
        <v>3.5849999999999995</v>
      </c>
      <c r="N544" t="str">
        <f>IF(I544="Rob","Robusta",IF(I544="Exc","Excelsa",IF(I544="Ara","Arabica",IF(I544="Lib","Liberica",""))))</f>
        <v>Robusta</v>
      </c>
      <c r="O544" t="str">
        <f>IF(J544="M","Medium",IF(J544="L","Light",IF(J544="D","Dark","")))</f>
        <v>Light</v>
      </c>
      <c r="P544" t="str">
        <f>_xlfn.XLOOKUP(C544,[1]customers!$A$1:$A$1001,[1]customers!$I$1:$I$1001,,0)</f>
        <v>Yes</v>
      </c>
    </row>
    <row r="545" spans="1:16" x14ac:dyDescent="0.25">
      <c r="A545" s="2" t="s">
        <v>2894</v>
      </c>
      <c r="B545" s="4">
        <v>44010</v>
      </c>
      <c r="C545" s="2" t="s">
        <v>2895</v>
      </c>
      <c r="D545" t="s">
        <v>6175</v>
      </c>
      <c r="E545" s="2">
        <v>3</v>
      </c>
      <c r="F545" s="2" t="str">
        <f>_xlfn.XLOOKUP(C545,[1]customers!$A$1:$A$1001,[1]customers!$B$1:$B$1001,,0)</f>
        <v>Kynthia Berick</v>
      </c>
      <c r="G545" s="2" t="str">
        <f>IF(_xlfn.XLOOKUP(C545,[1]customers!$A$1:$A$1001,[1]customers!$C$1:$C$1001,,0)=0,"",_xlfn.XLOOKUP(C545,[1]customers!$A$1:$A$1001,[1]customers!$C$1:$C$1001,,0))</f>
        <v/>
      </c>
      <c r="H545" s="2" t="str">
        <f>_xlfn.XLOOKUP(C545,[1]customers!A$1:A$1001,[1]customers!$G$1:$G$1001,,0)</f>
        <v>United States</v>
      </c>
      <c r="I545" t="str">
        <f>INDEX([1]products!$A$1:$G$49,MATCH([1]orders!$D545,[1]products!$A$1:$A$49,0),MATCH([1]orders!I$1,[1]products!$A$1:$G$1,0))</f>
        <v>Ara</v>
      </c>
      <c r="J545" t="str">
        <f>INDEX([1]products!$A$1:$G$49,MATCH([1]orders!$D545,[1]products!$A$1:$A$49,0),MATCH([1]orders!J$1,[1]products!$A$1:$G$1,0))</f>
        <v>M</v>
      </c>
      <c r="K545" s="11">
        <f>INDEX([1]products!$A$1:$G$49,MATCH([1]orders!$D545,[1]products!$A$1:$A$49,0),MATCH([1]orders!K$1,[1]products!$A$1:$G$1,0))</f>
        <v>2.5</v>
      </c>
      <c r="L545" s="3">
        <f>INDEX([1]products!$A$1:$G$49,MATCH([1]orders!$D545,[1]products!$A$1:$A$49,0),MATCH([1]orders!L$1,[1]products!$A$1:$G$1,0))</f>
        <v>25.874999999999996</v>
      </c>
      <c r="M545" s="3">
        <f>L545*E545</f>
        <v>77.624999999999986</v>
      </c>
      <c r="N545" t="str">
        <f>IF(I545="Rob","Robusta",IF(I545="Exc","Excelsa",IF(I545="Ara","Arabica",IF(I545="Lib","Liberica",""))))</f>
        <v>Arabica</v>
      </c>
      <c r="O545" t="str">
        <f>IF(J545="M","Medium",IF(J545="L","Light",IF(J545="D","Dark","")))</f>
        <v>Medium</v>
      </c>
      <c r="P545" t="str">
        <f>_xlfn.XLOOKUP(C545,[1]customers!$A$1:$A$1001,[1]customers!$I$1:$I$1001,,0)</f>
        <v>Yes</v>
      </c>
    </row>
    <row r="546" spans="1:16" x14ac:dyDescent="0.25">
      <c r="A546" s="2" t="s">
        <v>4007</v>
      </c>
      <c r="B546" s="4">
        <v>44011</v>
      </c>
      <c r="C546" s="2" t="s">
        <v>4008</v>
      </c>
      <c r="D546" t="s">
        <v>6183</v>
      </c>
      <c r="E546" s="2">
        <v>1</v>
      </c>
      <c r="F546" s="2" t="str">
        <f>_xlfn.XLOOKUP(C546,[1]customers!$A$1:$A$1001,[1]customers!$B$1:$B$1001,,0)</f>
        <v>Nelie Garnson</v>
      </c>
      <c r="G546" s="2" t="str">
        <f>IF(_xlfn.XLOOKUP(C546,[1]customers!$A$1:$A$1001,[1]customers!$C$1:$C$1001,,0)=0,"",_xlfn.XLOOKUP(C546,[1]customers!$A$1:$A$1001,[1]customers!$C$1:$C$1001,,0))</f>
        <v/>
      </c>
      <c r="H546" s="2" t="str">
        <f>_xlfn.XLOOKUP(C546,[1]customers!A$1:A$1001,[1]customers!$G$1:$G$1001,,0)</f>
        <v>United Kingdom</v>
      </c>
      <c r="I546" t="str">
        <f>INDEX([1]products!$A$1:$G$49,MATCH([1]orders!$D546,[1]products!$A$1:$A$49,0),MATCH([1]orders!I$1,[1]products!$A$1:$G$1,0))</f>
        <v>Exc</v>
      </c>
      <c r="J546" t="str">
        <f>INDEX([1]products!$A$1:$G$49,MATCH([1]orders!$D546,[1]products!$A$1:$A$49,0),MATCH([1]orders!J$1,[1]products!$A$1:$G$1,0))</f>
        <v>D</v>
      </c>
      <c r="K546" s="11">
        <f>INDEX([1]products!$A$1:$G$49,MATCH([1]orders!$D546,[1]products!$A$1:$A$49,0),MATCH([1]orders!K$1,[1]products!$A$1:$G$1,0))</f>
        <v>1</v>
      </c>
      <c r="L546" s="3">
        <f>INDEX([1]products!$A$1:$G$49,MATCH([1]orders!$D546,[1]products!$A$1:$A$49,0),MATCH([1]orders!L$1,[1]products!$A$1:$G$1,0))</f>
        <v>12.15</v>
      </c>
      <c r="M546" s="3">
        <f>L546*E546</f>
        <v>12.15</v>
      </c>
      <c r="N546" t="str">
        <f>IF(I546="Rob","Robusta",IF(I546="Exc","Excelsa",IF(I546="Ara","Arabica",IF(I546="Lib","Liberica",""))))</f>
        <v>Excelsa</v>
      </c>
      <c r="O546" t="str">
        <f>IF(J546="M","Medium",IF(J546="L","Light",IF(J546="D","Dark","")))</f>
        <v>Dark</v>
      </c>
      <c r="P546" t="str">
        <f>_xlfn.XLOOKUP(C546,[1]customers!$A$1:$A$1001,[1]customers!$I$1:$I$1001,,0)</f>
        <v>No</v>
      </c>
    </row>
    <row r="547" spans="1:16" x14ac:dyDescent="0.25">
      <c r="A547" s="2" t="s">
        <v>3643</v>
      </c>
      <c r="B547" s="4">
        <v>44012</v>
      </c>
      <c r="C547" s="2" t="s">
        <v>3644</v>
      </c>
      <c r="D547" t="s">
        <v>6150</v>
      </c>
      <c r="E547" s="2">
        <v>4</v>
      </c>
      <c r="F547" s="2" t="str">
        <f>_xlfn.XLOOKUP(C547,[1]customers!$A$1:$A$1001,[1]customers!$B$1:$B$1001,,0)</f>
        <v>Kenton Wetherick</v>
      </c>
      <c r="G547" s="2" t="str">
        <f>IF(_xlfn.XLOOKUP(C547,[1]customers!$A$1:$A$1001,[1]customers!$C$1:$C$1001,,0)=0,"",_xlfn.XLOOKUP(C547,[1]customers!$A$1:$A$1001,[1]customers!$C$1:$C$1001,,0))</f>
        <v/>
      </c>
      <c r="H547" s="2" t="str">
        <f>_xlfn.XLOOKUP(C547,[1]customers!A$1:A$1001,[1]customers!$G$1:$G$1001,,0)</f>
        <v>United States</v>
      </c>
      <c r="I547" t="str">
        <f>INDEX([1]products!$A$1:$G$49,MATCH([1]orders!$D547,[1]products!$A$1:$A$49,0),MATCH([1]orders!I$1,[1]products!$A$1:$G$1,0))</f>
        <v>Lib</v>
      </c>
      <c r="J547" t="str">
        <f>INDEX([1]products!$A$1:$G$49,MATCH([1]orders!$D547,[1]products!$A$1:$A$49,0),MATCH([1]orders!J$1,[1]products!$A$1:$G$1,0))</f>
        <v>D</v>
      </c>
      <c r="K547" s="11">
        <f>INDEX([1]products!$A$1:$G$49,MATCH([1]orders!$D547,[1]products!$A$1:$A$49,0),MATCH([1]orders!K$1,[1]products!$A$1:$G$1,0))</f>
        <v>0.2</v>
      </c>
      <c r="L547" s="3">
        <f>INDEX([1]products!$A$1:$G$49,MATCH([1]orders!$D547,[1]products!$A$1:$A$49,0),MATCH([1]orders!L$1,[1]products!$A$1:$G$1,0))</f>
        <v>3.8849999999999998</v>
      </c>
      <c r="M547" s="3">
        <f>L547*E547</f>
        <v>15.54</v>
      </c>
      <c r="N547" t="str">
        <f>IF(I547="Rob","Robusta",IF(I547="Exc","Excelsa",IF(I547="Ara","Arabica",IF(I547="Lib","Liberica",""))))</f>
        <v>Liberica</v>
      </c>
      <c r="O547" t="str">
        <f>IF(J547="M","Medium",IF(J547="L","Light",IF(J547="D","Dark","")))</f>
        <v>Dark</v>
      </c>
      <c r="P547" t="str">
        <f>_xlfn.XLOOKUP(C547,[1]customers!$A$1:$A$1001,[1]customers!$I$1:$I$1001,,0)</f>
        <v>Yes</v>
      </c>
    </row>
    <row r="548" spans="1:16" x14ac:dyDescent="0.25">
      <c r="A548" s="2" t="s">
        <v>2221</v>
      </c>
      <c r="B548" s="4">
        <v>44013</v>
      </c>
      <c r="C548" s="2" t="s">
        <v>2222</v>
      </c>
      <c r="D548" t="s">
        <v>6155</v>
      </c>
      <c r="E548" s="2">
        <v>3</v>
      </c>
      <c r="F548" s="2" t="str">
        <f>_xlfn.XLOOKUP(C548,[1]customers!$A$1:$A$1001,[1]customers!$B$1:$B$1001,,0)</f>
        <v>Ermin Beeble</v>
      </c>
      <c r="G548" s="2" t="str">
        <f>IF(_xlfn.XLOOKUP(C548,[1]customers!$A$1:$A$1001,[1]customers!$C$1:$C$1001,,0)=0,"",_xlfn.XLOOKUP(C548,[1]customers!$A$1:$A$1001,[1]customers!$C$1:$C$1001,,0))</f>
        <v>ebeeble8j@soundcloud.com</v>
      </c>
      <c r="H548" s="2" t="str">
        <f>_xlfn.XLOOKUP(C548,[1]customers!A$1:A$1001,[1]customers!$G$1:$G$1001,,0)</f>
        <v>United States</v>
      </c>
      <c r="I548" t="str">
        <f>INDEX([1]products!$A$1:$G$49,MATCH([1]orders!$D548,[1]products!$A$1:$A$49,0),MATCH([1]orders!I$1,[1]products!$A$1:$G$1,0))</f>
        <v>Ara</v>
      </c>
      <c r="J548" t="str">
        <f>INDEX([1]products!$A$1:$G$49,MATCH([1]orders!$D548,[1]products!$A$1:$A$49,0),MATCH([1]orders!J$1,[1]products!$A$1:$G$1,0))</f>
        <v>M</v>
      </c>
      <c r="K548" s="11">
        <f>INDEX([1]products!$A$1:$G$49,MATCH([1]orders!$D548,[1]products!$A$1:$A$49,0),MATCH([1]orders!K$1,[1]products!$A$1:$G$1,0))</f>
        <v>1</v>
      </c>
      <c r="L548" s="3">
        <f>INDEX([1]products!$A$1:$G$49,MATCH([1]orders!$D548,[1]products!$A$1:$A$49,0),MATCH([1]orders!L$1,[1]products!$A$1:$G$1,0))</f>
        <v>11.25</v>
      </c>
      <c r="M548" s="3">
        <f>L548*E548</f>
        <v>33.75</v>
      </c>
      <c r="N548" t="str">
        <f>IF(I548="Rob","Robusta",IF(I548="Exc","Excelsa",IF(I548="Ara","Arabica",IF(I548="Lib","Liberica",""))))</f>
        <v>Arabica</v>
      </c>
      <c r="O548" t="str">
        <f>IF(J548="M","Medium",IF(J548="L","Light",IF(J548="D","Dark","")))</f>
        <v>Medium</v>
      </c>
      <c r="P548" t="str">
        <f>_xlfn.XLOOKUP(C548,[1]customers!$A$1:$A$1001,[1]customers!$I$1:$I$1001,,0)</f>
        <v>Yes</v>
      </c>
    </row>
    <row r="549" spans="1:16" x14ac:dyDescent="0.25">
      <c r="A549" s="2" t="s">
        <v>4393</v>
      </c>
      <c r="B549" s="4">
        <v>44014</v>
      </c>
      <c r="C549" s="2" t="s">
        <v>4434</v>
      </c>
      <c r="D549" t="s">
        <v>6155</v>
      </c>
      <c r="E549" s="2">
        <v>2</v>
      </c>
      <c r="F549" s="2" t="str">
        <f>_xlfn.XLOOKUP(C549,[1]customers!$A$1:$A$1001,[1]customers!$B$1:$B$1001,,0)</f>
        <v>Jimmy Dymoke</v>
      </c>
      <c r="G549" s="2" t="str">
        <f>IF(_xlfn.XLOOKUP(C549,[1]customers!$A$1:$A$1001,[1]customers!$C$1:$C$1001,,0)=0,"",_xlfn.XLOOKUP(C549,[1]customers!$A$1:$A$1001,[1]customers!$C$1:$C$1001,,0))</f>
        <v>jdymokeje@prnewswire.com</v>
      </c>
      <c r="H549" s="2" t="str">
        <f>_xlfn.XLOOKUP(C549,[1]customers!A$1:A$1001,[1]customers!$G$1:$G$1001,,0)</f>
        <v>Ireland</v>
      </c>
      <c r="I549" t="str">
        <f>INDEX([1]products!$A$1:$G$49,MATCH([1]orders!$D549,[1]products!$A$1:$A$49,0),MATCH([1]orders!I$1,[1]products!$A$1:$G$1,0))</f>
        <v>Ara</v>
      </c>
      <c r="J549" t="str">
        <f>INDEX([1]products!$A$1:$G$49,MATCH([1]orders!$D549,[1]products!$A$1:$A$49,0),MATCH([1]orders!J$1,[1]products!$A$1:$G$1,0))</f>
        <v>M</v>
      </c>
      <c r="K549" s="11">
        <f>INDEX([1]products!$A$1:$G$49,MATCH([1]orders!$D549,[1]products!$A$1:$A$49,0),MATCH([1]orders!K$1,[1]products!$A$1:$G$1,0))</f>
        <v>1</v>
      </c>
      <c r="L549" s="3">
        <f>INDEX([1]products!$A$1:$G$49,MATCH([1]orders!$D549,[1]products!$A$1:$A$49,0),MATCH([1]orders!L$1,[1]products!$A$1:$G$1,0))</f>
        <v>11.25</v>
      </c>
      <c r="M549" s="3">
        <f>L549*E549</f>
        <v>22.5</v>
      </c>
      <c r="N549" t="str">
        <f>IF(I549="Rob","Robusta",IF(I549="Exc","Excelsa",IF(I549="Ara","Arabica",IF(I549="Lib","Liberica",""))))</f>
        <v>Arabica</v>
      </c>
      <c r="O549" t="str">
        <f>IF(J549="M","Medium",IF(J549="L","Light",IF(J549="D","Dark","")))</f>
        <v>Medium</v>
      </c>
      <c r="P549" t="str">
        <f>_xlfn.XLOOKUP(C549,[1]customers!$A$1:$A$1001,[1]customers!$I$1:$I$1001,,0)</f>
        <v>No</v>
      </c>
    </row>
    <row r="550" spans="1:16" x14ac:dyDescent="0.25">
      <c r="A550" s="2" t="s">
        <v>5797</v>
      </c>
      <c r="B550" s="4">
        <v>44015</v>
      </c>
      <c r="C550" s="2" t="s">
        <v>5798</v>
      </c>
      <c r="D550" t="s">
        <v>6145</v>
      </c>
      <c r="E550" s="2">
        <v>6</v>
      </c>
      <c r="F550" s="2" t="str">
        <f>_xlfn.XLOOKUP(C550,[1]customers!$A$1:$A$1001,[1]customers!$B$1:$B$1001,,0)</f>
        <v>Willy Pummery</v>
      </c>
      <c r="G550" s="2" t="str">
        <f>IF(_xlfn.XLOOKUP(C550,[1]customers!$A$1:$A$1001,[1]customers!$C$1:$C$1001,,0)=0,"",_xlfn.XLOOKUP(C550,[1]customers!$A$1:$A$1001,[1]customers!$C$1:$C$1001,,0))</f>
        <v>wpummeryq3@topsy.com</v>
      </c>
      <c r="H550" s="2" t="str">
        <f>_xlfn.XLOOKUP(C550,[1]customers!A$1:A$1001,[1]customers!$G$1:$G$1001,,0)</f>
        <v>United States</v>
      </c>
      <c r="I550" t="str">
        <f>INDEX([1]products!$A$1:$G$49,MATCH([1]orders!$D550,[1]products!$A$1:$A$49,0),MATCH([1]orders!I$1,[1]products!$A$1:$G$1,0))</f>
        <v>Lib</v>
      </c>
      <c r="J550" t="str">
        <f>INDEX([1]products!$A$1:$G$49,MATCH([1]orders!$D550,[1]products!$A$1:$A$49,0),MATCH([1]orders!J$1,[1]products!$A$1:$G$1,0))</f>
        <v>L</v>
      </c>
      <c r="K550" s="11">
        <f>INDEX([1]products!$A$1:$G$49,MATCH([1]orders!$D550,[1]products!$A$1:$A$49,0),MATCH([1]orders!K$1,[1]products!$A$1:$G$1,0))</f>
        <v>0.2</v>
      </c>
      <c r="L550" s="3">
        <f>INDEX([1]products!$A$1:$G$49,MATCH([1]orders!$D550,[1]products!$A$1:$A$49,0),MATCH([1]orders!L$1,[1]products!$A$1:$G$1,0))</f>
        <v>4.7549999999999999</v>
      </c>
      <c r="M550" s="3">
        <f>L550*E550</f>
        <v>28.53</v>
      </c>
      <c r="N550" t="str">
        <f>IF(I550="Rob","Robusta",IF(I550="Exc","Excelsa",IF(I550="Ara","Arabica",IF(I550="Lib","Liberica",""))))</f>
        <v>Liberica</v>
      </c>
      <c r="O550" t="str">
        <f>IF(J550="M","Medium",IF(J550="L","Light",IF(J550="D","Dark","")))</f>
        <v>Light</v>
      </c>
      <c r="P550" t="str">
        <f>_xlfn.XLOOKUP(C550,[1]customers!$A$1:$A$1001,[1]customers!$I$1:$I$1001,,0)</f>
        <v>No</v>
      </c>
    </row>
    <row r="551" spans="1:16" x14ac:dyDescent="0.25">
      <c r="A551" s="2" t="s">
        <v>2968</v>
      </c>
      <c r="B551" s="4">
        <v>44016</v>
      </c>
      <c r="C551" s="2" t="s">
        <v>2969</v>
      </c>
      <c r="D551" t="s">
        <v>6175</v>
      </c>
      <c r="E551" s="2">
        <v>4</v>
      </c>
      <c r="F551" s="2" t="str">
        <f>_xlfn.XLOOKUP(C551,[1]customers!$A$1:$A$1001,[1]customers!$B$1:$B$1001,,0)</f>
        <v>Freda Hollows</v>
      </c>
      <c r="G551" s="2" t="str">
        <f>IF(_xlfn.XLOOKUP(C551,[1]customers!$A$1:$A$1001,[1]customers!$C$1:$C$1001,,0)=0,"",_xlfn.XLOOKUP(C551,[1]customers!$A$1:$A$1001,[1]customers!$C$1:$C$1001,,0))</f>
        <v>fhollowsc8@blogtalkradio.com</v>
      </c>
      <c r="H551" s="2" t="str">
        <f>_xlfn.XLOOKUP(C551,[1]customers!A$1:A$1001,[1]customers!$G$1:$G$1001,,0)</f>
        <v>United States</v>
      </c>
      <c r="I551" t="str">
        <f>INDEX([1]products!$A$1:$G$49,MATCH([1]orders!$D551,[1]products!$A$1:$A$49,0),MATCH([1]orders!I$1,[1]products!$A$1:$G$1,0))</f>
        <v>Ara</v>
      </c>
      <c r="J551" t="str">
        <f>INDEX([1]products!$A$1:$G$49,MATCH([1]orders!$D551,[1]products!$A$1:$A$49,0),MATCH([1]orders!J$1,[1]products!$A$1:$G$1,0))</f>
        <v>M</v>
      </c>
      <c r="K551" s="11">
        <f>INDEX([1]products!$A$1:$G$49,MATCH([1]orders!$D551,[1]products!$A$1:$A$49,0),MATCH([1]orders!K$1,[1]products!$A$1:$G$1,0))</f>
        <v>2.5</v>
      </c>
      <c r="L551" s="3">
        <f>INDEX([1]products!$A$1:$G$49,MATCH([1]orders!$D551,[1]products!$A$1:$A$49,0),MATCH([1]orders!L$1,[1]products!$A$1:$G$1,0))</f>
        <v>25.874999999999996</v>
      </c>
      <c r="M551" s="3">
        <f>L551*E551</f>
        <v>103.49999999999999</v>
      </c>
      <c r="N551" t="str">
        <f>IF(I551="Rob","Robusta",IF(I551="Exc","Excelsa",IF(I551="Ara","Arabica",IF(I551="Lib","Liberica",""))))</f>
        <v>Arabica</v>
      </c>
      <c r="O551" t="str">
        <f>IF(J551="M","Medium",IF(J551="L","Light",IF(J551="D","Dark","")))</f>
        <v>Medium</v>
      </c>
      <c r="P551" t="str">
        <f>_xlfn.XLOOKUP(C551,[1]customers!$A$1:$A$1001,[1]customers!$I$1:$I$1001,,0)</f>
        <v>Yes</v>
      </c>
    </row>
    <row r="552" spans="1:16" x14ac:dyDescent="0.25">
      <c r="A552" s="2" t="s">
        <v>1249</v>
      </c>
      <c r="B552" s="4">
        <v>44017</v>
      </c>
      <c r="C552" s="2" t="s">
        <v>976</v>
      </c>
      <c r="D552" t="s">
        <v>6180</v>
      </c>
      <c r="E552" s="2">
        <v>5</v>
      </c>
      <c r="F552" s="2" t="str">
        <f>_xlfn.XLOOKUP(C552,[1]customers!$A$1:$A$1001,[1]customers!$B$1:$B$1001,,0)</f>
        <v>Blancha McAmish</v>
      </c>
      <c r="G552" s="2" t="str">
        <f>IF(_xlfn.XLOOKUP(C552,[1]customers!$A$1:$A$1001,[1]customers!$C$1:$C$1001,,0)=0,"",_xlfn.XLOOKUP(C552,[1]customers!$A$1:$A$1001,[1]customers!$C$1:$C$1001,,0))</f>
        <v>bmcamish2e@tripadvisor.com</v>
      </c>
      <c r="H552" s="2" t="str">
        <f>_xlfn.XLOOKUP(C552,[1]customers!A$1:A$1001,[1]customers!$G$1:$G$1001,,0)</f>
        <v>United States</v>
      </c>
      <c r="I552" t="str">
        <f>INDEX([1]products!$A$1:$G$49,MATCH([1]orders!$D552,[1]products!$A$1:$A$49,0),MATCH([1]orders!I$1,[1]products!$A$1:$G$1,0))</f>
        <v>Ara</v>
      </c>
      <c r="J552" t="str">
        <f>INDEX([1]products!$A$1:$G$49,MATCH([1]orders!$D552,[1]products!$A$1:$A$49,0),MATCH([1]orders!J$1,[1]products!$A$1:$G$1,0))</f>
        <v>L</v>
      </c>
      <c r="K552" s="11">
        <f>INDEX([1]products!$A$1:$G$49,MATCH([1]orders!$D552,[1]products!$A$1:$A$49,0),MATCH([1]orders!K$1,[1]products!$A$1:$G$1,0))</f>
        <v>0.5</v>
      </c>
      <c r="L552" s="3">
        <f>INDEX([1]products!$A$1:$G$49,MATCH([1]orders!$D552,[1]products!$A$1:$A$49,0),MATCH([1]orders!L$1,[1]products!$A$1:$G$1,0))</f>
        <v>7.77</v>
      </c>
      <c r="M552" s="3">
        <f>L552*E552</f>
        <v>38.849999999999994</v>
      </c>
      <c r="N552" t="str">
        <f>IF(I552="Rob","Robusta",IF(I552="Exc","Excelsa",IF(I552="Ara","Arabica",IF(I552="Lib","Liberica",""))))</f>
        <v>Arabica</v>
      </c>
      <c r="O552" t="str">
        <f>IF(J552="M","Medium",IF(J552="L","Light",IF(J552="D","Dark","")))</f>
        <v>Light</v>
      </c>
      <c r="P552" t="str">
        <f>_xlfn.XLOOKUP(C552,[1]customers!$A$1:$A$1001,[1]customers!$I$1:$I$1001,,0)</f>
        <v>Yes</v>
      </c>
    </row>
    <row r="553" spans="1:16" x14ac:dyDescent="0.25">
      <c r="A553" s="2" t="s">
        <v>3593</v>
      </c>
      <c r="B553" s="4">
        <v>44018</v>
      </c>
      <c r="C553" s="2" t="s">
        <v>3594</v>
      </c>
      <c r="D553" t="s">
        <v>6184</v>
      </c>
      <c r="E553" s="2">
        <v>4</v>
      </c>
      <c r="F553" s="2" t="str">
        <f>_xlfn.XLOOKUP(C553,[1]customers!$A$1:$A$1001,[1]customers!$B$1:$B$1001,,0)</f>
        <v>Wilek Lightollers</v>
      </c>
      <c r="G553" s="2" t="str">
        <f>IF(_xlfn.XLOOKUP(C553,[1]customers!$A$1:$A$1001,[1]customers!$C$1:$C$1001,,0)=0,"",_xlfn.XLOOKUP(C553,[1]customers!$A$1:$A$1001,[1]customers!$C$1:$C$1001,,0))</f>
        <v>wlightollersf9@baidu.com</v>
      </c>
      <c r="H553" s="2" t="str">
        <f>_xlfn.XLOOKUP(C553,[1]customers!A$1:A$1001,[1]customers!$G$1:$G$1001,,0)</f>
        <v>United States</v>
      </c>
      <c r="I553" t="str">
        <f>INDEX([1]products!$A$1:$G$49,MATCH([1]orders!$D553,[1]products!$A$1:$A$49,0),MATCH([1]orders!I$1,[1]products!$A$1:$G$1,0))</f>
        <v>Exc</v>
      </c>
      <c r="J553" t="str">
        <f>INDEX([1]products!$A$1:$G$49,MATCH([1]orders!$D553,[1]products!$A$1:$A$49,0),MATCH([1]orders!J$1,[1]products!$A$1:$G$1,0))</f>
        <v>L</v>
      </c>
      <c r="K553" s="11">
        <f>INDEX([1]products!$A$1:$G$49,MATCH([1]orders!$D553,[1]products!$A$1:$A$49,0),MATCH([1]orders!K$1,[1]products!$A$1:$G$1,0))</f>
        <v>0.2</v>
      </c>
      <c r="L553" s="3">
        <f>INDEX([1]products!$A$1:$G$49,MATCH([1]orders!$D553,[1]products!$A$1:$A$49,0),MATCH([1]orders!L$1,[1]products!$A$1:$G$1,0))</f>
        <v>4.4550000000000001</v>
      </c>
      <c r="M553" s="3">
        <f>L553*E553</f>
        <v>17.82</v>
      </c>
      <c r="N553" t="str">
        <f>IF(I553="Rob","Robusta",IF(I553="Exc","Excelsa",IF(I553="Ara","Arabica",IF(I553="Lib","Liberica",""))))</f>
        <v>Excelsa</v>
      </c>
      <c r="O553" t="str">
        <f>IF(J553="M","Medium",IF(J553="L","Light",IF(J553="D","Dark","")))</f>
        <v>Light</v>
      </c>
      <c r="P553" t="str">
        <f>_xlfn.XLOOKUP(C553,[1]customers!$A$1:$A$1001,[1]customers!$I$1:$I$1001,,0)</f>
        <v>Yes</v>
      </c>
    </row>
    <row r="554" spans="1:16" x14ac:dyDescent="0.25">
      <c r="A554" s="2" t="s">
        <v>693</v>
      </c>
      <c r="B554" s="4">
        <v>44019</v>
      </c>
      <c r="C554" s="2" t="s">
        <v>694</v>
      </c>
      <c r="D554" t="s">
        <v>6159</v>
      </c>
      <c r="E554" s="2">
        <v>2</v>
      </c>
      <c r="F554" s="2" t="str">
        <f>_xlfn.XLOOKUP(C554,[1]customers!$A$1:$A$1001,[1]customers!$B$1:$B$1001,,0)</f>
        <v>Zorina Ponting</v>
      </c>
      <c r="G554" s="2" t="str">
        <f>IF(_xlfn.XLOOKUP(C554,[1]customers!$A$1:$A$1001,[1]customers!$C$1:$C$1001,,0)=0,"",_xlfn.XLOOKUP(C554,[1]customers!$A$1:$A$1001,[1]customers!$C$1:$C$1001,,0))</f>
        <v>zponting10@altervista.org</v>
      </c>
      <c r="H554" s="2" t="str">
        <f>_xlfn.XLOOKUP(C554,[1]customers!A$1:A$1001,[1]customers!$G$1:$G$1001,,0)</f>
        <v>United States</v>
      </c>
      <c r="I554" t="str">
        <f>INDEX([1]products!$A$1:$G$49,MATCH([1]orders!$D554,[1]products!$A$1:$A$49,0),MATCH([1]orders!I$1,[1]products!$A$1:$G$1,0))</f>
        <v>Lib</v>
      </c>
      <c r="J554" t="str">
        <f>INDEX([1]products!$A$1:$G$49,MATCH([1]orders!$D554,[1]products!$A$1:$A$49,0),MATCH([1]orders!J$1,[1]products!$A$1:$G$1,0))</f>
        <v>M</v>
      </c>
      <c r="K554" s="11">
        <f>INDEX([1]products!$A$1:$G$49,MATCH([1]orders!$D554,[1]products!$A$1:$A$49,0),MATCH([1]orders!K$1,[1]products!$A$1:$G$1,0))</f>
        <v>0.2</v>
      </c>
      <c r="L554" s="3">
        <f>INDEX([1]products!$A$1:$G$49,MATCH([1]orders!$D554,[1]products!$A$1:$A$49,0),MATCH([1]orders!L$1,[1]products!$A$1:$G$1,0))</f>
        <v>4.3650000000000002</v>
      </c>
      <c r="M554" s="3">
        <f>L554*E554</f>
        <v>8.73</v>
      </c>
      <c r="N554" t="str">
        <f>IF(I554="Rob","Robusta",IF(I554="Exc","Excelsa",IF(I554="Ara","Arabica",IF(I554="Lib","Liberica",""))))</f>
        <v>Liberica</v>
      </c>
      <c r="O554" t="str">
        <f>IF(J554="M","Medium",IF(J554="L","Light",IF(J554="D","Dark","")))</f>
        <v>Medium</v>
      </c>
      <c r="P554" t="str">
        <f>_xlfn.XLOOKUP(C554,[1]customers!$A$1:$A$1001,[1]customers!$I$1:$I$1001,,0)</f>
        <v>No</v>
      </c>
    </row>
    <row r="555" spans="1:16" x14ac:dyDescent="0.25">
      <c r="A555" s="2" t="s">
        <v>1420</v>
      </c>
      <c r="B555" s="4">
        <v>44020</v>
      </c>
      <c r="C555" s="2" t="s">
        <v>1421</v>
      </c>
      <c r="D555" t="s">
        <v>6177</v>
      </c>
      <c r="E555" s="2">
        <v>6</v>
      </c>
      <c r="F555" s="2" t="str">
        <f>_xlfn.XLOOKUP(C555,[1]customers!$A$1:$A$1001,[1]customers!$B$1:$B$1001,,0)</f>
        <v>Mina Elstone</v>
      </c>
      <c r="G555" s="2" t="str">
        <f>IF(_xlfn.XLOOKUP(C555,[1]customers!$A$1:$A$1001,[1]customers!$C$1:$C$1001,,0)=0,"",_xlfn.XLOOKUP(C555,[1]customers!$A$1:$A$1001,[1]customers!$C$1:$C$1001,,0))</f>
        <v/>
      </c>
      <c r="H555" s="2" t="str">
        <f>_xlfn.XLOOKUP(C555,[1]customers!A$1:A$1001,[1]customers!$G$1:$G$1001,,0)</f>
        <v>United States</v>
      </c>
      <c r="I555" t="str">
        <f>INDEX([1]products!$A$1:$G$49,MATCH([1]orders!$D555,[1]products!$A$1:$A$49,0),MATCH([1]orders!I$1,[1]products!$A$1:$G$1,0))</f>
        <v>Rob</v>
      </c>
      <c r="J555" t="str">
        <f>INDEX([1]products!$A$1:$G$49,MATCH([1]orders!$D555,[1]products!$A$1:$A$49,0),MATCH([1]orders!J$1,[1]products!$A$1:$G$1,0))</f>
        <v>D</v>
      </c>
      <c r="K555" s="11">
        <f>INDEX([1]products!$A$1:$G$49,MATCH([1]orders!$D555,[1]products!$A$1:$A$49,0),MATCH([1]orders!K$1,[1]products!$A$1:$G$1,0))</f>
        <v>1</v>
      </c>
      <c r="L555" s="3">
        <f>INDEX([1]products!$A$1:$G$49,MATCH([1]orders!$D555,[1]products!$A$1:$A$49,0),MATCH([1]orders!L$1,[1]products!$A$1:$G$1,0))</f>
        <v>8.9499999999999993</v>
      </c>
      <c r="M555" s="3">
        <f>L555*E555</f>
        <v>53.699999999999996</v>
      </c>
      <c r="N555" t="str">
        <f>IF(I555="Rob","Robusta",IF(I555="Exc","Excelsa",IF(I555="Ara","Arabica",IF(I555="Lib","Liberica",""))))</f>
        <v>Robusta</v>
      </c>
      <c r="O555" t="str">
        <f>IF(J555="M","Medium",IF(J555="L","Light",IF(J555="D","Dark","")))</f>
        <v>Dark</v>
      </c>
      <c r="P555" t="str">
        <f>_xlfn.XLOOKUP(C555,[1]customers!$A$1:$A$1001,[1]customers!$I$1:$I$1001,,0)</f>
        <v>Yes</v>
      </c>
    </row>
    <row r="556" spans="1:16" x14ac:dyDescent="0.25">
      <c r="A556" s="2" t="s">
        <v>2074</v>
      </c>
      <c r="B556" s="4">
        <v>44021</v>
      </c>
      <c r="C556" s="2" t="s">
        <v>2075</v>
      </c>
      <c r="D556" t="s">
        <v>6139</v>
      </c>
      <c r="E556" s="2">
        <v>5</v>
      </c>
      <c r="F556" s="2" t="str">
        <f>_xlfn.XLOOKUP(C556,[1]customers!$A$1:$A$1001,[1]customers!$B$1:$B$1001,,0)</f>
        <v>Christopher Grieveson</v>
      </c>
      <c r="G556" s="2" t="str">
        <f>IF(_xlfn.XLOOKUP(C556,[1]customers!$A$1:$A$1001,[1]customers!$C$1:$C$1001,,0)=0,"",_xlfn.XLOOKUP(C556,[1]customers!$A$1:$A$1001,[1]customers!$C$1:$C$1001,,0))</f>
        <v/>
      </c>
      <c r="H556" s="2" t="str">
        <f>_xlfn.XLOOKUP(C556,[1]customers!A$1:A$1001,[1]customers!$G$1:$G$1001,,0)</f>
        <v>United States</v>
      </c>
      <c r="I556" t="str">
        <f>INDEX([1]products!$A$1:$G$49,MATCH([1]orders!$D556,[1]products!$A$1:$A$49,0),MATCH([1]orders!I$1,[1]products!$A$1:$G$1,0))</f>
        <v>Exc</v>
      </c>
      <c r="J556" t="str">
        <f>INDEX([1]products!$A$1:$G$49,MATCH([1]orders!$D556,[1]products!$A$1:$A$49,0),MATCH([1]orders!J$1,[1]products!$A$1:$G$1,0))</f>
        <v>M</v>
      </c>
      <c r="K556" s="11">
        <f>INDEX([1]products!$A$1:$G$49,MATCH([1]orders!$D556,[1]products!$A$1:$A$49,0),MATCH([1]orders!K$1,[1]products!$A$1:$G$1,0))</f>
        <v>0.5</v>
      </c>
      <c r="L556" s="3">
        <f>INDEX([1]products!$A$1:$G$49,MATCH([1]orders!$D556,[1]products!$A$1:$A$49,0),MATCH([1]orders!L$1,[1]products!$A$1:$G$1,0))</f>
        <v>8.25</v>
      </c>
      <c r="M556" s="3">
        <f>L556*E556</f>
        <v>41.25</v>
      </c>
      <c r="N556" t="str">
        <f>IF(I556="Rob","Robusta",IF(I556="Exc","Excelsa",IF(I556="Ara","Arabica",IF(I556="Lib","Liberica",""))))</f>
        <v>Excelsa</v>
      </c>
      <c r="O556" t="str">
        <f>IF(J556="M","Medium",IF(J556="L","Light",IF(J556="D","Dark","")))</f>
        <v>Medium</v>
      </c>
      <c r="P556" t="str">
        <f>_xlfn.XLOOKUP(C556,[1]customers!$A$1:$A$1001,[1]customers!$I$1:$I$1001,,0)</f>
        <v>Yes</v>
      </c>
    </row>
    <row r="557" spans="1:16" x14ac:dyDescent="0.25">
      <c r="A557" s="2" t="s">
        <v>5062</v>
      </c>
      <c r="B557" s="4">
        <v>44022</v>
      </c>
      <c r="C557" s="2" t="s">
        <v>5063</v>
      </c>
      <c r="D557" t="s">
        <v>6163</v>
      </c>
      <c r="E557" s="2">
        <v>3</v>
      </c>
      <c r="F557" s="2" t="str">
        <f>_xlfn.XLOOKUP(C557,[1]customers!$A$1:$A$1001,[1]customers!$B$1:$B$1001,,0)</f>
        <v>Chaddie Bennie</v>
      </c>
      <c r="G557" s="2" t="str">
        <f>IF(_xlfn.XLOOKUP(C557,[1]customers!$A$1:$A$1001,[1]customers!$C$1:$C$1001,,0)=0,"",_xlfn.XLOOKUP(C557,[1]customers!$A$1:$A$1001,[1]customers!$C$1:$C$1001,,0))</f>
        <v/>
      </c>
      <c r="H557" s="2" t="str">
        <f>_xlfn.XLOOKUP(C557,[1]customers!A$1:A$1001,[1]customers!$G$1:$G$1001,,0)</f>
        <v>United States</v>
      </c>
      <c r="I557" t="str">
        <f>INDEX([1]products!$A$1:$G$49,MATCH([1]orders!$D557,[1]products!$A$1:$A$49,0),MATCH([1]orders!I$1,[1]products!$A$1:$G$1,0))</f>
        <v>Rob</v>
      </c>
      <c r="J557" t="str">
        <f>INDEX([1]products!$A$1:$G$49,MATCH([1]orders!$D557,[1]products!$A$1:$A$49,0),MATCH([1]orders!J$1,[1]products!$A$1:$G$1,0))</f>
        <v>D</v>
      </c>
      <c r="K557" s="11">
        <f>INDEX([1]products!$A$1:$G$49,MATCH([1]orders!$D557,[1]products!$A$1:$A$49,0),MATCH([1]orders!K$1,[1]products!$A$1:$G$1,0))</f>
        <v>0.2</v>
      </c>
      <c r="L557" s="3">
        <f>INDEX([1]products!$A$1:$G$49,MATCH([1]orders!$D557,[1]products!$A$1:$A$49,0),MATCH([1]orders!L$1,[1]products!$A$1:$G$1,0))</f>
        <v>2.6849999999999996</v>
      </c>
      <c r="M557" s="3">
        <f>L557*E557</f>
        <v>8.0549999999999997</v>
      </c>
      <c r="N557" t="str">
        <f>IF(I557="Rob","Robusta",IF(I557="Exc","Excelsa",IF(I557="Ara","Arabica",IF(I557="Lib","Liberica",""))))</f>
        <v>Robusta</v>
      </c>
      <c r="O557" t="str">
        <f>IF(J557="M","Medium",IF(J557="L","Light",IF(J557="D","Dark","")))</f>
        <v>Dark</v>
      </c>
      <c r="P557" t="str">
        <f>_xlfn.XLOOKUP(C557,[1]customers!$A$1:$A$1001,[1]customers!$I$1:$I$1001,,0)</f>
        <v>Yes</v>
      </c>
    </row>
    <row r="558" spans="1:16" x14ac:dyDescent="0.25">
      <c r="A558" s="2" t="s">
        <v>1266</v>
      </c>
      <c r="B558" s="4">
        <v>44023</v>
      </c>
      <c r="C558" s="2" t="s">
        <v>1267</v>
      </c>
      <c r="D558" t="s">
        <v>6183</v>
      </c>
      <c r="E558" s="2">
        <v>4</v>
      </c>
      <c r="F558" s="2" t="str">
        <f>_xlfn.XLOOKUP(C558,[1]customers!$A$1:$A$1001,[1]customers!$B$1:$B$1001,,0)</f>
        <v>Abraham Coleman</v>
      </c>
      <c r="G558" s="2" t="str">
        <f>IF(_xlfn.XLOOKUP(C558,[1]customers!$A$1:$A$1001,[1]customers!$C$1:$C$1001,,0)=0,"",_xlfn.XLOOKUP(C558,[1]customers!$A$1:$A$1001,[1]customers!$C$1:$C$1001,,0))</f>
        <v/>
      </c>
      <c r="H558" s="2" t="str">
        <f>_xlfn.XLOOKUP(C558,[1]customers!A$1:A$1001,[1]customers!$G$1:$G$1001,,0)</f>
        <v>United States</v>
      </c>
      <c r="I558" t="str">
        <f>INDEX([1]products!$A$1:$G$49,MATCH([1]orders!$D558,[1]products!$A$1:$A$49,0),MATCH([1]orders!I$1,[1]products!$A$1:$G$1,0))</f>
        <v>Exc</v>
      </c>
      <c r="J558" t="str">
        <f>INDEX([1]products!$A$1:$G$49,MATCH([1]orders!$D558,[1]products!$A$1:$A$49,0),MATCH([1]orders!J$1,[1]products!$A$1:$G$1,0))</f>
        <v>D</v>
      </c>
      <c r="K558" s="11">
        <f>INDEX([1]products!$A$1:$G$49,MATCH([1]orders!$D558,[1]products!$A$1:$A$49,0),MATCH([1]orders!K$1,[1]products!$A$1:$G$1,0))</f>
        <v>1</v>
      </c>
      <c r="L558" s="3">
        <f>INDEX([1]products!$A$1:$G$49,MATCH([1]orders!$D558,[1]products!$A$1:$A$49,0),MATCH([1]orders!L$1,[1]products!$A$1:$G$1,0))</f>
        <v>12.15</v>
      </c>
      <c r="M558" s="3">
        <f>L558*E558</f>
        <v>48.6</v>
      </c>
      <c r="N558" t="str">
        <f>IF(I558="Rob","Robusta",IF(I558="Exc","Excelsa",IF(I558="Ara","Arabica",IF(I558="Lib","Liberica",""))))</f>
        <v>Excelsa</v>
      </c>
      <c r="O558" t="str">
        <f>IF(J558="M","Medium",IF(J558="L","Light",IF(J558="D","Dark","")))</f>
        <v>Dark</v>
      </c>
      <c r="P558" t="str">
        <f>_xlfn.XLOOKUP(C558,[1]customers!$A$1:$A$1001,[1]customers!$I$1:$I$1001,,0)</f>
        <v>No</v>
      </c>
    </row>
    <row r="559" spans="1:16" x14ac:dyDescent="0.25">
      <c r="A559" s="2" t="s">
        <v>3739</v>
      </c>
      <c r="B559" s="4">
        <v>44024</v>
      </c>
      <c r="C559" s="2" t="s">
        <v>3740</v>
      </c>
      <c r="D559" t="s">
        <v>6181</v>
      </c>
      <c r="E559" s="2">
        <v>2</v>
      </c>
      <c r="F559" s="2" t="str">
        <f>_xlfn.XLOOKUP(C559,[1]customers!$A$1:$A$1001,[1]customers!$B$1:$B$1001,,0)</f>
        <v>Reggie Thickpenny</v>
      </c>
      <c r="G559" s="2" t="str">
        <f>IF(_xlfn.XLOOKUP(C559,[1]customers!$A$1:$A$1001,[1]customers!$C$1:$C$1001,,0)=0,"",_xlfn.XLOOKUP(C559,[1]customers!$A$1:$A$1001,[1]customers!$C$1:$C$1001,,0))</f>
        <v>rthickpennyfz@cafepress.com</v>
      </c>
      <c r="H559" s="2" t="str">
        <f>_xlfn.XLOOKUP(C559,[1]customers!A$1:A$1001,[1]customers!$G$1:$G$1001,,0)</f>
        <v>United States</v>
      </c>
      <c r="I559" t="str">
        <f>INDEX([1]products!$A$1:$G$49,MATCH([1]orders!$D559,[1]products!$A$1:$A$49,0),MATCH([1]orders!I$1,[1]products!$A$1:$G$1,0))</f>
        <v>Lib</v>
      </c>
      <c r="J559" t="str">
        <f>INDEX([1]products!$A$1:$G$49,MATCH([1]orders!$D559,[1]products!$A$1:$A$49,0),MATCH([1]orders!J$1,[1]products!$A$1:$G$1,0))</f>
        <v>M</v>
      </c>
      <c r="K559" s="11">
        <f>INDEX([1]products!$A$1:$G$49,MATCH([1]orders!$D559,[1]products!$A$1:$A$49,0),MATCH([1]orders!K$1,[1]products!$A$1:$G$1,0))</f>
        <v>2.5</v>
      </c>
      <c r="L559" s="3">
        <f>INDEX([1]products!$A$1:$G$49,MATCH([1]orders!$D559,[1]products!$A$1:$A$49,0),MATCH([1]orders!L$1,[1]products!$A$1:$G$1,0))</f>
        <v>33.464999999999996</v>
      </c>
      <c r="M559" s="3">
        <f>L559*E559</f>
        <v>66.929999999999993</v>
      </c>
      <c r="N559" t="str">
        <f>IF(I559="Rob","Robusta",IF(I559="Exc","Excelsa",IF(I559="Ara","Arabica",IF(I559="Lib","Liberica",""))))</f>
        <v>Liberica</v>
      </c>
      <c r="O559" t="str">
        <f>IF(J559="M","Medium",IF(J559="L","Light",IF(J559="D","Dark","")))</f>
        <v>Medium</v>
      </c>
      <c r="P559" t="str">
        <f>_xlfn.XLOOKUP(C559,[1]customers!$A$1:$A$1001,[1]customers!$I$1:$I$1001,,0)</f>
        <v>No</v>
      </c>
    </row>
    <row r="560" spans="1:16" x14ac:dyDescent="0.25">
      <c r="A560" s="2" t="s">
        <v>5012</v>
      </c>
      <c r="B560" s="4">
        <v>44025</v>
      </c>
      <c r="C560" s="2" t="s">
        <v>5013</v>
      </c>
      <c r="D560" t="s">
        <v>6163</v>
      </c>
      <c r="E560" s="2">
        <v>6</v>
      </c>
      <c r="F560" s="2" t="str">
        <f>_xlfn.XLOOKUP(C560,[1]customers!$A$1:$A$1001,[1]customers!$B$1:$B$1001,,0)</f>
        <v>Man Fright</v>
      </c>
      <c r="G560" s="2" t="str">
        <f>IF(_xlfn.XLOOKUP(C560,[1]customers!$A$1:$A$1001,[1]customers!$C$1:$C$1001,,0)=0,"",_xlfn.XLOOKUP(C560,[1]customers!$A$1:$A$1001,[1]customers!$C$1:$C$1001,,0))</f>
        <v>mfrightm8@harvard.edu</v>
      </c>
      <c r="H560" s="2" t="str">
        <f>_xlfn.XLOOKUP(C560,[1]customers!A$1:A$1001,[1]customers!$G$1:$G$1001,,0)</f>
        <v>Ireland</v>
      </c>
      <c r="I560" t="str">
        <f>INDEX([1]products!$A$1:$G$49,MATCH([1]orders!$D560,[1]products!$A$1:$A$49,0),MATCH([1]orders!I$1,[1]products!$A$1:$G$1,0))</f>
        <v>Rob</v>
      </c>
      <c r="J560" t="str">
        <f>INDEX([1]products!$A$1:$G$49,MATCH([1]orders!$D560,[1]products!$A$1:$A$49,0),MATCH([1]orders!J$1,[1]products!$A$1:$G$1,0))</f>
        <v>D</v>
      </c>
      <c r="K560" s="11">
        <f>INDEX([1]products!$A$1:$G$49,MATCH([1]orders!$D560,[1]products!$A$1:$A$49,0),MATCH([1]orders!K$1,[1]products!$A$1:$G$1,0))</f>
        <v>0.2</v>
      </c>
      <c r="L560" s="3">
        <f>INDEX([1]products!$A$1:$G$49,MATCH([1]orders!$D560,[1]products!$A$1:$A$49,0),MATCH([1]orders!L$1,[1]products!$A$1:$G$1,0))</f>
        <v>2.6849999999999996</v>
      </c>
      <c r="M560" s="3">
        <f>L560*E560</f>
        <v>16.11</v>
      </c>
      <c r="N560" t="str">
        <f>IF(I560="Rob","Robusta",IF(I560="Exc","Excelsa",IF(I560="Ara","Arabica",IF(I560="Lib","Liberica",""))))</f>
        <v>Robusta</v>
      </c>
      <c r="O560" t="str">
        <f>IF(J560="M","Medium",IF(J560="L","Light",IF(J560="D","Dark","")))</f>
        <v>Dark</v>
      </c>
      <c r="P560" t="str">
        <f>_xlfn.XLOOKUP(C560,[1]customers!$A$1:$A$1001,[1]customers!$I$1:$I$1001,,0)</f>
        <v>No</v>
      </c>
    </row>
    <row r="561" spans="1:16" x14ac:dyDescent="0.25">
      <c r="A561" s="2" t="s">
        <v>5046</v>
      </c>
      <c r="B561" s="4">
        <v>44026</v>
      </c>
      <c r="C561" s="2" t="s">
        <v>5047</v>
      </c>
      <c r="D561" t="s">
        <v>6150</v>
      </c>
      <c r="E561" s="2">
        <v>2</v>
      </c>
      <c r="F561" s="2" t="str">
        <f>_xlfn.XLOOKUP(C561,[1]customers!$A$1:$A$1001,[1]customers!$B$1:$B$1001,,0)</f>
        <v>Kathleen Diable</v>
      </c>
      <c r="G561" s="2" t="str">
        <f>IF(_xlfn.XLOOKUP(C561,[1]customers!$A$1:$A$1001,[1]customers!$C$1:$C$1001,,0)=0,"",_xlfn.XLOOKUP(C561,[1]customers!$A$1:$A$1001,[1]customers!$C$1:$C$1001,,0))</f>
        <v/>
      </c>
      <c r="H561" s="2" t="str">
        <f>_xlfn.XLOOKUP(C561,[1]customers!A$1:A$1001,[1]customers!$G$1:$G$1001,,0)</f>
        <v>United Kingdom</v>
      </c>
      <c r="I561" t="str">
        <f>INDEX([1]products!$A$1:$G$49,MATCH([1]orders!$D561,[1]products!$A$1:$A$49,0),MATCH([1]orders!I$1,[1]products!$A$1:$G$1,0))</f>
        <v>Lib</v>
      </c>
      <c r="J561" t="str">
        <f>INDEX([1]products!$A$1:$G$49,MATCH([1]orders!$D561,[1]products!$A$1:$A$49,0),MATCH([1]orders!J$1,[1]products!$A$1:$G$1,0))</f>
        <v>D</v>
      </c>
      <c r="K561" s="11">
        <f>INDEX([1]products!$A$1:$G$49,MATCH([1]orders!$D561,[1]products!$A$1:$A$49,0),MATCH([1]orders!K$1,[1]products!$A$1:$G$1,0))</f>
        <v>0.2</v>
      </c>
      <c r="L561" s="3">
        <f>INDEX([1]products!$A$1:$G$49,MATCH([1]orders!$D561,[1]products!$A$1:$A$49,0),MATCH([1]orders!L$1,[1]products!$A$1:$G$1,0))</f>
        <v>3.8849999999999998</v>
      </c>
      <c r="M561" s="3">
        <f>L561*E561</f>
        <v>7.77</v>
      </c>
      <c r="N561" t="str">
        <f>IF(I561="Rob","Robusta",IF(I561="Exc","Excelsa",IF(I561="Ara","Arabica",IF(I561="Lib","Liberica",""))))</f>
        <v>Liberica</v>
      </c>
      <c r="O561" t="str">
        <f>IF(J561="M","Medium",IF(J561="L","Light",IF(J561="D","Dark","")))</f>
        <v>Dark</v>
      </c>
      <c r="P561" t="str">
        <f>_xlfn.XLOOKUP(C561,[1]customers!$A$1:$A$1001,[1]customers!$I$1:$I$1001,,0)</f>
        <v>Yes</v>
      </c>
    </row>
    <row r="562" spans="1:16" x14ac:dyDescent="0.25">
      <c r="A562" s="2" t="s">
        <v>6106</v>
      </c>
      <c r="B562" s="4">
        <v>44027</v>
      </c>
      <c r="C562" s="2" t="s">
        <v>6107</v>
      </c>
      <c r="D562" t="s">
        <v>6154</v>
      </c>
      <c r="E562" s="2">
        <v>3</v>
      </c>
      <c r="F562" s="2" t="str">
        <f>_xlfn.XLOOKUP(C562,[1]customers!$A$1:$A$1001,[1]customers!$B$1:$B$1001,,0)</f>
        <v>Catharine Scoines</v>
      </c>
      <c r="G562" s="2" t="str">
        <f>IF(_xlfn.XLOOKUP(C562,[1]customers!$A$1:$A$1001,[1]customers!$C$1:$C$1001,,0)=0,"",_xlfn.XLOOKUP(C562,[1]customers!$A$1:$A$1001,[1]customers!$C$1:$C$1001,,0))</f>
        <v/>
      </c>
      <c r="H562" s="2" t="str">
        <f>_xlfn.XLOOKUP(C562,[1]customers!A$1:A$1001,[1]customers!$G$1:$G$1001,,0)</f>
        <v>Ireland</v>
      </c>
      <c r="I562" t="str">
        <f>INDEX([1]products!$A$1:$G$49,MATCH([1]orders!$D562,[1]products!$A$1:$A$49,0),MATCH([1]orders!I$1,[1]products!$A$1:$G$1,0))</f>
        <v>Ara</v>
      </c>
      <c r="J562" t="str">
        <f>INDEX([1]products!$A$1:$G$49,MATCH([1]orders!$D562,[1]products!$A$1:$A$49,0),MATCH([1]orders!J$1,[1]products!$A$1:$G$1,0))</f>
        <v>D</v>
      </c>
      <c r="K562" s="11">
        <f>INDEX([1]products!$A$1:$G$49,MATCH([1]orders!$D562,[1]products!$A$1:$A$49,0),MATCH([1]orders!K$1,[1]products!$A$1:$G$1,0))</f>
        <v>0.2</v>
      </c>
      <c r="L562" s="3">
        <f>INDEX([1]products!$A$1:$G$49,MATCH([1]orders!$D562,[1]products!$A$1:$A$49,0),MATCH([1]orders!L$1,[1]products!$A$1:$G$1,0))</f>
        <v>2.9849999999999999</v>
      </c>
      <c r="M562" s="3">
        <f>L562*E562</f>
        <v>8.9550000000000001</v>
      </c>
      <c r="N562" t="str">
        <f>IF(I562="Rob","Robusta",IF(I562="Exc","Excelsa",IF(I562="Ara","Arabica",IF(I562="Lib","Liberica",""))))</f>
        <v>Arabica</v>
      </c>
      <c r="O562" t="str">
        <f>IF(J562="M","Medium",IF(J562="L","Light",IF(J562="D","Dark","")))</f>
        <v>Dark</v>
      </c>
      <c r="P562" t="str">
        <f>_xlfn.XLOOKUP(C562,[1]customers!$A$1:$A$1001,[1]customers!$I$1:$I$1001,,0)</f>
        <v>No</v>
      </c>
    </row>
    <row r="563" spans="1:16" x14ac:dyDescent="0.25">
      <c r="A563" s="2" t="s">
        <v>2689</v>
      </c>
      <c r="B563" s="4">
        <v>44028</v>
      </c>
      <c r="C563" s="2" t="s">
        <v>2690</v>
      </c>
      <c r="D563" t="s">
        <v>6144</v>
      </c>
      <c r="E563" s="2">
        <v>2</v>
      </c>
      <c r="F563" s="2" t="str">
        <f>_xlfn.XLOOKUP(C563,[1]customers!$A$1:$A$1001,[1]customers!$B$1:$B$1001,,0)</f>
        <v>Sloan Diviny</v>
      </c>
      <c r="G563" s="2" t="str">
        <f>IF(_xlfn.XLOOKUP(C563,[1]customers!$A$1:$A$1001,[1]customers!$C$1:$C$1001,,0)=0,"",_xlfn.XLOOKUP(C563,[1]customers!$A$1:$A$1001,[1]customers!$C$1:$C$1001,,0))</f>
        <v>sdivinyau@ask.com</v>
      </c>
      <c r="H563" s="2" t="str">
        <f>_xlfn.XLOOKUP(C563,[1]customers!A$1:A$1001,[1]customers!$G$1:$G$1001,,0)</f>
        <v>United States</v>
      </c>
      <c r="I563" t="str">
        <f>INDEX([1]products!$A$1:$G$49,MATCH([1]orders!$D563,[1]products!$A$1:$A$49,0),MATCH([1]orders!I$1,[1]products!$A$1:$G$1,0))</f>
        <v>Exc</v>
      </c>
      <c r="J563" t="str">
        <f>INDEX([1]products!$A$1:$G$49,MATCH([1]orders!$D563,[1]products!$A$1:$A$49,0),MATCH([1]orders!J$1,[1]products!$A$1:$G$1,0))</f>
        <v>D</v>
      </c>
      <c r="K563" s="11">
        <f>INDEX([1]products!$A$1:$G$49,MATCH([1]orders!$D563,[1]products!$A$1:$A$49,0),MATCH([1]orders!K$1,[1]products!$A$1:$G$1,0))</f>
        <v>0.5</v>
      </c>
      <c r="L563" s="3">
        <f>INDEX([1]products!$A$1:$G$49,MATCH([1]orders!$D563,[1]products!$A$1:$A$49,0),MATCH([1]orders!L$1,[1]products!$A$1:$G$1,0))</f>
        <v>7.29</v>
      </c>
      <c r="M563" s="3">
        <f>L563*E563</f>
        <v>14.58</v>
      </c>
      <c r="N563" t="str">
        <f>IF(I563="Rob","Robusta",IF(I563="Exc","Excelsa",IF(I563="Ara","Arabica",IF(I563="Lib","Liberica",""))))</f>
        <v>Excelsa</v>
      </c>
      <c r="O563" t="str">
        <f>IF(J563="M","Medium",IF(J563="L","Light",IF(J563="D","Dark","")))</f>
        <v>Dark</v>
      </c>
      <c r="P563" t="str">
        <f>_xlfn.XLOOKUP(C563,[1]customers!$A$1:$A$1001,[1]customers!$I$1:$I$1001,,0)</f>
        <v>Yes</v>
      </c>
    </row>
    <row r="564" spans="1:16" x14ac:dyDescent="0.25">
      <c r="A564" s="2" t="s">
        <v>5955</v>
      </c>
      <c r="B564" s="4">
        <v>44029</v>
      </c>
      <c r="C564" s="2" t="s">
        <v>5956</v>
      </c>
      <c r="D564" t="s">
        <v>6163</v>
      </c>
      <c r="E564" s="2">
        <v>1</v>
      </c>
      <c r="F564" s="2" t="str">
        <f>_xlfn.XLOOKUP(C564,[1]customers!$A$1:$A$1001,[1]customers!$B$1:$B$1001,,0)</f>
        <v>Zeke Walisiak</v>
      </c>
      <c r="G564" s="2" t="str">
        <f>IF(_xlfn.XLOOKUP(C564,[1]customers!$A$1:$A$1001,[1]customers!$C$1:$C$1001,,0)=0,"",_xlfn.XLOOKUP(C564,[1]customers!$A$1:$A$1001,[1]customers!$C$1:$C$1001,,0))</f>
        <v>zwalisiakqv@ucsd.edu</v>
      </c>
      <c r="H564" s="2" t="str">
        <f>_xlfn.XLOOKUP(C564,[1]customers!A$1:A$1001,[1]customers!$G$1:$G$1001,,0)</f>
        <v>Ireland</v>
      </c>
      <c r="I564" t="str">
        <f>INDEX([1]products!$A$1:$G$49,MATCH([1]orders!$D564,[1]products!$A$1:$A$49,0),MATCH([1]orders!I$1,[1]products!$A$1:$G$1,0))</f>
        <v>Rob</v>
      </c>
      <c r="J564" t="str">
        <f>INDEX([1]products!$A$1:$G$49,MATCH([1]orders!$D564,[1]products!$A$1:$A$49,0),MATCH([1]orders!J$1,[1]products!$A$1:$G$1,0))</f>
        <v>D</v>
      </c>
      <c r="K564" s="11">
        <f>INDEX([1]products!$A$1:$G$49,MATCH([1]orders!$D564,[1]products!$A$1:$A$49,0),MATCH([1]orders!K$1,[1]products!$A$1:$G$1,0))</f>
        <v>0.2</v>
      </c>
      <c r="L564" s="3">
        <f>INDEX([1]products!$A$1:$G$49,MATCH([1]orders!$D564,[1]products!$A$1:$A$49,0),MATCH([1]orders!L$1,[1]products!$A$1:$G$1,0))</f>
        <v>2.6849999999999996</v>
      </c>
      <c r="M564" s="3">
        <f>L564*E564</f>
        <v>2.6849999999999996</v>
      </c>
      <c r="N564" t="str">
        <f>IF(I564="Rob","Robusta",IF(I564="Exc","Excelsa",IF(I564="Ara","Arabica",IF(I564="Lib","Liberica",""))))</f>
        <v>Robusta</v>
      </c>
      <c r="O564" t="str">
        <f>IF(J564="M","Medium",IF(J564="L","Light",IF(J564="D","Dark","")))</f>
        <v>Dark</v>
      </c>
      <c r="P564" t="str">
        <f>_xlfn.XLOOKUP(C564,[1]customers!$A$1:$A$1001,[1]customers!$I$1:$I$1001,,0)</f>
        <v>Yes</v>
      </c>
    </row>
    <row r="565" spans="1:16" x14ac:dyDescent="0.25">
      <c r="A565" s="2" t="s">
        <v>3214</v>
      </c>
      <c r="B565" s="4">
        <v>44030</v>
      </c>
      <c r="C565" s="2" t="s">
        <v>3215</v>
      </c>
      <c r="D565" t="s">
        <v>6185</v>
      </c>
      <c r="E565" s="2">
        <v>5</v>
      </c>
      <c r="F565" s="2" t="str">
        <f>_xlfn.XLOOKUP(C565,[1]customers!$A$1:$A$1001,[1]customers!$B$1:$B$1001,,0)</f>
        <v>Stanly Keets</v>
      </c>
      <c r="G565" s="2" t="str">
        <f>IF(_xlfn.XLOOKUP(C565,[1]customers!$A$1:$A$1001,[1]customers!$C$1:$C$1001,,0)=0,"",_xlfn.XLOOKUP(C565,[1]customers!$A$1:$A$1001,[1]customers!$C$1:$C$1001,,0))</f>
        <v>skeetsde@answers.com</v>
      </c>
      <c r="H565" s="2" t="str">
        <f>_xlfn.XLOOKUP(C565,[1]customers!A$1:A$1001,[1]customers!$G$1:$G$1001,,0)</f>
        <v>United States</v>
      </c>
      <c r="I565" t="str">
        <f>INDEX([1]products!$A$1:$G$49,MATCH([1]orders!$D565,[1]products!$A$1:$A$49,0),MATCH([1]orders!I$1,[1]products!$A$1:$G$1,0))</f>
        <v>Exc</v>
      </c>
      <c r="J565" t="str">
        <f>INDEX([1]products!$A$1:$G$49,MATCH([1]orders!$D565,[1]products!$A$1:$A$49,0),MATCH([1]orders!J$1,[1]products!$A$1:$G$1,0))</f>
        <v>D</v>
      </c>
      <c r="K565" s="11">
        <f>INDEX([1]products!$A$1:$G$49,MATCH([1]orders!$D565,[1]products!$A$1:$A$49,0),MATCH([1]orders!K$1,[1]products!$A$1:$G$1,0))</f>
        <v>2.5</v>
      </c>
      <c r="L565" s="3">
        <f>INDEX([1]products!$A$1:$G$49,MATCH([1]orders!$D565,[1]products!$A$1:$A$49,0),MATCH([1]orders!L$1,[1]products!$A$1:$G$1,0))</f>
        <v>27.945</v>
      </c>
      <c r="M565" s="3">
        <f>L565*E565</f>
        <v>139.72499999999999</v>
      </c>
      <c r="N565" t="str">
        <f>IF(I565="Rob","Robusta",IF(I565="Exc","Excelsa",IF(I565="Ara","Arabica",IF(I565="Lib","Liberica",""))))</f>
        <v>Excelsa</v>
      </c>
      <c r="O565" t="str">
        <f>IF(J565="M","Medium",IF(J565="L","Light",IF(J565="D","Dark","")))</f>
        <v>Dark</v>
      </c>
      <c r="P565" t="str">
        <f>_xlfn.XLOOKUP(C565,[1]customers!$A$1:$A$1001,[1]customers!$I$1:$I$1001,,0)</f>
        <v>Yes</v>
      </c>
    </row>
    <row r="566" spans="1:16" x14ac:dyDescent="0.25">
      <c r="A566" s="2" t="s">
        <v>6070</v>
      </c>
      <c r="B566" s="4">
        <v>44031</v>
      </c>
      <c r="C566" s="2" t="s">
        <v>6071</v>
      </c>
      <c r="D566" t="s">
        <v>6158</v>
      </c>
      <c r="E566" s="2">
        <v>5</v>
      </c>
      <c r="F566" s="2" t="str">
        <f>_xlfn.XLOOKUP(C566,[1]customers!$A$1:$A$1001,[1]customers!$B$1:$B$1001,,0)</f>
        <v>Lorianne Kyneton</v>
      </c>
      <c r="G566" s="2" t="str">
        <f>IF(_xlfn.XLOOKUP(C566,[1]customers!$A$1:$A$1001,[1]customers!$C$1:$C$1001,,0)=0,"",_xlfn.XLOOKUP(C566,[1]customers!$A$1:$A$1001,[1]customers!$C$1:$C$1001,,0))</f>
        <v>lkynetonrf@macromedia.com</v>
      </c>
      <c r="H566" s="2" t="str">
        <f>_xlfn.XLOOKUP(C566,[1]customers!A$1:A$1001,[1]customers!$G$1:$G$1001,,0)</f>
        <v>United Kingdom</v>
      </c>
      <c r="I566" t="str">
        <f>INDEX([1]products!$A$1:$G$49,MATCH([1]orders!$D566,[1]products!$A$1:$A$49,0),MATCH([1]orders!I$1,[1]products!$A$1:$G$1,0))</f>
        <v>Ara</v>
      </c>
      <c r="J566" t="str">
        <f>INDEX([1]products!$A$1:$G$49,MATCH([1]orders!$D566,[1]products!$A$1:$A$49,0),MATCH([1]orders!J$1,[1]products!$A$1:$G$1,0))</f>
        <v>D</v>
      </c>
      <c r="K566" s="11">
        <f>INDEX([1]products!$A$1:$G$49,MATCH([1]orders!$D566,[1]products!$A$1:$A$49,0),MATCH([1]orders!K$1,[1]products!$A$1:$G$1,0))</f>
        <v>0.5</v>
      </c>
      <c r="L566" s="3">
        <f>INDEX([1]products!$A$1:$G$49,MATCH([1]orders!$D566,[1]products!$A$1:$A$49,0),MATCH([1]orders!L$1,[1]products!$A$1:$G$1,0))</f>
        <v>5.97</v>
      </c>
      <c r="M566" s="3">
        <f>L566*E566</f>
        <v>29.849999999999998</v>
      </c>
      <c r="N566" t="str">
        <f>IF(I566="Rob","Robusta",IF(I566="Exc","Excelsa",IF(I566="Ara","Arabica",IF(I566="Lib","Liberica",""))))</f>
        <v>Arabica</v>
      </c>
      <c r="O566" t="str">
        <f>IF(J566="M","Medium",IF(J566="L","Light",IF(J566="D","Dark","")))</f>
        <v>Dark</v>
      </c>
      <c r="P566" t="str">
        <f>_xlfn.XLOOKUP(C566,[1]customers!$A$1:$A$1001,[1]customers!$I$1:$I$1001,,0)</f>
        <v>Yes</v>
      </c>
    </row>
    <row r="567" spans="1:16" x14ac:dyDescent="0.25">
      <c r="A567" s="2" t="s">
        <v>2632</v>
      </c>
      <c r="B567" s="4">
        <v>44032</v>
      </c>
      <c r="C567" s="2" t="s">
        <v>2331</v>
      </c>
      <c r="D567" t="s">
        <v>6169</v>
      </c>
      <c r="E567" s="2">
        <v>3</v>
      </c>
      <c r="F567" s="2" t="str">
        <f>_xlfn.XLOOKUP(C567,[1]customers!$A$1:$A$1001,[1]customers!$B$1:$B$1001,,0)</f>
        <v>Flynn Antony</v>
      </c>
      <c r="G567" s="2" t="str">
        <f>IF(_xlfn.XLOOKUP(C567,[1]customers!$A$1:$A$1001,[1]customers!$C$1:$C$1001,,0)=0,"",_xlfn.XLOOKUP(C567,[1]customers!$A$1:$A$1001,[1]customers!$C$1:$C$1001,,0))</f>
        <v/>
      </c>
      <c r="H567" s="2" t="str">
        <f>_xlfn.XLOOKUP(C567,[1]customers!A$1:A$1001,[1]customers!$G$1:$G$1001,,0)</f>
        <v>United States</v>
      </c>
      <c r="I567" t="str">
        <f>INDEX([1]products!$A$1:$G$49,MATCH([1]orders!$D567,[1]products!$A$1:$A$49,0),MATCH([1]orders!I$1,[1]products!$A$1:$G$1,0))</f>
        <v>Lib</v>
      </c>
      <c r="J567" t="str">
        <f>INDEX([1]products!$A$1:$G$49,MATCH([1]orders!$D567,[1]products!$A$1:$A$49,0),MATCH([1]orders!J$1,[1]products!$A$1:$G$1,0))</f>
        <v>D</v>
      </c>
      <c r="K567" s="11">
        <f>INDEX([1]products!$A$1:$G$49,MATCH([1]orders!$D567,[1]products!$A$1:$A$49,0),MATCH([1]orders!K$1,[1]products!$A$1:$G$1,0))</f>
        <v>0.5</v>
      </c>
      <c r="L567" s="3">
        <f>INDEX([1]products!$A$1:$G$49,MATCH([1]orders!$D567,[1]products!$A$1:$A$49,0),MATCH([1]orders!L$1,[1]products!$A$1:$G$1,0))</f>
        <v>7.77</v>
      </c>
      <c r="M567" s="3">
        <f>L567*E567</f>
        <v>23.31</v>
      </c>
      <c r="N567" t="str">
        <f>IF(I567="Rob","Robusta",IF(I567="Exc","Excelsa",IF(I567="Ara","Arabica",IF(I567="Lib","Liberica",""))))</f>
        <v>Liberica</v>
      </c>
      <c r="O567" t="str">
        <f>IF(J567="M","Medium",IF(J567="L","Light",IF(J567="D","Dark","")))</f>
        <v>Dark</v>
      </c>
      <c r="P567" t="str">
        <f>_xlfn.XLOOKUP(C567,[1]customers!$A$1:$A$1001,[1]customers!$I$1:$I$1001,,0)</f>
        <v>No</v>
      </c>
    </row>
    <row r="568" spans="1:16" x14ac:dyDescent="0.25">
      <c r="A568" s="2" t="s">
        <v>2986</v>
      </c>
      <c r="B568" s="4">
        <v>44033</v>
      </c>
      <c r="C568" s="2" t="s">
        <v>2987</v>
      </c>
      <c r="D568" t="s">
        <v>6184</v>
      </c>
      <c r="E568" s="2">
        <v>5</v>
      </c>
      <c r="F568" s="2" t="str">
        <f>_xlfn.XLOOKUP(C568,[1]customers!$A$1:$A$1001,[1]customers!$B$1:$B$1001,,0)</f>
        <v>Theo Bowne</v>
      </c>
      <c r="G568" s="2" t="str">
        <f>IF(_xlfn.XLOOKUP(C568,[1]customers!$A$1:$A$1001,[1]customers!$C$1:$C$1001,,0)=0,"",_xlfn.XLOOKUP(C568,[1]customers!$A$1:$A$1001,[1]customers!$C$1:$C$1001,,0))</f>
        <v>tbownecb@unicef.org</v>
      </c>
      <c r="H568" s="2" t="str">
        <f>_xlfn.XLOOKUP(C568,[1]customers!A$1:A$1001,[1]customers!$G$1:$G$1001,,0)</f>
        <v>Ireland</v>
      </c>
      <c r="I568" t="str">
        <f>INDEX([1]products!$A$1:$G$49,MATCH([1]orders!$D568,[1]products!$A$1:$A$49,0),MATCH([1]orders!I$1,[1]products!$A$1:$G$1,0))</f>
        <v>Exc</v>
      </c>
      <c r="J568" t="str">
        <f>INDEX([1]products!$A$1:$G$49,MATCH([1]orders!$D568,[1]products!$A$1:$A$49,0),MATCH([1]orders!J$1,[1]products!$A$1:$G$1,0))</f>
        <v>L</v>
      </c>
      <c r="K568" s="11">
        <f>INDEX([1]products!$A$1:$G$49,MATCH([1]orders!$D568,[1]products!$A$1:$A$49,0),MATCH([1]orders!K$1,[1]products!$A$1:$G$1,0))</f>
        <v>0.2</v>
      </c>
      <c r="L568" s="3">
        <f>INDEX([1]products!$A$1:$G$49,MATCH([1]orders!$D568,[1]products!$A$1:$A$49,0),MATCH([1]orders!L$1,[1]products!$A$1:$G$1,0))</f>
        <v>4.4550000000000001</v>
      </c>
      <c r="M568" s="3">
        <f>L568*E568</f>
        <v>22.274999999999999</v>
      </c>
      <c r="N568" t="str">
        <f>IF(I568="Rob","Robusta",IF(I568="Exc","Excelsa",IF(I568="Ara","Arabica",IF(I568="Lib","Liberica",""))))</f>
        <v>Excelsa</v>
      </c>
      <c r="O568" t="str">
        <f>IF(J568="M","Medium",IF(J568="L","Light",IF(J568="D","Dark","")))</f>
        <v>Light</v>
      </c>
      <c r="P568" t="str">
        <f>_xlfn.XLOOKUP(C568,[1]customers!$A$1:$A$1001,[1]customers!$I$1:$I$1001,,0)</f>
        <v>Yes</v>
      </c>
    </row>
    <row r="569" spans="1:16" x14ac:dyDescent="0.25">
      <c r="A569" s="2" t="s">
        <v>827</v>
      </c>
      <c r="B569" s="4">
        <v>44034</v>
      </c>
      <c r="C569" s="2" t="s">
        <v>828</v>
      </c>
      <c r="D569" t="s">
        <v>6168</v>
      </c>
      <c r="E569" s="2">
        <v>5</v>
      </c>
      <c r="F569" s="2" t="str">
        <f>_xlfn.XLOOKUP(C569,[1]customers!$A$1:$A$1001,[1]customers!$B$1:$B$1001,,0)</f>
        <v>Correy Cottingham</v>
      </c>
      <c r="G569" s="2" t="str">
        <f>IF(_xlfn.XLOOKUP(C569,[1]customers!$A$1:$A$1001,[1]customers!$C$1:$C$1001,,0)=0,"",_xlfn.XLOOKUP(C569,[1]customers!$A$1:$A$1001,[1]customers!$C$1:$C$1001,,0))</f>
        <v>ccottingham1o@wikipedia.org</v>
      </c>
      <c r="H569" s="2" t="str">
        <f>_xlfn.XLOOKUP(C569,[1]customers!A$1:A$1001,[1]customers!$G$1:$G$1001,,0)</f>
        <v>United States</v>
      </c>
      <c r="I569" t="str">
        <f>INDEX([1]products!$A$1:$G$49,MATCH([1]orders!$D569,[1]products!$A$1:$A$49,0),MATCH([1]orders!I$1,[1]products!$A$1:$G$1,0))</f>
        <v>Ara</v>
      </c>
      <c r="J569" t="str">
        <f>INDEX([1]products!$A$1:$G$49,MATCH([1]orders!$D569,[1]products!$A$1:$A$49,0),MATCH([1]orders!J$1,[1]products!$A$1:$G$1,0))</f>
        <v>D</v>
      </c>
      <c r="K569" s="11">
        <f>INDEX([1]products!$A$1:$G$49,MATCH([1]orders!$D569,[1]products!$A$1:$A$49,0),MATCH([1]orders!K$1,[1]products!$A$1:$G$1,0))</f>
        <v>2.5</v>
      </c>
      <c r="L569" s="3">
        <f>INDEX([1]products!$A$1:$G$49,MATCH([1]orders!$D569,[1]products!$A$1:$A$49,0),MATCH([1]orders!L$1,[1]products!$A$1:$G$1,0))</f>
        <v>22.884999999999998</v>
      </c>
      <c r="M569" s="3">
        <f>L569*E569</f>
        <v>114.42499999999998</v>
      </c>
      <c r="N569" t="str">
        <f>IF(I569="Rob","Robusta",IF(I569="Exc","Excelsa",IF(I569="Ara","Arabica",IF(I569="Lib","Liberica",""))))</f>
        <v>Arabica</v>
      </c>
      <c r="O569" t="str">
        <f>IF(J569="M","Medium",IF(J569="L","Light",IF(J569="D","Dark","")))</f>
        <v>Dark</v>
      </c>
      <c r="P569" t="str">
        <f>_xlfn.XLOOKUP(C569,[1]customers!$A$1:$A$1001,[1]customers!$I$1:$I$1001,,0)</f>
        <v>No</v>
      </c>
    </row>
    <row r="570" spans="1:16" x14ac:dyDescent="0.25">
      <c r="A570" s="2" t="s">
        <v>5439</v>
      </c>
      <c r="B570" s="4">
        <v>44035</v>
      </c>
      <c r="C570" s="2" t="s">
        <v>5440</v>
      </c>
      <c r="D570" t="s">
        <v>6160</v>
      </c>
      <c r="E570" s="2">
        <v>5</v>
      </c>
      <c r="F570" s="2" t="str">
        <f>_xlfn.XLOOKUP(C570,[1]customers!$A$1:$A$1001,[1]customers!$B$1:$B$1001,,0)</f>
        <v>Orazio Comber</v>
      </c>
      <c r="G570" s="2" t="str">
        <f>IF(_xlfn.XLOOKUP(C570,[1]customers!$A$1:$A$1001,[1]customers!$C$1:$C$1001,,0)=0,"",_xlfn.XLOOKUP(C570,[1]customers!$A$1:$A$1001,[1]customers!$C$1:$C$1001,,0))</f>
        <v>ocomberob@goo.gl</v>
      </c>
      <c r="H570" s="2" t="str">
        <f>_xlfn.XLOOKUP(C570,[1]customers!A$1:A$1001,[1]customers!$G$1:$G$1001,,0)</f>
        <v>Ireland</v>
      </c>
      <c r="I570" t="str">
        <f>INDEX([1]products!$A$1:$G$49,MATCH([1]orders!$D570,[1]products!$A$1:$A$49,0),MATCH([1]orders!I$1,[1]products!$A$1:$G$1,0))</f>
        <v>Lib</v>
      </c>
      <c r="J570" t="str">
        <f>INDEX([1]products!$A$1:$G$49,MATCH([1]orders!$D570,[1]products!$A$1:$A$49,0),MATCH([1]orders!J$1,[1]products!$A$1:$G$1,0))</f>
        <v>M</v>
      </c>
      <c r="K570" s="11">
        <f>INDEX([1]products!$A$1:$G$49,MATCH([1]orders!$D570,[1]products!$A$1:$A$49,0),MATCH([1]orders!K$1,[1]products!$A$1:$G$1,0))</f>
        <v>0.5</v>
      </c>
      <c r="L570" s="3">
        <f>INDEX([1]products!$A$1:$G$49,MATCH([1]orders!$D570,[1]products!$A$1:$A$49,0),MATCH([1]orders!L$1,[1]products!$A$1:$G$1,0))</f>
        <v>8.73</v>
      </c>
      <c r="M570" s="3">
        <f>L570*E570</f>
        <v>43.650000000000006</v>
      </c>
      <c r="N570" t="str">
        <f>IF(I570="Rob","Robusta",IF(I570="Exc","Excelsa",IF(I570="Ara","Arabica",IF(I570="Lib","Liberica",""))))</f>
        <v>Liberica</v>
      </c>
      <c r="O570" t="str">
        <f>IF(J570="M","Medium",IF(J570="L","Light",IF(J570="D","Dark","")))</f>
        <v>Medium</v>
      </c>
      <c r="P570" t="str">
        <f>_xlfn.XLOOKUP(C570,[1]customers!$A$1:$A$1001,[1]customers!$I$1:$I$1001,,0)</f>
        <v>No</v>
      </c>
    </row>
    <row r="571" spans="1:16" x14ac:dyDescent="0.25">
      <c r="A571" s="2" t="s">
        <v>5439</v>
      </c>
      <c r="B571" s="4">
        <v>44036</v>
      </c>
      <c r="C571" s="2" t="s">
        <v>5440</v>
      </c>
      <c r="D571" t="s">
        <v>6180</v>
      </c>
      <c r="E571" s="2">
        <v>6</v>
      </c>
      <c r="F571" s="2" t="str">
        <f>_xlfn.XLOOKUP(C571,[1]customers!$A$1:$A$1001,[1]customers!$B$1:$B$1001,,0)</f>
        <v>Orazio Comber</v>
      </c>
      <c r="G571" s="2" t="str">
        <f>IF(_xlfn.XLOOKUP(C571,[1]customers!$A$1:$A$1001,[1]customers!$C$1:$C$1001,,0)=0,"",_xlfn.XLOOKUP(C571,[1]customers!$A$1:$A$1001,[1]customers!$C$1:$C$1001,,0))</f>
        <v>ocomberob@goo.gl</v>
      </c>
      <c r="H571" s="2" t="str">
        <f>_xlfn.XLOOKUP(C571,[1]customers!A$1:A$1001,[1]customers!$G$1:$G$1001,,0)</f>
        <v>Ireland</v>
      </c>
      <c r="I571" t="str">
        <f>INDEX([1]products!$A$1:$G$49,MATCH([1]orders!$D571,[1]products!$A$1:$A$49,0),MATCH([1]orders!I$1,[1]products!$A$1:$G$1,0))</f>
        <v>Ara</v>
      </c>
      <c r="J571" t="str">
        <f>INDEX([1]products!$A$1:$G$49,MATCH([1]orders!$D571,[1]products!$A$1:$A$49,0),MATCH([1]orders!J$1,[1]products!$A$1:$G$1,0))</f>
        <v>L</v>
      </c>
      <c r="K571" s="11">
        <f>INDEX([1]products!$A$1:$G$49,MATCH([1]orders!$D571,[1]products!$A$1:$A$49,0),MATCH([1]orders!K$1,[1]products!$A$1:$G$1,0))</f>
        <v>0.5</v>
      </c>
      <c r="L571" s="3">
        <f>INDEX([1]products!$A$1:$G$49,MATCH([1]orders!$D571,[1]products!$A$1:$A$49,0),MATCH([1]orders!L$1,[1]products!$A$1:$G$1,0))</f>
        <v>7.77</v>
      </c>
      <c r="M571" s="3">
        <f>L571*E571</f>
        <v>46.62</v>
      </c>
      <c r="N571" t="str">
        <f>IF(I571="Rob","Robusta",IF(I571="Exc","Excelsa",IF(I571="Ara","Arabica",IF(I571="Lib","Liberica",""))))</f>
        <v>Arabica</v>
      </c>
      <c r="O571" t="str">
        <f>IF(J571="M","Medium",IF(J571="L","Light",IF(J571="D","Dark","")))</f>
        <v>Light</v>
      </c>
      <c r="P571" t="str">
        <f>_xlfn.XLOOKUP(C571,[1]customers!$A$1:$A$1001,[1]customers!$I$1:$I$1001,,0)</f>
        <v>No</v>
      </c>
    </row>
    <row r="572" spans="1:16" x14ac:dyDescent="0.25">
      <c r="A572" s="2" t="s">
        <v>3453</v>
      </c>
      <c r="B572" s="4">
        <v>44037</v>
      </c>
      <c r="C572" s="2" t="s">
        <v>3454</v>
      </c>
      <c r="D572" t="s">
        <v>6164</v>
      </c>
      <c r="E572" s="2">
        <v>2</v>
      </c>
      <c r="F572" s="2" t="str">
        <f>_xlfn.XLOOKUP(C572,[1]customers!$A$1:$A$1001,[1]customers!$B$1:$B$1001,,0)</f>
        <v>Erny Stenyng</v>
      </c>
      <c r="G572" s="2" t="str">
        <f>IF(_xlfn.XLOOKUP(C572,[1]customers!$A$1:$A$1001,[1]customers!$C$1:$C$1001,,0)=0,"",_xlfn.XLOOKUP(C572,[1]customers!$A$1:$A$1001,[1]customers!$C$1:$C$1001,,0))</f>
        <v/>
      </c>
      <c r="H572" s="2" t="str">
        <f>_xlfn.XLOOKUP(C572,[1]customers!A$1:A$1001,[1]customers!$G$1:$G$1001,,0)</f>
        <v>United States</v>
      </c>
      <c r="I572" t="str">
        <f>INDEX([1]products!$A$1:$G$49,MATCH([1]orders!$D572,[1]products!$A$1:$A$49,0),MATCH([1]orders!I$1,[1]products!$A$1:$G$1,0))</f>
        <v>Lib</v>
      </c>
      <c r="J572" t="str">
        <f>INDEX([1]products!$A$1:$G$49,MATCH([1]orders!$D572,[1]products!$A$1:$A$49,0),MATCH([1]orders!J$1,[1]products!$A$1:$G$1,0))</f>
        <v>L</v>
      </c>
      <c r="K572" s="11">
        <f>INDEX([1]products!$A$1:$G$49,MATCH([1]orders!$D572,[1]products!$A$1:$A$49,0),MATCH([1]orders!K$1,[1]products!$A$1:$G$1,0))</f>
        <v>2.5</v>
      </c>
      <c r="L572" s="3">
        <f>INDEX([1]products!$A$1:$G$49,MATCH([1]orders!$D572,[1]products!$A$1:$A$49,0),MATCH([1]orders!L$1,[1]products!$A$1:$G$1,0))</f>
        <v>36.454999999999998</v>
      </c>
      <c r="M572" s="3">
        <f>L572*E572</f>
        <v>72.91</v>
      </c>
      <c r="N572" t="str">
        <f>IF(I572="Rob","Robusta",IF(I572="Exc","Excelsa",IF(I572="Ara","Arabica",IF(I572="Lib","Liberica",""))))</f>
        <v>Liberica</v>
      </c>
      <c r="O572" t="str">
        <f>IF(J572="M","Medium",IF(J572="L","Light",IF(J572="D","Dark","")))</f>
        <v>Light</v>
      </c>
      <c r="P572" t="str">
        <f>_xlfn.XLOOKUP(C572,[1]customers!$A$1:$A$1001,[1]customers!$I$1:$I$1001,,0)</f>
        <v>No</v>
      </c>
    </row>
    <row r="573" spans="1:16" x14ac:dyDescent="0.25">
      <c r="A573" s="2" t="s">
        <v>2402</v>
      </c>
      <c r="B573" s="4">
        <v>44038</v>
      </c>
      <c r="C573" s="2" t="s">
        <v>2403</v>
      </c>
      <c r="D573" t="s">
        <v>6153</v>
      </c>
      <c r="E573" s="2">
        <v>2</v>
      </c>
      <c r="F573" s="2" t="str">
        <f>_xlfn.XLOOKUP(C573,[1]customers!$A$1:$A$1001,[1]customers!$B$1:$B$1001,,0)</f>
        <v>Emmaline Rasmus</v>
      </c>
      <c r="G573" s="2" t="str">
        <f>IF(_xlfn.XLOOKUP(C573,[1]customers!$A$1:$A$1001,[1]customers!$C$1:$C$1001,,0)=0,"",_xlfn.XLOOKUP(C573,[1]customers!$A$1:$A$1001,[1]customers!$C$1:$C$1001,,0))</f>
        <v>erasmus9f@techcrunch.com</v>
      </c>
      <c r="H573" s="2" t="str">
        <f>_xlfn.XLOOKUP(C573,[1]customers!A$1:A$1001,[1]customers!$G$1:$G$1001,,0)</f>
        <v>United States</v>
      </c>
      <c r="I573" t="str">
        <f>INDEX([1]products!$A$1:$G$49,MATCH([1]orders!$D573,[1]products!$A$1:$A$49,0),MATCH([1]orders!I$1,[1]products!$A$1:$G$1,0))</f>
        <v>Exc</v>
      </c>
      <c r="J573" t="str">
        <f>INDEX([1]products!$A$1:$G$49,MATCH([1]orders!$D573,[1]products!$A$1:$A$49,0),MATCH([1]orders!J$1,[1]products!$A$1:$G$1,0))</f>
        <v>D</v>
      </c>
      <c r="K573" s="11">
        <f>INDEX([1]products!$A$1:$G$49,MATCH([1]orders!$D573,[1]products!$A$1:$A$49,0),MATCH([1]orders!K$1,[1]products!$A$1:$G$1,0))</f>
        <v>0.2</v>
      </c>
      <c r="L573" s="3">
        <f>INDEX([1]products!$A$1:$G$49,MATCH([1]orders!$D573,[1]products!$A$1:$A$49,0),MATCH([1]orders!L$1,[1]products!$A$1:$G$1,0))</f>
        <v>3.645</v>
      </c>
      <c r="M573" s="3">
        <f>L573*E573</f>
        <v>7.29</v>
      </c>
      <c r="N573" t="str">
        <f>IF(I573="Rob","Robusta",IF(I573="Exc","Excelsa",IF(I573="Ara","Arabica",IF(I573="Lib","Liberica",""))))</f>
        <v>Excelsa</v>
      </c>
      <c r="O573" t="str">
        <f>IF(J573="M","Medium",IF(J573="L","Light",IF(J573="D","Dark","")))</f>
        <v>Dark</v>
      </c>
      <c r="P573" t="str">
        <f>_xlfn.XLOOKUP(C573,[1]customers!$A$1:$A$1001,[1]customers!$I$1:$I$1001,,0)</f>
        <v>Yes</v>
      </c>
    </row>
    <row r="574" spans="1:16" x14ac:dyDescent="0.25">
      <c r="A574" s="2" t="s">
        <v>2163</v>
      </c>
      <c r="B574" s="4">
        <v>44039</v>
      </c>
      <c r="C574" s="2" t="s">
        <v>2164</v>
      </c>
      <c r="D574" t="s">
        <v>6172</v>
      </c>
      <c r="E574" s="2">
        <v>3</v>
      </c>
      <c r="F574" s="2" t="str">
        <f>_xlfn.XLOOKUP(C574,[1]customers!$A$1:$A$1001,[1]customers!$B$1:$B$1001,,0)</f>
        <v>Eddi Sedgebeer</v>
      </c>
      <c r="G574" s="2" t="str">
        <f>IF(_xlfn.XLOOKUP(C574,[1]customers!$A$1:$A$1001,[1]customers!$C$1:$C$1001,,0)=0,"",_xlfn.XLOOKUP(C574,[1]customers!$A$1:$A$1001,[1]customers!$C$1:$C$1001,,0))</f>
        <v>esedgebeer89@oaic.gov.au</v>
      </c>
      <c r="H574" s="2" t="str">
        <f>_xlfn.XLOOKUP(C574,[1]customers!A$1:A$1001,[1]customers!$G$1:$G$1001,,0)</f>
        <v>United States</v>
      </c>
      <c r="I574" t="str">
        <f>INDEX([1]products!$A$1:$G$49,MATCH([1]orders!$D574,[1]products!$A$1:$A$49,0),MATCH([1]orders!I$1,[1]products!$A$1:$G$1,0))</f>
        <v>Rob</v>
      </c>
      <c r="J574" t="str">
        <f>INDEX([1]products!$A$1:$G$49,MATCH([1]orders!$D574,[1]products!$A$1:$A$49,0),MATCH([1]orders!J$1,[1]products!$A$1:$G$1,0))</f>
        <v>D</v>
      </c>
      <c r="K574" s="11">
        <f>INDEX([1]products!$A$1:$G$49,MATCH([1]orders!$D574,[1]products!$A$1:$A$49,0),MATCH([1]orders!K$1,[1]products!$A$1:$G$1,0))</f>
        <v>0.5</v>
      </c>
      <c r="L574" s="3">
        <f>INDEX([1]products!$A$1:$G$49,MATCH([1]orders!$D574,[1]products!$A$1:$A$49,0),MATCH([1]orders!L$1,[1]products!$A$1:$G$1,0))</f>
        <v>5.3699999999999992</v>
      </c>
      <c r="M574" s="3">
        <f>L574*E574</f>
        <v>16.11</v>
      </c>
      <c r="N574" t="str">
        <f>IF(I574="Rob","Robusta",IF(I574="Exc","Excelsa",IF(I574="Ara","Arabica",IF(I574="Lib","Liberica",""))))</f>
        <v>Robusta</v>
      </c>
      <c r="O574" t="str">
        <f>IF(J574="M","Medium",IF(J574="L","Light",IF(J574="D","Dark","")))</f>
        <v>Dark</v>
      </c>
      <c r="P574" t="str">
        <f>_xlfn.XLOOKUP(C574,[1]customers!$A$1:$A$1001,[1]customers!$I$1:$I$1001,,0)</f>
        <v>Yes</v>
      </c>
    </row>
    <row r="575" spans="1:16" x14ac:dyDescent="0.25">
      <c r="A575" s="2" t="s">
        <v>3627</v>
      </c>
      <c r="B575" s="4">
        <v>44040</v>
      </c>
      <c r="C575" s="2" t="s">
        <v>3628</v>
      </c>
      <c r="D575" t="s">
        <v>6141</v>
      </c>
      <c r="E575" s="2">
        <v>6</v>
      </c>
      <c r="F575" s="2" t="str">
        <f>_xlfn.XLOOKUP(C575,[1]customers!$A$1:$A$1001,[1]customers!$B$1:$B$1001,,0)</f>
        <v>Sigfrid Busch</v>
      </c>
      <c r="G575" s="2" t="str">
        <f>IF(_xlfn.XLOOKUP(C575,[1]customers!$A$1:$A$1001,[1]customers!$C$1:$C$1001,,0)=0,"",_xlfn.XLOOKUP(C575,[1]customers!$A$1:$A$1001,[1]customers!$C$1:$C$1001,,0))</f>
        <v>sbuschff@so-net.ne.jp</v>
      </c>
      <c r="H575" s="2" t="str">
        <f>_xlfn.XLOOKUP(C575,[1]customers!A$1:A$1001,[1]customers!$G$1:$G$1001,,0)</f>
        <v>Ireland</v>
      </c>
      <c r="I575" t="str">
        <f>INDEX([1]products!$A$1:$G$49,MATCH([1]orders!$D575,[1]products!$A$1:$A$49,0),MATCH([1]orders!I$1,[1]products!$A$1:$G$1,0))</f>
        <v>Exc</v>
      </c>
      <c r="J575" t="str">
        <f>INDEX([1]products!$A$1:$G$49,MATCH([1]orders!$D575,[1]products!$A$1:$A$49,0),MATCH([1]orders!J$1,[1]products!$A$1:$G$1,0))</f>
        <v>M</v>
      </c>
      <c r="K575" s="11">
        <f>INDEX([1]products!$A$1:$G$49,MATCH([1]orders!$D575,[1]products!$A$1:$A$49,0),MATCH([1]orders!K$1,[1]products!$A$1:$G$1,0))</f>
        <v>1</v>
      </c>
      <c r="L575" s="3">
        <f>INDEX([1]products!$A$1:$G$49,MATCH([1]orders!$D575,[1]products!$A$1:$A$49,0),MATCH([1]orders!L$1,[1]products!$A$1:$G$1,0))</f>
        <v>13.75</v>
      </c>
      <c r="M575" s="3">
        <f>L575*E575</f>
        <v>82.5</v>
      </c>
      <c r="N575" t="str">
        <f>IF(I575="Rob","Robusta",IF(I575="Exc","Excelsa",IF(I575="Ara","Arabica",IF(I575="Lib","Liberica",""))))</f>
        <v>Excelsa</v>
      </c>
      <c r="O575" t="str">
        <f>IF(J575="M","Medium",IF(J575="L","Light",IF(J575="D","Dark","")))</f>
        <v>Medium</v>
      </c>
      <c r="P575" t="str">
        <f>_xlfn.XLOOKUP(C575,[1]customers!$A$1:$A$1001,[1]customers!$I$1:$I$1001,,0)</f>
        <v>No</v>
      </c>
    </row>
    <row r="576" spans="1:16" x14ac:dyDescent="0.25">
      <c r="A576" s="2" t="s">
        <v>1032</v>
      </c>
      <c r="B576" s="4">
        <v>44041</v>
      </c>
      <c r="C576" s="2" t="s">
        <v>1033</v>
      </c>
      <c r="D576" t="s">
        <v>6157</v>
      </c>
      <c r="E576" s="2">
        <v>2</v>
      </c>
      <c r="F576" s="2" t="str">
        <f>_xlfn.XLOOKUP(C576,[1]customers!$A$1:$A$1001,[1]customers!$B$1:$B$1001,,0)</f>
        <v>Ilysa Whapple</v>
      </c>
      <c r="G576" s="2" t="str">
        <f>IF(_xlfn.XLOOKUP(C576,[1]customers!$A$1:$A$1001,[1]customers!$C$1:$C$1001,,0)=0,"",_xlfn.XLOOKUP(C576,[1]customers!$A$1:$A$1001,[1]customers!$C$1:$C$1001,,0))</f>
        <v>iwhapple2p@com.com</v>
      </c>
      <c r="H576" s="2" t="str">
        <f>_xlfn.XLOOKUP(C576,[1]customers!A$1:A$1001,[1]customers!$G$1:$G$1001,,0)</f>
        <v>United States</v>
      </c>
      <c r="I576" t="str">
        <f>INDEX([1]products!$A$1:$G$49,MATCH([1]orders!$D576,[1]products!$A$1:$A$49,0),MATCH([1]orders!I$1,[1]products!$A$1:$G$1,0))</f>
        <v>Ara</v>
      </c>
      <c r="J576" t="str">
        <f>INDEX([1]products!$A$1:$G$49,MATCH([1]orders!$D576,[1]products!$A$1:$A$49,0),MATCH([1]orders!J$1,[1]products!$A$1:$G$1,0))</f>
        <v>M</v>
      </c>
      <c r="K576" s="11">
        <f>INDEX([1]products!$A$1:$G$49,MATCH([1]orders!$D576,[1]products!$A$1:$A$49,0),MATCH([1]orders!K$1,[1]products!$A$1:$G$1,0))</f>
        <v>0.5</v>
      </c>
      <c r="L576" s="3">
        <f>INDEX([1]products!$A$1:$G$49,MATCH([1]orders!$D576,[1]products!$A$1:$A$49,0),MATCH([1]orders!L$1,[1]products!$A$1:$G$1,0))</f>
        <v>6.75</v>
      </c>
      <c r="M576" s="3">
        <f>L576*E576</f>
        <v>13.5</v>
      </c>
      <c r="N576" t="str">
        <f>IF(I576="Rob","Robusta",IF(I576="Exc","Excelsa",IF(I576="Ara","Arabica",IF(I576="Lib","Liberica",""))))</f>
        <v>Arabica</v>
      </c>
      <c r="O576" t="str">
        <f>IF(J576="M","Medium",IF(J576="L","Light",IF(J576="D","Dark","")))</f>
        <v>Medium</v>
      </c>
      <c r="P576" t="str">
        <f>_xlfn.XLOOKUP(C576,[1]customers!$A$1:$A$1001,[1]customers!$I$1:$I$1001,,0)</f>
        <v>No</v>
      </c>
    </row>
    <row r="577" spans="1:16" x14ac:dyDescent="0.25">
      <c r="A577" s="2" t="s">
        <v>5310</v>
      </c>
      <c r="B577" s="4">
        <v>44042</v>
      </c>
      <c r="C577" s="2" t="s">
        <v>5311</v>
      </c>
      <c r="D577" t="s">
        <v>6147</v>
      </c>
      <c r="E577" s="2">
        <v>2</v>
      </c>
      <c r="F577" s="2" t="str">
        <f>_xlfn.XLOOKUP(C577,[1]customers!$A$1:$A$1001,[1]customers!$B$1:$B$1001,,0)</f>
        <v>Lynnea Danton</v>
      </c>
      <c r="G577" s="2" t="str">
        <f>IF(_xlfn.XLOOKUP(C577,[1]customers!$A$1:$A$1001,[1]customers!$C$1:$C$1001,,0)=0,"",_xlfn.XLOOKUP(C577,[1]customers!$A$1:$A$1001,[1]customers!$C$1:$C$1001,,0))</f>
        <v>ldantonnp@miitbeian.gov.cn</v>
      </c>
      <c r="H577" s="2" t="str">
        <f>_xlfn.XLOOKUP(C577,[1]customers!A$1:A$1001,[1]customers!$G$1:$G$1001,,0)</f>
        <v>United States</v>
      </c>
      <c r="I577" t="str">
        <f>INDEX([1]products!$A$1:$G$49,MATCH([1]orders!$D577,[1]products!$A$1:$A$49,0),MATCH([1]orders!I$1,[1]products!$A$1:$G$1,0))</f>
        <v>Ara</v>
      </c>
      <c r="J577" t="str">
        <f>INDEX([1]products!$A$1:$G$49,MATCH([1]orders!$D577,[1]products!$A$1:$A$49,0),MATCH([1]orders!J$1,[1]products!$A$1:$G$1,0))</f>
        <v>D</v>
      </c>
      <c r="K577" s="11">
        <f>INDEX([1]products!$A$1:$G$49,MATCH([1]orders!$D577,[1]products!$A$1:$A$49,0),MATCH([1]orders!K$1,[1]products!$A$1:$G$1,0))</f>
        <v>1</v>
      </c>
      <c r="L577" s="3">
        <f>INDEX([1]products!$A$1:$G$49,MATCH([1]orders!$D577,[1]products!$A$1:$A$49,0),MATCH([1]orders!L$1,[1]products!$A$1:$G$1,0))</f>
        <v>9.9499999999999993</v>
      </c>
      <c r="M577" s="3">
        <f>L577*E577</f>
        <v>19.899999999999999</v>
      </c>
      <c r="N577" t="str">
        <f>IF(I577="Rob","Robusta",IF(I577="Exc","Excelsa",IF(I577="Ara","Arabica",IF(I577="Lib","Liberica",""))))</f>
        <v>Arabica</v>
      </c>
      <c r="O577" t="str">
        <f>IF(J577="M","Medium",IF(J577="L","Light",IF(J577="D","Dark","")))</f>
        <v>Dark</v>
      </c>
      <c r="P577" t="str">
        <f>_xlfn.XLOOKUP(C577,[1]customers!$A$1:$A$1001,[1]customers!$I$1:$I$1001,,0)</f>
        <v>No</v>
      </c>
    </row>
    <row r="578" spans="1:16" x14ac:dyDescent="0.25">
      <c r="A578" s="2" t="s">
        <v>3790</v>
      </c>
      <c r="B578" s="4">
        <v>44043</v>
      </c>
      <c r="C578" s="2" t="s">
        <v>3791</v>
      </c>
      <c r="D578" t="s">
        <v>6178</v>
      </c>
      <c r="E578" s="2">
        <v>6</v>
      </c>
      <c r="F578" s="2" t="str">
        <f>_xlfn.XLOOKUP(C578,[1]customers!$A$1:$A$1001,[1]customers!$B$1:$B$1001,,0)</f>
        <v>Rickey Readie</v>
      </c>
      <c r="G578" s="2" t="str">
        <f>IF(_xlfn.XLOOKUP(C578,[1]customers!$A$1:$A$1001,[1]customers!$C$1:$C$1001,,0)=0,"",_xlfn.XLOOKUP(C578,[1]customers!$A$1:$A$1001,[1]customers!$C$1:$C$1001,,0))</f>
        <v>rreadieg8@guardian.co.uk</v>
      </c>
      <c r="H578" s="2" t="str">
        <f>_xlfn.XLOOKUP(C578,[1]customers!A$1:A$1001,[1]customers!$G$1:$G$1001,,0)</f>
        <v>United States</v>
      </c>
      <c r="I578" t="str">
        <f>INDEX([1]products!$A$1:$G$49,MATCH([1]orders!$D578,[1]products!$A$1:$A$49,0),MATCH([1]orders!I$1,[1]products!$A$1:$G$1,0))</f>
        <v>Rob</v>
      </c>
      <c r="J578" t="str">
        <f>INDEX([1]products!$A$1:$G$49,MATCH([1]orders!$D578,[1]products!$A$1:$A$49,0),MATCH([1]orders!J$1,[1]products!$A$1:$G$1,0))</f>
        <v>L</v>
      </c>
      <c r="K578" s="11">
        <f>INDEX([1]products!$A$1:$G$49,MATCH([1]orders!$D578,[1]products!$A$1:$A$49,0),MATCH([1]orders!K$1,[1]products!$A$1:$G$1,0))</f>
        <v>0.2</v>
      </c>
      <c r="L578" s="3">
        <f>INDEX([1]products!$A$1:$G$49,MATCH([1]orders!$D578,[1]products!$A$1:$A$49,0),MATCH([1]orders!L$1,[1]products!$A$1:$G$1,0))</f>
        <v>3.5849999999999995</v>
      </c>
      <c r="M578" s="3">
        <f>L578*E578</f>
        <v>21.509999999999998</v>
      </c>
      <c r="N578" t="str">
        <f>IF(I578="Rob","Robusta",IF(I578="Exc","Excelsa",IF(I578="Ara","Arabica",IF(I578="Lib","Liberica",""))))</f>
        <v>Robusta</v>
      </c>
      <c r="O578" t="str">
        <f>IF(J578="M","Medium",IF(J578="L","Light",IF(J578="D","Dark","")))</f>
        <v>Light</v>
      </c>
      <c r="P578" t="str">
        <f>_xlfn.XLOOKUP(C578,[1]customers!$A$1:$A$1001,[1]customers!$I$1:$I$1001,,0)</f>
        <v>No</v>
      </c>
    </row>
    <row r="579" spans="1:16" x14ac:dyDescent="0.25">
      <c r="A579" s="2" t="s">
        <v>547</v>
      </c>
      <c r="B579" s="4">
        <v>44044</v>
      </c>
      <c r="C579" s="2" t="s">
        <v>548</v>
      </c>
      <c r="D579" t="s">
        <v>6147</v>
      </c>
      <c r="E579" s="2">
        <v>4</v>
      </c>
      <c r="F579" s="2" t="str">
        <f>_xlfn.XLOOKUP(C579,[1]customers!$A$1:$A$1001,[1]customers!$B$1:$B$1001,,0)</f>
        <v>Ferrell Ferber</v>
      </c>
      <c r="G579" s="2" t="str">
        <f>IF(_xlfn.XLOOKUP(C579,[1]customers!$A$1:$A$1001,[1]customers!$C$1:$C$1001,,0)=0,"",_xlfn.XLOOKUP(C579,[1]customers!$A$1:$A$1001,[1]customers!$C$1:$C$1001,,0))</f>
        <v>fferbera@businesswire.com</v>
      </c>
      <c r="H579" s="2" t="str">
        <f>_xlfn.XLOOKUP(C579,[1]customers!A$1:A$1001,[1]customers!$G$1:$G$1001,,0)</f>
        <v>United States</v>
      </c>
      <c r="I579" t="str">
        <f>INDEX([1]products!$A$1:$G$49,MATCH([1]orders!$D579,[1]products!$A$1:$A$49,0),MATCH([1]orders!I$1,[1]products!$A$1:$G$1,0))</f>
        <v>Ara</v>
      </c>
      <c r="J579" t="str">
        <f>INDEX([1]products!$A$1:$G$49,MATCH([1]orders!$D579,[1]products!$A$1:$A$49,0),MATCH([1]orders!J$1,[1]products!$A$1:$G$1,0))</f>
        <v>D</v>
      </c>
      <c r="K579" s="11">
        <f>INDEX([1]products!$A$1:$G$49,MATCH([1]orders!$D579,[1]products!$A$1:$A$49,0),MATCH([1]orders!K$1,[1]products!$A$1:$G$1,0))</f>
        <v>1</v>
      </c>
      <c r="L579" s="3">
        <f>INDEX([1]products!$A$1:$G$49,MATCH([1]orders!$D579,[1]products!$A$1:$A$49,0),MATCH([1]orders!L$1,[1]products!$A$1:$G$1,0))</f>
        <v>9.9499999999999993</v>
      </c>
      <c r="M579" s="3">
        <f>L579*E579</f>
        <v>39.799999999999997</v>
      </c>
      <c r="N579" t="str">
        <f>IF(I579="Rob","Robusta",IF(I579="Exc","Excelsa",IF(I579="Ara","Arabica",IF(I579="Lib","Liberica",""))))</f>
        <v>Arabica</v>
      </c>
      <c r="O579" t="str">
        <f>IF(J579="M","Medium",IF(J579="L","Light",IF(J579="D","Dark","")))</f>
        <v>Dark</v>
      </c>
      <c r="P579" t="str">
        <f>_xlfn.XLOOKUP(C579,[1]customers!$A$1:$A$1001,[1]customers!$I$1:$I$1001,,0)</f>
        <v>No</v>
      </c>
    </row>
    <row r="580" spans="1:16" x14ac:dyDescent="0.25">
      <c r="A580" s="2" t="s">
        <v>4303</v>
      </c>
      <c r="B580" s="4">
        <v>44045</v>
      </c>
      <c r="C580" s="2" t="s">
        <v>4304</v>
      </c>
      <c r="D580" t="s">
        <v>6165</v>
      </c>
      <c r="E580" s="2">
        <v>4</v>
      </c>
      <c r="F580" s="2" t="str">
        <f>_xlfn.XLOOKUP(C580,[1]customers!$A$1:$A$1001,[1]customers!$B$1:$B$1001,,0)</f>
        <v>Terri Lyford</v>
      </c>
      <c r="G580" s="2" t="str">
        <f>IF(_xlfn.XLOOKUP(C580,[1]customers!$A$1:$A$1001,[1]customers!$C$1:$C$1001,,0)=0,"",_xlfn.XLOOKUP(C580,[1]customers!$A$1:$A$1001,[1]customers!$C$1:$C$1001,,0))</f>
        <v/>
      </c>
      <c r="H580" s="2" t="str">
        <f>_xlfn.XLOOKUP(C580,[1]customers!A$1:A$1001,[1]customers!$G$1:$G$1001,,0)</f>
        <v>United States</v>
      </c>
      <c r="I580" t="str">
        <f>INDEX([1]products!$A$1:$G$49,MATCH([1]orders!$D580,[1]products!$A$1:$A$49,0),MATCH([1]orders!I$1,[1]products!$A$1:$G$1,0))</f>
        <v>Lib</v>
      </c>
      <c r="J580" t="str">
        <f>INDEX([1]products!$A$1:$G$49,MATCH([1]orders!$D580,[1]products!$A$1:$A$49,0),MATCH([1]orders!J$1,[1]products!$A$1:$G$1,0))</f>
        <v>D</v>
      </c>
      <c r="K580" s="11">
        <f>INDEX([1]products!$A$1:$G$49,MATCH([1]orders!$D580,[1]products!$A$1:$A$49,0),MATCH([1]orders!K$1,[1]products!$A$1:$G$1,0))</f>
        <v>2.5</v>
      </c>
      <c r="L580" s="3">
        <f>INDEX([1]products!$A$1:$G$49,MATCH([1]orders!$D580,[1]products!$A$1:$A$49,0),MATCH([1]orders!L$1,[1]products!$A$1:$G$1,0))</f>
        <v>29.784999999999997</v>
      </c>
      <c r="M580" s="3">
        <f>L580*E580</f>
        <v>119.13999999999999</v>
      </c>
      <c r="N580" t="str">
        <f>IF(I580="Rob","Robusta",IF(I580="Exc","Excelsa",IF(I580="Ara","Arabica",IF(I580="Lib","Liberica",""))))</f>
        <v>Liberica</v>
      </c>
      <c r="O580" t="str">
        <f>IF(J580="M","Medium",IF(J580="L","Light",IF(J580="D","Dark","")))</f>
        <v>Dark</v>
      </c>
      <c r="P580" t="str">
        <f>_xlfn.XLOOKUP(C580,[1]customers!$A$1:$A$1001,[1]customers!$I$1:$I$1001,,0)</f>
        <v>Yes</v>
      </c>
    </row>
    <row r="581" spans="1:16" x14ac:dyDescent="0.25">
      <c r="A581" s="2" t="s">
        <v>4596</v>
      </c>
      <c r="B581" s="4">
        <v>44046</v>
      </c>
      <c r="C581" s="2" t="s">
        <v>4597</v>
      </c>
      <c r="D581" t="s">
        <v>6146</v>
      </c>
      <c r="E581" s="2">
        <v>5</v>
      </c>
      <c r="F581" s="2" t="str">
        <f>_xlfn.XLOOKUP(C581,[1]customers!$A$1:$A$1001,[1]customers!$B$1:$B$1001,,0)</f>
        <v>Rikki Tomkowicz</v>
      </c>
      <c r="G581" s="2" t="str">
        <f>IF(_xlfn.XLOOKUP(C581,[1]customers!$A$1:$A$1001,[1]customers!$C$1:$C$1001,,0)=0,"",_xlfn.XLOOKUP(C581,[1]customers!$A$1:$A$1001,[1]customers!$C$1:$C$1001,,0))</f>
        <v>rtomkowiczk7@bravesites.com</v>
      </c>
      <c r="H581" s="2" t="str">
        <f>_xlfn.XLOOKUP(C581,[1]customers!A$1:A$1001,[1]customers!$G$1:$G$1001,,0)</f>
        <v>Ireland</v>
      </c>
      <c r="I581" t="str">
        <f>INDEX([1]products!$A$1:$G$49,MATCH([1]orders!$D581,[1]products!$A$1:$A$49,0),MATCH([1]orders!I$1,[1]products!$A$1:$G$1,0))</f>
        <v>Rob</v>
      </c>
      <c r="J581" t="str">
        <f>INDEX([1]products!$A$1:$G$49,MATCH([1]orders!$D581,[1]products!$A$1:$A$49,0),MATCH([1]orders!J$1,[1]products!$A$1:$G$1,0))</f>
        <v>M</v>
      </c>
      <c r="K581" s="11">
        <f>INDEX([1]products!$A$1:$G$49,MATCH([1]orders!$D581,[1]products!$A$1:$A$49,0),MATCH([1]orders!K$1,[1]products!$A$1:$G$1,0))</f>
        <v>0.5</v>
      </c>
      <c r="L581" s="3">
        <f>INDEX([1]products!$A$1:$G$49,MATCH([1]orders!$D581,[1]products!$A$1:$A$49,0),MATCH([1]orders!L$1,[1]products!$A$1:$G$1,0))</f>
        <v>5.97</v>
      </c>
      <c r="M581" s="3">
        <f>L581*E581</f>
        <v>29.849999999999998</v>
      </c>
      <c r="N581" t="str">
        <f>IF(I581="Rob","Robusta",IF(I581="Exc","Excelsa",IF(I581="Ara","Arabica",IF(I581="Lib","Liberica",""))))</f>
        <v>Robusta</v>
      </c>
      <c r="O581" t="str">
        <f>IF(J581="M","Medium",IF(J581="L","Light",IF(J581="D","Dark","")))</f>
        <v>Medium</v>
      </c>
      <c r="P581" t="str">
        <f>_xlfn.XLOOKUP(C581,[1]customers!$A$1:$A$1001,[1]customers!$I$1:$I$1001,,0)</f>
        <v>Yes</v>
      </c>
    </row>
    <row r="582" spans="1:16" x14ac:dyDescent="0.25">
      <c r="A582" s="2" t="s">
        <v>1129</v>
      </c>
      <c r="B582" s="4">
        <v>44047</v>
      </c>
      <c r="C582" s="2" t="s">
        <v>1130</v>
      </c>
      <c r="D582" t="s">
        <v>6178</v>
      </c>
      <c r="E582" s="2">
        <v>4</v>
      </c>
      <c r="F582" s="2" t="str">
        <f>_xlfn.XLOOKUP(C582,[1]customers!$A$1:$A$1001,[1]customers!$B$1:$B$1001,,0)</f>
        <v>Carmina Hubbuck</v>
      </c>
      <c r="G582" s="2" t="str">
        <f>IF(_xlfn.XLOOKUP(C582,[1]customers!$A$1:$A$1001,[1]customers!$C$1:$C$1001,,0)=0,"",_xlfn.XLOOKUP(C582,[1]customers!$A$1:$A$1001,[1]customers!$C$1:$C$1001,,0))</f>
        <v/>
      </c>
      <c r="H582" s="2" t="str">
        <f>_xlfn.XLOOKUP(C582,[1]customers!A$1:A$1001,[1]customers!$G$1:$G$1001,,0)</f>
        <v>United States</v>
      </c>
      <c r="I582" t="str">
        <f>INDEX([1]products!$A$1:$G$49,MATCH([1]orders!$D582,[1]products!$A$1:$A$49,0),MATCH([1]orders!I$1,[1]products!$A$1:$G$1,0))</f>
        <v>Rob</v>
      </c>
      <c r="J582" t="str">
        <f>INDEX([1]products!$A$1:$G$49,MATCH([1]orders!$D582,[1]products!$A$1:$A$49,0),MATCH([1]orders!J$1,[1]products!$A$1:$G$1,0))</f>
        <v>L</v>
      </c>
      <c r="K582" s="11">
        <f>INDEX([1]products!$A$1:$G$49,MATCH([1]orders!$D582,[1]products!$A$1:$A$49,0),MATCH([1]orders!K$1,[1]products!$A$1:$G$1,0))</f>
        <v>0.2</v>
      </c>
      <c r="L582" s="3">
        <f>INDEX([1]products!$A$1:$G$49,MATCH([1]orders!$D582,[1]products!$A$1:$A$49,0),MATCH([1]orders!L$1,[1]products!$A$1:$G$1,0))</f>
        <v>3.5849999999999995</v>
      </c>
      <c r="M582" s="3">
        <f>L582*E582</f>
        <v>14.339999999999998</v>
      </c>
      <c r="N582" t="str">
        <f>IF(I582="Rob","Robusta",IF(I582="Exc","Excelsa",IF(I582="Ara","Arabica",IF(I582="Lib","Liberica",""))))</f>
        <v>Robusta</v>
      </c>
      <c r="O582" t="str">
        <f>IF(J582="M","Medium",IF(J582="L","Light",IF(J582="D","Dark","")))</f>
        <v>Light</v>
      </c>
      <c r="P582" t="str">
        <f>_xlfn.XLOOKUP(C582,[1]customers!$A$1:$A$1001,[1]customers!$I$1:$I$1001,,0)</f>
        <v>No</v>
      </c>
    </row>
    <row r="583" spans="1:16" x14ac:dyDescent="0.25">
      <c r="A583" s="2" t="s">
        <v>1299</v>
      </c>
      <c r="B583" s="4">
        <v>44048</v>
      </c>
      <c r="C583" s="2" t="s">
        <v>1300</v>
      </c>
      <c r="D583" t="s">
        <v>6148</v>
      </c>
      <c r="E583" s="2">
        <v>2</v>
      </c>
      <c r="F583" s="2" t="str">
        <f>_xlfn.XLOOKUP(C583,[1]customers!$A$1:$A$1001,[1]customers!$B$1:$B$1001,,0)</f>
        <v>Winn Keyse</v>
      </c>
      <c r="G583" s="2" t="str">
        <f>IF(_xlfn.XLOOKUP(C583,[1]customers!$A$1:$A$1001,[1]customers!$C$1:$C$1001,,0)=0,"",_xlfn.XLOOKUP(C583,[1]customers!$A$1:$A$1001,[1]customers!$C$1:$C$1001,,0))</f>
        <v>wkeyse40@apple.com</v>
      </c>
      <c r="H583" s="2" t="str">
        <f>_xlfn.XLOOKUP(C583,[1]customers!A$1:A$1001,[1]customers!$G$1:$G$1001,,0)</f>
        <v>United States</v>
      </c>
      <c r="I583" t="str">
        <f>INDEX([1]products!$A$1:$G$49,MATCH([1]orders!$D583,[1]products!$A$1:$A$49,0),MATCH([1]orders!I$1,[1]products!$A$1:$G$1,0))</f>
        <v>Exc</v>
      </c>
      <c r="J583" t="str">
        <f>INDEX([1]products!$A$1:$G$49,MATCH([1]orders!$D583,[1]products!$A$1:$A$49,0),MATCH([1]orders!J$1,[1]products!$A$1:$G$1,0))</f>
        <v>L</v>
      </c>
      <c r="K583" s="11">
        <f>INDEX([1]products!$A$1:$G$49,MATCH([1]orders!$D583,[1]products!$A$1:$A$49,0),MATCH([1]orders!K$1,[1]products!$A$1:$G$1,0))</f>
        <v>2.5</v>
      </c>
      <c r="L583" s="3">
        <f>INDEX([1]products!$A$1:$G$49,MATCH([1]orders!$D583,[1]products!$A$1:$A$49,0),MATCH([1]orders!L$1,[1]products!$A$1:$G$1,0))</f>
        <v>34.154999999999994</v>
      </c>
      <c r="M583" s="3">
        <f>L583*E583</f>
        <v>68.309999999999988</v>
      </c>
      <c r="N583" t="str">
        <f>IF(I583="Rob","Robusta",IF(I583="Exc","Excelsa",IF(I583="Ara","Arabica",IF(I583="Lib","Liberica",""))))</f>
        <v>Excelsa</v>
      </c>
      <c r="O583" t="str">
        <f>IF(J583="M","Medium",IF(J583="L","Light",IF(J583="D","Dark","")))</f>
        <v>Light</v>
      </c>
      <c r="P583" t="str">
        <f>_xlfn.XLOOKUP(C583,[1]customers!$A$1:$A$1001,[1]customers!$I$1:$I$1001,,0)</f>
        <v>Yes</v>
      </c>
    </row>
    <row r="584" spans="1:16" x14ac:dyDescent="0.25">
      <c r="A584" s="2" t="s">
        <v>3582</v>
      </c>
      <c r="B584" s="4">
        <v>44049</v>
      </c>
      <c r="C584" s="2" t="s">
        <v>3594</v>
      </c>
      <c r="D584" t="s">
        <v>6178</v>
      </c>
      <c r="E584" s="2">
        <v>3</v>
      </c>
      <c r="F584" s="2" t="str">
        <f>_xlfn.XLOOKUP(C584,[1]customers!$A$1:$A$1001,[1]customers!$B$1:$B$1001,,0)</f>
        <v>Wilek Lightollers</v>
      </c>
      <c r="G584" s="2" t="str">
        <f>IF(_xlfn.XLOOKUP(C584,[1]customers!$A$1:$A$1001,[1]customers!$C$1:$C$1001,,0)=0,"",_xlfn.XLOOKUP(C584,[1]customers!$A$1:$A$1001,[1]customers!$C$1:$C$1001,,0))</f>
        <v>wlightollersf9@baidu.com</v>
      </c>
      <c r="H584" s="2" t="str">
        <f>_xlfn.XLOOKUP(C584,[1]customers!A$1:A$1001,[1]customers!$G$1:$G$1001,,0)</f>
        <v>United States</v>
      </c>
      <c r="I584" t="str">
        <f>INDEX([1]products!$A$1:$G$49,MATCH([1]orders!$D584,[1]products!$A$1:$A$49,0),MATCH([1]orders!I$1,[1]products!$A$1:$G$1,0))</f>
        <v>Rob</v>
      </c>
      <c r="J584" t="str">
        <f>INDEX([1]products!$A$1:$G$49,MATCH([1]orders!$D584,[1]products!$A$1:$A$49,0),MATCH([1]orders!J$1,[1]products!$A$1:$G$1,0))</f>
        <v>L</v>
      </c>
      <c r="K584" s="11">
        <f>INDEX([1]products!$A$1:$G$49,MATCH([1]orders!$D584,[1]products!$A$1:$A$49,0),MATCH([1]orders!K$1,[1]products!$A$1:$G$1,0))</f>
        <v>0.2</v>
      </c>
      <c r="L584" s="3">
        <f>INDEX([1]products!$A$1:$G$49,MATCH([1]orders!$D584,[1]products!$A$1:$A$49,0),MATCH([1]orders!L$1,[1]products!$A$1:$G$1,0))</f>
        <v>3.5849999999999995</v>
      </c>
      <c r="M584" s="3">
        <f>L584*E584</f>
        <v>10.754999999999999</v>
      </c>
      <c r="N584" t="str">
        <f>IF(I584="Rob","Robusta",IF(I584="Exc","Excelsa",IF(I584="Ara","Arabica",IF(I584="Lib","Liberica",""))))</f>
        <v>Robusta</v>
      </c>
      <c r="O584" t="str">
        <f>IF(J584="M","Medium",IF(J584="L","Light",IF(J584="D","Dark","")))</f>
        <v>Light</v>
      </c>
      <c r="P584" t="str">
        <f>_xlfn.XLOOKUP(C584,[1]customers!$A$1:$A$1001,[1]customers!$I$1:$I$1001,,0)</f>
        <v>Yes</v>
      </c>
    </row>
    <row r="585" spans="1:16" x14ac:dyDescent="0.25">
      <c r="A585" s="2" t="s">
        <v>3807</v>
      </c>
      <c r="B585" s="4">
        <v>44050</v>
      </c>
      <c r="C585" s="2" t="s">
        <v>3808</v>
      </c>
      <c r="D585" t="s">
        <v>6169</v>
      </c>
      <c r="E585" s="2">
        <v>1</v>
      </c>
      <c r="F585" s="2" t="str">
        <f>_xlfn.XLOOKUP(C585,[1]customers!$A$1:$A$1001,[1]customers!$B$1:$B$1001,,0)</f>
        <v>Bar O' Mahony</v>
      </c>
      <c r="G585" s="2" t="str">
        <f>IF(_xlfn.XLOOKUP(C585,[1]customers!$A$1:$A$1001,[1]customers!$C$1:$C$1001,,0)=0,"",_xlfn.XLOOKUP(C585,[1]customers!$A$1:$A$1001,[1]customers!$C$1:$C$1001,,0))</f>
        <v>bogb@elpais.com</v>
      </c>
      <c r="H585" s="2" t="str">
        <f>_xlfn.XLOOKUP(C585,[1]customers!A$1:A$1001,[1]customers!$G$1:$G$1001,,0)</f>
        <v>United States</v>
      </c>
      <c r="I585" t="str">
        <f>INDEX([1]products!$A$1:$G$49,MATCH([1]orders!$D585,[1]products!$A$1:$A$49,0),MATCH([1]orders!I$1,[1]products!$A$1:$G$1,0))</f>
        <v>Lib</v>
      </c>
      <c r="J585" t="str">
        <f>INDEX([1]products!$A$1:$G$49,MATCH([1]orders!$D585,[1]products!$A$1:$A$49,0),MATCH([1]orders!J$1,[1]products!$A$1:$G$1,0))</f>
        <v>D</v>
      </c>
      <c r="K585" s="11">
        <f>INDEX([1]products!$A$1:$G$49,MATCH([1]orders!$D585,[1]products!$A$1:$A$49,0),MATCH([1]orders!K$1,[1]products!$A$1:$G$1,0))</f>
        <v>0.5</v>
      </c>
      <c r="L585" s="3">
        <f>INDEX([1]products!$A$1:$G$49,MATCH([1]orders!$D585,[1]products!$A$1:$A$49,0),MATCH([1]orders!L$1,[1]products!$A$1:$G$1,0))</f>
        <v>7.77</v>
      </c>
      <c r="M585" s="3">
        <f>L585*E585</f>
        <v>7.77</v>
      </c>
      <c r="N585" t="str">
        <f>IF(I585="Rob","Robusta",IF(I585="Exc","Excelsa",IF(I585="Ara","Arabica",IF(I585="Lib","Liberica",""))))</f>
        <v>Liberica</v>
      </c>
      <c r="O585" t="str">
        <f>IF(J585="M","Medium",IF(J585="L","Light",IF(J585="D","Dark","")))</f>
        <v>Dark</v>
      </c>
      <c r="P585" t="str">
        <f>_xlfn.XLOOKUP(C585,[1]customers!$A$1:$A$1001,[1]customers!$I$1:$I$1001,,0)</f>
        <v>Yes</v>
      </c>
    </row>
    <row r="586" spans="1:16" x14ac:dyDescent="0.25">
      <c r="A586" s="2" t="s">
        <v>4825</v>
      </c>
      <c r="B586" s="4">
        <v>44051</v>
      </c>
      <c r="C586" s="2" t="s">
        <v>4759</v>
      </c>
      <c r="D586" t="s">
        <v>6182</v>
      </c>
      <c r="E586" s="2">
        <v>3</v>
      </c>
      <c r="F586" s="2" t="str">
        <f>_xlfn.XLOOKUP(C586,[1]customers!$A$1:$A$1001,[1]customers!$B$1:$B$1001,,0)</f>
        <v>Foster Constance</v>
      </c>
      <c r="G586" s="2" t="str">
        <f>IF(_xlfn.XLOOKUP(C586,[1]customers!$A$1:$A$1001,[1]customers!$C$1:$C$1001,,0)=0,"",_xlfn.XLOOKUP(C586,[1]customers!$A$1:$A$1001,[1]customers!$C$1:$C$1001,,0))</f>
        <v>fconstancekz@ifeng.com</v>
      </c>
      <c r="H586" s="2" t="str">
        <f>_xlfn.XLOOKUP(C586,[1]customers!A$1:A$1001,[1]customers!$G$1:$G$1001,,0)</f>
        <v>United States</v>
      </c>
      <c r="I586" t="str">
        <f>INDEX([1]products!$A$1:$G$49,MATCH([1]orders!$D586,[1]products!$A$1:$A$49,0),MATCH([1]orders!I$1,[1]products!$A$1:$G$1,0))</f>
        <v>Ara</v>
      </c>
      <c r="J586" t="str">
        <f>INDEX([1]products!$A$1:$G$49,MATCH([1]orders!$D586,[1]products!$A$1:$A$49,0),MATCH([1]orders!J$1,[1]products!$A$1:$G$1,0))</f>
        <v>L</v>
      </c>
      <c r="K586" s="11">
        <f>INDEX([1]products!$A$1:$G$49,MATCH([1]orders!$D586,[1]products!$A$1:$A$49,0),MATCH([1]orders!K$1,[1]products!$A$1:$G$1,0))</f>
        <v>2.5</v>
      </c>
      <c r="L586" s="3">
        <f>INDEX([1]products!$A$1:$G$49,MATCH([1]orders!$D586,[1]products!$A$1:$A$49,0),MATCH([1]orders!L$1,[1]products!$A$1:$G$1,0))</f>
        <v>29.784999999999997</v>
      </c>
      <c r="M586" s="3">
        <f>L586*E586</f>
        <v>89.35499999999999</v>
      </c>
      <c r="N586" t="str">
        <f>IF(I586="Rob","Robusta",IF(I586="Exc","Excelsa",IF(I586="Ara","Arabica",IF(I586="Lib","Liberica",""))))</f>
        <v>Arabica</v>
      </c>
      <c r="O586" t="str">
        <f>IF(J586="M","Medium",IF(J586="L","Light",IF(J586="D","Dark","")))</f>
        <v>Light</v>
      </c>
      <c r="P586" t="str">
        <f>_xlfn.XLOOKUP(C586,[1]customers!$A$1:$A$1001,[1]customers!$I$1:$I$1001,,0)</f>
        <v>No</v>
      </c>
    </row>
    <row r="587" spans="1:16" x14ac:dyDescent="0.25">
      <c r="A587" s="2" t="s">
        <v>1174</v>
      </c>
      <c r="B587" s="4">
        <v>44052</v>
      </c>
      <c r="C587" s="2" t="s">
        <v>1175</v>
      </c>
      <c r="D587" t="s">
        <v>6158</v>
      </c>
      <c r="E587" s="2">
        <v>4</v>
      </c>
      <c r="F587" s="2" t="str">
        <f>_xlfn.XLOOKUP(C587,[1]customers!$A$1:$A$1001,[1]customers!$B$1:$B$1001,,0)</f>
        <v>Mahala Ludwell</v>
      </c>
      <c r="G587" s="2" t="str">
        <f>IF(_xlfn.XLOOKUP(C587,[1]customers!$A$1:$A$1001,[1]customers!$C$1:$C$1001,,0)=0,"",_xlfn.XLOOKUP(C587,[1]customers!$A$1:$A$1001,[1]customers!$C$1:$C$1001,,0))</f>
        <v>mludwell3e@blogger.com</v>
      </c>
      <c r="H587" s="2" t="str">
        <f>_xlfn.XLOOKUP(C587,[1]customers!A$1:A$1001,[1]customers!$G$1:$G$1001,,0)</f>
        <v>United States</v>
      </c>
      <c r="I587" t="str">
        <f>INDEX([1]products!$A$1:$G$49,MATCH([1]orders!$D587,[1]products!$A$1:$A$49,0),MATCH([1]orders!I$1,[1]products!$A$1:$G$1,0))</f>
        <v>Ara</v>
      </c>
      <c r="J587" t="str">
        <f>INDEX([1]products!$A$1:$G$49,MATCH([1]orders!$D587,[1]products!$A$1:$A$49,0),MATCH([1]orders!J$1,[1]products!$A$1:$G$1,0))</f>
        <v>D</v>
      </c>
      <c r="K587" s="11">
        <f>INDEX([1]products!$A$1:$G$49,MATCH([1]orders!$D587,[1]products!$A$1:$A$49,0),MATCH([1]orders!K$1,[1]products!$A$1:$G$1,0))</f>
        <v>0.5</v>
      </c>
      <c r="L587" s="3">
        <f>INDEX([1]products!$A$1:$G$49,MATCH([1]orders!$D587,[1]products!$A$1:$A$49,0),MATCH([1]orders!L$1,[1]products!$A$1:$G$1,0))</f>
        <v>5.97</v>
      </c>
      <c r="M587" s="3">
        <f>L587*E587</f>
        <v>23.88</v>
      </c>
      <c r="N587" t="str">
        <f>IF(I587="Rob","Robusta",IF(I587="Exc","Excelsa",IF(I587="Ara","Arabica",IF(I587="Lib","Liberica",""))))</f>
        <v>Arabica</v>
      </c>
      <c r="O587" t="str">
        <f>IF(J587="M","Medium",IF(J587="L","Light",IF(J587="D","Dark","")))</f>
        <v>Dark</v>
      </c>
      <c r="P587" t="str">
        <f>_xlfn.XLOOKUP(C587,[1]customers!$A$1:$A$1001,[1]customers!$I$1:$I$1001,,0)</f>
        <v>Yes</v>
      </c>
    </row>
    <row r="588" spans="1:16" x14ac:dyDescent="0.25">
      <c r="A588" s="2" t="s">
        <v>1425</v>
      </c>
      <c r="B588" s="4">
        <v>44053</v>
      </c>
      <c r="C588" s="2" t="s">
        <v>1426</v>
      </c>
      <c r="D588" t="s">
        <v>6172</v>
      </c>
      <c r="E588" s="2">
        <v>5</v>
      </c>
      <c r="F588" s="2" t="str">
        <f>_xlfn.XLOOKUP(C588,[1]customers!$A$1:$A$1001,[1]customers!$B$1:$B$1001,,0)</f>
        <v>Sherman Mewrcik</v>
      </c>
      <c r="G588" s="2" t="str">
        <f>IF(_xlfn.XLOOKUP(C588,[1]customers!$A$1:$A$1001,[1]customers!$C$1:$C$1001,,0)=0,"",_xlfn.XLOOKUP(C588,[1]customers!$A$1:$A$1001,[1]customers!$C$1:$C$1001,,0))</f>
        <v/>
      </c>
      <c r="H588" s="2" t="str">
        <f>_xlfn.XLOOKUP(C588,[1]customers!A$1:A$1001,[1]customers!$G$1:$G$1001,,0)</f>
        <v>United States</v>
      </c>
      <c r="I588" t="str">
        <f>INDEX([1]products!$A$1:$G$49,MATCH([1]orders!$D588,[1]products!$A$1:$A$49,0),MATCH([1]orders!I$1,[1]products!$A$1:$G$1,0))</f>
        <v>Rob</v>
      </c>
      <c r="J588" t="str">
        <f>INDEX([1]products!$A$1:$G$49,MATCH([1]orders!$D588,[1]products!$A$1:$A$49,0),MATCH([1]orders!J$1,[1]products!$A$1:$G$1,0))</f>
        <v>D</v>
      </c>
      <c r="K588" s="11">
        <f>INDEX([1]products!$A$1:$G$49,MATCH([1]orders!$D588,[1]products!$A$1:$A$49,0),MATCH([1]orders!K$1,[1]products!$A$1:$G$1,0))</f>
        <v>0.5</v>
      </c>
      <c r="L588" s="3">
        <f>INDEX([1]products!$A$1:$G$49,MATCH([1]orders!$D588,[1]products!$A$1:$A$49,0),MATCH([1]orders!L$1,[1]products!$A$1:$G$1,0))</f>
        <v>5.3699999999999992</v>
      </c>
      <c r="M588" s="3">
        <f>L588*E588</f>
        <v>26.849999999999994</v>
      </c>
      <c r="N588" t="str">
        <f>IF(I588="Rob","Robusta",IF(I588="Exc","Excelsa",IF(I588="Ara","Arabica",IF(I588="Lib","Liberica",""))))</f>
        <v>Robusta</v>
      </c>
      <c r="O588" t="str">
        <f>IF(J588="M","Medium",IF(J588="L","Light",IF(J588="D","Dark","")))</f>
        <v>Dark</v>
      </c>
      <c r="P588" t="str">
        <f>_xlfn.XLOOKUP(C588,[1]customers!$A$1:$A$1001,[1]customers!$I$1:$I$1001,,0)</f>
        <v>Yes</v>
      </c>
    </row>
    <row r="589" spans="1:16" x14ac:dyDescent="0.25">
      <c r="A589" s="2" t="s">
        <v>5211</v>
      </c>
      <c r="B589" s="4">
        <v>44054</v>
      </c>
      <c r="C589" s="2" t="s">
        <v>5212</v>
      </c>
      <c r="D589" t="s">
        <v>6176</v>
      </c>
      <c r="E589" s="2">
        <v>1</v>
      </c>
      <c r="F589" s="2" t="str">
        <f>_xlfn.XLOOKUP(C589,[1]customers!$A$1:$A$1001,[1]customers!$B$1:$B$1001,,0)</f>
        <v>Konstantine Thoumasson</v>
      </c>
      <c r="G589" s="2" t="str">
        <f>IF(_xlfn.XLOOKUP(C589,[1]customers!$A$1:$A$1001,[1]customers!$C$1:$C$1001,,0)=0,"",_xlfn.XLOOKUP(C589,[1]customers!$A$1:$A$1001,[1]customers!$C$1:$C$1001,,0))</f>
        <v>kthoumassonn7@bloglovin.com</v>
      </c>
      <c r="H589" s="2" t="str">
        <f>_xlfn.XLOOKUP(C589,[1]customers!A$1:A$1001,[1]customers!$G$1:$G$1001,,0)</f>
        <v>United States</v>
      </c>
      <c r="I589" t="str">
        <f>INDEX([1]products!$A$1:$G$49,MATCH([1]orders!$D589,[1]products!$A$1:$A$49,0),MATCH([1]orders!I$1,[1]products!$A$1:$G$1,0))</f>
        <v>Exc</v>
      </c>
      <c r="J589" t="str">
        <f>INDEX([1]products!$A$1:$G$49,MATCH([1]orders!$D589,[1]products!$A$1:$A$49,0),MATCH([1]orders!J$1,[1]products!$A$1:$G$1,0))</f>
        <v>L</v>
      </c>
      <c r="K589" s="11">
        <f>INDEX([1]products!$A$1:$G$49,MATCH([1]orders!$D589,[1]products!$A$1:$A$49,0),MATCH([1]orders!K$1,[1]products!$A$1:$G$1,0))</f>
        <v>0.5</v>
      </c>
      <c r="L589" s="3">
        <f>INDEX([1]products!$A$1:$G$49,MATCH([1]orders!$D589,[1]products!$A$1:$A$49,0),MATCH([1]orders!L$1,[1]products!$A$1:$G$1,0))</f>
        <v>8.91</v>
      </c>
      <c r="M589" s="3">
        <f>L589*E589</f>
        <v>8.91</v>
      </c>
      <c r="N589" t="str">
        <f>IF(I589="Rob","Robusta",IF(I589="Exc","Excelsa",IF(I589="Ara","Arabica",IF(I589="Lib","Liberica",""))))</f>
        <v>Excelsa</v>
      </c>
      <c r="O589" t="str">
        <f>IF(J589="M","Medium",IF(J589="L","Light",IF(J589="D","Dark","")))</f>
        <v>Light</v>
      </c>
      <c r="P589" t="str">
        <f>_xlfn.XLOOKUP(C589,[1]customers!$A$1:$A$1001,[1]customers!$I$1:$I$1001,,0)</f>
        <v>Yes</v>
      </c>
    </row>
    <row r="590" spans="1:16" x14ac:dyDescent="0.25">
      <c r="A590" s="2" t="s">
        <v>794</v>
      </c>
      <c r="B590" s="4">
        <v>44055</v>
      </c>
      <c r="C590" s="2" t="s">
        <v>795</v>
      </c>
      <c r="D590" t="s">
        <v>6162</v>
      </c>
      <c r="E590" s="2">
        <v>5</v>
      </c>
      <c r="F590" s="2" t="str">
        <f>_xlfn.XLOOKUP(C590,[1]customers!$A$1:$A$1001,[1]customers!$B$1:$B$1001,,0)</f>
        <v>Archambault Gillard</v>
      </c>
      <c r="G590" s="2" t="str">
        <f>IF(_xlfn.XLOOKUP(C590,[1]customers!$A$1:$A$1001,[1]customers!$C$1:$C$1001,,0)=0,"",_xlfn.XLOOKUP(C590,[1]customers!$A$1:$A$1001,[1]customers!$C$1:$C$1001,,0))</f>
        <v>agillard1i@issuu.com</v>
      </c>
      <c r="H590" s="2" t="str">
        <f>_xlfn.XLOOKUP(C590,[1]customers!A$1:A$1001,[1]customers!$G$1:$G$1001,,0)</f>
        <v>United States</v>
      </c>
      <c r="I590" t="str">
        <f>INDEX([1]products!$A$1:$G$49,MATCH([1]orders!$D590,[1]products!$A$1:$A$49,0),MATCH([1]orders!I$1,[1]products!$A$1:$G$1,0))</f>
        <v>Lib</v>
      </c>
      <c r="J590" t="str">
        <f>INDEX([1]products!$A$1:$G$49,MATCH([1]orders!$D590,[1]products!$A$1:$A$49,0),MATCH([1]orders!J$1,[1]products!$A$1:$G$1,0))</f>
        <v>M</v>
      </c>
      <c r="K590" s="11">
        <f>INDEX([1]products!$A$1:$G$49,MATCH([1]orders!$D590,[1]products!$A$1:$A$49,0),MATCH([1]orders!K$1,[1]products!$A$1:$G$1,0))</f>
        <v>1</v>
      </c>
      <c r="L590" s="3">
        <f>INDEX([1]products!$A$1:$G$49,MATCH([1]orders!$D590,[1]products!$A$1:$A$49,0),MATCH([1]orders!L$1,[1]products!$A$1:$G$1,0))</f>
        <v>14.55</v>
      </c>
      <c r="M590" s="3">
        <f>L590*E590</f>
        <v>72.75</v>
      </c>
      <c r="N590" t="str">
        <f>IF(I590="Rob","Robusta",IF(I590="Exc","Excelsa",IF(I590="Ara","Arabica",IF(I590="Lib","Liberica",""))))</f>
        <v>Liberica</v>
      </c>
      <c r="O590" t="str">
        <f>IF(J590="M","Medium",IF(J590="L","Light",IF(J590="D","Dark","")))</f>
        <v>Medium</v>
      </c>
      <c r="P590" t="str">
        <f>_xlfn.XLOOKUP(C590,[1]customers!$A$1:$A$1001,[1]customers!$I$1:$I$1001,,0)</f>
        <v>No</v>
      </c>
    </row>
    <row r="591" spans="1:16" x14ac:dyDescent="0.25">
      <c r="A591" s="2" t="s">
        <v>3966</v>
      </c>
      <c r="B591" s="4">
        <v>44056</v>
      </c>
      <c r="C591" s="2" t="s">
        <v>3967</v>
      </c>
      <c r="D591" t="s">
        <v>6166</v>
      </c>
      <c r="E591" s="2">
        <v>4</v>
      </c>
      <c r="F591" s="2" t="str">
        <f>_xlfn.XLOOKUP(C591,[1]customers!$A$1:$A$1001,[1]customers!$B$1:$B$1001,,0)</f>
        <v>Linus Flippelli</v>
      </c>
      <c r="G591" s="2" t="str">
        <f>IF(_xlfn.XLOOKUP(C591,[1]customers!$A$1:$A$1001,[1]customers!$C$1:$C$1001,,0)=0,"",_xlfn.XLOOKUP(C591,[1]customers!$A$1:$A$1001,[1]customers!$C$1:$C$1001,,0))</f>
        <v>lflippellih4@github.io</v>
      </c>
      <c r="H591" s="2" t="str">
        <f>_xlfn.XLOOKUP(C591,[1]customers!A$1:A$1001,[1]customers!$G$1:$G$1001,,0)</f>
        <v>United Kingdom</v>
      </c>
      <c r="I591" t="str">
        <f>INDEX([1]products!$A$1:$G$49,MATCH([1]orders!$D591,[1]products!$A$1:$A$49,0),MATCH([1]orders!I$1,[1]products!$A$1:$G$1,0))</f>
        <v>Exc</v>
      </c>
      <c r="J591" t="str">
        <f>INDEX([1]products!$A$1:$G$49,MATCH([1]orders!$D591,[1]products!$A$1:$A$49,0),MATCH([1]orders!J$1,[1]products!$A$1:$G$1,0))</f>
        <v>M</v>
      </c>
      <c r="K591" s="11">
        <f>INDEX([1]products!$A$1:$G$49,MATCH([1]orders!$D591,[1]products!$A$1:$A$49,0),MATCH([1]orders!K$1,[1]products!$A$1:$G$1,0))</f>
        <v>2.5</v>
      </c>
      <c r="L591" s="3">
        <f>INDEX([1]products!$A$1:$G$49,MATCH([1]orders!$D591,[1]products!$A$1:$A$49,0),MATCH([1]orders!L$1,[1]products!$A$1:$G$1,0))</f>
        <v>31.624999999999996</v>
      </c>
      <c r="M591" s="3">
        <f>L591*E591</f>
        <v>126.49999999999999</v>
      </c>
      <c r="N591" t="str">
        <f>IF(I591="Rob","Robusta",IF(I591="Exc","Excelsa",IF(I591="Ara","Arabica",IF(I591="Lib","Liberica",""))))</f>
        <v>Excelsa</v>
      </c>
      <c r="O591" t="str">
        <f>IF(J591="M","Medium",IF(J591="L","Light",IF(J591="D","Dark","")))</f>
        <v>Medium</v>
      </c>
      <c r="P591" t="str">
        <f>_xlfn.XLOOKUP(C591,[1]customers!$A$1:$A$1001,[1]customers!$I$1:$I$1001,,0)</f>
        <v>No</v>
      </c>
    </row>
    <row r="592" spans="1:16" x14ac:dyDescent="0.25">
      <c r="A592" s="2" t="s">
        <v>3181</v>
      </c>
      <c r="B592" s="4">
        <v>44057</v>
      </c>
      <c r="C592" s="2" t="s">
        <v>3182</v>
      </c>
      <c r="D592" t="s">
        <v>6184</v>
      </c>
      <c r="E592" s="2">
        <v>6</v>
      </c>
      <c r="F592" s="2" t="str">
        <f>_xlfn.XLOOKUP(C592,[1]customers!$A$1:$A$1001,[1]customers!$B$1:$B$1001,,0)</f>
        <v>Gardy Dimitriou</v>
      </c>
      <c r="G592" s="2" t="str">
        <f>IF(_xlfn.XLOOKUP(C592,[1]customers!$A$1:$A$1001,[1]customers!$C$1:$C$1001,,0)=0,"",_xlfn.XLOOKUP(C592,[1]customers!$A$1:$A$1001,[1]customers!$C$1:$C$1001,,0))</f>
        <v>gdimitrioud8@chronoengine.com</v>
      </c>
      <c r="H592" s="2" t="str">
        <f>_xlfn.XLOOKUP(C592,[1]customers!A$1:A$1001,[1]customers!$G$1:$G$1001,,0)</f>
        <v>United States</v>
      </c>
      <c r="I592" t="str">
        <f>INDEX([1]products!$A$1:$G$49,MATCH([1]orders!$D592,[1]products!$A$1:$A$49,0),MATCH([1]orders!I$1,[1]products!$A$1:$G$1,0))</f>
        <v>Exc</v>
      </c>
      <c r="J592" t="str">
        <f>INDEX([1]products!$A$1:$G$49,MATCH([1]orders!$D592,[1]products!$A$1:$A$49,0),MATCH([1]orders!J$1,[1]products!$A$1:$G$1,0))</f>
        <v>L</v>
      </c>
      <c r="K592" s="11">
        <f>INDEX([1]products!$A$1:$G$49,MATCH([1]orders!$D592,[1]products!$A$1:$A$49,0),MATCH([1]orders!K$1,[1]products!$A$1:$G$1,0))</f>
        <v>0.2</v>
      </c>
      <c r="L592" s="3">
        <f>INDEX([1]products!$A$1:$G$49,MATCH([1]orders!$D592,[1]products!$A$1:$A$49,0),MATCH([1]orders!L$1,[1]products!$A$1:$G$1,0))</f>
        <v>4.4550000000000001</v>
      </c>
      <c r="M592" s="3">
        <f>L592*E592</f>
        <v>26.73</v>
      </c>
      <c r="N592" t="str">
        <f>IF(I592="Rob","Robusta",IF(I592="Exc","Excelsa",IF(I592="Ara","Arabica",IF(I592="Lib","Liberica",""))))</f>
        <v>Excelsa</v>
      </c>
      <c r="O592" t="str">
        <f>IF(J592="M","Medium",IF(J592="L","Light",IF(J592="D","Dark","")))</f>
        <v>Light</v>
      </c>
      <c r="P592" t="str">
        <f>_xlfn.XLOOKUP(C592,[1]customers!$A$1:$A$1001,[1]customers!$I$1:$I$1001,,0)</f>
        <v>Yes</v>
      </c>
    </row>
    <row r="593" spans="1:16" x14ac:dyDescent="0.25">
      <c r="A593" s="2" t="s">
        <v>5193</v>
      </c>
      <c r="B593" s="4">
        <v>44058</v>
      </c>
      <c r="C593" s="2" t="s">
        <v>5194</v>
      </c>
      <c r="D593" t="s">
        <v>6138</v>
      </c>
      <c r="E593" s="2">
        <v>6</v>
      </c>
      <c r="F593" s="2" t="str">
        <f>_xlfn.XLOOKUP(C593,[1]customers!$A$1:$A$1001,[1]customers!$B$1:$B$1001,,0)</f>
        <v>Isac Jesper</v>
      </c>
      <c r="G593" s="2" t="str">
        <f>IF(_xlfn.XLOOKUP(C593,[1]customers!$A$1:$A$1001,[1]customers!$C$1:$C$1001,,0)=0,"",_xlfn.XLOOKUP(C593,[1]customers!$A$1:$A$1001,[1]customers!$C$1:$C$1001,,0))</f>
        <v>ijespern4@theglobeandmail.com</v>
      </c>
      <c r="H593" s="2" t="str">
        <f>_xlfn.XLOOKUP(C593,[1]customers!A$1:A$1001,[1]customers!$G$1:$G$1001,,0)</f>
        <v>United States</v>
      </c>
      <c r="I593" t="str">
        <f>INDEX([1]products!$A$1:$G$49,MATCH([1]orders!$D593,[1]products!$A$1:$A$49,0),MATCH([1]orders!I$1,[1]products!$A$1:$G$1,0))</f>
        <v>Rob</v>
      </c>
      <c r="J593" t="str">
        <f>INDEX([1]products!$A$1:$G$49,MATCH([1]orders!$D593,[1]products!$A$1:$A$49,0),MATCH([1]orders!J$1,[1]products!$A$1:$G$1,0))</f>
        <v>M</v>
      </c>
      <c r="K593" s="11">
        <f>INDEX([1]products!$A$1:$G$49,MATCH([1]orders!$D593,[1]products!$A$1:$A$49,0),MATCH([1]orders!K$1,[1]products!$A$1:$G$1,0))</f>
        <v>1</v>
      </c>
      <c r="L593" s="3">
        <f>INDEX([1]products!$A$1:$G$49,MATCH([1]orders!$D593,[1]products!$A$1:$A$49,0),MATCH([1]orders!L$1,[1]products!$A$1:$G$1,0))</f>
        <v>9.9499999999999993</v>
      </c>
      <c r="M593" s="3">
        <f>L593*E593</f>
        <v>59.699999999999996</v>
      </c>
      <c r="N593" t="str">
        <f>IF(I593="Rob","Robusta",IF(I593="Exc","Excelsa",IF(I593="Ara","Arabica",IF(I593="Lib","Liberica",""))))</f>
        <v>Robusta</v>
      </c>
      <c r="O593" t="str">
        <f>IF(J593="M","Medium",IF(J593="L","Light",IF(J593="D","Dark","")))</f>
        <v>Medium</v>
      </c>
      <c r="P593" t="str">
        <f>_xlfn.XLOOKUP(C593,[1]customers!$A$1:$A$1001,[1]customers!$I$1:$I$1001,,0)</f>
        <v>No</v>
      </c>
    </row>
    <row r="594" spans="1:16" x14ac:dyDescent="0.25">
      <c r="A594" s="2" t="s">
        <v>2142</v>
      </c>
      <c r="B594" s="4">
        <v>44059</v>
      </c>
      <c r="C594" s="2" t="s">
        <v>2143</v>
      </c>
      <c r="D594" t="s">
        <v>6158</v>
      </c>
      <c r="E594" s="2">
        <v>5</v>
      </c>
      <c r="F594" s="2" t="str">
        <f>_xlfn.XLOOKUP(C594,[1]customers!$A$1:$A$1001,[1]customers!$B$1:$B$1001,,0)</f>
        <v>Cassie Pinkerton</v>
      </c>
      <c r="G594" s="2" t="str">
        <f>IF(_xlfn.XLOOKUP(C594,[1]customers!$A$1:$A$1001,[1]customers!$C$1:$C$1001,,0)=0,"",_xlfn.XLOOKUP(C594,[1]customers!$A$1:$A$1001,[1]customers!$C$1:$C$1001,,0))</f>
        <v>cpinkerton85@upenn.edu</v>
      </c>
      <c r="H594" s="2" t="str">
        <f>_xlfn.XLOOKUP(C594,[1]customers!A$1:A$1001,[1]customers!$G$1:$G$1001,,0)</f>
        <v>United States</v>
      </c>
      <c r="I594" t="str">
        <f>INDEX([1]products!$A$1:$G$49,MATCH([1]orders!$D594,[1]products!$A$1:$A$49,0),MATCH([1]orders!I$1,[1]products!$A$1:$G$1,0))</f>
        <v>Ara</v>
      </c>
      <c r="J594" t="str">
        <f>INDEX([1]products!$A$1:$G$49,MATCH([1]orders!$D594,[1]products!$A$1:$A$49,0),MATCH([1]orders!J$1,[1]products!$A$1:$G$1,0))</f>
        <v>D</v>
      </c>
      <c r="K594" s="11">
        <f>INDEX([1]products!$A$1:$G$49,MATCH([1]orders!$D594,[1]products!$A$1:$A$49,0),MATCH([1]orders!K$1,[1]products!$A$1:$G$1,0))</f>
        <v>0.5</v>
      </c>
      <c r="L594" s="3">
        <f>INDEX([1]products!$A$1:$G$49,MATCH([1]orders!$D594,[1]products!$A$1:$A$49,0),MATCH([1]orders!L$1,[1]products!$A$1:$G$1,0))</f>
        <v>5.97</v>
      </c>
      <c r="M594" s="3">
        <f>L594*E594</f>
        <v>29.849999999999998</v>
      </c>
      <c r="N594" t="str">
        <f>IF(I594="Rob","Robusta",IF(I594="Exc","Excelsa",IF(I594="Ara","Arabica",IF(I594="Lib","Liberica",""))))</f>
        <v>Arabica</v>
      </c>
      <c r="O594" t="str">
        <f>IF(J594="M","Medium",IF(J594="L","Light",IF(J594="D","Dark","")))</f>
        <v>Dark</v>
      </c>
      <c r="P594" t="str">
        <f>_xlfn.XLOOKUP(C594,[1]customers!$A$1:$A$1001,[1]customers!$I$1:$I$1001,,0)</f>
        <v>No</v>
      </c>
    </row>
    <row r="595" spans="1:16" x14ac:dyDescent="0.25">
      <c r="A595" s="2" t="s">
        <v>6096</v>
      </c>
      <c r="B595" s="4">
        <v>44060</v>
      </c>
      <c r="C595" s="2" t="s">
        <v>6097</v>
      </c>
      <c r="D595" t="s">
        <v>6164</v>
      </c>
      <c r="E595" s="2">
        <v>3</v>
      </c>
      <c r="F595" s="2" t="str">
        <f>_xlfn.XLOOKUP(C595,[1]customers!$A$1:$A$1001,[1]customers!$B$1:$B$1001,,0)</f>
        <v>Desdemona Eye</v>
      </c>
      <c r="G595" s="2" t="str">
        <f>IF(_xlfn.XLOOKUP(C595,[1]customers!$A$1:$A$1001,[1]customers!$C$1:$C$1001,,0)=0,"",_xlfn.XLOOKUP(C595,[1]customers!$A$1:$A$1001,[1]customers!$C$1:$C$1001,,0))</f>
        <v/>
      </c>
      <c r="H595" s="2" t="str">
        <f>_xlfn.XLOOKUP(C595,[1]customers!A$1:A$1001,[1]customers!$G$1:$G$1001,,0)</f>
        <v>Ireland</v>
      </c>
      <c r="I595" t="str">
        <f>INDEX([1]products!$A$1:$G$49,MATCH([1]orders!$D595,[1]products!$A$1:$A$49,0),MATCH([1]orders!I$1,[1]products!$A$1:$G$1,0))</f>
        <v>Lib</v>
      </c>
      <c r="J595" t="str">
        <f>INDEX([1]products!$A$1:$G$49,MATCH([1]orders!$D595,[1]products!$A$1:$A$49,0),MATCH([1]orders!J$1,[1]products!$A$1:$G$1,0))</f>
        <v>L</v>
      </c>
      <c r="K595" s="11">
        <f>INDEX([1]products!$A$1:$G$49,MATCH([1]orders!$D595,[1]products!$A$1:$A$49,0),MATCH([1]orders!K$1,[1]products!$A$1:$G$1,0))</f>
        <v>2.5</v>
      </c>
      <c r="L595" s="3">
        <f>INDEX([1]products!$A$1:$G$49,MATCH([1]orders!$D595,[1]products!$A$1:$A$49,0),MATCH([1]orders!L$1,[1]products!$A$1:$G$1,0))</f>
        <v>36.454999999999998</v>
      </c>
      <c r="M595" s="3">
        <f>L595*E595</f>
        <v>109.36499999999999</v>
      </c>
      <c r="N595" t="str">
        <f>IF(I595="Rob","Robusta",IF(I595="Exc","Excelsa",IF(I595="Ara","Arabica",IF(I595="Lib","Liberica",""))))</f>
        <v>Liberica</v>
      </c>
      <c r="O595" t="str">
        <f>IF(J595="M","Medium",IF(J595="L","Light",IF(J595="D","Dark","")))</f>
        <v>Light</v>
      </c>
      <c r="P595" t="str">
        <f>_xlfn.XLOOKUP(C595,[1]customers!$A$1:$A$1001,[1]customers!$I$1:$I$1001,,0)</f>
        <v>No</v>
      </c>
    </row>
    <row r="596" spans="1:16" x14ac:dyDescent="0.25">
      <c r="A596" s="2" t="s">
        <v>4730</v>
      </c>
      <c r="B596" s="4">
        <v>44061</v>
      </c>
      <c r="C596" s="2" t="s">
        <v>4731</v>
      </c>
      <c r="D596" t="s">
        <v>6146</v>
      </c>
      <c r="E596" s="2">
        <v>1</v>
      </c>
      <c r="F596" s="2" t="str">
        <f>_xlfn.XLOOKUP(C596,[1]customers!$A$1:$A$1001,[1]customers!$B$1:$B$1001,,0)</f>
        <v>Hazel Iacopini</v>
      </c>
      <c r="G596" s="2" t="str">
        <f>IF(_xlfn.XLOOKUP(C596,[1]customers!$A$1:$A$1001,[1]customers!$C$1:$C$1001,,0)=0,"",_xlfn.XLOOKUP(C596,[1]customers!$A$1:$A$1001,[1]customers!$C$1:$C$1001,,0))</f>
        <v/>
      </c>
      <c r="H596" s="2" t="str">
        <f>_xlfn.XLOOKUP(C596,[1]customers!A$1:A$1001,[1]customers!$G$1:$G$1001,,0)</f>
        <v>United States</v>
      </c>
      <c r="I596" t="str">
        <f>INDEX([1]products!$A$1:$G$49,MATCH([1]orders!$D596,[1]products!$A$1:$A$49,0),MATCH([1]orders!I$1,[1]products!$A$1:$G$1,0))</f>
        <v>Rob</v>
      </c>
      <c r="J596" t="str">
        <f>INDEX([1]products!$A$1:$G$49,MATCH([1]orders!$D596,[1]products!$A$1:$A$49,0),MATCH([1]orders!J$1,[1]products!$A$1:$G$1,0))</f>
        <v>M</v>
      </c>
      <c r="K596" s="11">
        <f>INDEX([1]products!$A$1:$G$49,MATCH([1]orders!$D596,[1]products!$A$1:$A$49,0),MATCH([1]orders!K$1,[1]products!$A$1:$G$1,0))</f>
        <v>0.5</v>
      </c>
      <c r="L596" s="3">
        <f>INDEX([1]products!$A$1:$G$49,MATCH([1]orders!$D596,[1]products!$A$1:$A$49,0),MATCH([1]orders!L$1,[1]products!$A$1:$G$1,0))</f>
        <v>5.97</v>
      </c>
      <c r="M596" s="3">
        <f>L596*E596</f>
        <v>5.97</v>
      </c>
      <c r="N596" t="str">
        <f>IF(I596="Rob","Robusta",IF(I596="Exc","Excelsa",IF(I596="Ara","Arabica",IF(I596="Lib","Liberica",""))))</f>
        <v>Robusta</v>
      </c>
      <c r="O596" t="str">
        <f>IF(J596="M","Medium",IF(J596="L","Light",IF(J596="D","Dark","")))</f>
        <v>Medium</v>
      </c>
      <c r="P596" t="str">
        <f>_xlfn.XLOOKUP(C596,[1]customers!$A$1:$A$1001,[1]customers!$I$1:$I$1001,,0)</f>
        <v>Yes</v>
      </c>
    </row>
    <row r="597" spans="1:16" x14ac:dyDescent="0.25">
      <c r="A597" s="2" t="s">
        <v>1806</v>
      </c>
      <c r="B597" s="4">
        <v>44062</v>
      </c>
      <c r="C597" s="2" t="s">
        <v>1807</v>
      </c>
      <c r="D597" t="s">
        <v>6156</v>
      </c>
      <c r="E597" s="2">
        <v>5</v>
      </c>
      <c r="F597" s="2" t="str">
        <f>_xlfn.XLOOKUP(C597,[1]customers!$A$1:$A$1001,[1]customers!$B$1:$B$1001,,0)</f>
        <v>Beryle Kenwell</v>
      </c>
      <c r="G597" s="2" t="str">
        <f>IF(_xlfn.XLOOKUP(C597,[1]customers!$A$1:$A$1001,[1]customers!$C$1:$C$1001,,0)=0,"",_xlfn.XLOOKUP(C597,[1]customers!$A$1:$A$1001,[1]customers!$C$1:$C$1001,,0))</f>
        <v>bkenwell6h@over-blog.com</v>
      </c>
      <c r="H597" s="2" t="str">
        <f>_xlfn.XLOOKUP(C597,[1]customers!A$1:A$1001,[1]customers!$G$1:$G$1001,,0)</f>
        <v>United States</v>
      </c>
      <c r="I597" t="str">
        <f>INDEX([1]products!$A$1:$G$49,MATCH([1]orders!$D597,[1]products!$A$1:$A$49,0),MATCH([1]orders!I$1,[1]products!$A$1:$G$1,0))</f>
        <v>Exc</v>
      </c>
      <c r="J597" t="str">
        <f>INDEX([1]products!$A$1:$G$49,MATCH([1]orders!$D597,[1]products!$A$1:$A$49,0),MATCH([1]orders!J$1,[1]products!$A$1:$G$1,0))</f>
        <v>M</v>
      </c>
      <c r="K597" s="11">
        <f>INDEX([1]products!$A$1:$G$49,MATCH([1]orders!$D597,[1]products!$A$1:$A$49,0),MATCH([1]orders!K$1,[1]products!$A$1:$G$1,0))</f>
        <v>0.2</v>
      </c>
      <c r="L597" s="3">
        <f>INDEX([1]products!$A$1:$G$49,MATCH([1]orders!$D597,[1]products!$A$1:$A$49,0),MATCH([1]orders!L$1,[1]products!$A$1:$G$1,0))</f>
        <v>4.125</v>
      </c>
      <c r="M597" s="3">
        <f>L597*E597</f>
        <v>20.625</v>
      </c>
      <c r="N597" t="str">
        <f>IF(I597="Rob","Robusta",IF(I597="Exc","Excelsa",IF(I597="Ara","Arabica",IF(I597="Lib","Liberica",""))))</f>
        <v>Excelsa</v>
      </c>
      <c r="O597" t="str">
        <f>IF(J597="M","Medium",IF(J597="L","Light",IF(J597="D","Dark","")))</f>
        <v>Medium</v>
      </c>
      <c r="P597" t="str">
        <f>_xlfn.XLOOKUP(C597,[1]customers!$A$1:$A$1001,[1]customers!$I$1:$I$1001,,0)</f>
        <v>No</v>
      </c>
    </row>
    <row r="598" spans="1:16" x14ac:dyDescent="0.25">
      <c r="A598" s="2" t="s">
        <v>2118</v>
      </c>
      <c r="B598" s="4">
        <v>44063</v>
      </c>
      <c r="C598" s="2" t="s">
        <v>2119</v>
      </c>
      <c r="D598" t="s">
        <v>6139</v>
      </c>
      <c r="E598" s="2">
        <v>1</v>
      </c>
      <c r="F598" s="2" t="str">
        <f>_xlfn.XLOOKUP(C598,[1]customers!$A$1:$A$1001,[1]customers!$B$1:$B$1001,,0)</f>
        <v>Mathew Goulter</v>
      </c>
      <c r="G598" s="2" t="str">
        <f>IF(_xlfn.XLOOKUP(C598,[1]customers!$A$1:$A$1001,[1]customers!$C$1:$C$1001,,0)=0,"",_xlfn.XLOOKUP(C598,[1]customers!$A$1:$A$1001,[1]customers!$C$1:$C$1001,,0))</f>
        <v/>
      </c>
      <c r="H598" s="2" t="str">
        <f>_xlfn.XLOOKUP(C598,[1]customers!A$1:A$1001,[1]customers!$G$1:$G$1001,,0)</f>
        <v>Ireland</v>
      </c>
      <c r="I598" t="str">
        <f>INDEX([1]products!$A$1:$G$49,MATCH([1]orders!$D598,[1]products!$A$1:$A$49,0),MATCH([1]orders!I$1,[1]products!$A$1:$G$1,0))</f>
        <v>Exc</v>
      </c>
      <c r="J598" t="str">
        <f>INDEX([1]products!$A$1:$G$49,MATCH([1]orders!$D598,[1]products!$A$1:$A$49,0),MATCH([1]orders!J$1,[1]products!$A$1:$G$1,0))</f>
        <v>M</v>
      </c>
      <c r="K598" s="11">
        <f>INDEX([1]products!$A$1:$G$49,MATCH([1]orders!$D598,[1]products!$A$1:$A$49,0),MATCH([1]orders!K$1,[1]products!$A$1:$G$1,0))</f>
        <v>0.5</v>
      </c>
      <c r="L598" s="3">
        <f>INDEX([1]products!$A$1:$G$49,MATCH([1]orders!$D598,[1]products!$A$1:$A$49,0),MATCH([1]orders!L$1,[1]products!$A$1:$G$1,0))</f>
        <v>8.25</v>
      </c>
      <c r="M598" s="3">
        <f>L598*E598</f>
        <v>8.25</v>
      </c>
      <c r="N598" t="str">
        <f>IF(I598="Rob","Robusta",IF(I598="Exc","Excelsa",IF(I598="Ara","Arabica",IF(I598="Lib","Liberica",""))))</f>
        <v>Excelsa</v>
      </c>
      <c r="O598" t="str">
        <f>IF(J598="M","Medium",IF(J598="L","Light",IF(J598="D","Dark","")))</f>
        <v>Medium</v>
      </c>
      <c r="P598" t="str">
        <f>_xlfn.XLOOKUP(C598,[1]customers!$A$1:$A$1001,[1]customers!$I$1:$I$1001,,0)</f>
        <v>Yes</v>
      </c>
    </row>
    <row r="599" spans="1:16" x14ac:dyDescent="0.25">
      <c r="A599" s="2" t="s">
        <v>4319</v>
      </c>
      <c r="B599" s="4">
        <v>44064</v>
      </c>
      <c r="C599" s="2" t="s">
        <v>4320</v>
      </c>
      <c r="D599" t="s">
        <v>6182</v>
      </c>
      <c r="E599" s="2">
        <v>6</v>
      </c>
      <c r="F599" s="2" t="str">
        <f>_xlfn.XLOOKUP(C599,[1]customers!$A$1:$A$1001,[1]customers!$B$1:$B$1001,,0)</f>
        <v>Milty Middis</v>
      </c>
      <c r="G599" s="2" t="str">
        <f>IF(_xlfn.XLOOKUP(C599,[1]customers!$A$1:$A$1001,[1]customers!$C$1:$C$1001,,0)=0,"",_xlfn.XLOOKUP(C599,[1]customers!$A$1:$A$1001,[1]customers!$C$1:$C$1001,,0))</f>
        <v>mmiddisiu@dmoz.org</v>
      </c>
      <c r="H599" s="2" t="str">
        <f>_xlfn.XLOOKUP(C599,[1]customers!A$1:A$1001,[1]customers!$G$1:$G$1001,,0)</f>
        <v>United States</v>
      </c>
      <c r="I599" t="str">
        <f>INDEX([1]products!$A$1:$G$49,MATCH([1]orders!$D599,[1]products!$A$1:$A$49,0),MATCH([1]orders!I$1,[1]products!$A$1:$G$1,0))</f>
        <v>Ara</v>
      </c>
      <c r="J599" t="str">
        <f>INDEX([1]products!$A$1:$G$49,MATCH([1]orders!$D599,[1]products!$A$1:$A$49,0),MATCH([1]orders!J$1,[1]products!$A$1:$G$1,0))</f>
        <v>L</v>
      </c>
      <c r="K599" s="11">
        <f>INDEX([1]products!$A$1:$G$49,MATCH([1]orders!$D599,[1]products!$A$1:$A$49,0),MATCH([1]orders!K$1,[1]products!$A$1:$G$1,0))</f>
        <v>2.5</v>
      </c>
      <c r="L599" s="3">
        <f>INDEX([1]products!$A$1:$G$49,MATCH([1]orders!$D599,[1]products!$A$1:$A$49,0),MATCH([1]orders!L$1,[1]products!$A$1:$G$1,0))</f>
        <v>29.784999999999997</v>
      </c>
      <c r="M599" s="3">
        <f>L599*E599</f>
        <v>178.70999999999998</v>
      </c>
      <c r="N599" t="str">
        <f>IF(I599="Rob","Robusta",IF(I599="Exc","Excelsa",IF(I599="Ara","Arabica",IF(I599="Lib","Liberica",""))))</f>
        <v>Arabica</v>
      </c>
      <c r="O599" t="str">
        <f>IF(J599="M","Medium",IF(J599="L","Light",IF(J599="D","Dark","")))</f>
        <v>Light</v>
      </c>
      <c r="P599" t="str">
        <f>_xlfn.XLOOKUP(C599,[1]customers!$A$1:$A$1001,[1]customers!$I$1:$I$1001,,0)</f>
        <v>Yes</v>
      </c>
    </row>
    <row r="600" spans="1:16" x14ac:dyDescent="0.25">
      <c r="A600" s="2" t="s">
        <v>1783</v>
      </c>
      <c r="B600" s="4">
        <v>44065</v>
      </c>
      <c r="C600" s="2" t="s">
        <v>1784</v>
      </c>
      <c r="D600" t="s">
        <v>6159</v>
      </c>
      <c r="E600" s="2">
        <v>2</v>
      </c>
      <c r="F600" s="2" t="str">
        <f>_xlfn.XLOOKUP(C600,[1]customers!$A$1:$A$1001,[1]customers!$B$1:$B$1001,,0)</f>
        <v>Kristos Streight</v>
      </c>
      <c r="G600" s="2" t="str">
        <f>IF(_xlfn.XLOOKUP(C600,[1]customers!$A$1:$A$1001,[1]customers!$C$1:$C$1001,,0)=0,"",_xlfn.XLOOKUP(C600,[1]customers!$A$1:$A$1001,[1]customers!$C$1:$C$1001,,0))</f>
        <v>kstreight6d@about.com</v>
      </c>
      <c r="H600" s="2" t="str">
        <f>_xlfn.XLOOKUP(C600,[1]customers!A$1:A$1001,[1]customers!$G$1:$G$1001,,0)</f>
        <v>United States</v>
      </c>
      <c r="I600" t="str">
        <f>INDEX([1]products!$A$1:$G$49,MATCH([1]orders!$D600,[1]products!$A$1:$A$49,0),MATCH([1]orders!I$1,[1]products!$A$1:$G$1,0))</f>
        <v>Lib</v>
      </c>
      <c r="J600" t="str">
        <f>INDEX([1]products!$A$1:$G$49,MATCH([1]orders!$D600,[1]products!$A$1:$A$49,0),MATCH([1]orders!J$1,[1]products!$A$1:$G$1,0))</f>
        <v>M</v>
      </c>
      <c r="K600" s="11">
        <f>INDEX([1]products!$A$1:$G$49,MATCH([1]orders!$D600,[1]products!$A$1:$A$49,0),MATCH([1]orders!K$1,[1]products!$A$1:$G$1,0))</f>
        <v>0.2</v>
      </c>
      <c r="L600" s="3">
        <f>INDEX([1]products!$A$1:$G$49,MATCH([1]orders!$D600,[1]products!$A$1:$A$49,0),MATCH([1]orders!L$1,[1]products!$A$1:$G$1,0))</f>
        <v>4.3650000000000002</v>
      </c>
      <c r="M600" s="3">
        <f>L600*E600</f>
        <v>8.73</v>
      </c>
      <c r="N600" t="str">
        <f>IF(I600="Rob","Robusta",IF(I600="Exc","Excelsa",IF(I600="Ara","Arabica",IF(I600="Lib","Liberica",""))))</f>
        <v>Liberica</v>
      </c>
      <c r="O600" t="str">
        <f>IF(J600="M","Medium",IF(J600="L","Light",IF(J600="D","Dark","")))</f>
        <v>Medium</v>
      </c>
      <c r="P600" t="str">
        <f>_xlfn.XLOOKUP(C600,[1]customers!$A$1:$A$1001,[1]customers!$I$1:$I$1001,,0)</f>
        <v>No</v>
      </c>
    </row>
    <row r="601" spans="1:16" x14ac:dyDescent="0.25">
      <c r="A601" s="2" t="s">
        <v>2538</v>
      </c>
      <c r="B601" s="4">
        <v>44066</v>
      </c>
      <c r="C601" s="2" t="s">
        <v>2539</v>
      </c>
      <c r="D601" t="s">
        <v>6162</v>
      </c>
      <c r="E601" s="2">
        <v>6</v>
      </c>
      <c r="F601" s="2" t="str">
        <f>_xlfn.XLOOKUP(C601,[1]customers!$A$1:$A$1001,[1]customers!$B$1:$B$1001,,0)</f>
        <v>Kaja Loxton</v>
      </c>
      <c r="G601" s="2" t="str">
        <f>IF(_xlfn.XLOOKUP(C601,[1]customers!$A$1:$A$1001,[1]customers!$C$1:$C$1001,,0)=0,"",_xlfn.XLOOKUP(C601,[1]customers!$A$1:$A$1001,[1]customers!$C$1:$C$1001,,0))</f>
        <v>kloxtona3@opensource.org</v>
      </c>
      <c r="H601" s="2" t="str">
        <f>_xlfn.XLOOKUP(C601,[1]customers!A$1:A$1001,[1]customers!$G$1:$G$1001,,0)</f>
        <v>United States</v>
      </c>
      <c r="I601" t="str">
        <f>INDEX([1]products!$A$1:$G$49,MATCH([1]orders!$D601,[1]products!$A$1:$A$49,0),MATCH([1]orders!I$1,[1]products!$A$1:$G$1,0))</f>
        <v>Lib</v>
      </c>
      <c r="J601" t="str">
        <f>INDEX([1]products!$A$1:$G$49,MATCH([1]orders!$D601,[1]products!$A$1:$A$49,0),MATCH([1]orders!J$1,[1]products!$A$1:$G$1,0))</f>
        <v>M</v>
      </c>
      <c r="K601" s="11">
        <f>INDEX([1]products!$A$1:$G$49,MATCH([1]orders!$D601,[1]products!$A$1:$A$49,0),MATCH([1]orders!K$1,[1]products!$A$1:$G$1,0))</f>
        <v>1</v>
      </c>
      <c r="L601" s="3">
        <f>INDEX([1]products!$A$1:$G$49,MATCH([1]orders!$D601,[1]products!$A$1:$A$49,0),MATCH([1]orders!L$1,[1]products!$A$1:$G$1,0))</f>
        <v>14.55</v>
      </c>
      <c r="M601" s="3">
        <f>L601*E601</f>
        <v>87.300000000000011</v>
      </c>
      <c r="N601" t="str">
        <f>IF(I601="Rob","Robusta",IF(I601="Exc","Excelsa",IF(I601="Ara","Arabica",IF(I601="Lib","Liberica",""))))</f>
        <v>Liberica</v>
      </c>
      <c r="O601" t="str">
        <f>IF(J601="M","Medium",IF(J601="L","Light",IF(J601="D","Dark","")))</f>
        <v>Medium</v>
      </c>
      <c r="P601" t="str">
        <f>_xlfn.XLOOKUP(C601,[1]customers!$A$1:$A$1001,[1]customers!$I$1:$I$1001,,0)</f>
        <v>No</v>
      </c>
    </row>
    <row r="602" spans="1:16" x14ac:dyDescent="0.25">
      <c r="A602" s="2" t="s">
        <v>1677</v>
      </c>
      <c r="B602" s="4">
        <v>44067</v>
      </c>
      <c r="C602" s="2" t="s">
        <v>1678</v>
      </c>
      <c r="D602" t="s">
        <v>6176</v>
      </c>
      <c r="E602" s="2">
        <v>6</v>
      </c>
      <c r="F602" s="2" t="str">
        <f>_xlfn.XLOOKUP(C602,[1]customers!$A$1:$A$1001,[1]customers!$B$1:$B$1001,,0)</f>
        <v>Minette Whellans</v>
      </c>
      <c r="G602" s="2" t="str">
        <f>IF(_xlfn.XLOOKUP(C602,[1]customers!$A$1:$A$1001,[1]customers!$C$1:$C$1001,,0)=0,"",_xlfn.XLOOKUP(C602,[1]customers!$A$1:$A$1001,[1]customers!$C$1:$C$1001,,0))</f>
        <v>mwhellans5v@mapquest.com</v>
      </c>
      <c r="H602" s="2" t="str">
        <f>_xlfn.XLOOKUP(C602,[1]customers!A$1:A$1001,[1]customers!$G$1:$G$1001,,0)</f>
        <v>United States</v>
      </c>
      <c r="I602" t="str">
        <f>INDEX([1]products!$A$1:$G$49,MATCH([1]orders!$D602,[1]products!$A$1:$A$49,0),MATCH([1]orders!I$1,[1]products!$A$1:$G$1,0))</f>
        <v>Exc</v>
      </c>
      <c r="J602" t="str">
        <f>INDEX([1]products!$A$1:$G$49,MATCH([1]orders!$D602,[1]products!$A$1:$A$49,0),MATCH([1]orders!J$1,[1]products!$A$1:$G$1,0))</f>
        <v>L</v>
      </c>
      <c r="K602" s="11">
        <f>INDEX([1]products!$A$1:$G$49,MATCH([1]orders!$D602,[1]products!$A$1:$A$49,0),MATCH([1]orders!K$1,[1]products!$A$1:$G$1,0))</f>
        <v>0.5</v>
      </c>
      <c r="L602" s="3">
        <f>INDEX([1]products!$A$1:$G$49,MATCH([1]orders!$D602,[1]products!$A$1:$A$49,0),MATCH([1]orders!L$1,[1]products!$A$1:$G$1,0))</f>
        <v>8.91</v>
      </c>
      <c r="M602" s="3">
        <f>L602*E602</f>
        <v>53.46</v>
      </c>
      <c r="N602" t="str">
        <f>IF(I602="Rob","Robusta",IF(I602="Exc","Excelsa",IF(I602="Ara","Arabica",IF(I602="Lib","Liberica",""))))</f>
        <v>Excelsa</v>
      </c>
      <c r="O602" t="str">
        <f>IF(J602="M","Medium",IF(J602="L","Light",IF(J602="D","Dark","")))</f>
        <v>Light</v>
      </c>
      <c r="P602" t="str">
        <f>_xlfn.XLOOKUP(C602,[1]customers!$A$1:$A$1001,[1]customers!$I$1:$I$1001,,0)</f>
        <v>No</v>
      </c>
    </row>
    <row r="603" spans="1:16" x14ac:dyDescent="0.25">
      <c r="A603" s="2" t="s">
        <v>1992</v>
      </c>
      <c r="B603" s="4">
        <v>44068</v>
      </c>
      <c r="C603" s="2" t="s">
        <v>1993</v>
      </c>
      <c r="D603" t="s">
        <v>6183</v>
      </c>
      <c r="E603" s="2">
        <v>2</v>
      </c>
      <c r="F603" s="2" t="str">
        <f>_xlfn.XLOOKUP(C603,[1]customers!$A$1:$A$1001,[1]customers!$B$1:$B$1001,,0)</f>
        <v>Myles Seawright</v>
      </c>
      <c r="G603" s="2" t="str">
        <f>IF(_xlfn.XLOOKUP(C603,[1]customers!$A$1:$A$1001,[1]customers!$C$1:$C$1001,,0)=0,"",_xlfn.XLOOKUP(C603,[1]customers!$A$1:$A$1001,[1]customers!$C$1:$C$1001,,0))</f>
        <v>mseawright7e@nbcnews.com</v>
      </c>
      <c r="H603" s="2" t="str">
        <f>_xlfn.XLOOKUP(C603,[1]customers!A$1:A$1001,[1]customers!$G$1:$G$1001,,0)</f>
        <v>United Kingdom</v>
      </c>
      <c r="I603" t="str">
        <f>INDEX([1]products!$A$1:$G$49,MATCH([1]orders!$D603,[1]products!$A$1:$A$49,0),MATCH([1]orders!I$1,[1]products!$A$1:$G$1,0))</f>
        <v>Exc</v>
      </c>
      <c r="J603" t="str">
        <f>INDEX([1]products!$A$1:$G$49,MATCH([1]orders!$D603,[1]products!$A$1:$A$49,0),MATCH([1]orders!J$1,[1]products!$A$1:$G$1,0))</f>
        <v>D</v>
      </c>
      <c r="K603" s="11">
        <f>INDEX([1]products!$A$1:$G$49,MATCH([1]orders!$D603,[1]products!$A$1:$A$49,0),MATCH([1]orders!K$1,[1]products!$A$1:$G$1,0))</f>
        <v>1</v>
      </c>
      <c r="L603" s="3">
        <f>INDEX([1]products!$A$1:$G$49,MATCH([1]orders!$D603,[1]products!$A$1:$A$49,0),MATCH([1]orders!L$1,[1]products!$A$1:$G$1,0))</f>
        <v>12.15</v>
      </c>
      <c r="M603" s="3">
        <f>L603*E603</f>
        <v>24.3</v>
      </c>
      <c r="N603" t="str">
        <f>IF(I603="Rob","Robusta",IF(I603="Exc","Excelsa",IF(I603="Ara","Arabica",IF(I603="Lib","Liberica",""))))</f>
        <v>Excelsa</v>
      </c>
      <c r="O603" t="str">
        <f>IF(J603="M","Medium",IF(J603="L","Light",IF(J603="D","Dark","")))</f>
        <v>Dark</v>
      </c>
      <c r="P603" t="str">
        <f>_xlfn.XLOOKUP(C603,[1]customers!$A$1:$A$1001,[1]customers!$I$1:$I$1001,,0)</f>
        <v>No</v>
      </c>
    </row>
    <row r="604" spans="1:16" x14ac:dyDescent="0.25">
      <c r="A604" s="2" t="s">
        <v>5158</v>
      </c>
      <c r="B604" s="4">
        <v>44069</v>
      </c>
      <c r="C604" s="2" t="s">
        <v>5159</v>
      </c>
      <c r="D604" t="s">
        <v>6139</v>
      </c>
      <c r="E604" s="2">
        <v>5</v>
      </c>
      <c r="F604" s="2" t="str">
        <f>_xlfn.XLOOKUP(C604,[1]customers!$A$1:$A$1001,[1]customers!$B$1:$B$1001,,0)</f>
        <v>Kandy Heddan</v>
      </c>
      <c r="G604" s="2" t="str">
        <f>IF(_xlfn.XLOOKUP(C604,[1]customers!$A$1:$A$1001,[1]customers!$C$1:$C$1001,,0)=0,"",_xlfn.XLOOKUP(C604,[1]customers!$A$1:$A$1001,[1]customers!$C$1:$C$1001,,0))</f>
        <v>kheddanmy@icq.com</v>
      </c>
      <c r="H604" s="2" t="str">
        <f>_xlfn.XLOOKUP(C604,[1]customers!A$1:A$1001,[1]customers!$G$1:$G$1001,,0)</f>
        <v>United States</v>
      </c>
      <c r="I604" t="str">
        <f>INDEX([1]products!$A$1:$G$49,MATCH([1]orders!$D604,[1]products!$A$1:$A$49,0),MATCH([1]orders!I$1,[1]products!$A$1:$G$1,0))</f>
        <v>Exc</v>
      </c>
      <c r="J604" t="str">
        <f>INDEX([1]products!$A$1:$G$49,MATCH([1]orders!$D604,[1]products!$A$1:$A$49,0),MATCH([1]orders!J$1,[1]products!$A$1:$G$1,0))</f>
        <v>M</v>
      </c>
      <c r="K604" s="11">
        <f>INDEX([1]products!$A$1:$G$49,MATCH([1]orders!$D604,[1]products!$A$1:$A$49,0),MATCH([1]orders!K$1,[1]products!$A$1:$G$1,0))</f>
        <v>0.5</v>
      </c>
      <c r="L604" s="3">
        <f>INDEX([1]products!$A$1:$G$49,MATCH([1]orders!$D604,[1]products!$A$1:$A$49,0),MATCH([1]orders!L$1,[1]products!$A$1:$G$1,0))</f>
        <v>8.25</v>
      </c>
      <c r="M604" s="3">
        <f>L604*E604</f>
        <v>41.25</v>
      </c>
      <c r="N604" t="str">
        <f>IF(I604="Rob","Robusta",IF(I604="Exc","Excelsa",IF(I604="Ara","Arabica",IF(I604="Lib","Liberica",""))))</f>
        <v>Excelsa</v>
      </c>
      <c r="O604" t="str">
        <f>IF(J604="M","Medium",IF(J604="L","Light",IF(J604="D","Dark","")))</f>
        <v>Medium</v>
      </c>
      <c r="P604" t="str">
        <f>_xlfn.XLOOKUP(C604,[1]customers!$A$1:$A$1001,[1]customers!$I$1:$I$1001,,0)</f>
        <v>Yes</v>
      </c>
    </row>
    <row r="605" spans="1:16" x14ac:dyDescent="0.25">
      <c r="A605" s="2" t="s">
        <v>985</v>
      </c>
      <c r="B605" s="4">
        <v>44070</v>
      </c>
      <c r="C605" s="2" t="s">
        <v>986</v>
      </c>
      <c r="D605" t="s">
        <v>6179</v>
      </c>
      <c r="E605" s="2">
        <v>3</v>
      </c>
      <c r="F605" s="2" t="str">
        <f>_xlfn.XLOOKUP(C605,[1]customers!$A$1:$A$1001,[1]customers!$B$1:$B$1001,,0)</f>
        <v>Elna Grise</v>
      </c>
      <c r="G605" s="2" t="str">
        <f>IF(_xlfn.XLOOKUP(C605,[1]customers!$A$1:$A$1001,[1]customers!$C$1:$C$1001,,0)=0,"",_xlfn.XLOOKUP(C605,[1]customers!$A$1:$A$1001,[1]customers!$C$1:$C$1001,,0))</f>
        <v>egrise2g@cargocollective.com</v>
      </c>
      <c r="H605" s="2" t="str">
        <f>_xlfn.XLOOKUP(C605,[1]customers!A$1:A$1001,[1]customers!$G$1:$G$1001,,0)</f>
        <v>United States</v>
      </c>
      <c r="I605" t="str">
        <f>INDEX([1]products!$A$1:$G$49,MATCH([1]orders!$D605,[1]products!$A$1:$A$49,0),MATCH([1]orders!I$1,[1]products!$A$1:$G$1,0))</f>
        <v>Rob</v>
      </c>
      <c r="J605" t="str">
        <f>INDEX([1]products!$A$1:$G$49,MATCH([1]orders!$D605,[1]products!$A$1:$A$49,0),MATCH([1]orders!J$1,[1]products!$A$1:$G$1,0))</f>
        <v>L</v>
      </c>
      <c r="K605" s="11">
        <f>INDEX([1]products!$A$1:$G$49,MATCH([1]orders!$D605,[1]products!$A$1:$A$49,0),MATCH([1]orders!K$1,[1]products!$A$1:$G$1,0))</f>
        <v>1</v>
      </c>
      <c r="L605" s="3">
        <f>INDEX([1]products!$A$1:$G$49,MATCH([1]orders!$D605,[1]products!$A$1:$A$49,0),MATCH([1]orders!L$1,[1]products!$A$1:$G$1,0))</f>
        <v>11.95</v>
      </c>
      <c r="M605" s="3">
        <f>L605*E605</f>
        <v>35.849999999999994</v>
      </c>
      <c r="N605" t="str">
        <f>IF(I605="Rob","Robusta",IF(I605="Exc","Excelsa",IF(I605="Ara","Arabica",IF(I605="Lib","Liberica",""))))</f>
        <v>Robusta</v>
      </c>
      <c r="O605" t="str">
        <f>IF(J605="M","Medium",IF(J605="L","Light",IF(J605="D","Dark","")))</f>
        <v>Light</v>
      </c>
      <c r="P605" t="str">
        <f>_xlfn.XLOOKUP(C605,[1]customers!$A$1:$A$1001,[1]customers!$I$1:$I$1001,,0)</f>
        <v>No</v>
      </c>
    </row>
    <row r="606" spans="1:16" x14ac:dyDescent="0.25">
      <c r="A606" s="2" t="s">
        <v>1514</v>
      </c>
      <c r="B606" s="4">
        <v>44071</v>
      </c>
      <c r="C606" s="2" t="s">
        <v>1515</v>
      </c>
      <c r="D606" t="s">
        <v>6172</v>
      </c>
      <c r="E606" s="2">
        <v>6</v>
      </c>
      <c r="F606" s="2" t="str">
        <f>_xlfn.XLOOKUP(C606,[1]customers!$A$1:$A$1001,[1]customers!$B$1:$B$1001,,0)</f>
        <v>Anny Mundford</v>
      </c>
      <c r="G606" s="2" t="str">
        <f>IF(_xlfn.XLOOKUP(C606,[1]customers!$A$1:$A$1001,[1]customers!$C$1:$C$1001,,0)=0,"",_xlfn.XLOOKUP(C606,[1]customers!$A$1:$A$1001,[1]customers!$C$1:$C$1001,,0))</f>
        <v>amundford52@nbcnews.com</v>
      </c>
      <c r="H606" s="2" t="str">
        <f>_xlfn.XLOOKUP(C606,[1]customers!A$1:A$1001,[1]customers!$G$1:$G$1001,,0)</f>
        <v>United States</v>
      </c>
      <c r="I606" t="str">
        <f>INDEX([1]products!$A$1:$G$49,MATCH([1]orders!$D606,[1]products!$A$1:$A$49,0),MATCH([1]orders!I$1,[1]products!$A$1:$G$1,0))</f>
        <v>Rob</v>
      </c>
      <c r="J606" t="str">
        <f>INDEX([1]products!$A$1:$G$49,MATCH([1]orders!$D606,[1]products!$A$1:$A$49,0),MATCH([1]orders!J$1,[1]products!$A$1:$G$1,0))</f>
        <v>D</v>
      </c>
      <c r="K606" s="11">
        <f>INDEX([1]products!$A$1:$G$49,MATCH([1]orders!$D606,[1]products!$A$1:$A$49,0),MATCH([1]orders!K$1,[1]products!$A$1:$G$1,0))</f>
        <v>0.5</v>
      </c>
      <c r="L606" s="3">
        <f>INDEX([1]products!$A$1:$G$49,MATCH([1]orders!$D606,[1]products!$A$1:$A$49,0),MATCH([1]orders!L$1,[1]products!$A$1:$G$1,0))</f>
        <v>5.3699999999999992</v>
      </c>
      <c r="M606" s="3">
        <f>L606*E606</f>
        <v>32.22</v>
      </c>
      <c r="N606" t="str">
        <f>IF(I606="Rob","Robusta",IF(I606="Exc","Excelsa",IF(I606="Ara","Arabica",IF(I606="Lib","Liberica",""))))</f>
        <v>Robusta</v>
      </c>
      <c r="O606" t="str">
        <f>IF(J606="M","Medium",IF(J606="L","Light",IF(J606="D","Dark","")))</f>
        <v>Dark</v>
      </c>
      <c r="P606" t="str">
        <f>_xlfn.XLOOKUP(C606,[1]customers!$A$1:$A$1001,[1]customers!$I$1:$I$1001,,0)</f>
        <v>No</v>
      </c>
    </row>
    <row r="607" spans="1:16" x14ac:dyDescent="0.25">
      <c r="A607" s="2" t="s">
        <v>5472</v>
      </c>
      <c r="B607" s="4">
        <v>44072</v>
      </c>
      <c r="C607" s="2" t="s">
        <v>5473</v>
      </c>
      <c r="D607" t="s">
        <v>6167</v>
      </c>
      <c r="E607" s="2">
        <v>6</v>
      </c>
      <c r="F607" s="2" t="str">
        <f>_xlfn.XLOOKUP(C607,[1]customers!$A$1:$A$1001,[1]customers!$B$1:$B$1001,,0)</f>
        <v>Bobbe Castagneto</v>
      </c>
      <c r="G607" s="2" t="str">
        <f>IF(_xlfn.XLOOKUP(C607,[1]customers!$A$1:$A$1001,[1]customers!$C$1:$C$1001,,0)=0,"",_xlfn.XLOOKUP(C607,[1]customers!$A$1:$A$1001,[1]customers!$C$1:$C$1001,,0))</f>
        <v/>
      </c>
      <c r="H607" s="2" t="str">
        <f>_xlfn.XLOOKUP(C607,[1]customers!A$1:A$1001,[1]customers!$G$1:$G$1001,,0)</f>
        <v>United States</v>
      </c>
      <c r="I607" t="str">
        <f>INDEX([1]products!$A$1:$G$49,MATCH([1]orders!$D607,[1]products!$A$1:$A$49,0),MATCH([1]orders!I$1,[1]products!$A$1:$G$1,0))</f>
        <v>Ara</v>
      </c>
      <c r="J607" t="str">
        <f>INDEX([1]products!$A$1:$G$49,MATCH([1]orders!$D607,[1]products!$A$1:$A$49,0),MATCH([1]orders!J$1,[1]products!$A$1:$G$1,0))</f>
        <v>L</v>
      </c>
      <c r="K607" s="11">
        <f>INDEX([1]products!$A$1:$G$49,MATCH([1]orders!$D607,[1]products!$A$1:$A$49,0),MATCH([1]orders!K$1,[1]products!$A$1:$G$1,0))</f>
        <v>0.2</v>
      </c>
      <c r="L607" s="3">
        <f>INDEX([1]products!$A$1:$G$49,MATCH([1]orders!$D607,[1]products!$A$1:$A$49,0),MATCH([1]orders!L$1,[1]products!$A$1:$G$1,0))</f>
        <v>3.8849999999999998</v>
      </c>
      <c r="M607" s="3">
        <f>L607*E607</f>
        <v>23.31</v>
      </c>
      <c r="N607" t="str">
        <f>IF(I607="Rob","Robusta",IF(I607="Exc","Excelsa",IF(I607="Ara","Arabica",IF(I607="Lib","Liberica",""))))</f>
        <v>Arabica</v>
      </c>
      <c r="O607" t="str">
        <f>IF(J607="M","Medium",IF(J607="L","Light",IF(J607="D","Dark","")))</f>
        <v>Light</v>
      </c>
      <c r="P607" t="str">
        <f>_xlfn.XLOOKUP(C607,[1]customers!$A$1:$A$1001,[1]customers!$I$1:$I$1001,,0)</f>
        <v>Yes</v>
      </c>
    </row>
    <row r="608" spans="1:16" x14ac:dyDescent="0.25">
      <c r="A608" s="2" t="s">
        <v>980</v>
      </c>
      <c r="B608" s="4">
        <v>44073</v>
      </c>
      <c r="C608" s="2" t="s">
        <v>981</v>
      </c>
      <c r="D608" t="s">
        <v>6155</v>
      </c>
      <c r="E608" s="2">
        <v>3</v>
      </c>
      <c r="F608" s="2" t="str">
        <f>_xlfn.XLOOKUP(C608,[1]customers!$A$1:$A$1001,[1]customers!$B$1:$B$1001,,0)</f>
        <v>Beitris Keaveney</v>
      </c>
      <c r="G608" s="2" t="str">
        <f>IF(_xlfn.XLOOKUP(C608,[1]customers!$A$1:$A$1001,[1]customers!$C$1:$C$1001,,0)=0,"",_xlfn.XLOOKUP(C608,[1]customers!$A$1:$A$1001,[1]customers!$C$1:$C$1001,,0))</f>
        <v>bkeaveney2f@netlog.com</v>
      </c>
      <c r="H608" s="2" t="str">
        <f>_xlfn.XLOOKUP(C608,[1]customers!A$1:A$1001,[1]customers!$G$1:$G$1001,,0)</f>
        <v>United States</v>
      </c>
      <c r="I608" t="str">
        <f>INDEX([1]products!$A$1:$G$49,MATCH([1]orders!$D608,[1]products!$A$1:$A$49,0),MATCH([1]orders!I$1,[1]products!$A$1:$G$1,0))</f>
        <v>Ara</v>
      </c>
      <c r="J608" t="str">
        <f>INDEX([1]products!$A$1:$G$49,MATCH([1]orders!$D608,[1]products!$A$1:$A$49,0),MATCH([1]orders!J$1,[1]products!$A$1:$G$1,0))</f>
        <v>M</v>
      </c>
      <c r="K608" s="11">
        <f>INDEX([1]products!$A$1:$G$49,MATCH([1]orders!$D608,[1]products!$A$1:$A$49,0),MATCH([1]orders!K$1,[1]products!$A$1:$G$1,0))</f>
        <v>1</v>
      </c>
      <c r="L608" s="3">
        <f>INDEX([1]products!$A$1:$G$49,MATCH([1]orders!$D608,[1]products!$A$1:$A$49,0),MATCH([1]orders!L$1,[1]products!$A$1:$G$1,0))</f>
        <v>11.25</v>
      </c>
      <c r="M608" s="3">
        <f>L608*E608</f>
        <v>33.75</v>
      </c>
      <c r="N608" t="str">
        <f>IF(I608="Rob","Robusta",IF(I608="Exc","Excelsa",IF(I608="Ara","Arabica",IF(I608="Lib","Liberica",""))))</f>
        <v>Arabica</v>
      </c>
      <c r="O608" t="str">
        <f>IF(J608="M","Medium",IF(J608="L","Light",IF(J608="D","Dark","")))</f>
        <v>Medium</v>
      </c>
      <c r="P608" t="str">
        <f>_xlfn.XLOOKUP(C608,[1]customers!$A$1:$A$1001,[1]customers!$I$1:$I$1001,,0)</f>
        <v>No</v>
      </c>
    </row>
    <row r="609" spans="1:16" x14ac:dyDescent="0.25">
      <c r="A609" s="2" t="s">
        <v>5035</v>
      </c>
      <c r="B609" s="4">
        <v>44074</v>
      </c>
      <c r="C609" s="2" t="s">
        <v>5036</v>
      </c>
      <c r="D609" t="s">
        <v>6179</v>
      </c>
      <c r="E609" s="2">
        <v>2</v>
      </c>
      <c r="F609" s="2" t="str">
        <f>_xlfn.XLOOKUP(C609,[1]customers!$A$1:$A$1001,[1]customers!$B$1:$B$1001,,0)</f>
        <v>Jammie Cloke</v>
      </c>
      <c r="G609" s="2" t="str">
        <f>IF(_xlfn.XLOOKUP(C609,[1]customers!$A$1:$A$1001,[1]customers!$C$1:$C$1001,,0)=0,"",_xlfn.XLOOKUP(C609,[1]customers!$A$1:$A$1001,[1]customers!$C$1:$C$1001,,0))</f>
        <v/>
      </c>
      <c r="H609" s="2" t="str">
        <f>_xlfn.XLOOKUP(C609,[1]customers!A$1:A$1001,[1]customers!$G$1:$G$1001,,0)</f>
        <v>United Kingdom</v>
      </c>
      <c r="I609" t="str">
        <f>INDEX([1]products!$A$1:$G$49,MATCH([1]orders!$D609,[1]products!$A$1:$A$49,0),MATCH([1]orders!I$1,[1]products!$A$1:$G$1,0))</f>
        <v>Rob</v>
      </c>
      <c r="J609" t="str">
        <f>INDEX([1]products!$A$1:$G$49,MATCH([1]orders!$D609,[1]products!$A$1:$A$49,0),MATCH([1]orders!J$1,[1]products!$A$1:$G$1,0))</f>
        <v>L</v>
      </c>
      <c r="K609" s="11">
        <f>INDEX([1]products!$A$1:$G$49,MATCH([1]orders!$D609,[1]products!$A$1:$A$49,0),MATCH([1]orders!K$1,[1]products!$A$1:$G$1,0))</f>
        <v>1</v>
      </c>
      <c r="L609" s="3">
        <f>INDEX([1]products!$A$1:$G$49,MATCH([1]orders!$D609,[1]products!$A$1:$A$49,0),MATCH([1]orders!L$1,[1]products!$A$1:$G$1,0))</f>
        <v>11.95</v>
      </c>
      <c r="M609" s="3">
        <f>L609*E609</f>
        <v>23.9</v>
      </c>
      <c r="N609" t="str">
        <f>IF(I609="Rob","Robusta",IF(I609="Exc","Excelsa",IF(I609="Ara","Arabica",IF(I609="Lib","Liberica",""))))</f>
        <v>Robusta</v>
      </c>
      <c r="O609" t="str">
        <f>IF(J609="M","Medium",IF(J609="L","Light",IF(J609="D","Dark","")))</f>
        <v>Light</v>
      </c>
      <c r="P609" t="str">
        <f>_xlfn.XLOOKUP(C609,[1]customers!$A$1:$A$1001,[1]customers!$I$1:$I$1001,,0)</f>
        <v>No</v>
      </c>
    </row>
    <row r="610" spans="1:16" x14ac:dyDescent="0.25">
      <c r="A610" s="2" t="s">
        <v>3745</v>
      </c>
      <c r="B610" s="4">
        <v>44075</v>
      </c>
      <c r="C610" s="2" t="s">
        <v>3746</v>
      </c>
      <c r="D610" t="s">
        <v>6154</v>
      </c>
      <c r="E610" s="2">
        <v>6</v>
      </c>
      <c r="F610" s="2" t="str">
        <f>_xlfn.XLOOKUP(C610,[1]customers!$A$1:$A$1001,[1]customers!$B$1:$B$1001,,0)</f>
        <v>Phyllys Ormerod</v>
      </c>
      <c r="G610" s="2" t="str">
        <f>IF(_xlfn.XLOOKUP(C610,[1]customers!$A$1:$A$1001,[1]customers!$C$1:$C$1001,,0)=0,"",_xlfn.XLOOKUP(C610,[1]customers!$A$1:$A$1001,[1]customers!$C$1:$C$1001,,0))</f>
        <v>pormerodg0@redcross.org</v>
      </c>
      <c r="H610" s="2" t="str">
        <f>_xlfn.XLOOKUP(C610,[1]customers!A$1:A$1001,[1]customers!$G$1:$G$1001,,0)</f>
        <v>United States</v>
      </c>
      <c r="I610" t="str">
        <f>INDEX([1]products!$A$1:$G$49,MATCH([1]orders!$D610,[1]products!$A$1:$A$49,0),MATCH([1]orders!I$1,[1]products!$A$1:$G$1,0))</f>
        <v>Ara</v>
      </c>
      <c r="J610" t="str">
        <f>INDEX([1]products!$A$1:$G$49,MATCH([1]orders!$D610,[1]products!$A$1:$A$49,0),MATCH([1]orders!J$1,[1]products!$A$1:$G$1,0))</f>
        <v>D</v>
      </c>
      <c r="K610" s="11">
        <f>INDEX([1]products!$A$1:$G$49,MATCH([1]orders!$D610,[1]products!$A$1:$A$49,0),MATCH([1]orders!K$1,[1]products!$A$1:$G$1,0))</f>
        <v>0.2</v>
      </c>
      <c r="L610" s="3">
        <f>INDEX([1]products!$A$1:$G$49,MATCH([1]orders!$D610,[1]products!$A$1:$A$49,0),MATCH([1]orders!L$1,[1]products!$A$1:$G$1,0))</f>
        <v>2.9849999999999999</v>
      </c>
      <c r="M610" s="3">
        <f>L610*E610</f>
        <v>17.91</v>
      </c>
      <c r="N610" t="str">
        <f>IF(I610="Rob","Robusta",IF(I610="Exc","Excelsa",IF(I610="Ara","Arabica",IF(I610="Lib","Liberica",""))))</f>
        <v>Arabica</v>
      </c>
      <c r="O610" t="str">
        <f>IF(J610="M","Medium",IF(J610="L","Light",IF(J610="D","Dark","")))</f>
        <v>Dark</v>
      </c>
      <c r="P610" t="str">
        <f>_xlfn.XLOOKUP(C610,[1]customers!$A$1:$A$1001,[1]customers!$I$1:$I$1001,,0)</f>
        <v>No</v>
      </c>
    </row>
    <row r="611" spans="1:16" x14ac:dyDescent="0.25">
      <c r="A611" s="2" t="s">
        <v>1048</v>
      </c>
      <c r="B611" s="4">
        <v>44076</v>
      </c>
      <c r="C611" s="2" t="s">
        <v>1049</v>
      </c>
      <c r="D611" t="s">
        <v>6167</v>
      </c>
      <c r="E611" s="2">
        <v>2</v>
      </c>
      <c r="F611" s="2" t="str">
        <f>_xlfn.XLOOKUP(C611,[1]customers!$A$1:$A$1001,[1]customers!$B$1:$B$1001,,0)</f>
        <v>Rudiger Di Bartolomeo</v>
      </c>
      <c r="G611" s="2" t="str">
        <f>IF(_xlfn.XLOOKUP(C611,[1]customers!$A$1:$A$1001,[1]customers!$C$1:$C$1001,,0)=0,"",_xlfn.XLOOKUP(C611,[1]customers!$A$1:$A$1001,[1]customers!$C$1:$C$1001,,0))</f>
        <v/>
      </c>
      <c r="H611" s="2" t="str">
        <f>_xlfn.XLOOKUP(C611,[1]customers!A$1:A$1001,[1]customers!$G$1:$G$1001,,0)</f>
        <v>United States</v>
      </c>
      <c r="I611" t="str">
        <f>INDEX([1]products!$A$1:$G$49,MATCH([1]orders!$D611,[1]products!$A$1:$A$49,0),MATCH([1]orders!I$1,[1]products!$A$1:$G$1,0))</f>
        <v>Ara</v>
      </c>
      <c r="J611" t="str">
        <f>INDEX([1]products!$A$1:$G$49,MATCH([1]orders!$D611,[1]products!$A$1:$A$49,0),MATCH([1]orders!J$1,[1]products!$A$1:$G$1,0))</f>
        <v>L</v>
      </c>
      <c r="K611" s="11">
        <f>INDEX([1]products!$A$1:$G$49,MATCH([1]orders!$D611,[1]products!$A$1:$A$49,0),MATCH([1]orders!K$1,[1]products!$A$1:$G$1,0))</f>
        <v>0.2</v>
      </c>
      <c r="L611" s="3">
        <f>INDEX([1]products!$A$1:$G$49,MATCH([1]orders!$D611,[1]products!$A$1:$A$49,0),MATCH([1]orders!L$1,[1]products!$A$1:$G$1,0))</f>
        <v>3.8849999999999998</v>
      </c>
      <c r="M611" s="3">
        <f>L611*E611</f>
        <v>7.77</v>
      </c>
      <c r="N611" t="str">
        <f>IF(I611="Rob","Robusta",IF(I611="Exc","Excelsa",IF(I611="Ara","Arabica",IF(I611="Lib","Liberica",""))))</f>
        <v>Arabica</v>
      </c>
      <c r="O611" t="str">
        <f>IF(J611="M","Medium",IF(J611="L","Light",IF(J611="D","Dark","")))</f>
        <v>Light</v>
      </c>
      <c r="P611" t="str">
        <f>_xlfn.XLOOKUP(C611,[1]customers!$A$1:$A$1001,[1]customers!$I$1:$I$1001,,0)</f>
        <v>Yes</v>
      </c>
    </row>
    <row r="612" spans="1:16" x14ac:dyDescent="0.25">
      <c r="A612" s="2" t="s">
        <v>2917</v>
      </c>
      <c r="B612" s="4">
        <v>44077</v>
      </c>
      <c r="C612" s="2" t="s">
        <v>2918</v>
      </c>
      <c r="D612" t="s">
        <v>6185</v>
      </c>
      <c r="E612" s="2">
        <v>3</v>
      </c>
      <c r="F612" s="2" t="str">
        <f>_xlfn.XLOOKUP(C612,[1]customers!$A$1:$A$1001,[1]customers!$B$1:$B$1001,,0)</f>
        <v>Witty Ranson</v>
      </c>
      <c r="G612" s="2" t="str">
        <f>IF(_xlfn.XLOOKUP(C612,[1]customers!$A$1:$A$1001,[1]customers!$C$1:$C$1001,,0)=0,"",_xlfn.XLOOKUP(C612,[1]customers!$A$1:$A$1001,[1]customers!$C$1:$C$1001,,0))</f>
        <v>wransonbz@ted.com</v>
      </c>
      <c r="H612" s="2" t="str">
        <f>_xlfn.XLOOKUP(C612,[1]customers!A$1:A$1001,[1]customers!$G$1:$G$1001,,0)</f>
        <v>Ireland</v>
      </c>
      <c r="I612" t="str">
        <f>INDEX([1]products!$A$1:$G$49,MATCH([1]orders!$D612,[1]products!$A$1:$A$49,0),MATCH([1]orders!I$1,[1]products!$A$1:$G$1,0))</f>
        <v>Exc</v>
      </c>
      <c r="J612" t="str">
        <f>INDEX([1]products!$A$1:$G$49,MATCH([1]orders!$D612,[1]products!$A$1:$A$49,0),MATCH([1]orders!J$1,[1]products!$A$1:$G$1,0))</f>
        <v>D</v>
      </c>
      <c r="K612" s="11">
        <f>INDEX([1]products!$A$1:$G$49,MATCH([1]orders!$D612,[1]products!$A$1:$A$49,0),MATCH([1]orders!K$1,[1]products!$A$1:$G$1,0))</f>
        <v>2.5</v>
      </c>
      <c r="L612" s="3">
        <f>INDEX([1]products!$A$1:$G$49,MATCH([1]orders!$D612,[1]products!$A$1:$A$49,0),MATCH([1]orders!L$1,[1]products!$A$1:$G$1,0))</f>
        <v>27.945</v>
      </c>
      <c r="M612" s="3">
        <f>L612*E612</f>
        <v>83.835000000000008</v>
      </c>
      <c r="N612" t="str">
        <f>IF(I612="Rob","Robusta",IF(I612="Exc","Excelsa",IF(I612="Ara","Arabica",IF(I612="Lib","Liberica",""))))</f>
        <v>Excelsa</v>
      </c>
      <c r="O612" t="str">
        <f>IF(J612="M","Medium",IF(J612="L","Light",IF(J612="D","Dark","")))</f>
        <v>Dark</v>
      </c>
      <c r="P612" t="str">
        <f>_xlfn.XLOOKUP(C612,[1]customers!$A$1:$A$1001,[1]customers!$I$1:$I$1001,,0)</f>
        <v>Yes</v>
      </c>
    </row>
    <row r="613" spans="1:16" x14ac:dyDescent="0.25">
      <c r="A613" s="2" t="s">
        <v>5672</v>
      </c>
      <c r="B613" s="4">
        <v>44078</v>
      </c>
      <c r="C613" s="2" t="s">
        <v>5673</v>
      </c>
      <c r="D613" t="s">
        <v>6153</v>
      </c>
      <c r="E613" s="2">
        <v>1</v>
      </c>
      <c r="F613" s="2" t="str">
        <f>_xlfn.XLOOKUP(C613,[1]customers!$A$1:$A$1001,[1]customers!$B$1:$B$1001,,0)</f>
        <v>Harland Trematick</v>
      </c>
      <c r="G613" s="2" t="str">
        <f>IF(_xlfn.XLOOKUP(C613,[1]customers!$A$1:$A$1001,[1]customers!$C$1:$C$1001,,0)=0,"",_xlfn.XLOOKUP(C613,[1]customers!$A$1:$A$1001,[1]customers!$C$1:$C$1001,,0))</f>
        <v/>
      </c>
      <c r="H613" s="2" t="str">
        <f>_xlfn.XLOOKUP(C613,[1]customers!A$1:A$1001,[1]customers!$G$1:$G$1001,,0)</f>
        <v>Ireland</v>
      </c>
      <c r="I613" t="str">
        <f>INDEX([1]products!$A$1:$G$49,MATCH([1]orders!$D613,[1]products!$A$1:$A$49,0),MATCH([1]orders!I$1,[1]products!$A$1:$G$1,0))</f>
        <v>Exc</v>
      </c>
      <c r="J613" t="str">
        <f>INDEX([1]products!$A$1:$G$49,MATCH([1]orders!$D613,[1]products!$A$1:$A$49,0),MATCH([1]orders!J$1,[1]products!$A$1:$G$1,0))</f>
        <v>D</v>
      </c>
      <c r="K613" s="11">
        <f>INDEX([1]products!$A$1:$G$49,MATCH([1]orders!$D613,[1]products!$A$1:$A$49,0),MATCH([1]orders!K$1,[1]products!$A$1:$G$1,0))</f>
        <v>0.2</v>
      </c>
      <c r="L613" s="3">
        <f>INDEX([1]products!$A$1:$G$49,MATCH([1]orders!$D613,[1]products!$A$1:$A$49,0),MATCH([1]orders!L$1,[1]products!$A$1:$G$1,0))</f>
        <v>3.645</v>
      </c>
      <c r="M613" s="3">
        <f>L613*E613</f>
        <v>3.645</v>
      </c>
      <c r="N613" t="str">
        <f>IF(I613="Rob","Robusta",IF(I613="Exc","Excelsa",IF(I613="Ara","Arabica",IF(I613="Lib","Liberica",""))))</f>
        <v>Excelsa</v>
      </c>
      <c r="O613" t="str">
        <f>IF(J613="M","Medium",IF(J613="L","Light",IF(J613="D","Dark","")))</f>
        <v>Dark</v>
      </c>
      <c r="P613" t="str">
        <f>_xlfn.XLOOKUP(C613,[1]customers!$A$1:$A$1001,[1]customers!$I$1:$I$1001,,0)</f>
        <v>Yes</v>
      </c>
    </row>
    <row r="614" spans="1:16" x14ac:dyDescent="0.25">
      <c r="A614" s="2" t="s">
        <v>5513</v>
      </c>
      <c r="B614" s="4">
        <v>44079</v>
      </c>
      <c r="C614" s="2" t="s">
        <v>5514</v>
      </c>
      <c r="D614" t="s">
        <v>6167</v>
      </c>
      <c r="E614" s="2">
        <v>2</v>
      </c>
      <c r="F614" s="2" t="str">
        <f>_xlfn.XLOOKUP(C614,[1]customers!$A$1:$A$1001,[1]customers!$B$1:$B$1001,,0)</f>
        <v>Blake Kelloway</v>
      </c>
      <c r="G614" s="2" t="str">
        <f>IF(_xlfn.XLOOKUP(C614,[1]customers!$A$1:$A$1001,[1]customers!$C$1:$C$1001,,0)=0,"",_xlfn.XLOOKUP(C614,[1]customers!$A$1:$A$1001,[1]customers!$C$1:$C$1001,,0))</f>
        <v>bkellowayoo@omniture.com</v>
      </c>
      <c r="H614" s="2" t="str">
        <f>_xlfn.XLOOKUP(C614,[1]customers!A$1:A$1001,[1]customers!$G$1:$G$1001,,0)</f>
        <v>United States</v>
      </c>
      <c r="I614" t="str">
        <f>INDEX([1]products!$A$1:$G$49,MATCH([1]orders!$D614,[1]products!$A$1:$A$49,0),MATCH([1]orders!I$1,[1]products!$A$1:$G$1,0))</f>
        <v>Ara</v>
      </c>
      <c r="J614" t="str">
        <f>INDEX([1]products!$A$1:$G$49,MATCH([1]orders!$D614,[1]products!$A$1:$A$49,0),MATCH([1]orders!J$1,[1]products!$A$1:$G$1,0))</f>
        <v>L</v>
      </c>
      <c r="K614" s="11">
        <f>INDEX([1]products!$A$1:$G$49,MATCH([1]orders!$D614,[1]products!$A$1:$A$49,0),MATCH([1]orders!K$1,[1]products!$A$1:$G$1,0))</f>
        <v>0.2</v>
      </c>
      <c r="L614" s="3">
        <f>INDEX([1]products!$A$1:$G$49,MATCH([1]orders!$D614,[1]products!$A$1:$A$49,0),MATCH([1]orders!L$1,[1]products!$A$1:$G$1,0))</f>
        <v>3.8849999999999998</v>
      </c>
      <c r="M614" s="3">
        <f>L614*E614</f>
        <v>7.77</v>
      </c>
      <c r="N614" t="str">
        <f>IF(I614="Rob","Robusta",IF(I614="Exc","Excelsa",IF(I614="Ara","Arabica",IF(I614="Lib","Liberica",""))))</f>
        <v>Arabica</v>
      </c>
      <c r="O614" t="str">
        <f>IF(J614="M","Medium",IF(J614="L","Light",IF(J614="D","Dark","")))</f>
        <v>Light</v>
      </c>
      <c r="P614" t="str">
        <f>_xlfn.XLOOKUP(C614,[1]customers!$A$1:$A$1001,[1]customers!$I$1:$I$1001,,0)</f>
        <v>Yes</v>
      </c>
    </row>
    <row r="615" spans="1:16" x14ac:dyDescent="0.25">
      <c r="A615" s="2" t="s">
        <v>1621</v>
      </c>
      <c r="B615" s="4">
        <v>44080</v>
      </c>
      <c r="C615" s="2" t="s">
        <v>1622</v>
      </c>
      <c r="D615" t="s">
        <v>6161</v>
      </c>
      <c r="E615" s="2">
        <v>6</v>
      </c>
      <c r="F615" s="2" t="str">
        <f>_xlfn.XLOOKUP(C615,[1]customers!$A$1:$A$1001,[1]customers!$B$1:$B$1001,,0)</f>
        <v>Adriana Lazarus</v>
      </c>
      <c r="G615" s="2" t="str">
        <f>IF(_xlfn.XLOOKUP(C615,[1]customers!$A$1:$A$1001,[1]customers!$C$1:$C$1001,,0)=0,"",_xlfn.XLOOKUP(C615,[1]customers!$A$1:$A$1001,[1]customers!$C$1:$C$1001,,0))</f>
        <v/>
      </c>
      <c r="H615" s="2" t="str">
        <f>_xlfn.XLOOKUP(C615,[1]customers!A$1:A$1001,[1]customers!$G$1:$G$1001,,0)</f>
        <v>United States</v>
      </c>
      <c r="I615" t="str">
        <f>INDEX([1]products!$A$1:$G$49,MATCH([1]orders!$D615,[1]products!$A$1:$A$49,0),MATCH([1]orders!I$1,[1]products!$A$1:$G$1,0))</f>
        <v>Lib</v>
      </c>
      <c r="J615" t="str">
        <f>INDEX([1]products!$A$1:$G$49,MATCH([1]orders!$D615,[1]products!$A$1:$A$49,0),MATCH([1]orders!J$1,[1]products!$A$1:$G$1,0))</f>
        <v>L</v>
      </c>
      <c r="K615" s="11">
        <f>INDEX([1]products!$A$1:$G$49,MATCH([1]orders!$D615,[1]products!$A$1:$A$49,0),MATCH([1]orders!K$1,[1]products!$A$1:$G$1,0))</f>
        <v>0.5</v>
      </c>
      <c r="L615" s="3">
        <f>INDEX([1]products!$A$1:$G$49,MATCH([1]orders!$D615,[1]products!$A$1:$A$49,0),MATCH([1]orders!L$1,[1]products!$A$1:$G$1,0))</f>
        <v>9.51</v>
      </c>
      <c r="M615" s="3">
        <f>L615*E615</f>
        <v>57.06</v>
      </c>
      <c r="N615" t="str">
        <f>IF(I615="Rob","Robusta",IF(I615="Exc","Excelsa",IF(I615="Ara","Arabica",IF(I615="Lib","Liberica",""))))</f>
        <v>Liberica</v>
      </c>
      <c r="O615" t="str">
        <f>IF(J615="M","Medium",IF(J615="L","Light",IF(J615="D","Dark","")))</f>
        <v>Light</v>
      </c>
      <c r="P615" t="str">
        <f>_xlfn.XLOOKUP(C615,[1]customers!$A$1:$A$1001,[1]customers!$I$1:$I$1001,,0)</f>
        <v>No</v>
      </c>
    </row>
    <row r="616" spans="1:16" x14ac:dyDescent="0.25">
      <c r="A616" s="2" t="s">
        <v>5844</v>
      </c>
      <c r="B616" s="4">
        <v>44081</v>
      </c>
      <c r="C616" s="2" t="s">
        <v>5845</v>
      </c>
      <c r="D616" t="s">
        <v>6155</v>
      </c>
      <c r="E616" s="2">
        <v>1</v>
      </c>
      <c r="F616" s="2" t="str">
        <f>_xlfn.XLOOKUP(C616,[1]customers!$A$1:$A$1001,[1]customers!$B$1:$B$1001,,0)</f>
        <v>Rickie Faltin</v>
      </c>
      <c r="G616" s="2" t="str">
        <f>IF(_xlfn.XLOOKUP(C616,[1]customers!$A$1:$A$1001,[1]customers!$C$1:$C$1001,,0)=0,"",_xlfn.XLOOKUP(C616,[1]customers!$A$1:$A$1001,[1]customers!$C$1:$C$1001,,0))</f>
        <v>rfaltinqb@topsy.com</v>
      </c>
      <c r="H616" s="2" t="str">
        <f>_xlfn.XLOOKUP(C616,[1]customers!A$1:A$1001,[1]customers!$G$1:$G$1001,,0)</f>
        <v>Ireland</v>
      </c>
      <c r="I616" t="str">
        <f>INDEX([1]products!$A$1:$G$49,MATCH([1]orders!$D616,[1]products!$A$1:$A$49,0),MATCH([1]orders!I$1,[1]products!$A$1:$G$1,0))</f>
        <v>Ara</v>
      </c>
      <c r="J616" t="str">
        <f>INDEX([1]products!$A$1:$G$49,MATCH([1]orders!$D616,[1]products!$A$1:$A$49,0),MATCH([1]orders!J$1,[1]products!$A$1:$G$1,0))</f>
        <v>M</v>
      </c>
      <c r="K616" s="11">
        <f>INDEX([1]products!$A$1:$G$49,MATCH([1]orders!$D616,[1]products!$A$1:$A$49,0),MATCH([1]orders!K$1,[1]products!$A$1:$G$1,0))</f>
        <v>1</v>
      </c>
      <c r="L616" s="3">
        <f>INDEX([1]products!$A$1:$G$49,MATCH([1]orders!$D616,[1]products!$A$1:$A$49,0),MATCH([1]orders!L$1,[1]products!$A$1:$G$1,0))</f>
        <v>11.25</v>
      </c>
      <c r="M616" s="3">
        <f>L616*E616</f>
        <v>11.25</v>
      </c>
      <c r="N616" t="str">
        <f>IF(I616="Rob","Robusta",IF(I616="Exc","Excelsa",IF(I616="Ara","Arabica",IF(I616="Lib","Liberica",""))))</f>
        <v>Arabica</v>
      </c>
      <c r="O616" t="str">
        <f>IF(J616="M","Medium",IF(J616="L","Light",IF(J616="D","Dark","")))</f>
        <v>Medium</v>
      </c>
      <c r="P616" t="str">
        <f>_xlfn.XLOOKUP(C616,[1]customers!$A$1:$A$1001,[1]customers!$I$1:$I$1001,,0)</f>
        <v>No</v>
      </c>
    </row>
    <row r="617" spans="1:16" x14ac:dyDescent="0.25">
      <c r="A617" s="2" t="s">
        <v>2763</v>
      </c>
      <c r="B617" s="4">
        <v>44082</v>
      </c>
      <c r="C617" s="2" t="s">
        <v>2764</v>
      </c>
      <c r="D617" t="s">
        <v>6145</v>
      </c>
      <c r="E617" s="2">
        <v>2</v>
      </c>
      <c r="F617" s="2" t="str">
        <f>_xlfn.XLOOKUP(C617,[1]customers!$A$1:$A$1001,[1]customers!$B$1:$B$1001,,0)</f>
        <v>Benedetto Gozzett</v>
      </c>
      <c r="G617" s="2" t="str">
        <f>IF(_xlfn.XLOOKUP(C617,[1]customers!$A$1:$A$1001,[1]customers!$C$1:$C$1001,,0)=0,"",_xlfn.XLOOKUP(C617,[1]customers!$A$1:$A$1001,[1]customers!$C$1:$C$1001,,0))</f>
        <v>bgozzettb7@github.com</v>
      </c>
      <c r="H617" s="2" t="str">
        <f>_xlfn.XLOOKUP(C617,[1]customers!A$1:A$1001,[1]customers!$G$1:$G$1001,,0)</f>
        <v>United States</v>
      </c>
      <c r="I617" t="str">
        <f>INDEX([1]products!$A$1:$G$49,MATCH([1]orders!$D617,[1]products!$A$1:$A$49,0),MATCH([1]orders!I$1,[1]products!$A$1:$G$1,0))</f>
        <v>Lib</v>
      </c>
      <c r="J617" t="str">
        <f>INDEX([1]products!$A$1:$G$49,MATCH([1]orders!$D617,[1]products!$A$1:$A$49,0),MATCH([1]orders!J$1,[1]products!$A$1:$G$1,0))</f>
        <v>L</v>
      </c>
      <c r="K617" s="11">
        <f>INDEX([1]products!$A$1:$G$49,MATCH([1]orders!$D617,[1]products!$A$1:$A$49,0),MATCH([1]orders!K$1,[1]products!$A$1:$G$1,0))</f>
        <v>0.2</v>
      </c>
      <c r="L617" s="3">
        <f>INDEX([1]products!$A$1:$G$49,MATCH([1]orders!$D617,[1]products!$A$1:$A$49,0),MATCH([1]orders!L$1,[1]products!$A$1:$G$1,0))</f>
        <v>4.7549999999999999</v>
      </c>
      <c r="M617" s="3">
        <f>L617*E617</f>
        <v>9.51</v>
      </c>
      <c r="N617" t="str">
        <f>IF(I617="Rob","Robusta",IF(I617="Exc","Excelsa",IF(I617="Ara","Arabica",IF(I617="Lib","Liberica",""))))</f>
        <v>Liberica</v>
      </c>
      <c r="O617" t="str">
        <f>IF(J617="M","Medium",IF(J617="L","Light",IF(J617="D","Dark","")))</f>
        <v>Light</v>
      </c>
      <c r="P617" t="str">
        <f>_xlfn.XLOOKUP(C617,[1]customers!$A$1:$A$1001,[1]customers!$I$1:$I$1001,,0)</f>
        <v>No</v>
      </c>
    </row>
    <row r="618" spans="1:16" x14ac:dyDescent="0.25">
      <c r="A618" s="2" t="s">
        <v>1475</v>
      </c>
      <c r="B618" s="4">
        <v>44083</v>
      </c>
      <c r="C618" s="2" t="s">
        <v>1476</v>
      </c>
      <c r="D618" t="s">
        <v>6166</v>
      </c>
      <c r="E618" s="2">
        <v>2</v>
      </c>
      <c r="F618" s="2" t="str">
        <f>_xlfn.XLOOKUP(C618,[1]customers!$A$1:$A$1001,[1]customers!$B$1:$B$1001,,0)</f>
        <v>Ethelda Hobbing</v>
      </c>
      <c r="G618" s="2" t="str">
        <f>IF(_xlfn.XLOOKUP(C618,[1]customers!$A$1:$A$1001,[1]customers!$C$1:$C$1001,,0)=0,"",_xlfn.XLOOKUP(C618,[1]customers!$A$1:$A$1001,[1]customers!$C$1:$C$1001,,0))</f>
        <v>ehobbing4v@nsw.gov.au</v>
      </c>
      <c r="H618" s="2" t="str">
        <f>_xlfn.XLOOKUP(C618,[1]customers!A$1:A$1001,[1]customers!$G$1:$G$1001,,0)</f>
        <v>United States</v>
      </c>
      <c r="I618" t="str">
        <f>INDEX([1]products!$A$1:$G$49,MATCH([1]orders!$D618,[1]products!$A$1:$A$49,0),MATCH([1]orders!I$1,[1]products!$A$1:$G$1,0))</f>
        <v>Exc</v>
      </c>
      <c r="J618" t="str">
        <f>INDEX([1]products!$A$1:$G$49,MATCH([1]orders!$D618,[1]products!$A$1:$A$49,0),MATCH([1]orders!J$1,[1]products!$A$1:$G$1,0))</f>
        <v>M</v>
      </c>
      <c r="K618" s="11">
        <f>INDEX([1]products!$A$1:$G$49,MATCH([1]orders!$D618,[1]products!$A$1:$A$49,0),MATCH([1]orders!K$1,[1]products!$A$1:$G$1,0))</f>
        <v>2.5</v>
      </c>
      <c r="L618" s="3">
        <f>INDEX([1]products!$A$1:$G$49,MATCH([1]orders!$D618,[1]products!$A$1:$A$49,0),MATCH([1]orders!L$1,[1]products!$A$1:$G$1,0))</f>
        <v>31.624999999999996</v>
      </c>
      <c r="M618" s="3">
        <f>L618*E618</f>
        <v>63.249999999999993</v>
      </c>
      <c r="N618" t="str">
        <f>IF(I618="Rob","Robusta",IF(I618="Exc","Excelsa",IF(I618="Ara","Arabica",IF(I618="Lib","Liberica",""))))</f>
        <v>Excelsa</v>
      </c>
      <c r="O618" t="str">
        <f>IF(J618="M","Medium",IF(J618="L","Light",IF(J618="D","Dark","")))</f>
        <v>Medium</v>
      </c>
      <c r="P618" t="str">
        <f>_xlfn.XLOOKUP(C618,[1]customers!$A$1:$A$1001,[1]customers!$I$1:$I$1001,,0)</f>
        <v>Yes</v>
      </c>
    </row>
    <row r="619" spans="1:16" x14ac:dyDescent="0.25">
      <c r="A619" s="2" t="s">
        <v>4439</v>
      </c>
      <c r="B619" s="4">
        <v>44084</v>
      </c>
      <c r="C619" s="2" t="s">
        <v>4440</v>
      </c>
      <c r="D619" t="s">
        <v>6158</v>
      </c>
      <c r="E619" s="2">
        <v>4</v>
      </c>
      <c r="F619" s="2" t="str">
        <f>_xlfn.XLOOKUP(C619,[1]customers!$A$1:$A$1001,[1]customers!$B$1:$B$1001,,0)</f>
        <v>Orland Tadman</v>
      </c>
      <c r="G619" s="2" t="str">
        <f>IF(_xlfn.XLOOKUP(C619,[1]customers!$A$1:$A$1001,[1]customers!$C$1:$C$1001,,0)=0,"",_xlfn.XLOOKUP(C619,[1]customers!$A$1:$A$1001,[1]customers!$C$1:$C$1001,,0))</f>
        <v>otadmanjf@ft.com</v>
      </c>
      <c r="H619" s="2" t="str">
        <f>_xlfn.XLOOKUP(C619,[1]customers!A$1:A$1001,[1]customers!$G$1:$G$1001,,0)</f>
        <v>United States</v>
      </c>
      <c r="I619" t="str">
        <f>INDEX([1]products!$A$1:$G$49,MATCH([1]orders!$D619,[1]products!$A$1:$A$49,0),MATCH([1]orders!I$1,[1]products!$A$1:$G$1,0))</f>
        <v>Ara</v>
      </c>
      <c r="J619" t="str">
        <f>INDEX([1]products!$A$1:$G$49,MATCH([1]orders!$D619,[1]products!$A$1:$A$49,0),MATCH([1]orders!J$1,[1]products!$A$1:$G$1,0))</f>
        <v>D</v>
      </c>
      <c r="K619" s="11">
        <f>INDEX([1]products!$A$1:$G$49,MATCH([1]orders!$D619,[1]products!$A$1:$A$49,0),MATCH([1]orders!K$1,[1]products!$A$1:$G$1,0))</f>
        <v>0.5</v>
      </c>
      <c r="L619" s="3">
        <f>INDEX([1]products!$A$1:$G$49,MATCH([1]orders!$D619,[1]products!$A$1:$A$49,0),MATCH([1]orders!L$1,[1]products!$A$1:$G$1,0))</f>
        <v>5.97</v>
      </c>
      <c r="M619" s="3">
        <f>L619*E619</f>
        <v>23.88</v>
      </c>
      <c r="N619" t="str">
        <f>IF(I619="Rob","Robusta",IF(I619="Exc","Excelsa",IF(I619="Ara","Arabica",IF(I619="Lib","Liberica",""))))</f>
        <v>Arabica</v>
      </c>
      <c r="O619" t="str">
        <f>IF(J619="M","Medium",IF(J619="L","Light",IF(J619="D","Dark","")))</f>
        <v>Dark</v>
      </c>
      <c r="P619" t="str">
        <f>_xlfn.XLOOKUP(C619,[1]customers!$A$1:$A$1001,[1]customers!$I$1:$I$1001,,0)</f>
        <v>Yes</v>
      </c>
    </row>
    <row r="620" spans="1:16" x14ac:dyDescent="0.25">
      <c r="A620" s="2" t="s">
        <v>4417</v>
      </c>
      <c r="B620" s="4">
        <v>44085</v>
      </c>
      <c r="C620" s="2" t="s">
        <v>4418</v>
      </c>
      <c r="D620" t="s">
        <v>6164</v>
      </c>
      <c r="E620" s="2">
        <v>5</v>
      </c>
      <c r="F620" s="2" t="str">
        <f>_xlfn.XLOOKUP(C620,[1]customers!$A$1:$A$1001,[1]customers!$B$1:$B$1001,,0)</f>
        <v>Davida Caro</v>
      </c>
      <c r="G620" s="2" t="str">
        <f>IF(_xlfn.XLOOKUP(C620,[1]customers!$A$1:$A$1001,[1]customers!$C$1:$C$1001,,0)=0,"",_xlfn.XLOOKUP(C620,[1]customers!$A$1:$A$1001,[1]customers!$C$1:$C$1001,,0))</f>
        <v>dcarojb@twitter.com</v>
      </c>
      <c r="H620" s="2" t="str">
        <f>_xlfn.XLOOKUP(C620,[1]customers!A$1:A$1001,[1]customers!$G$1:$G$1001,,0)</f>
        <v>United States</v>
      </c>
      <c r="I620" t="str">
        <f>INDEX([1]products!$A$1:$G$49,MATCH([1]orders!$D620,[1]products!$A$1:$A$49,0),MATCH([1]orders!I$1,[1]products!$A$1:$G$1,0))</f>
        <v>Lib</v>
      </c>
      <c r="J620" t="str">
        <f>INDEX([1]products!$A$1:$G$49,MATCH([1]orders!$D620,[1]products!$A$1:$A$49,0),MATCH([1]orders!J$1,[1]products!$A$1:$G$1,0))</f>
        <v>L</v>
      </c>
      <c r="K620" s="11">
        <f>INDEX([1]products!$A$1:$G$49,MATCH([1]orders!$D620,[1]products!$A$1:$A$49,0),MATCH([1]orders!K$1,[1]products!$A$1:$G$1,0))</f>
        <v>2.5</v>
      </c>
      <c r="L620" s="3">
        <f>INDEX([1]products!$A$1:$G$49,MATCH([1]orders!$D620,[1]products!$A$1:$A$49,0),MATCH([1]orders!L$1,[1]products!$A$1:$G$1,0))</f>
        <v>36.454999999999998</v>
      </c>
      <c r="M620" s="3">
        <f>L620*E620</f>
        <v>182.27499999999998</v>
      </c>
      <c r="N620" t="str">
        <f>IF(I620="Rob","Robusta",IF(I620="Exc","Excelsa",IF(I620="Ara","Arabica",IF(I620="Lib","Liberica",""))))</f>
        <v>Liberica</v>
      </c>
      <c r="O620" t="str">
        <f>IF(J620="M","Medium",IF(J620="L","Light",IF(J620="D","Dark","")))</f>
        <v>Light</v>
      </c>
      <c r="P620" t="str">
        <f>_xlfn.XLOOKUP(C620,[1]customers!$A$1:$A$1001,[1]customers!$I$1:$I$1001,,0)</f>
        <v>Yes</v>
      </c>
    </row>
    <row r="621" spans="1:16" x14ac:dyDescent="0.25">
      <c r="A621" s="2" t="s">
        <v>5199</v>
      </c>
      <c r="B621" s="4">
        <v>44086</v>
      </c>
      <c r="C621" s="2" t="s">
        <v>5200</v>
      </c>
      <c r="D621" t="s">
        <v>6149</v>
      </c>
      <c r="E621" s="2">
        <v>4</v>
      </c>
      <c r="F621" s="2" t="str">
        <f>_xlfn.XLOOKUP(C621,[1]customers!$A$1:$A$1001,[1]customers!$B$1:$B$1001,,0)</f>
        <v>Lenette Dwerryhouse</v>
      </c>
      <c r="G621" s="2" t="str">
        <f>IF(_xlfn.XLOOKUP(C621,[1]customers!$A$1:$A$1001,[1]customers!$C$1:$C$1001,,0)=0,"",_xlfn.XLOOKUP(C621,[1]customers!$A$1:$A$1001,[1]customers!$C$1:$C$1001,,0))</f>
        <v>ldwerryhousen5@gravatar.com</v>
      </c>
      <c r="H621" s="2" t="str">
        <f>_xlfn.XLOOKUP(C621,[1]customers!A$1:A$1001,[1]customers!$G$1:$G$1001,,0)</f>
        <v>United States</v>
      </c>
      <c r="I621" t="str">
        <f>INDEX([1]products!$A$1:$G$49,MATCH([1]orders!$D621,[1]products!$A$1:$A$49,0),MATCH([1]orders!I$1,[1]products!$A$1:$G$1,0))</f>
        <v>Rob</v>
      </c>
      <c r="J621" t="str">
        <f>INDEX([1]products!$A$1:$G$49,MATCH([1]orders!$D621,[1]products!$A$1:$A$49,0),MATCH([1]orders!J$1,[1]products!$A$1:$G$1,0))</f>
        <v>D</v>
      </c>
      <c r="K621" s="11">
        <f>INDEX([1]products!$A$1:$G$49,MATCH([1]orders!$D621,[1]products!$A$1:$A$49,0),MATCH([1]orders!K$1,[1]products!$A$1:$G$1,0))</f>
        <v>2.5</v>
      </c>
      <c r="L621" s="3">
        <f>INDEX([1]products!$A$1:$G$49,MATCH([1]orders!$D621,[1]products!$A$1:$A$49,0),MATCH([1]orders!L$1,[1]products!$A$1:$G$1,0))</f>
        <v>20.584999999999997</v>
      </c>
      <c r="M621" s="3">
        <f>L621*E621</f>
        <v>82.339999999999989</v>
      </c>
      <c r="N621" t="str">
        <f>IF(I621="Rob","Robusta",IF(I621="Exc","Excelsa",IF(I621="Ara","Arabica",IF(I621="Lib","Liberica",""))))</f>
        <v>Robusta</v>
      </c>
      <c r="O621" t="str">
        <f>IF(J621="M","Medium",IF(J621="L","Light",IF(J621="D","Dark","")))</f>
        <v>Dark</v>
      </c>
      <c r="P621" t="str">
        <f>_xlfn.XLOOKUP(C621,[1]customers!$A$1:$A$1001,[1]customers!$I$1:$I$1001,,0)</f>
        <v>Yes</v>
      </c>
    </row>
    <row r="622" spans="1:16" x14ac:dyDescent="0.25">
      <c r="A622" s="2" t="s">
        <v>715</v>
      </c>
      <c r="B622" s="4">
        <v>44087</v>
      </c>
      <c r="C622" s="2" t="s">
        <v>716</v>
      </c>
      <c r="D622" t="s">
        <v>6162</v>
      </c>
      <c r="E622" s="2">
        <v>3</v>
      </c>
      <c r="F622" s="2" t="str">
        <f>_xlfn.XLOOKUP(C622,[1]customers!$A$1:$A$1001,[1]customers!$B$1:$B$1001,,0)</f>
        <v>Jessica McNess</v>
      </c>
      <c r="G622" s="2" t="str">
        <f>IF(_xlfn.XLOOKUP(C622,[1]customers!$A$1:$A$1001,[1]customers!$C$1:$C$1001,,0)=0,"",_xlfn.XLOOKUP(C622,[1]customers!$A$1:$A$1001,[1]customers!$C$1:$C$1001,,0))</f>
        <v/>
      </c>
      <c r="H622" s="2" t="str">
        <f>_xlfn.XLOOKUP(C622,[1]customers!A$1:A$1001,[1]customers!$G$1:$G$1001,,0)</f>
        <v>United States</v>
      </c>
      <c r="I622" t="str">
        <f>INDEX([1]products!$A$1:$G$49,MATCH([1]orders!$D622,[1]products!$A$1:$A$49,0),MATCH([1]orders!I$1,[1]products!$A$1:$G$1,0))</f>
        <v>Lib</v>
      </c>
      <c r="J622" t="str">
        <f>INDEX([1]products!$A$1:$G$49,MATCH([1]orders!$D622,[1]products!$A$1:$A$49,0),MATCH([1]orders!J$1,[1]products!$A$1:$G$1,0))</f>
        <v>M</v>
      </c>
      <c r="K622" s="11">
        <f>INDEX([1]products!$A$1:$G$49,MATCH([1]orders!$D622,[1]products!$A$1:$A$49,0),MATCH([1]orders!K$1,[1]products!$A$1:$G$1,0))</f>
        <v>1</v>
      </c>
      <c r="L622" s="3">
        <f>INDEX([1]products!$A$1:$G$49,MATCH([1]orders!$D622,[1]products!$A$1:$A$49,0),MATCH([1]orders!L$1,[1]products!$A$1:$G$1,0))</f>
        <v>14.55</v>
      </c>
      <c r="M622" s="3">
        <f>L622*E622</f>
        <v>43.650000000000006</v>
      </c>
      <c r="N622" t="str">
        <f>IF(I622="Rob","Robusta",IF(I622="Exc","Excelsa",IF(I622="Ara","Arabica",IF(I622="Lib","Liberica",""))))</f>
        <v>Liberica</v>
      </c>
      <c r="O622" t="str">
        <f>IF(J622="M","Medium",IF(J622="L","Light",IF(J622="D","Dark","")))</f>
        <v>Medium</v>
      </c>
      <c r="P622" t="str">
        <f>_xlfn.XLOOKUP(C622,[1]customers!$A$1:$A$1001,[1]customers!$I$1:$I$1001,,0)</f>
        <v>No</v>
      </c>
    </row>
    <row r="623" spans="1:16" x14ac:dyDescent="0.25">
      <c r="A623" s="2" t="s">
        <v>4938</v>
      </c>
      <c r="B623" s="4">
        <v>44088</v>
      </c>
      <c r="C623" s="2" t="s">
        <v>4939</v>
      </c>
      <c r="D623" t="s">
        <v>6141</v>
      </c>
      <c r="E623" s="2">
        <v>6</v>
      </c>
      <c r="F623" s="2" t="str">
        <f>_xlfn.XLOOKUP(C623,[1]customers!$A$1:$A$1001,[1]customers!$B$1:$B$1001,,0)</f>
        <v>Beryl Osborn</v>
      </c>
      <c r="G623" s="2" t="str">
        <f>IF(_xlfn.XLOOKUP(C623,[1]customers!$A$1:$A$1001,[1]customers!$C$1:$C$1001,,0)=0,"",_xlfn.XLOOKUP(C623,[1]customers!$A$1:$A$1001,[1]customers!$C$1:$C$1001,,0))</f>
        <v/>
      </c>
      <c r="H623" s="2" t="str">
        <f>_xlfn.XLOOKUP(C623,[1]customers!A$1:A$1001,[1]customers!$G$1:$G$1001,,0)</f>
        <v>United States</v>
      </c>
      <c r="I623" t="str">
        <f>INDEX([1]products!$A$1:$G$49,MATCH([1]orders!$D623,[1]products!$A$1:$A$49,0),MATCH([1]orders!I$1,[1]products!$A$1:$G$1,0))</f>
        <v>Exc</v>
      </c>
      <c r="J623" t="str">
        <f>INDEX([1]products!$A$1:$G$49,MATCH([1]orders!$D623,[1]products!$A$1:$A$49,0),MATCH([1]orders!J$1,[1]products!$A$1:$G$1,0))</f>
        <v>M</v>
      </c>
      <c r="K623" s="11">
        <f>INDEX([1]products!$A$1:$G$49,MATCH([1]orders!$D623,[1]products!$A$1:$A$49,0),MATCH([1]orders!K$1,[1]products!$A$1:$G$1,0))</f>
        <v>1</v>
      </c>
      <c r="L623" s="3">
        <f>INDEX([1]products!$A$1:$G$49,MATCH([1]orders!$D623,[1]products!$A$1:$A$49,0),MATCH([1]orders!L$1,[1]products!$A$1:$G$1,0))</f>
        <v>13.75</v>
      </c>
      <c r="M623" s="3">
        <f>L623*E623</f>
        <v>82.5</v>
      </c>
      <c r="N623" t="str">
        <f>IF(I623="Rob","Robusta",IF(I623="Exc","Excelsa",IF(I623="Ara","Arabica",IF(I623="Lib","Liberica",""))))</f>
        <v>Excelsa</v>
      </c>
      <c r="O623" t="str">
        <f>IF(J623="M","Medium",IF(J623="L","Light",IF(J623="D","Dark","")))</f>
        <v>Medium</v>
      </c>
      <c r="P623" t="str">
        <f>_xlfn.XLOOKUP(C623,[1]customers!$A$1:$A$1001,[1]customers!$I$1:$I$1001,,0)</f>
        <v>Yes</v>
      </c>
    </row>
    <row r="624" spans="1:16" x14ac:dyDescent="0.25">
      <c r="A624" s="2" t="s">
        <v>4625</v>
      </c>
      <c r="B624" s="4">
        <v>44089</v>
      </c>
      <c r="C624" s="2" t="s">
        <v>4626</v>
      </c>
      <c r="D624" t="s">
        <v>6184</v>
      </c>
      <c r="E624" s="2">
        <v>2</v>
      </c>
      <c r="F624" s="2" t="str">
        <f>_xlfn.XLOOKUP(C624,[1]customers!$A$1:$A$1001,[1]customers!$B$1:$B$1001,,0)</f>
        <v>Jacquelyn Maha</v>
      </c>
      <c r="G624" s="2" t="str">
        <f>IF(_xlfn.XLOOKUP(C624,[1]customers!$A$1:$A$1001,[1]customers!$C$1:$C$1001,,0)=0,"",_xlfn.XLOOKUP(C624,[1]customers!$A$1:$A$1001,[1]customers!$C$1:$C$1001,,0))</f>
        <v>jmahakc@cyberchimps.com</v>
      </c>
      <c r="H624" s="2" t="str">
        <f>_xlfn.XLOOKUP(C624,[1]customers!A$1:A$1001,[1]customers!$G$1:$G$1001,,0)</f>
        <v>United States</v>
      </c>
      <c r="I624" t="str">
        <f>INDEX([1]products!$A$1:$G$49,MATCH([1]orders!$D624,[1]products!$A$1:$A$49,0),MATCH([1]orders!I$1,[1]products!$A$1:$G$1,0))</f>
        <v>Exc</v>
      </c>
      <c r="J624" t="str">
        <f>INDEX([1]products!$A$1:$G$49,MATCH([1]orders!$D624,[1]products!$A$1:$A$49,0),MATCH([1]orders!J$1,[1]products!$A$1:$G$1,0))</f>
        <v>L</v>
      </c>
      <c r="K624" s="11">
        <f>INDEX([1]products!$A$1:$G$49,MATCH([1]orders!$D624,[1]products!$A$1:$A$49,0),MATCH([1]orders!K$1,[1]products!$A$1:$G$1,0))</f>
        <v>0.2</v>
      </c>
      <c r="L624" s="3">
        <f>INDEX([1]products!$A$1:$G$49,MATCH([1]orders!$D624,[1]products!$A$1:$A$49,0),MATCH([1]orders!L$1,[1]products!$A$1:$G$1,0))</f>
        <v>4.4550000000000001</v>
      </c>
      <c r="M624" s="3">
        <f>L624*E624</f>
        <v>8.91</v>
      </c>
      <c r="N624" t="str">
        <f>IF(I624="Rob","Robusta",IF(I624="Exc","Excelsa",IF(I624="Ara","Arabica",IF(I624="Lib","Liberica",""))))</f>
        <v>Excelsa</v>
      </c>
      <c r="O624" t="str">
        <f>IF(J624="M","Medium",IF(J624="L","Light",IF(J624="D","Dark","")))</f>
        <v>Light</v>
      </c>
      <c r="P624" t="str">
        <f>_xlfn.XLOOKUP(C624,[1]customers!$A$1:$A$1001,[1]customers!$I$1:$I$1001,,0)</f>
        <v>No</v>
      </c>
    </row>
    <row r="625" spans="1:16" x14ac:dyDescent="0.25">
      <c r="A625" s="2" t="s">
        <v>4915</v>
      </c>
      <c r="B625" s="4">
        <v>44090</v>
      </c>
      <c r="C625" s="2" t="s">
        <v>4916</v>
      </c>
      <c r="D625" t="s">
        <v>6160</v>
      </c>
      <c r="E625" s="2">
        <v>5</v>
      </c>
      <c r="F625" s="2" t="str">
        <f>_xlfn.XLOOKUP(C625,[1]customers!$A$1:$A$1001,[1]customers!$B$1:$B$1001,,0)</f>
        <v>Chris Croster</v>
      </c>
      <c r="G625" s="2" t="str">
        <f>IF(_xlfn.XLOOKUP(C625,[1]customers!$A$1:$A$1001,[1]customers!$C$1:$C$1001,,0)=0,"",_xlfn.XLOOKUP(C625,[1]customers!$A$1:$A$1001,[1]customers!$C$1:$C$1001,,0))</f>
        <v>ccrosterlr@gov.uk</v>
      </c>
      <c r="H625" s="2" t="str">
        <f>_xlfn.XLOOKUP(C625,[1]customers!A$1:A$1001,[1]customers!$G$1:$G$1001,,0)</f>
        <v>United States</v>
      </c>
      <c r="I625" t="str">
        <f>INDEX([1]products!$A$1:$G$49,MATCH([1]orders!$D625,[1]products!$A$1:$A$49,0),MATCH([1]orders!I$1,[1]products!$A$1:$G$1,0))</f>
        <v>Lib</v>
      </c>
      <c r="J625" t="str">
        <f>INDEX([1]products!$A$1:$G$49,MATCH([1]orders!$D625,[1]products!$A$1:$A$49,0),MATCH([1]orders!J$1,[1]products!$A$1:$G$1,0))</f>
        <v>M</v>
      </c>
      <c r="K625" s="11">
        <f>INDEX([1]products!$A$1:$G$49,MATCH([1]orders!$D625,[1]products!$A$1:$A$49,0),MATCH([1]orders!K$1,[1]products!$A$1:$G$1,0))</f>
        <v>0.5</v>
      </c>
      <c r="L625" s="3">
        <f>INDEX([1]products!$A$1:$G$49,MATCH([1]orders!$D625,[1]products!$A$1:$A$49,0),MATCH([1]orders!L$1,[1]products!$A$1:$G$1,0))</f>
        <v>8.73</v>
      </c>
      <c r="M625" s="3">
        <f>L625*E625</f>
        <v>43.650000000000006</v>
      </c>
      <c r="N625" t="str">
        <f>IF(I625="Rob","Robusta",IF(I625="Exc","Excelsa",IF(I625="Ara","Arabica",IF(I625="Lib","Liberica",""))))</f>
        <v>Liberica</v>
      </c>
      <c r="O625" t="str">
        <f>IF(J625="M","Medium",IF(J625="L","Light",IF(J625="D","Dark","")))</f>
        <v>Medium</v>
      </c>
      <c r="P625" t="str">
        <f>_xlfn.XLOOKUP(C625,[1]customers!$A$1:$A$1001,[1]customers!$I$1:$I$1001,,0)</f>
        <v>Yes</v>
      </c>
    </row>
    <row r="626" spans="1:16" x14ac:dyDescent="0.25">
      <c r="A626" s="2" t="s">
        <v>1384</v>
      </c>
      <c r="B626" s="4">
        <v>44091</v>
      </c>
      <c r="C626" s="2" t="s">
        <v>1385</v>
      </c>
      <c r="D626" t="s">
        <v>6164</v>
      </c>
      <c r="E626" s="2">
        <v>6</v>
      </c>
      <c r="F626" s="2" t="str">
        <f>_xlfn.XLOOKUP(C626,[1]customers!$A$1:$A$1001,[1]customers!$B$1:$B$1001,,0)</f>
        <v>Alexa Sizey</v>
      </c>
      <c r="G626" s="2" t="str">
        <f>IF(_xlfn.XLOOKUP(C626,[1]customers!$A$1:$A$1001,[1]customers!$C$1:$C$1001,,0)=0,"",_xlfn.XLOOKUP(C626,[1]customers!$A$1:$A$1001,[1]customers!$C$1:$C$1001,,0))</f>
        <v/>
      </c>
      <c r="H626" s="2" t="str">
        <f>_xlfn.XLOOKUP(C626,[1]customers!A$1:A$1001,[1]customers!$G$1:$G$1001,,0)</f>
        <v>United States</v>
      </c>
      <c r="I626" t="str">
        <f>INDEX([1]products!$A$1:$G$49,MATCH([1]orders!$D626,[1]products!$A$1:$A$49,0),MATCH([1]orders!I$1,[1]products!$A$1:$G$1,0))</f>
        <v>Lib</v>
      </c>
      <c r="J626" t="str">
        <f>INDEX([1]products!$A$1:$G$49,MATCH([1]orders!$D626,[1]products!$A$1:$A$49,0),MATCH([1]orders!J$1,[1]products!$A$1:$G$1,0))</f>
        <v>L</v>
      </c>
      <c r="K626" s="11">
        <f>INDEX([1]products!$A$1:$G$49,MATCH([1]orders!$D626,[1]products!$A$1:$A$49,0),MATCH([1]orders!K$1,[1]products!$A$1:$G$1,0))</f>
        <v>2.5</v>
      </c>
      <c r="L626" s="3">
        <f>INDEX([1]products!$A$1:$G$49,MATCH([1]orders!$D626,[1]products!$A$1:$A$49,0),MATCH([1]orders!L$1,[1]products!$A$1:$G$1,0))</f>
        <v>36.454999999999998</v>
      </c>
      <c r="M626" s="3">
        <f>L626*E626</f>
        <v>218.73</v>
      </c>
      <c r="N626" t="str">
        <f>IF(I626="Rob","Robusta",IF(I626="Exc","Excelsa",IF(I626="Ara","Arabica",IF(I626="Lib","Liberica",""))))</f>
        <v>Liberica</v>
      </c>
      <c r="O626" t="str">
        <f>IF(J626="M","Medium",IF(J626="L","Light",IF(J626="D","Dark","")))</f>
        <v>Light</v>
      </c>
      <c r="P626" t="str">
        <f>_xlfn.XLOOKUP(C626,[1]customers!$A$1:$A$1001,[1]customers!$I$1:$I$1001,,0)</f>
        <v>No</v>
      </c>
    </row>
    <row r="627" spans="1:16" x14ac:dyDescent="0.25">
      <c r="A627" s="2" t="s">
        <v>1719</v>
      </c>
      <c r="B627" s="4">
        <v>44092</v>
      </c>
      <c r="C627" s="2" t="s">
        <v>1720</v>
      </c>
      <c r="D627" t="s">
        <v>6155</v>
      </c>
      <c r="E627" s="2">
        <v>5</v>
      </c>
      <c r="F627" s="2" t="str">
        <f>_xlfn.XLOOKUP(C627,[1]customers!$A$1:$A$1001,[1]customers!$B$1:$B$1001,,0)</f>
        <v>Rem Furman</v>
      </c>
      <c r="G627" s="2" t="str">
        <f>IF(_xlfn.XLOOKUP(C627,[1]customers!$A$1:$A$1001,[1]customers!$C$1:$C$1001,,0)=0,"",_xlfn.XLOOKUP(C627,[1]customers!$A$1:$A$1001,[1]customers!$C$1:$C$1001,,0))</f>
        <v>rfurman62@t.co</v>
      </c>
      <c r="H627" s="2" t="str">
        <f>_xlfn.XLOOKUP(C627,[1]customers!A$1:A$1001,[1]customers!$G$1:$G$1001,,0)</f>
        <v>Ireland</v>
      </c>
      <c r="I627" t="str">
        <f>INDEX([1]products!$A$1:$G$49,MATCH([1]orders!$D627,[1]products!$A$1:$A$49,0),MATCH([1]orders!I$1,[1]products!$A$1:$G$1,0))</f>
        <v>Ara</v>
      </c>
      <c r="J627" t="str">
        <f>INDEX([1]products!$A$1:$G$49,MATCH([1]orders!$D627,[1]products!$A$1:$A$49,0),MATCH([1]orders!J$1,[1]products!$A$1:$G$1,0))</f>
        <v>M</v>
      </c>
      <c r="K627" s="11">
        <f>INDEX([1]products!$A$1:$G$49,MATCH([1]orders!$D627,[1]products!$A$1:$A$49,0),MATCH([1]orders!K$1,[1]products!$A$1:$G$1,0))</f>
        <v>1</v>
      </c>
      <c r="L627" s="3">
        <f>INDEX([1]products!$A$1:$G$49,MATCH([1]orders!$D627,[1]products!$A$1:$A$49,0),MATCH([1]orders!L$1,[1]products!$A$1:$G$1,0))</f>
        <v>11.25</v>
      </c>
      <c r="M627" s="3">
        <f>L627*E627</f>
        <v>56.25</v>
      </c>
      <c r="N627" t="str">
        <f>IF(I627="Rob","Robusta",IF(I627="Exc","Excelsa",IF(I627="Ara","Arabica",IF(I627="Lib","Liberica",""))))</f>
        <v>Arabica</v>
      </c>
      <c r="O627" t="str">
        <f>IF(J627="M","Medium",IF(J627="L","Light",IF(J627="D","Dark","")))</f>
        <v>Medium</v>
      </c>
      <c r="P627" t="str">
        <f>_xlfn.XLOOKUP(C627,[1]customers!$A$1:$A$1001,[1]customers!$I$1:$I$1001,,0)</f>
        <v>Yes</v>
      </c>
    </row>
    <row r="628" spans="1:16" x14ac:dyDescent="0.25">
      <c r="A628" s="2" t="s">
        <v>2250</v>
      </c>
      <c r="B628" s="4">
        <v>44093</v>
      </c>
      <c r="C628" s="2" t="s">
        <v>2251</v>
      </c>
      <c r="D628" t="s">
        <v>6146</v>
      </c>
      <c r="E628" s="2">
        <v>1</v>
      </c>
      <c r="F628" s="2" t="str">
        <f>_xlfn.XLOOKUP(C628,[1]customers!$A$1:$A$1001,[1]customers!$B$1:$B$1001,,0)</f>
        <v>Natka Leethem</v>
      </c>
      <c r="G628" s="2" t="str">
        <f>IF(_xlfn.XLOOKUP(C628,[1]customers!$A$1:$A$1001,[1]customers!$C$1:$C$1001,,0)=0,"",_xlfn.XLOOKUP(C628,[1]customers!$A$1:$A$1001,[1]customers!$C$1:$C$1001,,0))</f>
        <v>nleethem8o@mac.com</v>
      </c>
      <c r="H628" s="2" t="str">
        <f>_xlfn.XLOOKUP(C628,[1]customers!A$1:A$1001,[1]customers!$G$1:$G$1001,,0)</f>
        <v>United States</v>
      </c>
      <c r="I628" t="str">
        <f>INDEX([1]products!$A$1:$G$49,MATCH([1]orders!$D628,[1]products!$A$1:$A$49,0),MATCH([1]orders!I$1,[1]products!$A$1:$G$1,0))</f>
        <v>Rob</v>
      </c>
      <c r="J628" t="str">
        <f>INDEX([1]products!$A$1:$G$49,MATCH([1]orders!$D628,[1]products!$A$1:$A$49,0),MATCH([1]orders!J$1,[1]products!$A$1:$G$1,0))</f>
        <v>M</v>
      </c>
      <c r="K628" s="11">
        <f>INDEX([1]products!$A$1:$G$49,MATCH([1]orders!$D628,[1]products!$A$1:$A$49,0),MATCH([1]orders!K$1,[1]products!$A$1:$G$1,0))</f>
        <v>0.5</v>
      </c>
      <c r="L628" s="3">
        <f>INDEX([1]products!$A$1:$G$49,MATCH([1]orders!$D628,[1]products!$A$1:$A$49,0),MATCH([1]orders!L$1,[1]products!$A$1:$G$1,0))</f>
        <v>5.97</v>
      </c>
      <c r="M628" s="3">
        <f>L628*E628</f>
        <v>5.97</v>
      </c>
      <c r="N628" t="str">
        <f>IF(I628="Rob","Robusta",IF(I628="Exc","Excelsa",IF(I628="Ara","Arabica",IF(I628="Lib","Liberica",""))))</f>
        <v>Robusta</v>
      </c>
      <c r="O628" t="str">
        <f>IF(J628="M","Medium",IF(J628="L","Light",IF(J628="D","Dark","")))</f>
        <v>Medium</v>
      </c>
      <c r="P628" t="str">
        <f>_xlfn.XLOOKUP(C628,[1]customers!$A$1:$A$1001,[1]customers!$I$1:$I$1001,,0)</f>
        <v>Yes</v>
      </c>
    </row>
    <row r="629" spans="1:16" x14ac:dyDescent="0.25">
      <c r="A629" s="2" t="s">
        <v>3695</v>
      </c>
      <c r="B629" s="4">
        <v>44094</v>
      </c>
      <c r="C629" s="2" t="s">
        <v>3696</v>
      </c>
      <c r="D629" t="s">
        <v>6142</v>
      </c>
      <c r="E629" s="2">
        <v>6</v>
      </c>
      <c r="F629" s="2" t="str">
        <f>_xlfn.XLOOKUP(C629,[1]customers!$A$1:$A$1001,[1]customers!$B$1:$B$1001,,0)</f>
        <v>Elvina Angel</v>
      </c>
      <c r="G629" s="2" t="str">
        <f>IF(_xlfn.XLOOKUP(C629,[1]customers!$A$1:$A$1001,[1]customers!$C$1:$C$1001,,0)=0,"",_xlfn.XLOOKUP(C629,[1]customers!$A$1:$A$1001,[1]customers!$C$1:$C$1001,,0))</f>
        <v/>
      </c>
      <c r="H629" s="2" t="str">
        <f>_xlfn.XLOOKUP(C629,[1]customers!A$1:A$1001,[1]customers!$G$1:$G$1001,,0)</f>
        <v>Ireland</v>
      </c>
      <c r="I629" t="str">
        <f>INDEX([1]products!$A$1:$G$49,MATCH([1]orders!$D629,[1]products!$A$1:$A$49,0),MATCH([1]orders!I$1,[1]products!$A$1:$G$1,0))</f>
        <v>Rob</v>
      </c>
      <c r="J629" t="str">
        <f>INDEX([1]products!$A$1:$G$49,MATCH([1]orders!$D629,[1]products!$A$1:$A$49,0),MATCH([1]orders!J$1,[1]products!$A$1:$G$1,0))</f>
        <v>L</v>
      </c>
      <c r="K629" s="11">
        <f>INDEX([1]products!$A$1:$G$49,MATCH([1]orders!$D629,[1]products!$A$1:$A$49,0),MATCH([1]orders!K$1,[1]products!$A$1:$G$1,0))</f>
        <v>2.5</v>
      </c>
      <c r="L629" s="3">
        <f>INDEX([1]products!$A$1:$G$49,MATCH([1]orders!$D629,[1]products!$A$1:$A$49,0),MATCH([1]orders!L$1,[1]products!$A$1:$G$1,0))</f>
        <v>27.484999999999996</v>
      </c>
      <c r="M629" s="3">
        <f>L629*E629</f>
        <v>164.90999999999997</v>
      </c>
      <c r="N629" t="str">
        <f>IF(I629="Rob","Robusta",IF(I629="Exc","Excelsa",IF(I629="Ara","Arabica",IF(I629="Lib","Liberica",""))))</f>
        <v>Robusta</v>
      </c>
      <c r="O629" t="str">
        <f>IF(J629="M","Medium",IF(J629="L","Light",IF(J629="D","Dark","")))</f>
        <v>Light</v>
      </c>
      <c r="P629" t="str">
        <f>_xlfn.XLOOKUP(C629,[1]customers!$A$1:$A$1001,[1]customers!$I$1:$I$1001,,0)</f>
        <v>No</v>
      </c>
    </row>
    <row r="630" spans="1:16" x14ac:dyDescent="0.25">
      <c r="A630" s="2" t="s">
        <v>3872</v>
      </c>
      <c r="B630" s="4">
        <v>44095</v>
      </c>
      <c r="C630" s="2" t="s">
        <v>3873</v>
      </c>
      <c r="D630" t="s">
        <v>6154</v>
      </c>
      <c r="E630" s="2">
        <v>4</v>
      </c>
      <c r="F630" s="2" t="str">
        <f>_xlfn.XLOOKUP(C630,[1]customers!$A$1:$A$1001,[1]customers!$B$1:$B$1001,,0)</f>
        <v>Alisha Hulburt</v>
      </c>
      <c r="G630" s="2" t="str">
        <f>IF(_xlfn.XLOOKUP(C630,[1]customers!$A$1:$A$1001,[1]customers!$C$1:$C$1001,,0)=0,"",_xlfn.XLOOKUP(C630,[1]customers!$A$1:$A$1001,[1]customers!$C$1:$C$1001,,0))</f>
        <v>ahulburtgn@fda.gov</v>
      </c>
      <c r="H630" s="2" t="str">
        <f>_xlfn.XLOOKUP(C630,[1]customers!A$1:A$1001,[1]customers!$G$1:$G$1001,,0)</f>
        <v>United States</v>
      </c>
      <c r="I630" t="str">
        <f>INDEX([1]products!$A$1:$G$49,MATCH([1]orders!$D630,[1]products!$A$1:$A$49,0),MATCH([1]orders!I$1,[1]products!$A$1:$G$1,0))</f>
        <v>Ara</v>
      </c>
      <c r="J630" t="str">
        <f>INDEX([1]products!$A$1:$G$49,MATCH([1]orders!$D630,[1]products!$A$1:$A$49,0),MATCH([1]orders!J$1,[1]products!$A$1:$G$1,0))</f>
        <v>D</v>
      </c>
      <c r="K630" s="11">
        <f>INDEX([1]products!$A$1:$G$49,MATCH([1]orders!$D630,[1]products!$A$1:$A$49,0),MATCH([1]orders!K$1,[1]products!$A$1:$G$1,0))</f>
        <v>0.2</v>
      </c>
      <c r="L630" s="3">
        <f>INDEX([1]products!$A$1:$G$49,MATCH([1]orders!$D630,[1]products!$A$1:$A$49,0),MATCH([1]orders!L$1,[1]products!$A$1:$G$1,0))</f>
        <v>2.9849999999999999</v>
      </c>
      <c r="M630" s="3">
        <f>L630*E630</f>
        <v>11.94</v>
      </c>
      <c r="N630" t="str">
        <f>IF(I630="Rob","Robusta",IF(I630="Exc","Excelsa",IF(I630="Ara","Arabica",IF(I630="Lib","Liberica",""))))</f>
        <v>Arabica</v>
      </c>
      <c r="O630" t="str">
        <f>IF(J630="M","Medium",IF(J630="L","Light",IF(J630="D","Dark","")))</f>
        <v>Dark</v>
      </c>
      <c r="P630" t="str">
        <f>_xlfn.XLOOKUP(C630,[1]customers!$A$1:$A$1001,[1]customers!$I$1:$I$1001,,0)</f>
        <v>Yes</v>
      </c>
    </row>
    <row r="631" spans="1:16" x14ac:dyDescent="0.25">
      <c r="A631" s="2" t="s">
        <v>5456</v>
      </c>
      <c r="B631" s="4">
        <v>44096</v>
      </c>
      <c r="C631" s="2" t="s">
        <v>5457</v>
      </c>
      <c r="D631" t="s">
        <v>6142</v>
      </c>
      <c r="E631" s="2">
        <v>1</v>
      </c>
      <c r="F631" s="2" t="str">
        <f>_xlfn.XLOOKUP(C631,[1]customers!$A$1:$A$1001,[1]customers!$B$1:$B$1001,,0)</f>
        <v>Izaak Primak</v>
      </c>
      <c r="G631" s="2" t="str">
        <f>IF(_xlfn.XLOOKUP(C631,[1]customers!$A$1:$A$1001,[1]customers!$C$1:$C$1001,,0)=0,"",_xlfn.XLOOKUP(C631,[1]customers!$A$1:$A$1001,[1]customers!$C$1:$C$1001,,0))</f>
        <v/>
      </c>
      <c r="H631" s="2" t="str">
        <f>_xlfn.XLOOKUP(C631,[1]customers!A$1:A$1001,[1]customers!$G$1:$G$1001,,0)</f>
        <v>United States</v>
      </c>
      <c r="I631" t="str">
        <f>INDEX([1]products!$A$1:$G$49,MATCH([1]orders!$D631,[1]products!$A$1:$A$49,0),MATCH([1]orders!I$1,[1]products!$A$1:$G$1,0))</f>
        <v>Rob</v>
      </c>
      <c r="J631" t="str">
        <f>INDEX([1]products!$A$1:$G$49,MATCH([1]orders!$D631,[1]products!$A$1:$A$49,0),MATCH([1]orders!J$1,[1]products!$A$1:$G$1,0))</f>
        <v>L</v>
      </c>
      <c r="K631" s="11">
        <f>INDEX([1]products!$A$1:$G$49,MATCH([1]orders!$D631,[1]products!$A$1:$A$49,0),MATCH([1]orders!K$1,[1]products!$A$1:$G$1,0))</f>
        <v>2.5</v>
      </c>
      <c r="L631" s="3">
        <f>INDEX([1]products!$A$1:$G$49,MATCH([1]orders!$D631,[1]products!$A$1:$A$49,0),MATCH([1]orders!L$1,[1]products!$A$1:$G$1,0))</f>
        <v>27.484999999999996</v>
      </c>
      <c r="M631" s="3">
        <f>L631*E631</f>
        <v>27.484999999999996</v>
      </c>
      <c r="N631" t="str">
        <f>IF(I631="Rob","Robusta",IF(I631="Exc","Excelsa",IF(I631="Ara","Arabica",IF(I631="Lib","Liberica",""))))</f>
        <v>Robusta</v>
      </c>
      <c r="O631" t="str">
        <f>IF(J631="M","Medium",IF(J631="L","Light",IF(J631="D","Dark","")))</f>
        <v>Light</v>
      </c>
      <c r="P631" t="str">
        <f>_xlfn.XLOOKUP(C631,[1]customers!$A$1:$A$1001,[1]customers!$I$1:$I$1001,,0)</f>
        <v>Yes</v>
      </c>
    </row>
    <row r="632" spans="1:16" x14ac:dyDescent="0.25">
      <c r="A632" s="2" t="s">
        <v>1998</v>
      </c>
      <c r="B632" s="4">
        <v>44097</v>
      </c>
      <c r="C632" s="2" t="s">
        <v>1999</v>
      </c>
      <c r="D632" t="s">
        <v>6153</v>
      </c>
      <c r="E632" s="2">
        <v>6</v>
      </c>
      <c r="F632" s="2" t="str">
        <f>_xlfn.XLOOKUP(C632,[1]customers!$A$1:$A$1001,[1]customers!$B$1:$B$1001,,0)</f>
        <v>Silvana Northeast</v>
      </c>
      <c r="G632" s="2" t="str">
        <f>IF(_xlfn.XLOOKUP(C632,[1]customers!$A$1:$A$1001,[1]customers!$C$1:$C$1001,,0)=0,"",_xlfn.XLOOKUP(C632,[1]customers!$A$1:$A$1001,[1]customers!$C$1:$C$1001,,0))</f>
        <v>snortheast7f@mashable.com</v>
      </c>
      <c r="H632" s="2" t="str">
        <f>_xlfn.XLOOKUP(C632,[1]customers!A$1:A$1001,[1]customers!$G$1:$G$1001,,0)</f>
        <v>United States</v>
      </c>
      <c r="I632" t="str">
        <f>INDEX([1]products!$A$1:$G$49,MATCH([1]orders!$D632,[1]products!$A$1:$A$49,0),MATCH([1]orders!I$1,[1]products!$A$1:$G$1,0))</f>
        <v>Exc</v>
      </c>
      <c r="J632" t="str">
        <f>INDEX([1]products!$A$1:$G$49,MATCH([1]orders!$D632,[1]products!$A$1:$A$49,0),MATCH([1]orders!J$1,[1]products!$A$1:$G$1,0))</f>
        <v>D</v>
      </c>
      <c r="K632" s="11">
        <f>INDEX([1]products!$A$1:$G$49,MATCH([1]orders!$D632,[1]products!$A$1:$A$49,0),MATCH([1]orders!K$1,[1]products!$A$1:$G$1,0))</f>
        <v>0.2</v>
      </c>
      <c r="L632" s="3">
        <f>INDEX([1]products!$A$1:$G$49,MATCH([1]orders!$D632,[1]products!$A$1:$A$49,0),MATCH([1]orders!L$1,[1]products!$A$1:$G$1,0))</f>
        <v>3.645</v>
      </c>
      <c r="M632" s="3">
        <f>L632*E632</f>
        <v>21.87</v>
      </c>
      <c r="N632" t="str">
        <f>IF(I632="Rob","Robusta",IF(I632="Exc","Excelsa",IF(I632="Ara","Arabica",IF(I632="Lib","Liberica",""))))</f>
        <v>Excelsa</v>
      </c>
      <c r="O632" t="str">
        <f>IF(J632="M","Medium",IF(J632="L","Light",IF(J632="D","Dark","")))</f>
        <v>Dark</v>
      </c>
      <c r="P632" t="str">
        <f>_xlfn.XLOOKUP(C632,[1]customers!$A$1:$A$1001,[1]customers!$I$1:$I$1001,,0)</f>
        <v>Yes</v>
      </c>
    </row>
    <row r="633" spans="1:16" x14ac:dyDescent="0.25">
      <c r="A633" s="2" t="s">
        <v>3499</v>
      </c>
      <c r="B633" s="4">
        <v>44098</v>
      </c>
      <c r="C633" s="2" t="s">
        <v>3500</v>
      </c>
      <c r="D633" t="s">
        <v>6139</v>
      </c>
      <c r="E633" s="2">
        <v>2</v>
      </c>
      <c r="F633" s="2" t="str">
        <f>_xlfn.XLOOKUP(C633,[1]customers!$A$1:$A$1001,[1]customers!$B$1:$B$1001,,0)</f>
        <v>Nannie Naseby</v>
      </c>
      <c r="G633" s="2" t="str">
        <f>IF(_xlfn.XLOOKUP(C633,[1]customers!$A$1:$A$1001,[1]customers!$C$1:$C$1001,,0)=0,"",_xlfn.XLOOKUP(C633,[1]customers!$A$1:$A$1001,[1]customers!$C$1:$C$1001,,0))</f>
        <v>nnasebyes@umich.edu</v>
      </c>
      <c r="H633" s="2" t="str">
        <f>_xlfn.XLOOKUP(C633,[1]customers!A$1:A$1001,[1]customers!$G$1:$G$1001,,0)</f>
        <v>United States</v>
      </c>
      <c r="I633" t="str">
        <f>INDEX([1]products!$A$1:$G$49,MATCH([1]orders!$D633,[1]products!$A$1:$A$49,0),MATCH([1]orders!I$1,[1]products!$A$1:$G$1,0))</f>
        <v>Exc</v>
      </c>
      <c r="J633" t="str">
        <f>INDEX([1]products!$A$1:$G$49,MATCH([1]orders!$D633,[1]products!$A$1:$A$49,0),MATCH([1]orders!J$1,[1]products!$A$1:$G$1,0))</f>
        <v>M</v>
      </c>
      <c r="K633" s="11">
        <f>INDEX([1]products!$A$1:$G$49,MATCH([1]orders!$D633,[1]products!$A$1:$A$49,0),MATCH([1]orders!K$1,[1]products!$A$1:$G$1,0))</f>
        <v>0.5</v>
      </c>
      <c r="L633" s="3">
        <f>INDEX([1]products!$A$1:$G$49,MATCH([1]orders!$D633,[1]products!$A$1:$A$49,0),MATCH([1]orders!L$1,[1]products!$A$1:$G$1,0))</f>
        <v>8.25</v>
      </c>
      <c r="M633" s="3">
        <f>L633*E633</f>
        <v>16.5</v>
      </c>
      <c r="N633" t="str">
        <f>IF(I633="Rob","Robusta",IF(I633="Exc","Excelsa",IF(I633="Ara","Arabica",IF(I633="Lib","Liberica",""))))</f>
        <v>Excelsa</v>
      </c>
      <c r="O633" t="str">
        <f>IF(J633="M","Medium",IF(J633="L","Light",IF(J633="D","Dark","")))</f>
        <v>Medium</v>
      </c>
      <c r="P633" t="str">
        <f>_xlfn.XLOOKUP(C633,[1]customers!$A$1:$A$1001,[1]customers!$I$1:$I$1001,,0)</f>
        <v>Yes</v>
      </c>
    </row>
    <row r="634" spans="1:16" x14ac:dyDescent="0.25">
      <c r="A634" s="2" t="s">
        <v>4365</v>
      </c>
      <c r="B634" s="4">
        <v>44099</v>
      </c>
      <c r="C634" s="2" t="s">
        <v>4366</v>
      </c>
      <c r="D634" t="s">
        <v>6163</v>
      </c>
      <c r="E634" s="2">
        <v>3</v>
      </c>
      <c r="F634" s="2" t="str">
        <f>_xlfn.XLOOKUP(C634,[1]customers!$A$1:$A$1001,[1]customers!$B$1:$B$1001,,0)</f>
        <v>Deonne Shortall</v>
      </c>
      <c r="G634" s="2" t="str">
        <f>IF(_xlfn.XLOOKUP(C634,[1]customers!$A$1:$A$1001,[1]customers!$C$1:$C$1001,,0)=0,"",_xlfn.XLOOKUP(C634,[1]customers!$A$1:$A$1001,[1]customers!$C$1:$C$1001,,0))</f>
        <v>dshortallj2@wikipedia.org</v>
      </c>
      <c r="H634" s="2" t="str">
        <f>_xlfn.XLOOKUP(C634,[1]customers!A$1:A$1001,[1]customers!$G$1:$G$1001,,0)</f>
        <v>United States</v>
      </c>
      <c r="I634" t="str">
        <f>INDEX([1]products!$A$1:$G$49,MATCH([1]orders!$D634,[1]products!$A$1:$A$49,0),MATCH([1]orders!I$1,[1]products!$A$1:$G$1,0))</f>
        <v>Rob</v>
      </c>
      <c r="J634" t="str">
        <f>INDEX([1]products!$A$1:$G$49,MATCH([1]orders!$D634,[1]products!$A$1:$A$49,0),MATCH([1]orders!J$1,[1]products!$A$1:$G$1,0))</f>
        <v>D</v>
      </c>
      <c r="K634" s="11">
        <f>INDEX([1]products!$A$1:$G$49,MATCH([1]orders!$D634,[1]products!$A$1:$A$49,0),MATCH([1]orders!K$1,[1]products!$A$1:$G$1,0))</f>
        <v>0.2</v>
      </c>
      <c r="L634" s="3">
        <f>INDEX([1]products!$A$1:$G$49,MATCH([1]orders!$D634,[1]products!$A$1:$A$49,0),MATCH([1]orders!L$1,[1]products!$A$1:$G$1,0))</f>
        <v>2.6849999999999996</v>
      </c>
      <c r="M634" s="3">
        <f>L634*E634</f>
        <v>8.0549999999999997</v>
      </c>
      <c r="N634" t="str">
        <f>IF(I634="Rob","Robusta",IF(I634="Exc","Excelsa",IF(I634="Ara","Arabica",IF(I634="Lib","Liberica",""))))</f>
        <v>Robusta</v>
      </c>
      <c r="O634" t="str">
        <f>IF(J634="M","Medium",IF(J634="L","Light",IF(J634="D","Dark","")))</f>
        <v>Dark</v>
      </c>
      <c r="P634" t="str">
        <f>_xlfn.XLOOKUP(C634,[1]customers!$A$1:$A$1001,[1]customers!$I$1:$I$1001,,0)</f>
        <v>Yes</v>
      </c>
    </row>
    <row r="635" spans="1:16" x14ac:dyDescent="0.25">
      <c r="A635" s="2" t="s">
        <v>4098</v>
      </c>
      <c r="B635" s="4">
        <v>44100</v>
      </c>
      <c r="C635" s="2" t="s">
        <v>4099</v>
      </c>
      <c r="D635" t="s">
        <v>6150</v>
      </c>
      <c r="E635" s="2">
        <v>1</v>
      </c>
      <c r="F635" s="2" t="str">
        <f>_xlfn.XLOOKUP(C635,[1]customers!$A$1:$A$1001,[1]customers!$B$1:$B$1001,,0)</f>
        <v>Jeno Capey</v>
      </c>
      <c r="G635" s="2" t="str">
        <f>IF(_xlfn.XLOOKUP(C635,[1]customers!$A$1:$A$1001,[1]customers!$C$1:$C$1001,,0)=0,"",_xlfn.XLOOKUP(C635,[1]customers!$A$1:$A$1001,[1]customers!$C$1:$C$1001,,0))</f>
        <v>jcapeyhr@bravesites.com</v>
      </c>
      <c r="H635" s="2" t="str">
        <f>_xlfn.XLOOKUP(C635,[1]customers!A$1:A$1001,[1]customers!$G$1:$G$1001,,0)</f>
        <v>United States</v>
      </c>
      <c r="I635" t="str">
        <f>INDEX([1]products!$A$1:$G$49,MATCH([1]orders!$D635,[1]products!$A$1:$A$49,0),MATCH([1]orders!I$1,[1]products!$A$1:$G$1,0))</f>
        <v>Lib</v>
      </c>
      <c r="J635" t="str">
        <f>INDEX([1]products!$A$1:$G$49,MATCH([1]orders!$D635,[1]products!$A$1:$A$49,0),MATCH([1]orders!J$1,[1]products!$A$1:$G$1,0))</f>
        <v>D</v>
      </c>
      <c r="K635" s="11">
        <f>INDEX([1]products!$A$1:$G$49,MATCH([1]orders!$D635,[1]products!$A$1:$A$49,0),MATCH([1]orders!K$1,[1]products!$A$1:$G$1,0))</f>
        <v>0.2</v>
      </c>
      <c r="L635" s="3">
        <f>INDEX([1]products!$A$1:$G$49,MATCH([1]orders!$D635,[1]products!$A$1:$A$49,0),MATCH([1]orders!L$1,[1]products!$A$1:$G$1,0))</f>
        <v>3.8849999999999998</v>
      </c>
      <c r="M635" s="3">
        <f>L635*E635</f>
        <v>3.8849999999999998</v>
      </c>
      <c r="N635" t="str">
        <f>IF(I635="Rob","Robusta",IF(I635="Exc","Excelsa",IF(I635="Ara","Arabica",IF(I635="Lib","Liberica",""))))</f>
        <v>Liberica</v>
      </c>
      <c r="O635" t="str">
        <f>IF(J635="M","Medium",IF(J635="L","Light",IF(J635="D","Dark","")))</f>
        <v>Dark</v>
      </c>
      <c r="P635" t="str">
        <f>_xlfn.XLOOKUP(C635,[1]customers!$A$1:$A$1001,[1]customers!$I$1:$I$1001,,0)</f>
        <v>Yes</v>
      </c>
    </row>
    <row r="636" spans="1:16" x14ac:dyDescent="0.25">
      <c r="A636" s="2" t="s">
        <v>2745</v>
      </c>
      <c r="B636" s="4">
        <v>44101</v>
      </c>
      <c r="C636" s="2" t="s">
        <v>2746</v>
      </c>
      <c r="D636" t="s">
        <v>6170</v>
      </c>
      <c r="E636" s="2">
        <v>4</v>
      </c>
      <c r="F636" s="2" t="str">
        <f>_xlfn.XLOOKUP(C636,[1]customers!$A$1:$A$1001,[1]customers!$B$1:$B$1001,,0)</f>
        <v>Neely Broadberrie</v>
      </c>
      <c r="G636" s="2" t="str">
        <f>IF(_xlfn.XLOOKUP(C636,[1]customers!$A$1:$A$1001,[1]customers!$C$1:$C$1001,,0)=0,"",_xlfn.XLOOKUP(C636,[1]customers!$A$1:$A$1001,[1]customers!$C$1:$C$1001,,0))</f>
        <v>nbroadberrieb4@gnu.org</v>
      </c>
      <c r="H636" s="2" t="str">
        <f>_xlfn.XLOOKUP(C636,[1]customers!A$1:A$1001,[1]customers!$G$1:$G$1001,,0)</f>
        <v>United States</v>
      </c>
      <c r="I636" t="str">
        <f>INDEX([1]products!$A$1:$G$49,MATCH([1]orders!$D636,[1]products!$A$1:$A$49,0),MATCH([1]orders!I$1,[1]products!$A$1:$G$1,0))</f>
        <v>Lib</v>
      </c>
      <c r="J636" t="str">
        <f>INDEX([1]products!$A$1:$G$49,MATCH([1]orders!$D636,[1]products!$A$1:$A$49,0),MATCH([1]orders!J$1,[1]products!$A$1:$G$1,0))</f>
        <v>L</v>
      </c>
      <c r="K636" s="11">
        <f>INDEX([1]products!$A$1:$G$49,MATCH([1]orders!$D636,[1]products!$A$1:$A$49,0),MATCH([1]orders!K$1,[1]products!$A$1:$G$1,0))</f>
        <v>1</v>
      </c>
      <c r="L636" s="3">
        <f>INDEX([1]products!$A$1:$G$49,MATCH([1]orders!$D636,[1]products!$A$1:$A$49,0),MATCH([1]orders!L$1,[1]products!$A$1:$G$1,0))</f>
        <v>15.85</v>
      </c>
      <c r="M636" s="3">
        <f>L636*E636</f>
        <v>63.4</v>
      </c>
      <c r="N636" t="str">
        <f>IF(I636="Rob","Robusta",IF(I636="Exc","Excelsa",IF(I636="Ara","Arabica",IF(I636="Lib","Liberica",""))))</f>
        <v>Liberica</v>
      </c>
      <c r="O636" t="str">
        <f>IF(J636="M","Medium",IF(J636="L","Light",IF(J636="D","Dark","")))</f>
        <v>Light</v>
      </c>
      <c r="P636" t="str">
        <f>_xlfn.XLOOKUP(C636,[1]customers!$A$1:$A$1001,[1]customers!$I$1:$I$1001,,0)</f>
        <v>No</v>
      </c>
    </row>
    <row r="637" spans="1:16" x14ac:dyDescent="0.25">
      <c r="A637" s="2" t="s">
        <v>5803</v>
      </c>
      <c r="B637" s="4">
        <v>44102</v>
      </c>
      <c r="C637" s="2" t="s">
        <v>5804</v>
      </c>
      <c r="D637" t="s">
        <v>6173</v>
      </c>
      <c r="E637" s="2">
        <v>2</v>
      </c>
      <c r="F637" s="2" t="str">
        <f>_xlfn.XLOOKUP(C637,[1]customers!$A$1:$A$1001,[1]customers!$B$1:$B$1001,,0)</f>
        <v>Geoffrey Siuda</v>
      </c>
      <c r="G637" s="2" t="str">
        <f>IF(_xlfn.XLOOKUP(C637,[1]customers!$A$1:$A$1001,[1]customers!$C$1:$C$1001,,0)=0,"",_xlfn.XLOOKUP(C637,[1]customers!$A$1:$A$1001,[1]customers!$C$1:$C$1001,,0))</f>
        <v>gsiudaq4@nytimes.com</v>
      </c>
      <c r="H637" s="2" t="str">
        <f>_xlfn.XLOOKUP(C637,[1]customers!A$1:A$1001,[1]customers!$G$1:$G$1001,,0)</f>
        <v>United States</v>
      </c>
      <c r="I637" t="str">
        <f>INDEX([1]products!$A$1:$G$49,MATCH([1]orders!$D637,[1]products!$A$1:$A$49,0),MATCH([1]orders!I$1,[1]products!$A$1:$G$1,0))</f>
        <v>Rob</v>
      </c>
      <c r="J637" t="str">
        <f>INDEX([1]products!$A$1:$G$49,MATCH([1]orders!$D637,[1]products!$A$1:$A$49,0),MATCH([1]orders!J$1,[1]products!$A$1:$G$1,0))</f>
        <v>L</v>
      </c>
      <c r="K637" s="11">
        <f>INDEX([1]products!$A$1:$G$49,MATCH([1]orders!$D637,[1]products!$A$1:$A$49,0),MATCH([1]orders!K$1,[1]products!$A$1:$G$1,0))</f>
        <v>0.5</v>
      </c>
      <c r="L637" s="3">
        <f>INDEX([1]products!$A$1:$G$49,MATCH([1]orders!$D637,[1]products!$A$1:$A$49,0),MATCH([1]orders!L$1,[1]products!$A$1:$G$1,0))</f>
        <v>7.169999999999999</v>
      </c>
      <c r="M637" s="3">
        <f>L637*E637</f>
        <v>14.339999999999998</v>
      </c>
      <c r="N637" t="str">
        <f>IF(I637="Rob","Robusta",IF(I637="Exc","Excelsa",IF(I637="Ara","Arabica",IF(I637="Lib","Liberica",""))))</f>
        <v>Robusta</v>
      </c>
      <c r="O637" t="str">
        <f>IF(J637="M","Medium",IF(J637="L","Light",IF(J637="D","Dark","")))</f>
        <v>Light</v>
      </c>
      <c r="P637" t="str">
        <f>_xlfn.XLOOKUP(C637,[1]customers!$A$1:$A$1001,[1]customers!$I$1:$I$1001,,0)</f>
        <v>Yes</v>
      </c>
    </row>
    <row r="638" spans="1:16" x14ac:dyDescent="0.25">
      <c r="A638" s="2" t="s">
        <v>2009</v>
      </c>
      <c r="B638" s="4">
        <v>44103</v>
      </c>
      <c r="C638" s="2" t="s">
        <v>2010</v>
      </c>
      <c r="D638" t="s">
        <v>6154</v>
      </c>
      <c r="E638" s="2">
        <v>2</v>
      </c>
      <c r="F638" s="2" t="str">
        <f>_xlfn.XLOOKUP(C638,[1]customers!$A$1:$A$1001,[1]customers!$B$1:$B$1001,,0)</f>
        <v>Monica Fearon</v>
      </c>
      <c r="G638" s="2" t="str">
        <f>IF(_xlfn.XLOOKUP(C638,[1]customers!$A$1:$A$1001,[1]customers!$C$1:$C$1001,,0)=0,"",_xlfn.XLOOKUP(C638,[1]customers!$A$1:$A$1001,[1]customers!$C$1:$C$1001,,0))</f>
        <v>mfearon7h@reverbnation.com</v>
      </c>
      <c r="H638" s="2" t="str">
        <f>_xlfn.XLOOKUP(C638,[1]customers!A$1:A$1001,[1]customers!$G$1:$G$1001,,0)</f>
        <v>United States</v>
      </c>
      <c r="I638" t="str">
        <f>INDEX([1]products!$A$1:$G$49,MATCH([1]orders!$D638,[1]products!$A$1:$A$49,0),MATCH([1]orders!I$1,[1]products!$A$1:$G$1,0))</f>
        <v>Ara</v>
      </c>
      <c r="J638" t="str">
        <f>INDEX([1]products!$A$1:$G$49,MATCH([1]orders!$D638,[1]products!$A$1:$A$49,0),MATCH([1]orders!J$1,[1]products!$A$1:$G$1,0))</f>
        <v>D</v>
      </c>
      <c r="K638" s="11">
        <f>INDEX([1]products!$A$1:$G$49,MATCH([1]orders!$D638,[1]products!$A$1:$A$49,0),MATCH([1]orders!K$1,[1]products!$A$1:$G$1,0))</f>
        <v>0.2</v>
      </c>
      <c r="L638" s="3">
        <f>INDEX([1]products!$A$1:$G$49,MATCH([1]orders!$D638,[1]products!$A$1:$A$49,0),MATCH([1]orders!L$1,[1]products!$A$1:$G$1,0))</f>
        <v>2.9849999999999999</v>
      </c>
      <c r="M638" s="3">
        <f>L638*E638</f>
        <v>5.97</v>
      </c>
      <c r="N638" t="str">
        <f>IF(I638="Rob","Robusta",IF(I638="Exc","Excelsa",IF(I638="Ara","Arabica",IF(I638="Lib","Liberica",""))))</f>
        <v>Arabica</v>
      </c>
      <c r="O638" t="str">
        <f>IF(J638="M","Medium",IF(J638="L","Light",IF(J638="D","Dark","")))</f>
        <v>Dark</v>
      </c>
      <c r="P638" t="str">
        <f>_xlfn.XLOOKUP(C638,[1]customers!$A$1:$A$1001,[1]customers!$I$1:$I$1001,,0)</f>
        <v>No</v>
      </c>
    </row>
    <row r="639" spans="1:16" x14ac:dyDescent="0.25">
      <c r="A639" s="2" t="s">
        <v>3553</v>
      </c>
      <c r="B639" s="4">
        <v>44104</v>
      </c>
      <c r="C639" s="2" t="s">
        <v>3554</v>
      </c>
      <c r="D639" t="s">
        <v>6175</v>
      </c>
      <c r="E639" s="2">
        <v>4</v>
      </c>
      <c r="F639" s="2" t="str">
        <f>_xlfn.XLOOKUP(C639,[1]customers!$A$1:$A$1001,[1]customers!$B$1:$B$1001,,0)</f>
        <v>Zack Pellett</v>
      </c>
      <c r="G639" s="2" t="str">
        <f>IF(_xlfn.XLOOKUP(C639,[1]customers!$A$1:$A$1001,[1]customers!$C$1:$C$1001,,0)=0,"",_xlfn.XLOOKUP(C639,[1]customers!$A$1:$A$1001,[1]customers!$C$1:$C$1001,,0))</f>
        <v>zpellettf2@dailymotion.com</v>
      </c>
      <c r="H639" s="2" t="str">
        <f>_xlfn.XLOOKUP(C639,[1]customers!A$1:A$1001,[1]customers!$G$1:$G$1001,,0)</f>
        <v>United States</v>
      </c>
      <c r="I639" t="str">
        <f>INDEX([1]products!$A$1:$G$49,MATCH([1]orders!$D639,[1]products!$A$1:$A$49,0),MATCH([1]orders!I$1,[1]products!$A$1:$G$1,0))</f>
        <v>Ara</v>
      </c>
      <c r="J639" t="str">
        <f>INDEX([1]products!$A$1:$G$49,MATCH([1]orders!$D639,[1]products!$A$1:$A$49,0),MATCH([1]orders!J$1,[1]products!$A$1:$G$1,0))</f>
        <v>M</v>
      </c>
      <c r="K639" s="11">
        <f>INDEX([1]products!$A$1:$G$49,MATCH([1]orders!$D639,[1]products!$A$1:$A$49,0),MATCH([1]orders!K$1,[1]products!$A$1:$G$1,0))</f>
        <v>2.5</v>
      </c>
      <c r="L639" s="3">
        <f>INDEX([1]products!$A$1:$G$49,MATCH([1]orders!$D639,[1]products!$A$1:$A$49,0),MATCH([1]orders!L$1,[1]products!$A$1:$G$1,0))</f>
        <v>25.874999999999996</v>
      </c>
      <c r="M639" s="3">
        <f>L639*E639</f>
        <v>103.49999999999999</v>
      </c>
      <c r="N639" t="str">
        <f>IF(I639="Rob","Robusta",IF(I639="Exc","Excelsa",IF(I639="Ara","Arabica",IF(I639="Lib","Liberica",""))))</f>
        <v>Arabica</v>
      </c>
      <c r="O639" t="str">
        <f>IF(J639="M","Medium",IF(J639="L","Light",IF(J639="D","Dark","")))</f>
        <v>Medium</v>
      </c>
      <c r="P639" t="str">
        <f>_xlfn.XLOOKUP(C639,[1]customers!$A$1:$A$1001,[1]customers!$I$1:$I$1001,,0)</f>
        <v>No</v>
      </c>
    </row>
    <row r="640" spans="1:16" x14ac:dyDescent="0.25">
      <c r="A640" s="2" t="s">
        <v>3021</v>
      </c>
      <c r="B640" s="4">
        <v>44105</v>
      </c>
      <c r="C640" s="2" t="s">
        <v>3022</v>
      </c>
      <c r="D640" t="s">
        <v>6163</v>
      </c>
      <c r="E640" s="2">
        <v>2</v>
      </c>
      <c r="F640" s="2" t="str">
        <f>_xlfn.XLOOKUP(C640,[1]customers!$A$1:$A$1001,[1]customers!$B$1:$B$1001,,0)</f>
        <v>Antone Harrold</v>
      </c>
      <c r="G640" s="2" t="str">
        <f>IF(_xlfn.XLOOKUP(C640,[1]customers!$A$1:$A$1001,[1]customers!$C$1:$C$1001,,0)=0,"",_xlfn.XLOOKUP(C640,[1]customers!$A$1:$A$1001,[1]customers!$C$1:$C$1001,,0))</f>
        <v>aharroldch@miibeian.gov.cn</v>
      </c>
      <c r="H640" s="2" t="str">
        <f>_xlfn.XLOOKUP(C640,[1]customers!A$1:A$1001,[1]customers!$G$1:$G$1001,,0)</f>
        <v>United States</v>
      </c>
      <c r="I640" t="str">
        <f>INDEX([1]products!$A$1:$G$49,MATCH([1]orders!$D640,[1]products!$A$1:$A$49,0),MATCH([1]orders!I$1,[1]products!$A$1:$G$1,0))</f>
        <v>Rob</v>
      </c>
      <c r="J640" t="str">
        <f>INDEX([1]products!$A$1:$G$49,MATCH([1]orders!$D640,[1]products!$A$1:$A$49,0),MATCH([1]orders!J$1,[1]products!$A$1:$G$1,0))</f>
        <v>D</v>
      </c>
      <c r="K640" s="11">
        <f>INDEX([1]products!$A$1:$G$49,MATCH([1]orders!$D640,[1]products!$A$1:$A$49,0),MATCH([1]orders!K$1,[1]products!$A$1:$G$1,0))</f>
        <v>0.2</v>
      </c>
      <c r="L640" s="3">
        <f>INDEX([1]products!$A$1:$G$49,MATCH([1]orders!$D640,[1]products!$A$1:$A$49,0),MATCH([1]orders!L$1,[1]products!$A$1:$G$1,0))</f>
        <v>2.6849999999999996</v>
      </c>
      <c r="M640" s="3">
        <f>L640*E640</f>
        <v>5.3699999999999992</v>
      </c>
      <c r="N640" t="str">
        <f>IF(I640="Rob","Robusta",IF(I640="Exc","Excelsa",IF(I640="Ara","Arabica",IF(I640="Lib","Liberica",""))))</f>
        <v>Robusta</v>
      </c>
      <c r="O640" t="str">
        <f>IF(J640="M","Medium",IF(J640="L","Light",IF(J640="D","Dark","")))</f>
        <v>Dark</v>
      </c>
      <c r="P640" t="str">
        <f>_xlfn.XLOOKUP(C640,[1]customers!$A$1:$A$1001,[1]customers!$I$1:$I$1001,,0)</f>
        <v>No</v>
      </c>
    </row>
    <row r="641" spans="1:16" x14ac:dyDescent="0.25">
      <c r="A641" s="2" t="s">
        <v>1759</v>
      </c>
      <c r="B641" s="4">
        <v>44106</v>
      </c>
      <c r="C641" s="2" t="s">
        <v>1760</v>
      </c>
      <c r="D641" t="s">
        <v>6178</v>
      </c>
      <c r="E641" s="2">
        <v>4</v>
      </c>
      <c r="F641" s="2" t="str">
        <f>_xlfn.XLOOKUP(C641,[1]customers!$A$1:$A$1001,[1]customers!$B$1:$B$1001,,0)</f>
        <v>Elsbeth Westerman</v>
      </c>
      <c r="G641" s="2" t="str">
        <f>IF(_xlfn.XLOOKUP(C641,[1]customers!$A$1:$A$1001,[1]customers!$C$1:$C$1001,,0)=0,"",_xlfn.XLOOKUP(C641,[1]customers!$A$1:$A$1001,[1]customers!$C$1:$C$1001,,0))</f>
        <v>ewesterman69@si.edu</v>
      </c>
      <c r="H641" s="2" t="str">
        <f>_xlfn.XLOOKUP(C641,[1]customers!A$1:A$1001,[1]customers!$G$1:$G$1001,,0)</f>
        <v>Ireland</v>
      </c>
      <c r="I641" t="str">
        <f>INDEX([1]products!$A$1:$G$49,MATCH([1]orders!$D641,[1]products!$A$1:$A$49,0),MATCH([1]orders!I$1,[1]products!$A$1:$G$1,0))</f>
        <v>Rob</v>
      </c>
      <c r="J641" t="str">
        <f>INDEX([1]products!$A$1:$G$49,MATCH([1]orders!$D641,[1]products!$A$1:$A$49,0),MATCH([1]orders!J$1,[1]products!$A$1:$G$1,0))</f>
        <v>L</v>
      </c>
      <c r="K641" s="11">
        <f>INDEX([1]products!$A$1:$G$49,MATCH([1]orders!$D641,[1]products!$A$1:$A$49,0),MATCH([1]orders!K$1,[1]products!$A$1:$G$1,0))</f>
        <v>0.2</v>
      </c>
      <c r="L641" s="3">
        <f>INDEX([1]products!$A$1:$G$49,MATCH([1]orders!$D641,[1]products!$A$1:$A$49,0),MATCH([1]orders!L$1,[1]products!$A$1:$G$1,0))</f>
        <v>3.5849999999999995</v>
      </c>
      <c r="M641" s="3">
        <f>L641*E641</f>
        <v>14.339999999999998</v>
      </c>
      <c r="N641" t="str">
        <f>IF(I641="Rob","Robusta",IF(I641="Exc","Excelsa",IF(I641="Ara","Arabica",IF(I641="Lib","Liberica",""))))</f>
        <v>Robusta</v>
      </c>
      <c r="O641" t="str">
        <f>IF(J641="M","Medium",IF(J641="L","Light",IF(J641="D","Dark","")))</f>
        <v>Light</v>
      </c>
      <c r="P641" t="str">
        <f>_xlfn.XLOOKUP(C641,[1]customers!$A$1:$A$1001,[1]customers!$I$1:$I$1001,,0)</f>
        <v>No</v>
      </c>
    </row>
    <row r="642" spans="1:16" x14ac:dyDescent="0.25">
      <c r="A642" s="2" t="s">
        <v>1596</v>
      </c>
      <c r="B642" s="4">
        <v>44107</v>
      </c>
      <c r="C642" s="2" t="s">
        <v>1597</v>
      </c>
      <c r="D642" t="s">
        <v>6176</v>
      </c>
      <c r="E642" s="2">
        <v>6</v>
      </c>
      <c r="F642" s="2" t="str">
        <f>_xlfn.XLOOKUP(C642,[1]customers!$A$1:$A$1001,[1]customers!$B$1:$B$1001,,0)</f>
        <v>Nealson Cuttler</v>
      </c>
      <c r="G642" s="2" t="str">
        <f>IF(_xlfn.XLOOKUP(C642,[1]customers!$A$1:$A$1001,[1]customers!$C$1:$C$1001,,0)=0,"",_xlfn.XLOOKUP(C642,[1]customers!$A$1:$A$1001,[1]customers!$C$1:$C$1001,,0))</f>
        <v>ncuttler5g@parallels.com</v>
      </c>
      <c r="H642" s="2" t="str">
        <f>_xlfn.XLOOKUP(C642,[1]customers!A$1:A$1001,[1]customers!$G$1:$G$1001,,0)</f>
        <v>United States</v>
      </c>
      <c r="I642" t="str">
        <f>INDEX([1]products!$A$1:$G$49,MATCH([1]orders!$D642,[1]products!$A$1:$A$49,0),MATCH([1]orders!I$1,[1]products!$A$1:$G$1,0))</f>
        <v>Exc</v>
      </c>
      <c r="J642" t="str">
        <f>INDEX([1]products!$A$1:$G$49,MATCH([1]orders!$D642,[1]products!$A$1:$A$49,0),MATCH([1]orders!J$1,[1]products!$A$1:$G$1,0))</f>
        <v>L</v>
      </c>
      <c r="K642" s="11">
        <f>INDEX([1]products!$A$1:$G$49,MATCH([1]orders!$D642,[1]products!$A$1:$A$49,0),MATCH([1]orders!K$1,[1]products!$A$1:$G$1,0))</f>
        <v>0.5</v>
      </c>
      <c r="L642" s="3">
        <f>INDEX([1]products!$A$1:$G$49,MATCH([1]orders!$D642,[1]products!$A$1:$A$49,0),MATCH([1]orders!L$1,[1]products!$A$1:$G$1,0))</f>
        <v>8.91</v>
      </c>
      <c r="M642" s="3">
        <f>L642*E642</f>
        <v>53.46</v>
      </c>
      <c r="N642" t="str">
        <f>IF(I642="Rob","Robusta",IF(I642="Exc","Excelsa",IF(I642="Ara","Arabica",IF(I642="Lib","Liberica",""))))</f>
        <v>Excelsa</v>
      </c>
      <c r="O642" t="str">
        <f>IF(J642="M","Medium",IF(J642="L","Light",IF(J642="D","Dark","")))</f>
        <v>Light</v>
      </c>
      <c r="P642" t="str">
        <f>_xlfn.XLOOKUP(C642,[1]customers!$A$1:$A$1001,[1]customers!$I$1:$I$1001,,0)</f>
        <v>No</v>
      </c>
    </row>
    <row r="643" spans="1:16" x14ac:dyDescent="0.25">
      <c r="A643" s="2" t="s">
        <v>1596</v>
      </c>
      <c r="B643" s="4">
        <v>44108</v>
      </c>
      <c r="C643" s="2" t="s">
        <v>1597</v>
      </c>
      <c r="D643" t="s">
        <v>6165</v>
      </c>
      <c r="E643" s="2">
        <v>2</v>
      </c>
      <c r="F643" s="2" t="str">
        <f>_xlfn.XLOOKUP(C643,[1]customers!$A$1:$A$1001,[1]customers!$B$1:$B$1001,,0)</f>
        <v>Nealson Cuttler</v>
      </c>
      <c r="G643" s="2" t="str">
        <f>IF(_xlfn.XLOOKUP(C643,[1]customers!$A$1:$A$1001,[1]customers!$C$1:$C$1001,,0)=0,"",_xlfn.XLOOKUP(C643,[1]customers!$A$1:$A$1001,[1]customers!$C$1:$C$1001,,0))</f>
        <v>ncuttler5g@parallels.com</v>
      </c>
      <c r="H643" s="2" t="str">
        <f>_xlfn.XLOOKUP(C643,[1]customers!A$1:A$1001,[1]customers!$G$1:$G$1001,,0)</f>
        <v>United States</v>
      </c>
      <c r="I643" t="str">
        <f>INDEX([1]products!$A$1:$G$49,MATCH([1]orders!$D643,[1]products!$A$1:$A$49,0),MATCH([1]orders!I$1,[1]products!$A$1:$G$1,0))</f>
        <v>Lib</v>
      </c>
      <c r="J643" t="str">
        <f>INDEX([1]products!$A$1:$G$49,MATCH([1]orders!$D643,[1]products!$A$1:$A$49,0),MATCH([1]orders!J$1,[1]products!$A$1:$G$1,0))</f>
        <v>D</v>
      </c>
      <c r="K643" s="11">
        <f>INDEX([1]products!$A$1:$G$49,MATCH([1]orders!$D643,[1]products!$A$1:$A$49,0),MATCH([1]orders!K$1,[1]products!$A$1:$G$1,0))</f>
        <v>2.5</v>
      </c>
      <c r="L643" s="3">
        <f>INDEX([1]products!$A$1:$G$49,MATCH([1]orders!$D643,[1]products!$A$1:$A$49,0),MATCH([1]orders!L$1,[1]products!$A$1:$G$1,0))</f>
        <v>29.784999999999997</v>
      </c>
      <c r="M643" s="3">
        <f>L643*E643</f>
        <v>59.569999999999993</v>
      </c>
      <c r="N643" t="str">
        <f>IF(I643="Rob","Robusta",IF(I643="Exc","Excelsa",IF(I643="Ara","Arabica",IF(I643="Lib","Liberica",""))))</f>
        <v>Liberica</v>
      </c>
      <c r="O643" t="str">
        <f>IF(J643="M","Medium",IF(J643="L","Light",IF(J643="D","Dark","")))</f>
        <v>Dark</v>
      </c>
      <c r="P643" t="str">
        <f>_xlfn.XLOOKUP(C643,[1]customers!$A$1:$A$1001,[1]customers!$I$1:$I$1001,,0)</f>
        <v>No</v>
      </c>
    </row>
    <row r="644" spans="1:16" x14ac:dyDescent="0.25">
      <c r="A644" s="2" t="s">
        <v>1596</v>
      </c>
      <c r="B644" s="4">
        <v>44109</v>
      </c>
      <c r="C644" s="2" t="s">
        <v>1597</v>
      </c>
      <c r="D644" t="s">
        <v>6165</v>
      </c>
      <c r="E644" s="2">
        <v>3</v>
      </c>
      <c r="F644" s="2" t="str">
        <f>_xlfn.XLOOKUP(C644,[1]customers!$A$1:$A$1001,[1]customers!$B$1:$B$1001,,0)</f>
        <v>Nealson Cuttler</v>
      </c>
      <c r="G644" s="2" t="str">
        <f>IF(_xlfn.XLOOKUP(C644,[1]customers!$A$1:$A$1001,[1]customers!$C$1:$C$1001,,0)=0,"",_xlfn.XLOOKUP(C644,[1]customers!$A$1:$A$1001,[1]customers!$C$1:$C$1001,,0))</f>
        <v>ncuttler5g@parallels.com</v>
      </c>
      <c r="H644" s="2" t="str">
        <f>_xlfn.XLOOKUP(C644,[1]customers!A$1:A$1001,[1]customers!$G$1:$G$1001,,0)</f>
        <v>United States</v>
      </c>
      <c r="I644" t="str">
        <f>INDEX([1]products!$A$1:$G$49,MATCH([1]orders!$D644,[1]products!$A$1:$A$49,0),MATCH([1]orders!I$1,[1]products!$A$1:$G$1,0))</f>
        <v>Lib</v>
      </c>
      <c r="J644" t="str">
        <f>INDEX([1]products!$A$1:$G$49,MATCH([1]orders!$D644,[1]products!$A$1:$A$49,0),MATCH([1]orders!J$1,[1]products!$A$1:$G$1,0))</f>
        <v>D</v>
      </c>
      <c r="K644" s="11">
        <f>INDEX([1]products!$A$1:$G$49,MATCH([1]orders!$D644,[1]products!$A$1:$A$49,0),MATCH([1]orders!K$1,[1]products!$A$1:$G$1,0))</f>
        <v>2.5</v>
      </c>
      <c r="L644" s="3">
        <f>INDEX([1]products!$A$1:$G$49,MATCH([1]orders!$D644,[1]products!$A$1:$A$49,0),MATCH([1]orders!L$1,[1]products!$A$1:$G$1,0))</f>
        <v>29.784999999999997</v>
      </c>
      <c r="M644" s="3">
        <f>L644*E644</f>
        <v>89.35499999999999</v>
      </c>
      <c r="N644" t="str">
        <f>IF(I644="Rob","Robusta",IF(I644="Exc","Excelsa",IF(I644="Ara","Arabica",IF(I644="Lib","Liberica",""))))</f>
        <v>Liberica</v>
      </c>
      <c r="O644" t="str">
        <f>IF(J644="M","Medium",IF(J644="L","Light",IF(J644="D","Dark","")))</f>
        <v>Dark</v>
      </c>
      <c r="P644" t="str">
        <f>_xlfn.XLOOKUP(C644,[1]customers!$A$1:$A$1001,[1]customers!$I$1:$I$1001,,0)</f>
        <v>No</v>
      </c>
    </row>
    <row r="645" spans="1:16" x14ac:dyDescent="0.25">
      <c r="A645" s="2" t="s">
        <v>1596</v>
      </c>
      <c r="B645" s="4">
        <v>44110</v>
      </c>
      <c r="C645" s="2" t="s">
        <v>1597</v>
      </c>
      <c r="D645" t="s">
        <v>6161</v>
      </c>
      <c r="E645" s="2">
        <v>4</v>
      </c>
      <c r="F645" s="2" t="str">
        <f>_xlfn.XLOOKUP(C645,[1]customers!$A$1:$A$1001,[1]customers!$B$1:$B$1001,,0)</f>
        <v>Nealson Cuttler</v>
      </c>
      <c r="G645" s="2" t="str">
        <f>IF(_xlfn.XLOOKUP(C645,[1]customers!$A$1:$A$1001,[1]customers!$C$1:$C$1001,,0)=0,"",_xlfn.XLOOKUP(C645,[1]customers!$A$1:$A$1001,[1]customers!$C$1:$C$1001,,0))</f>
        <v>ncuttler5g@parallels.com</v>
      </c>
      <c r="H645" s="2" t="str">
        <f>_xlfn.XLOOKUP(C645,[1]customers!A$1:A$1001,[1]customers!$G$1:$G$1001,,0)</f>
        <v>United States</v>
      </c>
      <c r="I645" t="str">
        <f>INDEX([1]products!$A$1:$G$49,MATCH([1]orders!$D645,[1]products!$A$1:$A$49,0),MATCH([1]orders!I$1,[1]products!$A$1:$G$1,0))</f>
        <v>Lib</v>
      </c>
      <c r="J645" t="str">
        <f>INDEX([1]products!$A$1:$G$49,MATCH([1]orders!$D645,[1]products!$A$1:$A$49,0),MATCH([1]orders!J$1,[1]products!$A$1:$G$1,0))</f>
        <v>L</v>
      </c>
      <c r="K645" s="11">
        <f>INDEX([1]products!$A$1:$G$49,MATCH([1]orders!$D645,[1]products!$A$1:$A$49,0),MATCH([1]orders!K$1,[1]products!$A$1:$G$1,0))</f>
        <v>0.5</v>
      </c>
      <c r="L645" s="3">
        <f>INDEX([1]products!$A$1:$G$49,MATCH([1]orders!$D645,[1]products!$A$1:$A$49,0),MATCH([1]orders!L$1,[1]products!$A$1:$G$1,0))</f>
        <v>9.51</v>
      </c>
      <c r="M645" s="3">
        <f>L645*E645</f>
        <v>38.04</v>
      </c>
      <c r="N645" t="str">
        <f>IF(I645="Rob","Robusta",IF(I645="Exc","Excelsa",IF(I645="Ara","Arabica",IF(I645="Lib","Liberica",""))))</f>
        <v>Liberica</v>
      </c>
      <c r="O645" t="str">
        <f>IF(J645="M","Medium",IF(J645="L","Light",IF(J645="D","Dark","")))</f>
        <v>Light</v>
      </c>
      <c r="P645" t="str">
        <f>_xlfn.XLOOKUP(C645,[1]customers!$A$1:$A$1001,[1]customers!$I$1:$I$1001,,0)</f>
        <v>No</v>
      </c>
    </row>
    <row r="646" spans="1:16" x14ac:dyDescent="0.25">
      <c r="A646" s="2" t="s">
        <v>1596</v>
      </c>
      <c r="B646" s="4">
        <v>44111</v>
      </c>
      <c r="C646" s="2" t="s">
        <v>1597</v>
      </c>
      <c r="D646" t="s">
        <v>6141</v>
      </c>
      <c r="E646" s="2">
        <v>3</v>
      </c>
      <c r="F646" s="2" t="str">
        <f>_xlfn.XLOOKUP(C646,[1]customers!$A$1:$A$1001,[1]customers!$B$1:$B$1001,,0)</f>
        <v>Nealson Cuttler</v>
      </c>
      <c r="G646" s="2" t="str">
        <f>IF(_xlfn.XLOOKUP(C646,[1]customers!$A$1:$A$1001,[1]customers!$C$1:$C$1001,,0)=0,"",_xlfn.XLOOKUP(C646,[1]customers!$A$1:$A$1001,[1]customers!$C$1:$C$1001,,0))</f>
        <v>ncuttler5g@parallels.com</v>
      </c>
      <c r="H646" s="2" t="str">
        <f>_xlfn.XLOOKUP(C646,[1]customers!A$1:A$1001,[1]customers!$G$1:$G$1001,,0)</f>
        <v>United States</v>
      </c>
      <c r="I646" t="str">
        <f>INDEX([1]products!$A$1:$G$49,MATCH([1]orders!$D646,[1]products!$A$1:$A$49,0),MATCH([1]orders!I$1,[1]products!$A$1:$G$1,0))</f>
        <v>Exc</v>
      </c>
      <c r="J646" t="str">
        <f>INDEX([1]products!$A$1:$G$49,MATCH([1]orders!$D646,[1]products!$A$1:$A$49,0),MATCH([1]orders!J$1,[1]products!$A$1:$G$1,0))</f>
        <v>M</v>
      </c>
      <c r="K646" s="11">
        <f>INDEX([1]products!$A$1:$G$49,MATCH([1]orders!$D646,[1]products!$A$1:$A$49,0),MATCH([1]orders!K$1,[1]products!$A$1:$G$1,0))</f>
        <v>1</v>
      </c>
      <c r="L646" s="3">
        <f>INDEX([1]products!$A$1:$G$49,MATCH([1]orders!$D646,[1]products!$A$1:$A$49,0),MATCH([1]orders!L$1,[1]products!$A$1:$G$1,0))</f>
        <v>13.75</v>
      </c>
      <c r="M646" s="3">
        <f>L646*E646</f>
        <v>41.25</v>
      </c>
      <c r="N646" t="str">
        <f>IF(I646="Rob","Robusta",IF(I646="Exc","Excelsa",IF(I646="Ara","Arabica",IF(I646="Lib","Liberica",""))))</f>
        <v>Excelsa</v>
      </c>
      <c r="O646" t="str">
        <f>IF(J646="M","Medium",IF(J646="L","Light",IF(J646="D","Dark","")))</f>
        <v>Medium</v>
      </c>
      <c r="P646" t="str">
        <f>_xlfn.XLOOKUP(C646,[1]customers!$A$1:$A$1001,[1]customers!$I$1:$I$1001,,0)</f>
        <v>No</v>
      </c>
    </row>
    <row r="647" spans="1:16" x14ac:dyDescent="0.25">
      <c r="A647" s="2" t="s">
        <v>1239</v>
      </c>
      <c r="B647" s="4">
        <v>44112</v>
      </c>
      <c r="C647" s="2" t="s">
        <v>1240</v>
      </c>
      <c r="D647" t="s">
        <v>6143</v>
      </c>
      <c r="E647" s="2">
        <v>1</v>
      </c>
      <c r="F647" s="2" t="str">
        <f>_xlfn.XLOOKUP(C647,[1]customers!$A$1:$A$1001,[1]customers!$B$1:$B$1001,,0)</f>
        <v>Othello Syseland</v>
      </c>
      <c r="G647" s="2" t="str">
        <f>IF(_xlfn.XLOOKUP(C647,[1]customers!$A$1:$A$1001,[1]customers!$C$1:$C$1001,,0)=0,"",_xlfn.XLOOKUP(C647,[1]customers!$A$1:$A$1001,[1]customers!$C$1:$C$1001,,0))</f>
        <v>osyseland3p@independent.co.uk</v>
      </c>
      <c r="H647" s="2" t="str">
        <f>_xlfn.XLOOKUP(C647,[1]customers!A$1:A$1001,[1]customers!$G$1:$G$1001,,0)</f>
        <v>United States</v>
      </c>
      <c r="I647" t="str">
        <f>INDEX([1]products!$A$1:$G$49,MATCH([1]orders!$D647,[1]products!$A$1:$A$49,0),MATCH([1]orders!I$1,[1]products!$A$1:$G$1,0))</f>
        <v>Lib</v>
      </c>
      <c r="J647" t="str">
        <f>INDEX([1]products!$A$1:$G$49,MATCH([1]orders!$D647,[1]products!$A$1:$A$49,0),MATCH([1]orders!J$1,[1]products!$A$1:$G$1,0))</f>
        <v>D</v>
      </c>
      <c r="K647" s="11">
        <f>INDEX([1]products!$A$1:$G$49,MATCH([1]orders!$D647,[1]products!$A$1:$A$49,0),MATCH([1]orders!K$1,[1]products!$A$1:$G$1,0))</f>
        <v>1</v>
      </c>
      <c r="L647" s="3">
        <f>INDEX([1]products!$A$1:$G$49,MATCH([1]orders!$D647,[1]products!$A$1:$A$49,0),MATCH([1]orders!L$1,[1]products!$A$1:$G$1,0))</f>
        <v>12.95</v>
      </c>
      <c r="M647" s="3">
        <f>L647*E647</f>
        <v>12.95</v>
      </c>
      <c r="N647" t="str">
        <f>IF(I647="Rob","Robusta",IF(I647="Exc","Excelsa",IF(I647="Ara","Arabica",IF(I647="Lib","Liberica",""))))</f>
        <v>Liberica</v>
      </c>
      <c r="O647" t="str">
        <f>IF(J647="M","Medium",IF(J647="L","Light",IF(J647="D","Dark","")))</f>
        <v>Dark</v>
      </c>
      <c r="P647" t="str">
        <f>_xlfn.XLOOKUP(C647,[1]customers!$A$1:$A$1001,[1]customers!$I$1:$I$1001,,0)</f>
        <v>No</v>
      </c>
    </row>
    <row r="648" spans="1:16" x14ac:dyDescent="0.25">
      <c r="A648" s="2" t="s">
        <v>2440</v>
      </c>
      <c r="B648" s="4">
        <v>44113</v>
      </c>
      <c r="C648" s="2" t="s">
        <v>2441</v>
      </c>
      <c r="D648" t="s">
        <v>6180</v>
      </c>
      <c r="E648" s="2">
        <v>3</v>
      </c>
      <c r="F648" s="2" t="str">
        <f>_xlfn.XLOOKUP(C648,[1]customers!$A$1:$A$1001,[1]customers!$B$1:$B$1001,,0)</f>
        <v>Rebeka Worg</v>
      </c>
      <c r="G648" s="2" t="str">
        <f>IF(_xlfn.XLOOKUP(C648,[1]customers!$A$1:$A$1001,[1]customers!$C$1:$C$1001,,0)=0,"",_xlfn.XLOOKUP(C648,[1]customers!$A$1:$A$1001,[1]customers!$C$1:$C$1001,,0))</f>
        <v>rworg9m@arstechnica.com</v>
      </c>
      <c r="H648" s="2" t="str">
        <f>_xlfn.XLOOKUP(C648,[1]customers!A$1:A$1001,[1]customers!$G$1:$G$1001,,0)</f>
        <v>United States</v>
      </c>
      <c r="I648" t="str">
        <f>INDEX([1]products!$A$1:$G$49,MATCH([1]orders!$D648,[1]products!$A$1:$A$49,0),MATCH([1]orders!I$1,[1]products!$A$1:$G$1,0))</f>
        <v>Ara</v>
      </c>
      <c r="J648" t="str">
        <f>INDEX([1]products!$A$1:$G$49,MATCH([1]orders!$D648,[1]products!$A$1:$A$49,0),MATCH([1]orders!J$1,[1]products!$A$1:$G$1,0))</f>
        <v>L</v>
      </c>
      <c r="K648" s="11">
        <f>INDEX([1]products!$A$1:$G$49,MATCH([1]orders!$D648,[1]products!$A$1:$A$49,0),MATCH([1]orders!K$1,[1]products!$A$1:$G$1,0))</f>
        <v>0.5</v>
      </c>
      <c r="L648" s="3">
        <f>INDEX([1]products!$A$1:$G$49,MATCH([1]orders!$D648,[1]products!$A$1:$A$49,0),MATCH([1]orders!L$1,[1]products!$A$1:$G$1,0))</f>
        <v>7.77</v>
      </c>
      <c r="M648" s="3">
        <f>L648*E648</f>
        <v>23.31</v>
      </c>
      <c r="N648" t="str">
        <f>IF(I648="Rob","Robusta",IF(I648="Exc","Excelsa",IF(I648="Ara","Arabica",IF(I648="Lib","Liberica",""))))</f>
        <v>Arabica</v>
      </c>
      <c r="O648" t="str">
        <f>IF(J648="M","Medium",IF(J648="L","Light",IF(J648="D","Dark","")))</f>
        <v>Light</v>
      </c>
      <c r="P648" t="str">
        <f>_xlfn.XLOOKUP(C648,[1]customers!$A$1:$A$1001,[1]customers!$I$1:$I$1001,,0)</f>
        <v>Yes</v>
      </c>
    </row>
    <row r="649" spans="1:16" x14ac:dyDescent="0.25">
      <c r="A649" s="2" t="s">
        <v>4383</v>
      </c>
      <c r="B649" s="4">
        <v>44114</v>
      </c>
      <c r="C649" s="2" t="s">
        <v>4384</v>
      </c>
      <c r="D649" t="s">
        <v>6157</v>
      </c>
      <c r="E649" s="2">
        <v>5</v>
      </c>
      <c r="F649" s="2" t="str">
        <f>_xlfn.XLOOKUP(C649,[1]customers!$A$1:$A$1001,[1]customers!$B$1:$B$1001,,0)</f>
        <v>Dionne Skyner</v>
      </c>
      <c r="G649" s="2" t="str">
        <f>IF(_xlfn.XLOOKUP(C649,[1]customers!$A$1:$A$1001,[1]customers!$C$1:$C$1001,,0)=0,"",_xlfn.XLOOKUP(C649,[1]customers!$A$1:$A$1001,[1]customers!$C$1:$C$1001,,0))</f>
        <v>dskynerj5@hubpages.com</v>
      </c>
      <c r="H649" s="2" t="str">
        <f>_xlfn.XLOOKUP(C649,[1]customers!A$1:A$1001,[1]customers!$G$1:$G$1001,,0)</f>
        <v>United States</v>
      </c>
      <c r="I649" t="str">
        <f>INDEX([1]products!$A$1:$G$49,MATCH([1]orders!$D649,[1]products!$A$1:$A$49,0),MATCH([1]orders!I$1,[1]products!$A$1:$G$1,0))</f>
        <v>Ara</v>
      </c>
      <c r="J649" t="str">
        <f>INDEX([1]products!$A$1:$G$49,MATCH([1]orders!$D649,[1]products!$A$1:$A$49,0),MATCH([1]orders!J$1,[1]products!$A$1:$G$1,0))</f>
        <v>M</v>
      </c>
      <c r="K649" s="11">
        <f>INDEX([1]products!$A$1:$G$49,MATCH([1]orders!$D649,[1]products!$A$1:$A$49,0),MATCH([1]orders!K$1,[1]products!$A$1:$G$1,0))</f>
        <v>0.5</v>
      </c>
      <c r="L649" s="3">
        <f>INDEX([1]products!$A$1:$G$49,MATCH([1]orders!$D649,[1]products!$A$1:$A$49,0),MATCH([1]orders!L$1,[1]products!$A$1:$G$1,0))</f>
        <v>6.75</v>
      </c>
      <c r="M649" s="3">
        <f>L649*E649</f>
        <v>33.75</v>
      </c>
      <c r="N649" t="str">
        <f>IF(I649="Rob","Robusta",IF(I649="Exc","Excelsa",IF(I649="Ara","Arabica",IF(I649="Lib","Liberica",""))))</f>
        <v>Arabica</v>
      </c>
      <c r="O649" t="str">
        <f>IF(J649="M","Medium",IF(J649="L","Light",IF(J649="D","Dark","")))</f>
        <v>Medium</v>
      </c>
      <c r="P649" t="str">
        <f>_xlfn.XLOOKUP(C649,[1]customers!$A$1:$A$1001,[1]customers!$I$1:$I$1001,,0)</f>
        <v>No</v>
      </c>
    </row>
    <row r="650" spans="1:16" x14ac:dyDescent="0.25">
      <c r="A650" s="2" t="s">
        <v>5558</v>
      </c>
      <c r="B650" s="4">
        <v>44115</v>
      </c>
      <c r="C650" s="2" t="s">
        <v>5559</v>
      </c>
      <c r="D650" t="s">
        <v>6172</v>
      </c>
      <c r="E650" s="2">
        <v>6</v>
      </c>
      <c r="F650" s="2" t="str">
        <f>_xlfn.XLOOKUP(C650,[1]customers!$A$1:$A$1001,[1]customers!$B$1:$B$1001,,0)</f>
        <v>Baxy Cargen</v>
      </c>
      <c r="G650" s="2" t="str">
        <f>IF(_xlfn.XLOOKUP(C650,[1]customers!$A$1:$A$1001,[1]customers!$C$1:$C$1001,,0)=0,"",_xlfn.XLOOKUP(C650,[1]customers!$A$1:$A$1001,[1]customers!$C$1:$C$1001,,0))</f>
        <v>bcargenow@geocities.jp</v>
      </c>
      <c r="H650" s="2" t="str">
        <f>_xlfn.XLOOKUP(C650,[1]customers!A$1:A$1001,[1]customers!$G$1:$G$1001,,0)</f>
        <v>United States</v>
      </c>
      <c r="I650" t="str">
        <f>INDEX([1]products!$A$1:$G$49,MATCH([1]orders!$D650,[1]products!$A$1:$A$49,0),MATCH([1]orders!I$1,[1]products!$A$1:$G$1,0))</f>
        <v>Rob</v>
      </c>
      <c r="J650" t="str">
        <f>INDEX([1]products!$A$1:$G$49,MATCH([1]orders!$D650,[1]products!$A$1:$A$49,0),MATCH([1]orders!J$1,[1]products!$A$1:$G$1,0))</f>
        <v>D</v>
      </c>
      <c r="K650" s="11">
        <f>INDEX([1]products!$A$1:$G$49,MATCH([1]orders!$D650,[1]products!$A$1:$A$49,0),MATCH([1]orders!K$1,[1]products!$A$1:$G$1,0))</f>
        <v>0.5</v>
      </c>
      <c r="L650" s="3">
        <f>INDEX([1]products!$A$1:$G$49,MATCH([1]orders!$D650,[1]products!$A$1:$A$49,0),MATCH([1]orders!L$1,[1]products!$A$1:$G$1,0))</f>
        <v>5.3699999999999992</v>
      </c>
      <c r="M650" s="3">
        <f>L650*E650</f>
        <v>32.22</v>
      </c>
      <c r="N650" t="str">
        <f>IF(I650="Rob","Robusta",IF(I650="Exc","Excelsa",IF(I650="Ara","Arabica",IF(I650="Lib","Liberica",""))))</f>
        <v>Robusta</v>
      </c>
      <c r="O650" t="str">
        <f>IF(J650="M","Medium",IF(J650="L","Light",IF(J650="D","Dark","")))</f>
        <v>Dark</v>
      </c>
      <c r="P650" t="str">
        <f>_xlfn.XLOOKUP(C650,[1]customers!$A$1:$A$1001,[1]customers!$I$1:$I$1001,,0)</f>
        <v>Yes</v>
      </c>
    </row>
    <row r="651" spans="1:16" x14ac:dyDescent="0.25">
      <c r="A651" s="2" t="s">
        <v>687</v>
      </c>
      <c r="B651" s="4">
        <v>44116</v>
      </c>
      <c r="C651" s="2" t="s">
        <v>688</v>
      </c>
      <c r="D651" t="s">
        <v>6158</v>
      </c>
      <c r="E651" s="2">
        <v>6</v>
      </c>
      <c r="F651" s="2" t="str">
        <f>_xlfn.XLOOKUP(C651,[1]customers!$A$1:$A$1001,[1]customers!$B$1:$B$1001,,0)</f>
        <v>Faber Eilhart</v>
      </c>
      <c r="G651" s="2" t="str">
        <f>IF(_xlfn.XLOOKUP(C651,[1]customers!$A$1:$A$1001,[1]customers!$C$1:$C$1001,,0)=0,"",_xlfn.XLOOKUP(C651,[1]customers!$A$1:$A$1001,[1]customers!$C$1:$C$1001,,0))</f>
        <v>feilhartz@who.int</v>
      </c>
      <c r="H651" s="2" t="str">
        <f>_xlfn.XLOOKUP(C651,[1]customers!A$1:A$1001,[1]customers!$G$1:$G$1001,,0)</f>
        <v>United States</v>
      </c>
      <c r="I651" t="str">
        <f>INDEX([1]products!$A$1:$G$49,MATCH([1]orders!$D651,[1]products!$A$1:$A$49,0),MATCH([1]orders!I$1,[1]products!$A$1:$G$1,0))</f>
        <v>Ara</v>
      </c>
      <c r="J651" t="str">
        <f>INDEX([1]products!$A$1:$G$49,MATCH([1]orders!$D651,[1]products!$A$1:$A$49,0),MATCH([1]orders!J$1,[1]products!$A$1:$G$1,0))</f>
        <v>D</v>
      </c>
      <c r="K651" s="11">
        <f>INDEX([1]products!$A$1:$G$49,MATCH([1]orders!$D651,[1]products!$A$1:$A$49,0),MATCH([1]orders!K$1,[1]products!$A$1:$G$1,0))</f>
        <v>0.5</v>
      </c>
      <c r="L651" s="3">
        <f>INDEX([1]products!$A$1:$G$49,MATCH([1]orders!$D651,[1]products!$A$1:$A$49,0),MATCH([1]orders!L$1,[1]products!$A$1:$G$1,0))</f>
        <v>5.97</v>
      </c>
      <c r="M651" s="3">
        <f>L651*E651</f>
        <v>35.82</v>
      </c>
      <c r="N651" t="str">
        <f>IF(I651="Rob","Robusta",IF(I651="Exc","Excelsa",IF(I651="Ara","Arabica",IF(I651="Lib","Liberica",""))))</f>
        <v>Arabica</v>
      </c>
      <c r="O651" t="str">
        <f>IF(J651="M","Medium",IF(J651="L","Light",IF(J651="D","Dark","")))</f>
        <v>Dark</v>
      </c>
      <c r="P651" t="str">
        <f>_xlfn.XLOOKUP(C651,[1]customers!$A$1:$A$1001,[1]customers!$I$1:$I$1001,,0)</f>
        <v>No</v>
      </c>
    </row>
    <row r="652" spans="1:16" x14ac:dyDescent="0.25">
      <c r="A652" s="2" t="s">
        <v>4545</v>
      </c>
      <c r="B652" s="4">
        <v>44117</v>
      </c>
      <c r="C652" s="2" t="s">
        <v>4546</v>
      </c>
      <c r="D652" t="s">
        <v>6143</v>
      </c>
      <c r="E652" s="2">
        <v>3</v>
      </c>
      <c r="F652" s="2" t="str">
        <f>_xlfn.XLOOKUP(C652,[1]customers!$A$1:$A$1001,[1]customers!$B$1:$B$1001,,0)</f>
        <v>Darice Heaford</v>
      </c>
      <c r="G652" s="2" t="str">
        <f>IF(_xlfn.XLOOKUP(C652,[1]customers!$A$1:$A$1001,[1]customers!$C$1:$C$1001,,0)=0,"",_xlfn.XLOOKUP(C652,[1]customers!$A$1:$A$1001,[1]customers!$C$1:$C$1001,,0))</f>
        <v>dheafordjy@twitpic.com</v>
      </c>
      <c r="H652" s="2" t="str">
        <f>_xlfn.XLOOKUP(C652,[1]customers!A$1:A$1001,[1]customers!$G$1:$G$1001,,0)</f>
        <v>United States</v>
      </c>
      <c r="I652" t="str">
        <f>INDEX([1]products!$A$1:$G$49,MATCH([1]orders!$D652,[1]products!$A$1:$A$49,0),MATCH([1]orders!I$1,[1]products!$A$1:$G$1,0))</f>
        <v>Lib</v>
      </c>
      <c r="J652" t="str">
        <f>INDEX([1]products!$A$1:$G$49,MATCH([1]orders!$D652,[1]products!$A$1:$A$49,0),MATCH([1]orders!J$1,[1]products!$A$1:$G$1,0))</f>
        <v>D</v>
      </c>
      <c r="K652" s="11">
        <f>INDEX([1]products!$A$1:$G$49,MATCH([1]orders!$D652,[1]products!$A$1:$A$49,0),MATCH([1]orders!K$1,[1]products!$A$1:$G$1,0))</f>
        <v>1</v>
      </c>
      <c r="L652" s="3">
        <f>INDEX([1]products!$A$1:$G$49,MATCH([1]orders!$D652,[1]products!$A$1:$A$49,0),MATCH([1]orders!L$1,[1]products!$A$1:$G$1,0))</f>
        <v>12.95</v>
      </c>
      <c r="M652" s="3">
        <f>L652*E652</f>
        <v>38.849999999999994</v>
      </c>
      <c r="N652" t="str">
        <f>IF(I652="Rob","Robusta",IF(I652="Exc","Excelsa",IF(I652="Ara","Arabica",IF(I652="Lib","Liberica",""))))</f>
        <v>Liberica</v>
      </c>
      <c r="O652" t="str">
        <f>IF(J652="M","Medium",IF(J652="L","Light",IF(J652="D","Dark","")))</f>
        <v>Dark</v>
      </c>
      <c r="P652" t="str">
        <f>_xlfn.XLOOKUP(C652,[1]customers!$A$1:$A$1001,[1]customers!$I$1:$I$1001,,0)</f>
        <v>No</v>
      </c>
    </row>
    <row r="653" spans="1:16" x14ac:dyDescent="0.25">
      <c r="A653" s="2" t="s">
        <v>3300</v>
      </c>
      <c r="B653" s="4">
        <v>44118</v>
      </c>
      <c r="C653" s="2" t="s">
        <v>3301</v>
      </c>
      <c r="D653" t="s">
        <v>6147</v>
      </c>
      <c r="E653" s="2">
        <v>4</v>
      </c>
      <c r="F653" s="2" t="str">
        <f>_xlfn.XLOOKUP(C653,[1]customers!$A$1:$A$1001,[1]customers!$B$1:$B$1001,,0)</f>
        <v>Chantal Mersh</v>
      </c>
      <c r="G653" s="2" t="str">
        <f>IF(_xlfn.XLOOKUP(C653,[1]customers!$A$1:$A$1001,[1]customers!$C$1:$C$1001,,0)=0,"",_xlfn.XLOOKUP(C653,[1]customers!$A$1:$A$1001,[1]customers!$C$1:$C$1001,,0))</f>
        <v>cmershdt@drupal.org</v>
      </c>
      <c r="H653" s="2" t="str">
        <f>_xlfn.XLOOKUP(C653,[1]customers!A$1:A$1001,[1]customers!$G$1:$G$1001,,0)</f>
        <v>Ireland</v>
      </c>
      <c r="I653" t="str">
        <f>INDEX([1]products!$A$1:$G$49,MATCH([1]orders!$D653,[1]products!$A$1:$A$49,0),MATCH([1]orders!I$1,[1]products!$A$1:$G$1,0))</f>
        <v>Ara</v>
      </c>
      <c r="J653" t="str">
        <f>INDEX([1]products!$A$1:$G$49,MATCH([1]orders!$D653,[1]products!$A$1:$A$49,0),MATCH([1]orders!J$1,[1]products!$A$1:$G$1,0))</f>
        <v>D</v>
      </c>
      <c r="K653" s="11">
        <f>INDEX([1]products!$A$1:$G$49,MATCH([1]orders!$D653,[1]products!$A$1:$A$49,0),MATCH([1]orders!K$1,[1]products!$A$1:$G$1,0))</f>
        <v>1</v>
      </c>
      <c r="L653" s="3">
        <f>INDEX([1]products!$A$1:$G$49,MATCH([1]orders!$D653,[1]products!$A$1:$A$49,0),MATCH([1]orders!L$1,[1]products!$A$1:$G$1,0))</f>
        <v>9.9499999999999993</v>
      </c>
      <c r="M653" s="3">
        <f>L653*E653</f>
        <v>39.799999999999997</v>
      </c>
      <c r="N653" t="str">
        <f>IF(I653="Rob","Robusta",IF(I653="Exc","Excelsa",IF(I653="Ara","Arabica",IF(I653="Lib","Liberica",""))))</f>
        <v>Arabica</v>
      </c>
      <c r="O653" t="str">
        <f>IF(J653="M","Medium",IF(J653="L","Light",IF(J653="D","Dark","")))</f>
        <v>Dark</v>
      </c>
      <c r="P653" t="str">
        <f>_xlfn.XLOOKUP(C653,[1]customers!$A$1:$A$1001,[1]customers!$I$1:$I$1001,,0)</f>
        <v>No</v>
      </c>
    </row>
    <row r="654" spans="1:16" x14ac:dyDescent="0.25">
      <c r="A654" s="2" t="s">
        <v>4477</v>
      </c>
      <c r="B654" s="4">
        <v>44119</v>
      </c>
      <c r="C654" s="2" t="s">
        <v>4478</v>
      </c>
      <c r="D654" t="s">
        <v>6156</v>
      </c>
      <c r="E654" s="2">
        <v>3</v>
      </c>
      <c r="F654" s="2" t="str">
        <f>_xlfn.XLOOKUP(C654,[1]customers!$A$1:$A$1001,[1]customers!$B$1:$B$1001,,0)</f>
        <v>Barrie Fallowes</v>
      </c>
      <c r="G654" s="2" t="str">
        <f>IF(_xlfn.XLOOKUP(C654,[1]customers!$A$1:$A$1001,[1]customers!$C$1:$C$1001,,0)=0,"",_xlfn.XLOOKUP(C654,[1]customers!$A$1:$A$1001,[1]customers!$C$1:$C$1001,,0))</f>
        <v>bfallowesjm@purevolume.com</v>
      </c>
      <c r="H654" s="2" t="str">
        <f>_xlfn.XLOOKUP(C654,[1]customers!A$1:A$1001,[1]customers!$G$1:$G$1001,,0)</f>
        <v>United States</v>
      </c>
      <c r="I654" t="str">
        <f>INDEX([1]products!$A$1:$G$49,MATCH([1]orders!$D654,[1]products!$A$1:$A$49,0),MATCH([1]orders!I$1,[1]products!$A$1:$G$1,0))</f>
        <v>Exc</v>
      </c>
      <c r="J654" t="str">
        <f>INDEX([1]products!$A$1:$G$49,MATCH([1]orders!$D654,[1]products!$A$1:$A$49,0),MATCH([1]orders!J$1,[1]products!$A$1:$G$1,0))</f>
        <v>M</v>
      </c>
      <c r="K654" s="11">
        <f>INDEX([1]products!$A$1:$G$49,MATCH([1]orders!$D654,[1]products!$A$1:$A$49,0),MATCH([1]orders!K$1,[1]products!$A$1:$G$1,0))</f>
        <v>0.2</v>
      </c>
      <c r="L654" s="3">
        <f>INDEX([1]products!$A$1:$G$49,MATCH([1]orders!$D654,[1]products!$A$1:$A$49,0),MATCH([1]orders!L$1,[1]products!$A$1:$G$1,0))</f>
        <v>4.125</v>
      </c>
      <c r="M654" s="3">
        <f>L654*E654</f>
        <v>12.375</v>
      </c>
      <c r="N654" t="str">
        <f>IF(I654="Rob","Robusta",IF(I654="Exc","Excelsa",IF(I654="Ara","Arabica",IF(I654="Lib","Liberica",""))))</f>
        <v>Excelsa</v>
      </c>
      <c r="O654" t="str">
        <f>IF(J654="M","Medium",IF(J654="L","Light",IF(J654="D","Dark","")))</f>
        <v>Medium</v>
      </c>
      <c r="P654" t="str">
        <f>_xlfn.XLOOKUP(C654,[1]customers!$A$1:$A$1001,[1]customers!$I$1:$I$1001,,0)</f>
        <v>No</v>
      </c>
    </row>
    <row r="655" spans="1:16" x14ac:dyDescent="0.25">
      <c r="A655" s="2" t="s">
        <v>1952</v>
      </c>
      <c r="B655" s="4">
        <v>44120</v>
      </c>
      <c r="C655" s="2" t="s">
        <v>1953</v>
      </c>
      <c r="D655" t="s">
        <v>6174</v>
      </c>
      <c r="E655" s="2">
        <v>2</v>
      </c>
      <c r="F655" s="2" t="str">
        <f>_xlfn.XLOOKUP(C655,[1]customers!$A$1:$A$1001,[1]customers!$B$1:$B$1001,,0)</f>
        <v>Irv Hay</v>
      </c>
      <c r="G655" s="2" t="str">
        <f>IF(_xlfn.XLOOKUP(C655,[1]customers!$A$1:$A$1001,[1]customers!$C$1:$C$1001,,0)=0,"",_xlfn.XLOOKUP(C655,[1]customers!$A$1:$A$1001,[1]customers!$C$1:$C$1001,,0))</f>
        <v>ihay77@lulu.com</v>
      </c>
      <c r="H655" s="2" t="str">
        <f>_xlfn.XLOOKUP(C655,[1]customers!A$1:A$1001,[1]customers!$G$1:$G$1001,,0)</f>
        <v>United Kingdom</v>
      </c>
      <c r="I655" t="str">
        <f>INDEX([1]products!$A$1:$G$49,MATCH([1]orders!$D655,[1]products!$A$1:$A$49,0),MATCH([1]orders!I$1,[1]products!$A$1:$G$1,0))</f>
        <v>Rob</v>
      </c>
      <c r="J655" t="str">
        <f>INDEX([1]products!$A$1:$G$49,MATCH([1]orders!$D655,[1]products!$A$1:$A$49,0),MATCH([1]orders!J$1,[1]products!$A$1:$G$1,0))</f>
        <v>M</v>
      </c>
      <c r="K655" s="11">
        <f>INDEX([1]products!$A$1:$G$49,MATCH([1]orders!$D655,[1]products!$A$1:$A$49,0),MATCH([1]orders!K$1,[1]products!$A$1:$G$1,0))</f>
        <v>0.2</v>
      </c>
      <c r="L655" s="3">
        <f>INDEX([1]products!$A$1:$G$49,MATCH([1]orders!$D655,[1]products!$A$1:$A$49,0),MATCH([1]orders!L$1,[1]products!$A$1:$G$1,0))</f>
        <v>2.9849999999999999</v>
      </c>
      <c r="M655" s="3">
        <f>L655*E655</f>
        <v>5.97</v>
      </c>
      <c r="N655" t="str">
        <f>IF(I655="Rob","Robusta",IF(I655="Exc","Excelsa",IF(I655="Ara","Arabica",IF(I655="Lib","Liberica",""))))</f>
        <v>Robusta</v>
      </c>
      <c r="O655" t="str">
        <f>IF(J655="M","Medium",IF(J655="L","Light",IF(J655="D","Dark","")))</f>
        <v>Medium</v>
      </c>
      <c r="P655" t="str">
        <f>_xlfn.XLOOKUP(C655,[1]customers!$A$1:$A$1001,[1]customers!$I$1:$I$1001,,0)</f>
        <v>No</v>
      </c>
    </row>
    <row r="656" spans="1:16" x14ac:dyDescent="0.25">
      <c r="A656" s="2" t="s">
        <v>2492</v>
      </c>
      <c r="B656" s="4">
        <v>44121</v>
      </c>
      <c r="C656" s="2" t="s">
        <v>2493</v>
      </c>
      <c r="D656" t="s">
        <v>6168</v>
      </c>
      <c r="E656" s="2">
        <v>5</v>
      </c>
      <c r="F656" s="2" t="str">
        <f>_xlfn.XLOOKUP(C656,[1]customers!$A$1:$A$1001,[1]customers!$B$1:$B$1001,,0)</f>
        <v>Marianna Vedmore</v>
      </c>
      <c r="G656" s="2" t="str">
        <f>IF(_xlfn.XLOOKUP(C656,[1]customers!$A$1:$A$1001,[1]customers!$C$1:$C$1001,,0)=0,"",_xlfn.XLOOKUP(C656,[1]customers!$A$1:$A$1001,[1]customers!$C$1:$C$1001,,0))</f>
        <v>mvedmore9v@a8.net</v>
      </c>
      <c r="H656" s="2" t="str">
        <f>_xlfn.XLOOKUP(C656,[1]customers!A$1:A$1001,[1]customers!$G$1:$G$1001,,0)</f>
        <v>United States</v>
      </c>
      <c r="I656" t="str">
        <f>INDEX([1]products!$A$1:$G$49,MATCH([1]orders!$D656,[1]products!$A$1:$A$49,0),MATCH([1]orders!I$1,[1]products!$A$1:$G$1,0))</f>
        <v>Ara</v>
      </c>
      <c r="J656" t="str">
        <f>INDEX([1]products!$A$1:$G$49,MATCH([1]orders!$D656,[1]products!$A$1:$A$49,0),MATCH([1]orders!J$1,[1]products!$A$1:$G$1,0))</f>
        <v>D</v>
      </c>
      <c r="K656" s="11">
        <f>INDEX([1]products!$A$1:$G$49,MATCH([1]orders!$D656,[1]products!$A$1:$A$49,0),MATCH([1]orders!K$1,[1]products!$A$1:$G$1,0))</f>
        <v>2.5</v>
      </c>
      <c r="L656" s="3">
        <f>INDEX([1]products!$A$1:$G$49,MATCH([1]orders!$D656,[1]products!$A$1:$A$49,0),MATCH([1]orders!L$1,[1]products!$A$1:$G$1,0))</f>
        <v>22.884999999999998</v>
      </c>
      <c r="M656" s="3">
        <f>L656*E656</f>
        <v>114.42499999999998</v>
      </c>
      <c r="N656" t="str">
        <f>IF(I656="Rob","Robusta",IF(I656="Exc","Excelsa",IF(I656="Ara","Arabica",IF(I656="Lib","Liberica",""))))</f>
        <v>Arabica</v>
      </c>
      <c r="O656" t="str">
        <f>IF(J656="M","Medium",IF(J656="L","Light",IF(J656="D","Dark","")))</f>
        <v>Dark</v>
      </c>
      <c r="P656" t="str">
        <f>_xlfn.XLOOKUP(C656,[1]customers!$A$1:$A$1001,[1]customers!$I$1:$I$1001,,0)</f>
        <v>Yes</v>
      </c>
    </row>
    <row r="657" spans="1:16" x14ac:dyDescent="0.25">
      <c r="A657" s="2" t="s">
        <v>4522</v>
      </c>
      <c r="B657" s="4">
        <v>44122</v>
      </c>
      <c r="C657" s="2" t="s">
        <v>4523</v>
      </c>
      <c r="D657" t="s">
        <v>6153</v>
      </c>
      <c r="E657" s="2">
        <v>4</v>
      </c>
      <c r="F657" s="2" t="str">
        <f>_xlfn.XLOOKUP(C657,[1]customers!$A$1:$A$1001,[1]customers!$B$1:$B$1001,,0)</f>
        <v>Alon Pllu</v>
      </c>
      <c r="G657" s="2" t="str">
        <f>IF(_xlfn.XLOOKUP(C657,[1]customers!$A$1:$A$1001,[1]customers!$C$1:$C$1001,,0)=0,"",_xlfn.XLOOKUP(C657,[1]customers!$A$1:$A$1001,[1]customers!$C$1:$C$1001,,0))</f>
        <v>aplluju@dagondesign.com</v>
      </c>
      <c r="H657" s="2" t="str">
        <f>_xlfn.XLOOKUP(C657,[1]customers!A$1:A$1001,[1]customers!$G$1:$G$1001,,0)</f>
        <v>Ireland</v>
      </c>
      <c r="I657" t="str">
        <f>INDEX([1]products!$A$1:$G$49,MATCH([1]orders!$D657,[1]products!$A$1:$A$49,0),MATCH([1]orders!I$1,[1]products!$A$1:$G$1,0))</f>
        <v>Exc</v>
      </c>
      <c r="J657" t="str">
        <f>INDEX([1]products!$A$1:$G$49,MATCH([1]orders!$D657,[1]products!$A$1:$A$49,0),MATCH([1]orders!J$1,[1]products!$A$1:$G$1,0))</f>
        <v>D</v>
      </c>
      <c r="K657" s="11">
        <f>INDEX([1]products!$A$1:$G$49,MATCH([1]orders!$D657,[1]products!$A$1:$A$49,0),MATCH([1]orders!K$1,[1]products!$A$1:$G$1,0))</f>
        <v>0.2</v>
      </c>
      <c r="L657" s="3">
        <f>INDEX([1]products!$A$1:$G$49,MATCH([1]orders!$D657,[1]products!$A$1:$A$49,0),MATCH([1]orders!L$1,[1]products!$A$1:$G$1,0))</f>
        <v>3.645</v>
      </c>
      <c r="M657" s="3">
        <f>L657*E657</f>
        <v>14.58</v>
      </c>
      <c r="N657" t="str">
        <f>IF(I657="Rob","Robusta",IF(I657="Exc","Excelsa",IF(I657="Ara","Arabica",IF(I657="Lib","Liberica",""))))</f>
        <v>Excelsa</v>
      </c>
      <c r="O657" t="str">
        <f>IF(J657="M","Medium",IF(J657="L","Light",IF(J657="D","Dark","")))</f>
        <v>Dark</v>
      </c>
      <c r="P657" t="str">
        <f>_xlfn.XLOOKUP(C657,[1]customers!$A$1:$A$1001,[1]customers!$I$1:$I$1001,,0)</f>
        <v>Yes</v>
      </c>
    </row>
    <row r="658" spans="1:16" x14ac:dyDescent="0.25">
      <c r="A658" s="2" t="s">
        <v>1906</v>
      </c>
      <c r="B658" s="4">
        <v>44123</v>
      </c>
      <c r="C658" s="2" t="s">
        <v>1907</v>
      </c>
      <c r="D658" t="s">
        <v>6141</v>
      </c>
      <c r="E658" s="2">
        <v>5</v>
      </c>
      <c r="F658" s="2" t="str">
        <f>_xlfn.XLOOKUP(C658,[1]customers!$A$1:$A$1001,[1]customers!$B$1:$B$1001,,0)</f>
        <v>Connor Heaviside</v>
      </c>
      <c r="G658" s="2" t="str">
        <f>IF(_xlfn.XLOOKUP(C658,[1]customers!$A$1:$A$1001,[1]customers!$C$1:$C$1001,,0)=0,"",_xlfn.XLOOKUP(C658,[1]customers!$A$1:$A$1001,[1]customers!$C$1:$C$1001,,0))</f>
        <v>cheaviside6z@rediff.com</v>
      </c>
      <c r="H658" s="2" t="str">
        <f>_xlfn.XLOOKUP(C658,[1]customers!A$1:A$1001,[1]customers!$G$1:$G$1001,,0)</f>
        <v>United States</v>
      </c>
      <c r="I658" t="str">
        <f>INDEX([1]products!$A$1:$G$49,MATCH([1]orders!$D658,[1]products!$A$1:$A$49,0),MATCH([1]orders!I$1,[1]products!$A$1:$G$1,0))</f>
        <v>Exc</v>
      </c>
      <c r="J658" t="str">
        <f>INDEX([1]products!$A$1:$G$49,MATCH([1]orders!$D658,[1]products!$A$1:$A$49,0),MATCH([1]orders!J$1,[1]products!$A$1:$G$1,0))</f>
        <v>M</v>
      </c>
      <c r="K658" s="11">
        <f>INDEX([1]products!$A$1:$G$49,MATCH([1]orders!$D658,[1]products!$A$1:$A$49,0),MATCH([1]orders!K$1,[1]products!$A$1:$G$1,0))</f>
        <v>1</v>
      </c>
      <c r="L658" s="3">
        <f>INDEX([1]products!$A$1:$G$49,MATCH([1]orders!$D658,[1]products!$A$1:$A$49,0),MATCH([1]orders!L$1,[1]products!$A$1:$G$1,0))</f>
        <v>13.75</v>
      </c>
      <c r="M658" s="3">
        <f>L658*E658</f>
        <v>68.75</v>
      </c>
      <c r="N658" t="str">
        <f>IF(I658="Rob","Robusta",IF(I658="Exc","Excelsa",IF(I658="Ara","Arabica",IF(I658="Lib","Liberica",""))))</f>
        <v>Excelsa</v>
      </c>
      <c r="O658" t="str">
        <f>IF(J658="M","Medium",IF(J658="L","Light",IF(J658="D","Dark","")))</f>
        <v>Medium</v>
      </c>
      <c r="P658" t="str">
        <f>_xlfn.XLOOKUP(C658,[1]customers!$A$1:$A$1001,[1]customers!$I$1:$I$1001,,0)</f>
        <v>Yes</v>
      </c>
    </row>
    <row r="659" spans="1:16" x14ac:dyDescent="0.25">
      <c r="A659" s="2" t="s">
        <v>902</v>
      </c>
      <c r="B659" s="4">
        <v>44124</v>
      </c>
      <c r="C659" s="2" t="s">
        <v>903</v>
      </c>
      <c r="D659" t="s">
        <v>6159</v>
      </c>
      <c r="E659" s="2">
        <v>5</v>
      </c>
      <c r="F659" s="2" t="str">
        <f>_xlfn.XLOOKUP(C659,[1]customers!$A$1:$A$1001,[1]customers!$B$1:$B$1001,,0)</f>
        <v>Alikee Carryer</v>
      </c>
      <c r="G659" s="2" t="str">
        <f>IF(_xlfn.XLOOKUP(C659,[1]customers!$A$1:$A$1001,[1]customers!$C$1:$C$1001,,0)=0,"",_xlfn.XLOOKUP(C659,[1]customers!$A$1:$A$1001,[1]customers!$C$1:$C$1001,,0))</f>
        <v/>
      </c>
      <c r="H659" s="2" t="str">
        <f>_xlfn.XLOOKUP(C659,[1]customers!A$1:A$1001,[1]customers!$G$1:$G$1001,,0)</f>
        <v>United States</v>
      </c>
      <c r="I659" t="str">
        <f>INDEX([1]products!$A$1:$G$49,MATCH([1]orders!$D659,[1]products!$A$1:$A$49,0),MATCH([1]orders!I$1,[1]products!$A$1:$G$1,0))</f>
        <v>Lib</v>
      </c>
      <c r="J659" t="str">
        <f>INDEX([1]products!$A$1:$G$49,MATCH([1]orders!$D659,[1]products!$A$1:$A$49,0),MATCH([1]orders!J$1,[1]products!$A$1:$G$1,0))</f>
        <v>M</v>
      </c>
      <c r="K659" s="11">
        <f>INDEX([1]products!$A$1:$G$49,MATCH([1]orders!$D659,[1]products!$A$1:$A$49,0),MATCH([1]orders!K$1,[1]products!$A$1:$G$1,0))</f>
        <v>0.2</v>
      </c>
      <c r="L659" s="3">
        <f>INDEX([1]products!$A$1:$G$49,MATCH([1]orders!$D659,[1]products!$A$1:$A$49,0),MATCH([1]orders!L$1,[1]products!$A$1:$G$1,0))</f>
        <v>4.3650000000000002</v>
      </c>
      <c r="M659" s="3">
        <f>L659*E659</f>
        <v>21.825000000000003</v>
      </c>
      <c r="N659" t="str">
        <f>IF(I659="Rob","Robusta",IF(I659="Exc","Excelsa",IF(I659="Ara","Arabica",IF(I659="Lib","Liberica",""))))</f>
        <v>Liberica</v>
      </c>
      <c r="O659" t="str">
        <f>IF(J659="M","Medium",IF(J659="L","Light",IF(J659="D","Dark","")))</f>
        <v>Medium</v>
      </c>
      <c r="P659" t="str">
        <f>_xlfn.XLOOKUP(C659,[1]customers!$A$1:$A$1001,[1]customers!$I$1:$I$1001,,0)</f>
        <v>Yes</v>
      </c>
    </row>
    <row r="660" spans="1:16" x14ac:dyDescent="0.25">
      <c r="A660" s="2" t="s">
        <v>4926</v>
      </c>
      <c r="B660" s="4">
        <v>44125</v>
      </c>
      <c r="C660" s="2" t="s">
        <v>4927</v>
      </c>
      <c r="D660" t="s">
        <v>6168</v>
      </c>
      <c r="E660" s="2">
        <v>1</v>
      </c>
      <c r="F660" s="2" t="str">
        <f>_xlfn.XLOOKUP(C660,[1]customers!$A$1:$A$1001,[1]customers!$B$1:$B$1001,,0)</f>
        <v>Haslett Jodrelle</v>
      </c>
      <c r="G660" s="2" t="str">
        <f>IF(_xlfn.XLOOKUP(C660,[1]customers!$A$1:$A$1001,[1]customers!$C$1:$C$1001,,0)=0,"",_xlfn.XLOOKUP(C660,[1]customers!$A$1:$A$1001,[1]customers!$C$1:$C$1001,,0))</f>
        <v>hjodrellelt@samsung.com</v>
      </c>
      <c r="H660" s="2" t="str">
        <f>_xlfn.XLOOKUP(C660,[1]customers!A$1:A$1001,[1]customers!$G$1:$G$1001,,0)</f>
        <v>United States</v>
      </c>
      <c r="I660" t="str">
        <f>INDEX([1]products!$A$1:$G$49,MATCH([1]orders!$D660,[1]products!$A$1:$A$49,0),MATCH([1]orders!I$1,[1]products!$A$1:$G$1,0))</f>
        <v>Ara</v>
      </c>
      <c r="J660" t="str">
        <f>INDEX([1]products!$A$1:$G$49,MATCH([1]orders!$D660,[1]products!$A$1:$A$49,0),MATCH([1]orders!J$1,[1]products!$A$1:$G$1,0))</f>
        <v>D</v>
      </c>
      <c r="K660" s="11">
        <f>INDEX([1]products!$A$1:$G$49,MATCH([1]orders!$D660,[1]products!$A$1:$A$49,0),MATCH([1]orders!K$1,[1]products!$A$1:$G$1,0))</f>
        <v>2.5</v>
      </c>
      <c r="L660" s="3">
        <f>INDEX([1]products!$A$1:$G$49,MATCH([1]orders!$D660,[1]products!$A$1:$A$49,0),MATCH([1]orders!L$1,[1]products!$A$1:$G$1,0))</f>
        <v>22.884999999999998</v>
      </c>
      <c r="M660" s="3">
        <f>L660*E660</f>
        <v>22.884999999999998</v>
      </c>
      <c r="N660" t="str">
        <f>IF(I660="Rob","Robusta",IF(I660="Exc","Excelsa",IF(I660="Ara","Arabica",IF(I660="Lib","Liberica",""))))</f>
        <v>Arabica</v>
      </c>
      <c r="O660" t="str">
        <f>IF(J660="M","Medium",IF(J660="L","Light",IF(J660="D","Dark","")))</f>
        <v>Dark</v>
      </c>
      <c r="P660" t="str">
        <f>_xlfn.XLOOKUP(C660,[1]customers!$A$1:$A$1001,[1]customers!$I$1:$I$1001,,0)</f>
        <v>No</v>
      </c>
    </row>
    <row r="661" spans="1:16" x14ac:dyDescent="0.25">
      <c r="A661" s="2" t="s">
        <v>501</v>
      </c>
      <c r="B661" s="4">
        <v>44126</v>
      </c>
      <c r="C661" s="2" t="s">
        <v>502</v>
      </c>
      <c r="D661" t="s">
        <v>6140</v>
      </c>
      <c r="E661" s="2">
        <v>1</v>
      </c>
      <c r="F661" s="2" t="str">
        <f>_xlfn.XLOOKUP(C661,[1]customers!$A$1:$A$1001,[1]customers!$B$1:$B$1001,,0)</f>
        <v>Jami Redholes</v>
      </c>
      <c r="G661" s="2" t="str">
        <f>IF(_xlfn.XLOOKUP(C661,[1]customers!$A$1:$A$1001,[1]customers!$C$1:$C$1001,,0)=0,"",_xlfn.XLOOKUP(C661,[1]customers!$A$1:$A$1001,[1]customers!$C$1:$C$1001,,0))</f>
        <v>jredholes2@tmall.com</v>
      </c>
      <c r="H661" s="2" t="str">
        <f>_xlfn.XLOOKUP(C661,[1]customers!A$1:A$1001,[1]customers!$G$1:$G$1001,,0)</f>
        <v>United States</v>
      </c>
      <c r="I661" t="str">
        <f>INDEX([1]products!$A$1:$G$49,MATCH([1]orders!$D661,[1]products!$A$1:$A$49,0),MATCH([1]orders!I$1,[1]products!$A$1:$G$1,0))</f>
        <v>Ara</v>
      </c>
      <c r="J661" t="str">
        <f>INDEX([1]products!$A$1:$G$49,MATCH([1]orders!$D661,[1]products!$A$1:$A$49,0),MATCH([1]orders!J$1,[1]products!$A$1:$G$1,0))</f>
        <v>L</v>
      </c>
      <c r="K661" s="11">
        <f>INDEX([1]products!$A$1:$G$49,MATCH([1]orders!$D661,[1]products!$A$1:$A$49,0),MATCH([1]orders!K$1,[1]products!$A$1:$G$1,0))</f>
        <v>1</v>
      </c>
      <c r="L661" s="3">
        <f>INDEX([1]products!$A$1:$G$49,MATCH([1]orders!$D661,[1]products!$A$1:$A$49,0),MATCH([1]orders!L$1,[1]products!$A$1:$G$1,0))</f>
        <v>12.95</v>
      </c>
      <c r="M661" s="3">
        <f>L661*E661</f>
        <v>12.95</v>
      </c>
      <c r="N661" t="str">
        <f>IF(I661="Rob","Robusta",IF(I661="Exc","Excelsa",IF(I661="Ara","Arabica",IF(I661="Lib","Liberica",""))))</f>
        <v>Arabica</v>
      </c>
      <c r="O661" t="str">
        <f>IF(J661="M","Medium",IF(J661="L","Light",IF(J661="D","Dark","")))</f>
        <v>Light</v>
      </c>
      <c r="P661" t="str">
        <f>_xlfn.XLOOKUP(C661,[1]customers!$A$1:$A$1001,[1]customers!$I$1:$I$1001,,0)</f>
        <v>Yes</v>
      </c>
    </row>
    <row r="662" spans="1:16" x14ac:dyDescent="0.25">
      <c r="A662" s="2" t="s">
        <v>4229</v>
      </c>
      <c r="B662" s="4">
        <v>44127</v>
      </c>
      <c r="C662" s="2" t="s">
        <v>4230</v>
      </c>
      <c r="D662" t="s">
        <v>6165</v>
      </c>
      <c r="E662" s="2">
        <v>5</v>
      </c>
      <c r="F662" s="2" t="str">
        <f>_xlfn.XLOOKUP(C662,[1]customers!$A$1:$A$1001,[1]customers!$B$1:$B$1001,,0)</f>
        <v>Shermy Moseby</v>
      </c>
      <c r="G662" s="2" t="str">
        <f>IF(_xlfn.XLOOKUP(C662,[1]customers!$A$1:$A$1001,[1]customers!$C$1:$C$1001,,0)=0,"",_xlfn.XLOOKUP(C662,[1]customers!$A$1:$A$1001,[1]customers!$C$1:$C$1001,,0))</f>
        <v>smosebyie@stanford.edu</v>
      </c>
      <c r="H662" s="2" t="str">
        <f>_xlfn.XLOOKUP(C662,[1]customers!A$1:A$1001,[1]customers!$G$1:$G$1001,,0)</f>
        <v>United States</v>
      </c>
      <c r="I662" t="str">
        <f>INDEX([1]products!$A$1:$G$49,MATCH([1]orders!$D662,[1]products!$A$1:$A$49,0),MATCH([1]orders!I$1,[1]products!$A$1:$G$1,0))</f>
        <v>Lib</v>
      </c>
      <c r="J662" t="str">
        <f>INDEX([1]products!$A$1:$G$49,MATCH([1]orders!$D662,[1]products!$A$1:$A$49,0),MATCH([1]orders!J$1,[1]products!$A$1:$G$1,0))</f>
        <v>D</v>
      </c>
      <c r="K662" s="11">
        <f>INDEX([1]products!$A$1:$G$49,MATCH([1]orders!$D662,[1]products!$A$1:$A$49,0),MATCH([1]orders!K$1,[1]products!$A$1:$G$1,0))</f>
        <v>2.5</v>
      </c>
      <c r="L662" s="3">
        <f>INDEX([1]products!$A$1:$G$49,MATCH([1]orders!$D662,[1]products!$A$1:$A$49,0),MATCH([1]orders!L$1,[1]products!$A$1:$G$1,0))</f>
        <v>29.784999999999997</v>
      </c>
      <c r="M662" s="3">
        <f>L662*E662</f>
        <v>148.92499999999998</v>
      </c>
      <c r="N662" t="str">
        <f>IF(I662="Rob","Robusta",IF(I662="Exc","Excelsa",IF(I662="Ara","Arabica",IF(I662="Lib","Liberica",""))))</f>
        <v>Liberica</v>
      </c>
      <c r="O662" t="str">
        <f>IF(J662="M","Medium",IF(J662="L","Light",IF(J662="D","Dark","")))</f>
        <v>Dark</v>
      </c>
      <c r="P662" t="str">
        <f>_xlfn.XLOOKUP(C662,[1]customers!$A$1:$A$1001,[1]customers!$I$1:$I$1001,,0)</f>
        <v>No</v>
      </c>
    </row>
    <row r="663" spans="1:16" x14ac:dyDescent="0.25">
      <c r="A663" s="2" t="s">
        <v>1350</v>
      </c>
      <c r="B663" s="4">
        <v>44128</v>
      </c>
      <c r="C663" s="2" t="s">
        <v>1351</v>
      </c>
      <c r="D663" t="s">
        <v>6163</v>
      </c>
      <c r="E663" s="2">
        <v>1</v>
      </c>
      <c r="F663" s="2" t="str">
        <f>_xlfn.XLOOKUP(C663,[1]customers!$A$1:$A$1001,[1]customers!$B$1:$B$1001,,0)</f>
        <v>Hetti Penson</v>
      </c>
      <c r="G663" s="2" t="str">
        <f>IF(_xlfn.XLOOKUP(C663,[1]customers!$A$1:$A$1001,[1]customers!$C$1:$C$1001,,0)=0,"",_xlfn.XLOOKUP(C663,[1]customers!$A$1:$A$1001,[1]customers!$C$1:$C$1001,,0))</f>
        <v/>
      </c>
      <c r="H663" s="2" t="str">
        <f>_xlfn.XLOOKUP(C663,[1]customers!A$1:A$1001,[1]customers!$G$1:$G$1001,,0)</f>
        <v>United States</v>
      </c>
      <c r="I663" t="str">
        <f>INDEX([1]products!$A$1:$G$49,MATCH([1]orders!$D663,[1]products!$A$1:$A$49,0),MATCH([1]orders!I$1,[1]products!$A$1:$G$1,0))</f>
        <v>Rob</v>
      </c>
      <c r="J663" t="str">
        <f>INDEX([1]products!$A$1:$G$49,MATCH([1]orders!$D663,[1]products!$A$1:$A$49,0),MATCH([1]orders!J$1,[1]products!$A$1:$G$1,0))</f>
        <v>D</v>
      </c>
      <c r="K663" s="11">
        <f>INDEX([1]products!$A$1:$G$49,MATCH([1]orders!$D663,[1]products!$A$1:$A$49,0),MATCH([1]orders!K$1,[1]products!$A$1:$G$1,0))</f>
        <v>0.2</v>
      </c>
      <c r="L663" s="3">
        <f>INDEX([1]products!$A$1:$G$49,MATCH([1]orders!$D663,[1]products!$A$1:$A$49,0),MATCH([1]orders!L$1,[1]products!$A$1:$G$1,0))</f>
        <v>2.6849999999999996</v>
      </c>
      <c r="M663" s="3">
        <f>L663*E663</f>
        <v>2.6849999999999996</v>
      </c>
      <c r="N663" t="str">
        <f>IF(I663="Rob","Robusta",IF(I663="Exc","Excelsa",IF(I663="Ara","Arabica",IF(I663="Lib","Liberica",""))))</f>
        <v>Robusta</v>
      </c>
      <c r="O663" t="str">
        <f>IF(J663="M","Medium",IF(J663="L","Light",IF(J663="D","Dark","")))</f>
        <v>Dark</v>
      </c>
      <c r="P663" t="str">
        <f>_xlfn.XLOOKUP(C663,[1]customers!$A$1:$A$1001,[1]customers!$I$1:$I$1001,,0)</f>
        <v>No</v>
      </c>
    </row>
    <row r="664" spans="1:16" x14ac:dyDescent="0.25">
      <c r="A664" s="2" t="s">
        <v>2905</v>
      </c>
      <c r="B664" s="4">
        <v>44129</v>
      </c>
      <c r="C664" s="2" t="s">
        <v>2586</v>
      </c>
      <c r="D664" t="s">
        <v>6140</v>
      </c>
      <c r="E664" s="2">
        <v>6</v>
      </c>
      <c r="F664" s="2" t="str">
        <f>_xlfn.XLOOKUP(C664,[1]customers!$A$1:$A$1001,[1]customers!$B$1:$B$1001,,0)</f>
        <v>Terri Farra</v>
      </c>
      <c r="G664" s="2" t="str">
        <f>IF(_xlfn.XLOOKUP(C664,[1]customers!$A$1:$A$1001,[1]customers!$C$1:$C$1001,,0)=0,"",_xlfn.XLOOKUP(C664,[1]customers!$A$1:$A$1001,[1]customers!$C$1:$C$1001,,0))</f>
        <v>tfarraac@behance.net</v>
      </c>
      <c r="H664" s="2" t="str">
        <f>_xlfn.XLOOKUP(C664,[1]customers!A$1:A$1001,[1]customers!$G$1:$G$1001,,0)</f>
        <v>United States</v>
      </c>
      <c r="I664" t="str">
        <f>INDEX([1]products!$A$1:$G$49,MATCH([1]orders!$D664,[1]products!$A$1:$A$49,0),MATCH([1]orders!I$1,[1]products!$A$1:$G$1,0))</f>
        <v>Ara</v>
      </c>
      <c r="J664" t="str">
        <f>INDEX([1]products!$A$1:$G$49,MATCH([1]orders!$D664,[1]products!$A$1:$A$49,0),MATCH([1]orders!J$1,[1]products!$A$1:$G$1,0))</f>
        <v>L</v>
      </c>
      <c r="K664" s="11">
        <f>INDEX([1]products!$A$1:$G$49,MATCH([1]orders!$D664,[1]products!$A$1:$A$49,0),MATCH([1]orders!K$1,[1]products!$A$1:$G$1,0))</f>
        <v>1</v>
      </c>
      <c r="L664" s="3">
        <f>INDEX([1]products!$A$1:$G$49,MATCH([1]orders!$D664,[1]products!$A$1:$A$49,0),MATCH([1]orders!L$1,[1]products!$A$1:$G$1,0))</f>
        <v>12.95</v>
      </c>
      <c r="M664" s="3">
        <f>L664*E664</f>
        <v>77.699999999999989</v>
      </c>
      <c r="N664" t="str">
        <f>IF(I664="Rob","Robusta",IF(I664="Exc","Excelsa",IF(I664="Ara","Arabica",IF(I664="Lib","Liberica",""))))</f>
        <v>Arabica</v>
      </c>
      <c r="O664" t="str">
        <f>IF(J664="M","Medium",IF(J664="L","Light",IF(J664="D","Dark","")))</f>
        <v>Light</v>
      </c>
      <c r="P664" t="str">
        <f>_xlfn.XLOOKUP(C664,[1]customers!$A$1:$A$1001,[1]customers!$I$1:$I$1001,,0)</f>
        <v>No</v>
      </c>
    </row>
    <row r="665" spans="1:16" x14ac:dyDescent="0.25">
      <c r="A665" s="2" t="s">
        <v>2313</v>
      </c>
      <c r="B665" s="4">
        <v>44130</v>
      </c>
      <c r="C665" s="2" t="s">
        <v>2314</v>
      </c>
      <c r="D665" t="s">
        <v>6153</v>
      </c>
      <c r="E665" s="2">
        <v>5</v>
      </c>
      <c r="F665" s="2" t="str">
        <f>_xlfn.XLOOKUP(C665,[1]customers!$A$1:$A$1001,[1]customers!$B$1:$B$1001,,0)</f>
        <v>Donica Bonhome</v>
      </c>
      <c r="G665" s="2" t="str">
        <f>IF(_xlfn.XLOOKUP(C665,[1]customers!$A$1:$A$1001,[1]customers!$C$1:$C$1001,,0)=0,"",_xlfn.XLOOKUP(C665,[1]customers!$A$1:$A$1001,[1]customers!$C$1:$C$1001,,0))</f>
        <v>dbonhome8z@shinystat.com</v>
      </c>
      <c r="H665" s="2" t="str">
        <f>_xlfn.XLOOKUP(C665,[1]customers!A$1:A$1001,[1]customers!$G$1:$G$1001,,0)</f>
        <v>United States</v>
      </c>
      <c r="I665" t="str">
        <f>INDEX([1]products!$A$1:$G$49,MATCH([1]orders!$D665,[1]products!$A$1:$A$49,0),MATCH([1]orders!I$1,[1]products!$A$1:$G$1,0))</f>
        <v>Exc</v>
      </c>
      <c r="J665" t="str">
        <f>INDEX([1]products!$A$1:$G$49,MATCH([1]orders!$D665,[1]products!$A$1:$A$49,0),MATCH([1]orders!J$1,[1]products!$A$1:$G$1,0))</f>
        <v>D</v>
      </c>
      <c r="K665" s="11">
        <f>INDEX([1]products!$A$1:$G$49,MATCH([1]orders!$D665,[1]products!$A$1:$A$49,0),MATCH([1]orders!K$1,[1]products!$A$1:$G$1,0))</f>
        <v>0.2</v>
      </c>
      <c r="L665" s="3">
        <f>INDEX([1]products!$A$1:$G$49,MATCH([1]orders!$D665,[1]products!$A$1:$A$49,0),MATCH([1]orders!L$1,[1]products!$A$1:$G$1,0))</f>
        <v>3.645</v>
      </c>
      <c r="M665" s="3">
        <f>L665*E665</f>
        <v>18.225000000000001</v>
      </c>
      <c r="N665" t="str">
        <f>IF(I665="Rob","Robusta",IF(I665="Exc","Excelsa",IF(I665="Ara","Arabica",IF(I665="Lib","Liberica",""))))</f>
        <v>Excelsa</v>
      </c>
      <c r="O665" t="str">
        <f>IF(J665="M","Medium",IF(J665="L","Light",IF(J665="D","Dark","")))</f>
        <v>Dark</v>
      </c>
      <c r="P665" t="str">
        <f>_xlfn.XLOOKUP(C665,[1]customers!$A$1:$A$1001,[1]customers!$I$1:$I$1001,,0)</f>
        <v>Yes</v>
      </c>
    </row>
    <row r="666" spans="1:16" x14ac:dyDescent="0.25">
      <c r="A666" s="2" t="s">
        <v>1373</v>
      </c>
      <c r="B666" s="4">
        <v>44131</v>
      </c>
      <c r="C666" s="2" t="s">
        <v>1374</v>
      </c>
      <c r="D666" t="s">
        <v>6149</v>
      </c>
      <c r="E666" s="2">
        <v>3</v>
      </c>
      <c r="F666" s="2" t="str">
        <f>_xlfn.XLOOKUP(C666,[1]customers!$A$1:$A$1001,[1]customers!$B$1:$B$1001,,0)</f>
        <v>Paulo Yea</v>
      </c>
      <c r="G666" s="2" t="str">
        <f>IF(_xlfn.XLOOKUP(C666,[1]customers!$A$1:$A$1001,[1]customers!$C$1:$C$1001,,0)=0,"",_xlfn.XLOOKUP(C666,[1]customers!$A$1:$A$1001,[1]customers!$C$1:$C$1001,,0))</f>
        <v>pyea4d@aol.com</v>
      </c>
      <c r="H666" s="2" t="str">
        <f>_xlfn.XLOOKUP(C666,[1]customers!A$1:A$1001,[1]customers!$G$1:$G$1001,,0)</f>
        <v>Ireland</v>
      </c>
      <c r="I666" t="str">
        <f>INDEX([1]products!$A$1:$G$49,MATCH([1]orders!$D666,[1]products!$A$1:$A$49,0),MATCH([1]orders!I$1,[1]products!$A$1:$G$1,0))</f>
        <v>Rob</v>
      </c>
      <c r="J666" t="str">
        <f>INDEX([1]products!$A$1:$G$49,MATCH([1]orders!$D666,[1]products!$A$1:$A$49,0),MATCH([1]orders!J$1,[1]products!$A$1:$G$1,0))</f>
        <v>D</v>
      </c>
      <c r="K666" s="11">
        <f>INDEX([1]products!$A$1:$G$49,MATCH([1]orders!$D666,[1]products!$A$1:$A$49,0),MATCH([1]orders!K$1,[1]products!$A$1:$G$1,0))</f>
        <v>2.5</v>
      </c>
      <c r="L666" s="3">
        <f>INDEX([1]products!$A$1:$G$49,MATCH([1]orders!$D666,[1]products!$A$1:$A$49,0),MATCH([1]orders!L$1,[1]products!$A$1:$G$1,0))</f>
        <v>20.584999999999997</v>
      </c>
      <c r="M666" s="3">
        <f>L666*E666</f>
        <v>61.754999999999995</v>
      </c>
      <c r="N666" t="str">
        <f>IF(I666="Rob","Robusta",IF(I666="Exc","Excelsa",IF(I666="Ara","Arabica",IF(I666="Lib","Liberica",""))))</f>
        <v>Robusta</v>
      </c>
      <c r="O666" t="str">
        <f>IF(J666="M","Medium",IF(J666="L","Light",IF(J666="D","Dark","")))</f>
        <v>Dark</v>
      </c>
      <c r="P666" t="str">
        <f>_xlfn.XLOOKUP(C666,[1]customers!$A$1:$A$1001,[1]customers!$I$1:$I$1001,,0)</f>
        <v>No</v>
      </c>
    </row>
    <row r="667" spans="1:16" x14ac:dyDescent="0.25">
      <c r="A667" s="2" t="s">
        <v>3141</v>
      </c>
      <c r="B667" s="4">
        <v>44132</v>
      </c>
      <c r="C667" s="2" t="s">
        <v>3194</v>
      </c>
      <c r="D667" t="s">
        <v>6184</v>
      </c>
      <c r="E667" s="2">
        <v>5</v>
      </c>
      <c r="F667" s="2" t="str">
        <f>_xlfn.XLOOKUP(C667,[1]customers!$A$1:$A$1001,[1]customers!$B$1:$B$1001,,0)</f>
        <v>Ailey Brash</v>
      </c>
      <c r="G667" s="2" t="str">
        <f>IF(_xlfn.XLOOKUP(C667,[1]customers!$A$1:$A$1001,[1]customers!$C$1:$C$1001,,0)=0,"",_xlfn.XLOOKUP(C667,[1]customers!$A$1:$A$1001,[1]customers!$C$1:$C$1001,,0))</f>
        <v>abrashda@plala.or.jp</v>
      </c>
      <c r="H667" s="2" t="str">
        <f>_xlfn.XLOOKUP(C667,[1]customers!A$1:A$1001,[1]customers!$G$1:$G$1001,,0)</f>
        <v>United States</v>
      </c>
      <c r="I667" t="str">
        <f>INDEX([1]products!$A$1:$G$49,MATCH([1]orders!$D667,[1]products!$A$1:$A$49,0),MATCH([1]orders!I$1,[1]products!$A$1:$G$1,0))</f>
        <v>Exc</v>
      </c>
      <c r="J667" t="str">
        <f>INDEX([1]products!$A$1:$G$49,MATCH([1]orders!$D667,[1]products!$A$1:$A$49,0),MATCH([1]orders!J$1,[1]products!$A$1:$G$1,0))</f>
        <v>L</v>
      </c>
      <c r="K667" s="11">
        <f>INDEX([1]products!$A$1:$G$49,MATCH([1]orders!$D667,[1]products!$A$1:$A$49,0),MATCH([1]orders!K$1,[1]products!$A$1:$G$1,0))</f>
        <v>0.2</v>
      </c>
      <c r="L667" s="3">
        <f>INDEX([1]products!$A$1:$G$49,MATCH([1]orders!$D667,[1]products!$A$1:$A$49,0),MATCH([1]orders!L$1,[1]products!$A$1:$G$1,0))</f>
        <v>4.4550000000000001</v>
      </c>
      <c r="M667" s="3">
        <f>L667*E667</f>
        <v>22.274999999999999</v>
      </c>
      <c r="N667" t="str">
        <f>IF(I667="Rob","Robusta",IF(I667="Exc","Excelsa",IF(I667="Ara","Arabica",IF(I667="Lib","Liberica",""))))</f>
        <v>Excelsa</v>
      </c>
      <c r="O667" t="str">
        <f>IF(J667="M","Medium",IF(J667="L","Light",IF(J667="D","Dark","")))</f>
        <v>Light</v>
      </c>
      <c r="P667" t="str">
        <f>_xlfn.XLOOKUP(C667,[1]customers!$A$1:$A$1001,[1]customers!$I$1:$I$1001,,0)</f>
        <v>Yes</v>
      </c>
    </row>
    <row r="668" spans="1:16" x14ac:dyDescent="0.25">
      <c r="A668" s="2" t="s">
        <v>4179</v>
      </c>
      <c r="B668" s="4">
        <v>44133</v>
      </c>
      <c r="C668" s="2" t="s">
        <v>4180</v>
      </c>
      <c r="D668" t="s">
        <v>6175</v>
      </c>
      <c r="E668" s="2">
        <v>4</v>
      </c>
      <c r="F668" s="2" t="str">
        <f>_xlfn.XLOOKUP(C668,[1]customers!$A$1:$A$1001,[1]customers!$B$1:$B$1001,,0)</f>
        <v>Almeria Burgett</v>
      </c>
      <c r="G668" s="2" t="str">
        <f>IF(_xlfn.XLOOKUP(C668,[1]customers!$A$1:$A$1001,[1]customers!$C$1:$C$1001,,0)=0,"",_xlfn.XLOOKUP(C668,[1]customers!$A$1:$A$1001,[1]customers!$C$1:$C$1001,,0))</f>
        <v>aburgetti5@moonfruit.com</v>
      </c>
      <c r="H668" s="2" t="str">
        <f>_xlfn.XLOOKUP(C668,[1]customers!A$1:A$1001,[1]customers!$G$1:$G$1001,,0)</f>
        <v>United States</v>
      </c>
      <c r="I668" t="str">
        <f>INDEX([1]products!$A$1:$G$49,MATCH([1]orders!$D668,[1]products!$A$1:$A$49,0),MATCH([1]orders!I$1,[1]products!$A$1:$G$1,0))</f>
        <v>Ara</v>
      </c>
      <c r="J668" t="str">
        <f>INDEX([1]products!$A$1:$G$49,MATCH([1]orders!$D668,[1]products!$A$1:$A$49,0),MATCH([1]orders!J$1,[1]products!$A$1:$G$1,0))</f>
        <v>M</v>
      </c>
      <c r="K668" s="11">
        <f>INDEX([1]products!$A$1:$G$49,MATCH([1]orders!$D668,[1]products!$A$1:$A$49,0),MATCH([1]orders!K$1,[1]products!$A$1:$G$1,0))</f>
        <v>2.5</v>
      </c>
      <c r="L668" s="3">
        <f>INDEX([1]products!$A$1:$G$49,MATCH([1]orders!$D668,[1]products!$A$1:$A$49,0),MATCH([1]orders!L$1,[1]products!$A$1:$G$1,0))</f>
        <v>25.874999999999996</v>
      </c>
      <c r="M668" s="3">
        <f>L668*E668</f>
        <v>103.49999999999999</v>
      </c>
      <c r="N668" t="str">
        <f>IF(I668="Rob","Robusta",IF(I668="Exc","Excelsa",IF(I668="Ara","Arabica",IF(I668="Lib","Liberica",""))))</f>
        <v>Arabica</v>
      </c>
      <c r="O668" t="str">
        <f>IF(J668="M","Medium",IF(J668="L","Light",IF(J668="D","Dark","")))</f>
        <v>Medium</v>
      </c>
      <c r="P668" t="str">
        <f>_xlfn.XLOOKUP(C668,[1]customers!$A$1:$A$1001,[1]customers!$I$1:$I$1001,,0)</f>
        <v>No</v>
      </c>
    </row>
    <row r="669" spans="1:16" x14ac:dyDescent="0.25">
      <c r="A669" s="2" t="s">
        <v>1777</v>
      </c>
      <c r="B669" s="4">
        <v>44134</v>
      </c>
      <c r="C669" s="2" t="s">
        <v>1778</v>
      </c>
      <c r="D669" t="s">
        <v>6178</v>
      </c>
      <c r="E669" s="2">
        <v>5</v>
      </c>
      <c r="F669" s="2" t="str">
        <f>_xlfn.XLOOKUP(C669,[1]customers!$A$1:$A$1001,[1]customers!$B$1:$B$1001,,0)</f>
        <v>Beltran Mathon</v>
      </c>
      <c r="G669" s="2" t="str">
        <f>IF(_xlfn.XLOOKUP(C669,[1]customers!$A$1:$A$1001,[1]customers!$C$1:$C$1001,,0)=0,"",_xlfn.XLOOKUP(C669,[1]customers!$A$1:$A$1001,[1]customers!$C$1:$C$1001,,0))</f>
        <v>bmathon6c@barnesandnoble.com</v>
      </c>
      <c r="H669" s="2" t="str">
        <f>_xlfn.XLOOKUP(C669,[1]customers!A$1:A$1001,[1]customers!$G$1:$G$1001,,0)</f>
        <v>United States</v>
      </c>
      <c r="I669" t="str">
        <f>INDEX([1]products!$A$1:$G$49,MATCH([1]orders!$D669,[1]products!$A$1:$A$49,0),MATCH([1]orders!I$1,[1]products!$A$1:$G$1,0))</f>
        <v>Rob</v>
      </c>
      <c r="J669" t="str">
        <f>INDEX([1]products!$A$1:$G$49,MATCH([1]orders!$D669,[1]products!$A$1:$A$49,0),MATCH([1]orders!J$1,[1]products!$A$1:$G$1,0))</f>
        <v>L</v>
      </c>
      <c r="K669" s="11">
        <f>INDEX([1]products!$A$1:$G$49,MATCH([1]orders!$D669,[1]products!$A$1:$A$49,0),MATCH([1]orders!K$1,[1]products!$A$1:$G$1,0))</f>
        <v>0.2</v>
      </c>
      <c r="L669" s="3">
        <f>INDEX([1]products!$A$1:$G$49,MATCH([1]orders!$D669,[1]products!$A$1:$A$49,0),MATCH([1]orders!L$1,[1]products!$A$1:$G$1,0))</f>
        <v>3.5849999999999995</v>
      </c>
      <c r="M669" s="3">
        <f>L669*E669</f>
        <v>17.924999999999997</v>
      </c>
      <c r="N669" t="str">
        <f>IF(I669="Rob","Robusta",IF(I669="Exc","Excelsa",IF(I669="Ara","Arabica",IF(I669="Lib","Liberica",""))))</f>
        <v>Robusta</v>
      </c>
      <c r="O669" t="str">
        <f>IF(J669="M","Medium",IF(J669="L","Light",IF(J669="D","Dark","")))</f>
        <v>Light</v>
      </c>
      <c r="P669" t="str">
        <f>_xlfn.XLOOKUP(C669,[1]customers!$A$1:$A$1001,[1]customers!$I$1:$I$1001,,0)</f>
        <v>No</v>
      </c>
    </row>
    <row r="670" spans="1:16" x14ac:dyDescent="0.25">
      <c r="A670" s="2" t="s">
        <v>2621</v>
      </c>
      <c r="B670" s="4">
        <v>44135</v>
      </c>
      <c r="C670" s="2" t="s">
        <v>2622</v>
      </c>
      <c r="D670" t="s">
        <v>6180</v>
      </c>
      <c r="E670" s="2">
        <v>3</v>
      </c>
      <c r="F670" s="2" t="str">
        <f>_xlfn.XLOOKUP(C670,[1]customers!$A$1:$A$1001,[1]customers!$B$1:$B$1001,,0)</f>
        <v>Jany Rudeforth</v>
      </c>
      <c r="G670" s="2" t="str">
        <f>IF(_xlfn.XLOOKUP(C670,[1]customers!$A$1:$A$1001,[1]customers!$C$1:$C$1001,,0)=0,"",_xlfn.XLOOKUP(C670,[1]customers!$A$1:$A$1001,[1]customers!$C$1:$C$1001,,0))</f>
        <v>jrudeforthai@wunderground.com</v>
      </c>
      <c r="H670" s="2" t="str">
        <f>_xlfn.XLOOKUP(C670,[1]customers!A$1:A$1001,[1]customers!$G$1:$G$1001,,0)</f>
        <v>Ireland</v>
      </c>
      <c r="I670" t="str">
        <f>INDEX([1]products!$A$1:$G$49,MATCH([1]orders!$D670,[1]products!$A$1:$A$49,0),MATCH([1]orders!I$1,[1]products!$A$1:$G$1,0))</f>
        <v>Ara</v>
      </c>
      <c r="J670" t="str">
        <f>INDEX([1]products!$A$1:$G$49,MATCH([1]orders!$D670,[1]products!$A$1:$A$49,0),MATCH([1]orders!J$1,[1]products!$A$1:$G$1,0))</f>
        <v>L</v>
      </c>
      <c r="K670" s="11">
        <f>INDEX([1]products!$A$1:$G$49,MATCH([1]orders!$D670,[1]products!$A$1:$A$49,0),MATCH([1]orders!K$1,[1]products!$A$1:$G$1,0))</f>
        <v>0.5</v>
      </c>
      <c r="L670" s="3">
        <f>INDEX([1]products!$A$1:$G$49,MATCH([1]orders!$D670,[1]products!$A$1:$A$49,0),MATCH([1]orders!L$1,[1]products!$A$1:$G$1,0))</f>
        <v>7.77</v>
      </c>
      <c r="M670" s="3">
        <f>L670*E670</f>
        <v>23.31</v>
      </c>
      <c r="N670" t="str">
        <f>IF(I670="Rob","Robusta",IF(I670="Exc","Excelsa",IF(I670="Ara","Arabica",IF(I670="Lib","Liberica",""))))</f>
        <v>Arabica</v>
      </c>
      <c r="O670" t="str">
        <f>IF(J670="M","Medium",IF(J670="L","Light",IF(J670="D","Dark","")))</f>
        <v>Light</v>
      </c>
      <c r="P670" t="str">
        <f>_xlfn.XLOOKUP(C670,[1]customers!$A$1:$A$1001,[1]customers!$I$1:$I$1001,,0)</f>
        <v>Yes</v>
      </c>
    </row>
    <row r="671" spans="1:16" x14ac:dyDescent="0.25">
      <c r="A671" s="2" t="s">
        <v>3559</v>
      </c>
      <c r="B671" s="4">
        <v>44136</v>
      </c>
      <c r="C671" s="2" t="s">
        <v>3560</v>
      </c>
      <c r="D671" t="s">
        <v>6142</v>
      </c>
      <c r="E671" s="2">
        <v>2</v>
      </c>
      <c r="F671" s="2" t="str">
        <f>_xlfn.XLOOKUP(C671,[1]customers!$A$1:$A$1001,[1]customers!$B$1:$B$1001,,0)</f>
        <v>Ilaire Sprakes</v>
      </c>
      <c r="G671" s="2" t="str">
        <f>IF(_xlfn.XLOOKUP(C671,[1]customers!$A$1:$A$1001,[1]customers!$C$1:$C$1001,,0)=0,"",_xlfn.XLOOKUP(C671,[1]customers!$A$1:$A$1001,[1]customers!$C$1:$C$1001,,0))</f>
        <v>isprakesf3@spiegel.de</v>
      </c>
      <c r="H671" s="2" t="str">
        <f>_xlfn.XLOOKUP(C671,[1]customers!A$1:A$1001,[1]customers!$G$1:$G$1001,,0)</f>
        <v>United States</v>
      </c>
      <c r="I671" t="str">
        <f>INDEX([1]products!$A$1:$G$49,MATCH([1]orders!$D671,[1]products!$A$1:$A$49,0),MATCH([1]orders!I$1,[1]products!$A$1:$G$1,0))</f>
        <v>Rob</v>
      </c>
      <c r="J671" t="str">
        <f>INDEX([1]products!$A$1:$G$49,MATCH([1]orders!$D671,[1]products!$A$1:$A$49,0),MATCH([1]orders!J$1,[1]products!$A$1:$G$1,0))</f>
        <v>L</v>
      </c>
      <c r="K671" s="11">
        <f>INDEX([1]products!$A$1:$G$49,MATCH([1]orders!$D671,[1]products!$A$1:$A$49,0),MATCH([1]orders!K$1,[1]products!$A$1:$G$1,0))</f>
        <v>2.5</v>
      </c>
      <c r="L671" s="3">
        <f>INDEX([1]products!$A$1:$G$49,MATCH([1]orders!$D671,[1]products!$A$1:$A$49,0),MATCH([1]orders!L$1,[1]products!$A$1:$G$1,0))</f>
        <v>27.484999999999996</v>
      </c>
      <c r="M671" s="3">
        <f>L671*E671</f>
        <v>54.969999999999992</v>
      </c>
      <c r="N671" t="str">
        <f>IF(I671="Rob","Robusta",IF(I671="Exc","Excelsa",IF(I671="Ara","Arabica",IF(I671="Lib","Liberica",""))))</f>
        <v>Robusta</v>
      </c>
      <c r="O671" t="str">
        <f>IF(J671="M","Medium",IF(J671="L","Light",IF(J671="D","Dark","")))</f>
        <v>Light</v>
      </c>
      <c r="P671" t="str">
        <f>_xlfn.XLOOKUP(C671,[1]customers!$A$1:$A$1001,[1]customers!$I$1:$I$1001,,0)</f>
        <v>No</v>
      </c>
    </row>
    <row r="672" spans="1:16" x14ac:dyDescent="0.25">
      <c r="A672" s="2" t="s">
        <v>3778</v>
      </c>
      <c r="B672" s="4">
        <v>44137</v>
      </c>
      <c r="C672" s="2" t="s">
        <v>3779</v>
      </c>
      <c r="D672" t="s">
        <v>6183</v>
      </c>
      <c r="E672" s="2">
        <v>5</v>
      </c>
      <c r="F672" s="2" t="str">
        <f>_xlfn.XLOOKUP(C672,[1]customers!$A$1:$A$1001,[1]customers!$B$1:$B$1001,,0)</f>
        <v>Russell Donet</v>
      </c>
      <c r="G672" s="2" t="str">
        <f>IF(_xlfn.XLOOKUP(C672,[1]customers!$A$1:$A$1001,[1]customers!$C$1:$C$1001,,0)=0,"",_xlfn.XLOOKUP(C672,[1]customers!$A$1:$A$1001,[1]customers!$C$1:$C$1001,,0))</f>
        <v>rdonetg6@oakley.com</v>
      </c>
      <c r="H672" s="2" t="str">
        <f>_xlfn.XLOOKUP(C672,[1]customers!A$1:A$1001,[1]customers!$G$1:$G$1001,,0)</f>
        <v>United States</v>
      </c>
      <c r="I672" t="str">
        <f>INDEX([1]products!$A$1:$G$49,MATCH([1]orders!$D672,[1]products!$A$1:$A$49,0),MATCH([1]orders!I$1,[1]products!$A$1:$G$1,0))</f>
        <v>Exc</v>
      </c>
      <c r="J672" t="str">
        <f>INDEX([1]products!$A$1:$G$49,MATCH([1]orders!$D672,[1]products!$A$1:$A$49,0),MATCH([1]orders!J$1,[1]products!$A$1:$G$1,0))</f>
        <v>D</v>
      </c>
      <c r="K672" s="11">
        <f>INDEX([1]products!$A$1:$G$49,MATCH([1]orders!$D672,[1]products!$A$1:$A$49,0),MATCH([1]orders!K$1,[1]products!$A$1:$G$1,0))</f>
        <v>1</v>
      </c>
      <c r="L672" s="3">
        <f>INDEX([1]products!$A$1:$G$49,MATCH([1]orders!$D672,[1]products!$A$1:$A$49,0),MATCH([1]orders!L$1,[1]products!$A$1:$G$1,0))</f>
        <v>12.15</v>
      </c>
      <c r="M672" s="3">
        <f>L672*E672</f>
        <v>60.75</v>
      </c>
      <c r="N672" t="str">
        <f>IF(I672="Rob","Robusta",IF(I672="Exc","Excelsa",IF(I672="Ara","Arabica",IF(I672="Lib","Liberica",""))))</f>
        <v>Excelsa</v>
      </c>
      <c r="O672" t="str">
        <f>IF(J672="M","Medium",IF(J672="L","Light",IF(J672="D","Dark","")))</f>
        <v>Dark</v>
      </c>
      <c r="P672" t="str">
        <f>_xlfn.XLOOKUP(C672,[1]customers!$A$1:$A$1001,[1]customers!$I$1:$I$1001,,0)</f>
        <v>No</v>
      </c>
    </row>
    <row r="673" spans="1:16" x14ac:dyDescent="0.25">
      <c r="A673" s="2" t="s">
        <v>2980</v>
      </c>
      <c r="B673" s="4">
        <v>44138</v>
      </c>
      <c r="C673" s="2" t="s">
        <v>2981</v>
      </c>
      <c r="D673" t="s">
        <v>6173</v>
      </c>
      <c r="E673" s="2">
        <v>5</v>
      </c>
      <c r="F673" s="2" t="str">
        <f>_xlfn.XLOOKUP(C673,[1]customers!$A$1:$A$1001,[1]customers!$B$1:$B$1001,,0)</f>
        <v>Koralle Heads</v>
      </c>
      <c r="G673" s="2" t="str">
        <f>IF(_xlfn.XLOOKUP(C673,[1]customers!$A$1:$A$1001,[1]customers!$C$1:$C$1001,,0)=0,"",_xlfn.XLOOKUP(C673,[1]customers!$A$1:$A$1001,[1]customers!$C$1:$C$1001,,0))</f>
        <v>kheadsca@jalbum.net</v>
      </c>
      <c r="H673" s="2" t="str">
        <f>_xlfn.XLOOKUP(C673,[1]customers!A$1:A$1001,[1]customers!$G$1:$G$1001,,0)</f>
        <v>United States</v>
      </c>
      <c r="I673" t="str">
        <f>INDEX([1]products!$A$1:$G$49,MATCH([1]orders!$D673,[1]products!$A$1:$A$49,0),MATCH([1]orders!I$1,[1]products!$A$1:$G$1,0))</f>
        <v>Rob</v>
      </c>
      <c r="J673" t="str">
        <f>INDEX([1]products!$A$1:$G$49,MATCH([1]orders!$D673,[1]products!$A$1:$A$49,0),MATCH([1]orders!J$1,[1]products!$A$1:$G$1,0))</f>
        <v>L</v>
      </c>
      <c r="K673" s="11">
        <f>INDEX([1]products!$A$1:$G$49,MATCH([1]orders!$D673,[1]products!$A$1:$A$49,0),MATCH([1]orders!K$1,[1]products!$A$1:$G$1,0))</f>
        <v>0.5</v>
      </c>
      <c r="L673" s="3">
        <f>INDEX([1]products!$A$1:$G$49,MATCH([1]orders!$D673,[1]products!$A$1:$A$49,0),MATCH([1]orders!L$1,[1]products!$A$1:$G$1,0))</f>
        <v>7.169999999999999</v>
      </c>
      <c r="M673" s="3">
        <f>L673*E673</f>
        <v>35.849999999999994</v>
      </c>
      <c r="N673" t="str">
        <f>IF(I673="Rob","Robusta",IF(I673="Exc","Excelsa",IF(I673="Ara","Arabica",IF(I673="Lib","Liberica",""))))</f>
        <v>Robusta</v>
      </c>
      <c r="O673" t="str">
        <f>IF(J673="M","Medium",IF(J673="L","Light",IF(J673="D","Dark","")))</f>
        <v>Light</v>
      </c>
      <c r="P673" t="str">
        <f>_xlfn.XLOOKUP(C673,[1]customers!$A$1:$A$1001,[1]customers!$I$1:$I$1001,,0)</f>
        <v>No</v>
      </c>
    </row>
    <row r="674" spans="1:16" x14ac:dyDescent="0.25">
      <c r="A674" s="2" t="s">
        <v>3587</v>
      </c>
      <c r="B674" s="4">
        <v>44139</v>
      </c>
      <c r="C674" s="2" t="s">
        <v>3588</v>
      </c>
      <c r="D674" t="s">
        <v>6184</v>
      </c>
      <c r="E674" s="2">
        <v>3</v>
      </c>
      <c r="F674" s="2" t="str">
        <f>_xlfn.XLOOKUP(C674,[1]customers!$A$1:$A$1001,[1]customers!$B$1:$B$1001,,0)</f>
        <v>Bette-ann Munden</v>
      </c>
      <c r="G674" s="2" t="str">
        <f>IF(_xlfn.XLOOKUP(C674,[1]customers!$A$1:$A$1001,[1]customers!$C$1:$C$1001,,0)=0,"",_xlfn.XLOOKUP(C674,[1]customers!$A$1:$A$1001,[1]customers!$C$1:$C$1001,,0))</f>
        <v>bmundenf8@elpais.com</v>
      </c>
      <c r="H674" s="2" t="str">
        <f>_xlfn.XLOOKUP(C674,[1]customers!A$1:A$1001,[1]customers!$G$1:$G$1001,,0)</f>
        <v>United States</v>
      </c>
      <c r="I674" t="str">
        <f>INDEX([1]products!$A$1:$G$49,MATCH([1]orders!$D674,[1]products!$A$1:$A$49,0),MATCH([1]orders!I$1,[1]products!$A$1:$G$1,0))</f>
        <v>Exc</v>
      </c>
      <c r="J674" t="str">
        <f>INDEX([1]products!$A$1:$G$49,MATCH([1]orders!$D674,[1]products!$A$1:$A$49,0),MATCH([1]orders!J$1,[1]products!$A$1:$G$1,0))</f>
        <v>L</v>
      </c>
      <c r="K674" s="11">
        <f>INDEX([1]products!$A$1:$G$49,MATCH([1]orders!$D674,[1]products!$A$1:$A$49,0),MATCH([1]orders!K$1,[1]products!$A$1:$G$1,0))</f>
        <v>0.2</v>
      </c>
      <c r="L674" s="3">
        <f>INDEX([1]products!$A$1:$G$49,MATCH([1]orders!$D674,[1]products!$A$1:$A$49,0),MATCH([1]orders!L$1,[1]products!$A$1:$G$1,0))</f>
        <v>4.4550000000000001</v>
      </c>
      <c r="M674" s="3">
        <f>L674*E674</f>
        <v>13.365</v>
      </c>
      <c r="N674" t="str">
        <f>IF(I674="Rob","Robusta",IF(I674="Exc","Excelsa",IF(I674="Ara","Arabica",IF(I674="Lib","Liberica",""))))</f>
        <v>Excelsa</v>
      </c>
      <c r="O674" t="str">
        <f>IF(J674="M","Medium",IF(J674="L","Light",IF(J674="D","Dark","")))</f>
        <v>Light</v>
      </c>
      <c r="P674" t="str">
        <f>_xlfn.XLOOKUP(C674,[1]customers!$A$1:$A$1001,[1]customers!$I$1:$I$1001,,0)</f>
        <v>Yes</v>
      </c>
    </row>
    <row r="675" spans="1:16" x14ac:dyDescent="0.25">
      <c r="A675" s="2" t="s">
        <v>5256</v>
      </c>
      <c r="B675" s="4">
        <v>44140</v>
      </c>
      <c r="C675" s="2" t="s">
        <v>5257</v>
      </c>
      <c r="D675" t="s">
        <v>6156</v>
      </c>
      <c r="E675" s="2">
        <v>2</v>
      </c>
      <c r="F675" s="2" t="str">
        <f>_xlfn.XLOOKUP(C675,[1]customers!$A$1:$A$1001,[1]customers!$B$1:$B$1001,,0)</f>
        <v>De Drewitt</v>
      </c>
      <c r="G675" s="2" t="str">
        <f>IF(_xlfn.XLOOKUP(C675,[1]customers!$A$1:$A$1001,[1]customers!$C$1:$C$1001,,0)=0,"",_xlfn.XLOOKUP(C675,[1]customers!$A$1:$A$1001,[1]customers!$C$1:$C$1001,,0))</f>
        <v>ddrewittnf@mapquest.com</v>
      </c>
      <c r="H675" s="2" t="str">
        <f>_xlfn.XLOOKUP(C675,[1]customers!A$1:A$1001,[1]customers!$G$1:$G$1001,,0)</f>
        <v>United States</v>
      </c>
      <c r="I675" t="str">
        <f>INDEX([1]products!$A$1:$G$49,MATCH([1]orders!$D675,[1]products!$A$1:$A$49,0),MATCH([1]orders!I$1,[1]products!$A$1:$G$1,0))</f>
        <v>Exc</v>
      </c>
      <c r="J675" t="str">
        <f>INDEX([1]products!$A$1:$G$49,MATCH([1]orders!$D675,[1]products!$A$1:$A$49,0),MATCH([1]orders!J$1,[1]products!$A$1:$G$1,0))</f>
        <v>M</v>
      </c>
      <c r="K675" s="11">
        <f>INDEX([1]products!$A$1:$G$49,MATCH([1]orders!$D675,[1]products!$A$1:$A$49,0),MATCH([1]orders!K$1,[1]products!$A$1:$G$1,0))</f>
        <v>0.2</v>
      </c>
      <c r="L675" s="3">
        <f>INDEX([1]products!$A$1:$G$49,MATCH([1]orders!$D675,[1]products!$A$1:$A$49,0),MATCH([1]orders!L$1,[1]products!$A$1:$G$1,0))</f>
        <v>4.125</v>
      </c>
      <c r="M675" s="3">
        <f>L675*E675</f>
        <v>8.25</v>
      </c>
      <c r="N675" t="str">
        <f>IF(I675="Rob","Robusta",IF(I675="Exc","Excelsa",IF(I675="Ara","Arabica",IF(I675="Lib","Liberica",""))))</f>
        <v>Excelsa</v>
      </c>
      <c r="O675" t="str">
        <f>IF(J675="M","Medium",IF(J675="L","Light",IF(J675="D","Dark","")))</f>
        <v>Medium</v>
      </c>
      <c r="P675" t="str">
        <f>_xlfn.XLOOKUP(C675,[1]customers!$A$1:$A$1001,[1]customers!$I$1:$I$1001,,0)</f>
        <v>Yes</v>
      </c>
    </row>
    <row r="676" spans="1:16" x14ac:dyDescent="0.25">
      <c r="A676" s="2" t="s">
        <v>512</v>
      </c>
      <c r="B676" s="4">
        <v>44141</v>
      </c>
      <c r="C676" s="2" t="s">
        <v>513</v>
      </c>
      <c r="D676" t="s">
        <v>6141</v>
      </c>
      <c r="E676" s="2">
        <v>2</v>
      </c>
      <c r="F676" s="2" t="str">
        <f>_xlfn.XLOOKUP(C676,[1]customers!$A$1:$A$1001,[1]customers!$B$1:$B$1001,,0)</f>
        <v>Christoffer O' Shea</v>
      </c>
      <c r="G676" s="2" t="str">
        <f>IF(_xlfn.XLOOKUP(C676,[1]customers!$A$1:$A$1001,[1]customers!$C$1:$C$1001,,0)=0,"",_xlfn.XLOOKUP(C676,[1]customers!$A$1:$A$1001,[1]customers!$C$1:$C$1001,,0))</f>
        <v/>
      </c>
      <c r="H676" s="2" t="str">
        <f>_xlfn.XLOOKUP(C676,[1]customers!A$1:A$1001,[1]customers!$G$1:$G$1001,,0)</f>
        <v>Ireland</v>
      </c>
      <c r="I676" t="str">
        <f>INDEX([1]products!$A$1:$G$49,MATCH([1]orders!$D676,[1]products!$A$1:$A$49,0),MATCH([1]orders!I$1,[1]products!$A$1:$G$1,0))</f>
        <v>Exc</v>
      </c>
      <c r="J676" t="str">
        <f>INDEX([1]products!$A$1:$G$49,MATCH([1]orders!$D676,[1]products!$A$1:$A$49,0),MATCH([1]orders!J$1,[1]products!$A$1:$G$1,0))</f>
        <v>M</v>
      </c>
      <c r="K676" s="11">
        <f>INDEX([1]products!$A$1:$G$49,MATCH([1]orders!$D676,[1]products!$A$1:$A$49,0),MATCH([1]orders!K$1,[1]products!$A$1:$G$1,0))</f>
        <v>1</v>
      </c>
      <c r="L676" s="3">
        <f>INDEX([1]products!$A$1:$G$49,MATCH([1]orders!$D676,[1]products!$A$1:$A$49,0),MATCH([1]orders!L$1,[1]products!$A$1:$G$1,0))</f>
        <v>13.75</v>
      </c>
      <c r="M676" s="3">
        <f>L676*E676</f>
        <v>27.5</v>
      </c>
      <c r="N676" t="str">
        <f>IF(I676="Rob","Robusta",IF(I676="Exc","Excelsa",IF(I676="Ara","Arabica",IF(I676="Lib","Liberica",""))))</f>
        <v>Excelsa</v>
      </c>
      <c r="O676" t="str">
        <f>IF(J676="M","Medium",IF(J676="L","Light",IF(J676="D","Dark","")))</f>
        <v>Medium</v>
      </c>
      <c r="P676" t="str">
        <f>_xlfn.XLOOKUP(C676,[1]customers!$A$1:$A$1001,[1]customers!$I$1:$I$1001,,0)</f>
        <v>No</v>
      </c>
    </row>
    <row r="677" spans="1:16" x14ac:dyDescent="0.25">
      <c r="A677" s="2" t="s">
        <v>512</v>
      </c>
      <c r="B677" s="4">
        <v>44142</v>
      </c>
      <c r="C677" s="2" t="s">
        <v>513</v>
      </c>
      <c r="D677" t="s">
        <v>6142</v>
      </c>
      <c r="E677" s="2">
        <v>2</v>
      </c>
      <c r="F677" s="2" t="str">
        <f>_xlfn.XLOOKUP(C677,[1]customers!$A$1:$A$1001,[1]customers!$B$1:$B$1001,,0)</f>
        <v>Christoffer O' Shea</v>
      </c>
      <c r="G677" s="2" t="str">
        <f>IF(_xlfn.XLOOKUP(C677,[1]customers!$A$1:$A$1001,[1]customers!$C$1:$C$1001,,0)=0,"",_xlfn.XLOOKUP(C677,[1]customers!$A$1:$A$1001,[1]customers!$C$1:$C$1001,,0))</f>
        <v/>
      </c>
      <c r="H677" s="2" t="str">
        <f>_xlfn.XLOOKUP(C677,[1]customers!A$1:A$1001,[1]customers!$G$1:$G$1001,,0)</f>
        <v>Ireland</v>
      </c>
      <c r="I677" t="str">
        <f>INDEX([1]products!$A$1:$G$49,MATCH([1]orders!$D677,[1]products!$A$1:$A$49,0),MATCH([1]orders!I$1,[1]products!$A$1:$G$1,0))</f>
        <v>Rob</v>
      </c>
      <c r="J677" t="str">
        <f>INDEX([1]products!$A$1:$G$49,MATCH([1]orders!$D677,[1]products!$A$1:$A$49,0),MATCH([1]orders!J$1,[1]products!$A$1:$G$1,0))</f>
        <v>L</v>
      </c>
      <c r="K677" s="11">
        <f>INDEX([1]products!$A$1:$G$49,MATCH([1]orders!$D677,[1]products!$A$1:$A$49,0),MATCH([1]orders!K$1,[1]products!$A$1:$G$1,0))</f>
        <v>2.5</v>
      </c>
      <c r="L677" s="3">
        <f>INDEX([1]products!$A$1:$G$49,MATCH([1]orders!$D677,[1]products!$A$1:$A$49,0),MATCH([1]orders!L$1,[1]products!$A$1:$G$1,0))</f>
        <v>27.484999999999996</v>
      </c>
      <c r="M677" s="3">
        <f>L677*E677</f>
        <v>54.969999999999992</v>
      </c>
      <c r="N677" t="str">
        <f>IF(I677="Rob","Robusta",IF(I677="Exc","Excelsa",IF(I677="Ara","Arabica",IF(I677="Lib","Liberica",""))))</f>
        <v>Robusta</v>
      </c>
      <c r="O677" t="str">
        <f>IF(J677="M","Medium",IF(J677="L","Light",IF(J677="D","Dark","")))</f>
        <v>Light</v>
      </c>
      <c r="P677" t="str">
        <f>_xlfn.XLOOKUP(C677,[1]customers!$A$1:$A$1001,[1]customers!$I$1:$I$1001,,0)</f>
        <v>No</v>
      </c>
    </row>
    <row r="678" spans="1:16" x14ac:dyDescent="0.25">
      <c r="A678" s="2" t="s">
        <v>2559</v>
      </c>
      <c r="B678" s="4">
        <v>44143</v>
      </c>
      <c r="C678" s="2" t="s">
        <v>2560</v>
      </c>
      <c r="D678" t="s">
        <v>6159</v>
      </c>
      <c r="E678" s="2">
        <v>2</v>
      </c>
      <c r="F678" s="2" t="str">
        <f>_xlfn.XLOOKUP(C678,[1]customers!$A$1:$A$1001,[1]customers!$B$1:$B$1001,,0)</f>
        <v>Silvio Iorizzi</v>
      </c>
      <c r="G678" s="2" t="str">
        <f>IF(_xlfn.XLOOKUP(C678,[1]customers!$A$1:$A$1001,[1]customers!$C$1:$C$1001,,0)=0,"",_xlfn.XLOOKUP(C678,[1]customers!$A$1:$A$1001,[1]customers!$C$1:$C$1001,,0))</f>
        <v/>
      </c>
      <c r="H678" s="2" t="str">
        <f>_xlfn.XLOOKUP(C678,[1]customers!A$1:A$1001,[1]customers!$G$1:$G$1001,,0)</f>
        <v>United States</v>
      </c>
      <c r="I678" t="str">
        <f>INDEX([1]products!$A$1:$G$49,MATCH([1]orders!$D678,[1]products!$A$1:$A$49,0),MATCH([1]orders!I$1,[1]products!$A$1:$G$1,0))</f>
        <v>Lib</v>
      </c>
      <c r="J678" t="str">
        <f>INDEX([1]products!$A$1:$G$49,MATCH([1]orders!$D678,[1]products!$A$1:$A$49,0),MATCH([1]orders!J$1,[1]products!$A$1:$G$1,0))</f>
        <v>M</v>
      </c>
      <c r="K678" s="11">
        <f>INDEX([1]products!$A$1:$G$49,MATCH([1]orders!$D678,[1]products!$A$1:$A$49,0),MATCH([1]orders!K$1,[1]products!$A$1:$G$1,0))</f>
        <v>0.2</v>
      </c>
      <c r="L678" s="3">
        <f>INDEX([1]products!$A$1:$G$49,MATCH([1]orders!$D678,[1]products!$A$1:$A$49,0),MATCH([1]orders!L$1,[1]products!$A$1:$G$1,0))</f>
        <v>4.3650000000000002</v>
      </c>
      <c r="M678" s="3">
        <f>L678*E678</f>
        <v>8.73</v>
      </c>
      <c r="N678" t="str">
        <f>IF(I678="Rob","Robusta",IF(I678="Exc","Excelsa",IF(I678="Ara","Arabica",IF(I678="Lib","Liberica",""))))</f>
        <v>Liberica</v>
      </c>
      <c r="O678" t="str">
        <f>IF(J678="M","Medium",IF(J678="L","Light",IF(J678="D","Dark","")))</f>
        <v>Medium</v>
      </c>
      <c r="P678" t="str">
        <f>_xlfn.XLOOKUP(C678,[1]customers!$A$1:$A$1001,[1]customers!$I$1:$I$1001,,0)</f>
        <v>Yes</v>
      </c>
    </row>
    <row r="679" spans="1:16" x14ac:dyDescent="0.25">
      <c r="A679" s="2" t="s">
        <v>676</v>
      </c>
      <c r="B679" s="4">
        <v>44144</v>
      </c>
      <c r="C679" s="2" t="s">
        <v>677</v>
      </c>
      <c r="D679" t="s">
        <v>6145</v>
      </c>
      <c r="E679" s="2">
        <v>5</v>
      </c>
      <c r="F679" s="2" t="str">
        <f>_xlfn.XLOOKUP(C679,[1]customers!$A$1:$A$1001,[1]customers!$B$1:$B$1001,,0)</f>
        <v>Gallard Gatheral</v>
      </c>
      <c r="G679" s="2" t="str">
        <f>IF(_xlfn.XLOOKUP(C679,[1]customers!$A$1:$A$1001,[1]customers!$C$1:$C$1001,,0)=0,"",_xlfn.XLOOKUP(C679,[1]customers!$A$1:$A$1001,[1]customers!$C$1:$C$1001,,0))</f>
        <v>ggatheralx@123-reg.co.uk</v>
      </c>
      <c r="H679" s="2" t="str">
        <f>_xlfn.XLOOKUP(C679,[1]customers!A$1:A$1001,[1]customers!$G$1:$G$1001,,0)</f>
        <v>United States</v>
      </c>
      <c r="I679" t="str">
        <f>INDEX([1]products!$A$1:$G$49,MATCH([1]orders!$D679,[1]products!$A$1:$A$49,0),MATCH([1]orders!I$1,[1]products!$A$1:$G$1,0))</f>
        <v>Lib</v>
      </c>
      <c r="J679" t="str">
        <f>INDEX([1]products!$A$1:$G$49,MATCH([1]orders!$D679,[1]products!$A$1:$A$49,0),MATCH([1]orders!J$1,[1]products!$A$1:$G$1,0))</f>
        <v>L</v>
      </c>
      <c r="K679" s="11">
        <f>INDEX([1]products!$A$1:$G$49,MATCH([1]orders!$D679,[1]products!$A$1:$A$49,0),MATCH([1]orders!K$1,[1]products!$A$1:$G$1,0))</f>
        <v>0.2</v>
      </c>
      <c r="L679" s="3">
        <f>INDEX([1]products!$A$1:$G$49,MATCH([1]orders!$D679,[1]products!$A$1:$A$49,0),MATCH([1]orders!L$1,[1]products!$A$1:$G$1,0))</f>
        <v>4.7549999999999999</v>
      </c>
      <c r="M679" s="3">
        <f>L679*E679</f>
        <v>23.774999999999999</v>
      </c>
      <c r="N679" t="str">
        <f>IF(I679="Rob","Robusta",IF(I679="Exc","Excelsa",IF(I679="Ara","Arabica",IF(I679="Lib","Liberica",""))))</f>
        <v>Liberica</v>
      </c>
      <c r="O679" t="str">
        <f>IF(J679="M","Medium",IF(J679="L","Light",IF(J679="D","Dark","")))</f>
        <v>Light</v>
      </c>
      <c r="P679" t="str">
        <f>_xlfn.XLOOKUP(C679,[1]customers!$A$1:$A$1001,[1]customers!$I$1:$I$1001,,0)</f>
        <v>No</v>
      </c>
    </row>
    <row r="680" spans="1:16" x14ac:dyDescent="0.25">
      <c r="A680" s="2" t="s">
        <v>1038</v>
      </c>
      <c r="B680" s="4">
        <v>44145</v>
      </c>
      <c r="C680" s="2" t="s">
        <v>1039</v>
      </c>
      <c r="D680" t="s">
        <v>6154</v>
      </c>
      <c r="E680" s="2">
        <v>1</v>
      </c>
      <c r="F680" s="2" t="str">
        <f>_xlfn.XLOOKUP(C680,[1]customers!$A$1:$A$1001,[1]customers!$B$1:$B$1001,,0)</f>
        <v>Ruy Cancellieri</v>
      </c>
      <c r="G680" s="2" t="str">
        <f>IF(_xlfn.XLOOKUP(C680,[1]customers!$A$1:$A$1001,[1]customers!$C$1:$C$1001,,0)=0,"",_xlfn.XLOOKUP(C680,[1]customers!$A$1:$A$1001,[1]customers!$C$1:$C$1001,,0))</f>
        <v/>
      </c>
      <c r="H680" s="2" t="str">
        <f>_xlfn.XLOOKUP(C680,[1]customers!A$1:A$1001,[1]customers!$G$1:$G$1001,,0)</f>
        <v>Ireland</v>
      </c>
      <c r="I680" t="str">
        <f>INDEX([1]products!$A$1:$G$49,MATCH([1]orders!$D680,[1]products!$A$1:$A$49,0),MATCH([1]orders!I$1,[1]products!$A$1:$G$1,0))</f>
        <v>Ara</v>
      </c>
      <c r="J680" t="str">
        <f>INDEX([1]products!$A$1:$G$49,MATCH([1]orders!$D680,[1]products!$A$1:$A$49,0),MATCH([1]orders!J$1,[1]products!$A$1:$G$1,0))</f>
        <v>D</v>
      </c>
      <c r="K680" s="11">
        <f>INDEX([1]products!$A$1:$G$49,MATCH([1]orders!$D680,[1]products!$A$1:$A$49,0),MATCH([1]orders!K$1,[1]products!$A$1:$G$1,0))</f>
        <v>0.2</v>
      </c>
      <c r="L680" s="3">
        <f>INDEX([1]products!$A$1:$G$49,MATCH([1]orders!$D680,[1]products!$A$1:$A$49,0),MATCH([1]orders!L$1,[1]products!$A$1:$G$1,0))</f>
        <v>2.9849999999999999</v>
      </c>
      <c r="M680" s="3">
        <f>L680*E680</f>
        <v>2.9849999999999999</v>
      </c>
      <c r="N680" t="str">
        <f>IF(I680="Rob","Robusta",IF(I680="Exc","Excelsa",IF(I680="Ara","Arabica",IF(I680="Lib","Liberica",""))))</f>
        <v>Arabica</v>
      </c>
      <c r="O680" t="str">
        <f>IF(J680="M","Medium",IF(J680="L","Light",IF(J680="D","Dark","")))</f>
        <v>Dark</v>
      </c>
      <c r="P680" t="str">
        <f>_xlfn.XLOOKUP(C680,[1]customers!$A$1:$A$1001,[1]customers!$I$1:$I$1001,,0)</f>
        <v>No</v>
      </c>
    </row>
    <row r="681" spans="1:16" x14ac:dyDescent="0.25">
      <c r="A681" s="2" t="s">
        <v>907</v>
      </c>
      <c r="B681" s="4">
        <v>44146</v>
      </c>
      <c r="C681" s="2" t="s">
        <v>908</v>
      </c>
      <c r="D681" t="s">
        <v>6176</v>
      </c>
      <c r="E681" s="2">
        <v>2</v>
      </c>
      <c r="F681" s="2" t="str">
        <f>_xlfn.XLOOKUP(C681,[1]customers!$A$1:$A$1001,[1]customers!$B$1:$B$1001,,0)</f>
        <v>Jennifer Rangall</v>
      </c>
      <c r="G681" s="2" t="str">
        <f>IF(_xlfn.XLOOKUP(C681,[1]customers!$A$1:$A$1001,[1]customers!$C$1:$C$1001,,0)=0,"",_xlfn.XLOOKUP(C681,[1]customers!$A$1:$A$1001,[1]customers!$C$1:$C$1001,,0))</f>
        <v>jrangall22@newsvine.com</v>
      </c>
      <c r="H681" s="2" t="str">
        <f>_xlfn.XLOOKUP(C681,[1]customers!A$1:A$1001,[1]customers!$G$1:$G$1001,,0)</f>
        <v>United States</v>
      </c>
      <c r="I681" t="str">
        <f>INDEX([1]products!$A$1:$G$49,MATCH([1]orders!$D681,[1]products!$A$1:$A$49,0),MATCH([1]orders!I$1,[1]products!$A$1:$G$1,0))</f>
        <v>Exc</v>
      </c>
      <c r="J681" t="str">
        <f>INDEX([1]products!$A$1:$G$49,MATCH([1]orders!$D681,[1]products!$A$1:$A$49,0),MATCH([1]orders!J$1,[1]products!$A$1:$G$1,0))</f>
        <v>L</v>
      </c>
      <c r="K681" s="11">
        <f>INDEX([1]products!$A$1:$G$49,MATCH([1]orders!$D681,[1]products!$A$1:$A$49,0),MATCH([1]orders!K$1,[1]products!$A$1:$G$1,0))</f>
        <v>0.5</v>
      </c>
      <c r="L681" s="3">
        <f>INDEX([1]products!$A$1:$G$49,MATCH([1]orders!$D681,[1]products!$A$1:$A$49,0),MATCH([1]orders!L$1,[1]products!$A$1:$G$1,0))</f>
        <v>8.91</v>
      </c>
      <c r="M681" s="3">
        <f>L681*E681</f>
        <v>17.82</v>
      </c>
      <c r="N681" t="str">
        <f>IF(I681="Rob","Robusta",IF(I681="Exc","Excelsa",IF(I681="Ara","Arabica",IF(I681="Lib","Liberica",""))))</f>
        <v>Excelsa</v>
      </c>
      <c r="O681" t="str">
        <f>IF(J681="M","Medium",IF(J681="L","Light",IF(J681="D","Dark","")))</f>
        <v>Light</v>
      </c>
      <c r="P681" t="str">
        <f>_xlfn.XLOOKUP(C681,[1]customers!$A$1:$A$1001,[1]customers!$I$1:$I$1001,,0)</f>
        <v>Yes</v>
      </c>
    </row>
    <row r="682" spans="1:16" x14ac:dyDescent="0.25">
      <c r="A682" s="2" t="s">
        <v>4869</v>
      </c>
      <c r="B682" s="4">
        <v>44147</v>
      </c>
      <c r="C682" s="2" t="s">
        <v>4870</v>
      </c>
      <c r="D682" t="s">
        <v>6176</v>
      </c>
      <c r="E682" s="2">
        <v>2</v>
      </c>
      <c r="F682" s="2" t="str">
        <f>_xlfn.XLOOKUP(C682,[1]customers!$A$1:$A$1001,[1]customers!$B$1:$B$1001,,0)</f>
        <v>Rhetta Elnaugh</v>
      </c>
      <c r="G682" s="2" t="str">
        <f>IF(_xlfn.XLOOKUP(C682,[1]customers!$A$1:$A$1001,[1]customers!$C$1:$C$1001,,0)=0,"",_xlfn.XLOOKUP(C682,[1]customers!$A$1:$A$1001,[1]customers!$C$1:$C$1001,,0))</f>
        <v>relnaughlj@comsenz.com</v>
      </c>
      <c r="H682" s="2" t="str">
        <f>_xlfn.XLOOKUP(C682,[1]customers!A$1:A$1001,[1]customers!$G$1:$G$1001,,0)</f>
        <v>United States</v>
      </c>
      <c r="I682" t="str">
        <f>INDEX([1]products!$A$1:$G$49,MATCH([1]orders!$D682,[1]products!$A$1:$A$49,0),MATCH([1]orders!I$1,[1]products!$A$1:$G$1,0))</f>
        <v>Exc</v>
      </c>
      <c r="J682" t="str">
        <f>INDEX([1]products!$A$1:$G$49,MATCH([1]orders!$D682,[1]products!$A$1:$A$49,0),MATCH([1]orders!J$1,[1]products!$A$1:$G$1,0))</f>
        <v>L</v>
      </c>
      <c r="K682" s="11">
        <f>INDEX([1]products!$A$1:$G$49,MATCH([1]orders!$D682,[1]products!$A$1:$A$49,0),MATCH([1]orders!K$1,[1]products!$A$1:$G$1,0))</f>
        <v>0.5</v>
      </c>
      <c r="L682" s="3">
        <f>INDEX([1]products!$A$1:$G$49,MATCH([1]orders!$D682,[1]products!$A$1:$A$49,0),MATCH([1]orders!L$1,[1]products!$A$1:$G$1,0))</f>
        <v>8.91</v>
      </c>
      <c r="M682" s="3">
        <f>L682*E682</f>
        <v>17.82</v>
      </c>
      <c r="N682" t="str">
        <f>IF(I682="Rob","Robusta",IF(I682="Exc","Excelsa",IF(I682="Ara","Arabica",IF(I682="Lib","Liberica",""))))</f>
        <v>Excelsa</v>
      </c>
      <c r="O682" t="str">
        <f>IF(J682="M","Medium",IF(J682="L","Light",IF(J682="D","Dark","")))</f>
        <v>Light</v>
      </c>
      <c r="P682" t="str">
        <f>_xlfn.XLOOKUP(C682,[1]customers!$A$1:$A$1001,[1]customers!$I$1:$I$1001,,0)</f>
        <v>Yes</v>
      </c>
    </row>
    <row r="683" spans="1:16" x14ac:dyDescent="0.25">
      <c r="A683" s="2" t="s">
        <v>1526</v>
      </c>
      <c r="B683" s="4">
        <v>44148</v>
      </c>
      <c r="C683" s="2" t="s">
        <v>1527</v>
      </c>
      <c r="D683" t="s">
        <v>6180</v>
      </c>
      <c r="E683" s="2">
        <v>4</v>
      </c>
      <c r="F683" s="2" t="str">
        <f>_xlfn.XLOOKUP(C683,[1]customers!$A$1:$A$1001,[1]customers!$B$1:$B$1001,,0)</f>
        <v>Isa Blazewicz</v>
      </c>
      <c r="G683" s="2" t="str">
        <f>IF(_xlfn.XLOOKUP(C683,[1]customers!$A$1:$A$1001,[1]customers!$C$1:$C$1001,,0)=0,"",_xlfn.XLOOKUP(C683,[1]customers!$A$1:$A$1001,[1]customers!$C$1:$C$1001,,0))</f>
        <v>iblazewicz54@thetimes.co.uk</v>
      </c>
      <c r="H683" s="2" t="str">
        <f>_xlfn.XLOOKUP(C683,[1]customers!A$1:A$1001,[1]customers!$G$1:$G$1001,,0)</f>
        <v>United States</v>
      </c>
      <c r="I683" t="str">
        <f>INDEX([1]products!$A$1:$G$49,MATCH([1]orders!$D683,[1]products!$A$1:$A$49,0),MATCH([1]orders!I$1,[1]products!$A$1:$G$1,0))</f>
        <v>Ara</v>
      </c>
      <c r="J683" t="str">
        <f>INDEX([1]products!$A$1:$G$49,MATCH([1]orders!$D683,[1]products!$A$1:$A$49,0),MATCH([1]orders!J$1,[1]products!$A$1:$G$1,0))</f>
        <v>L</v>
      </c>
      <c r="K683" s="11">
        <f>INDEX([1]products!$A$1:$G$49,MATCH([1]orders!$D683,[1]products!$A$1:$A$49,0),MATCH([1]orders!K$1,[1]products!$A$1:$G$1,0))</f>
        <v>0.5</v>
      </c>
      <c r="L683" s="3">
        <f>INDEX([1]products!$A$1:$G$49,MATCH([1]orders!$D683,[1]products!$A$1:$A$49,0),MATCH([1]orders!L$1,[1]products!$A$1:$G$1,0))</f>
        <v>7.77</v>
      </c>
      <c r="M683" s="3">
        <f>L683*E683</f>
        <v>31.08</v>
      </c>
      <c r="N683" t="str">
        <f>IF(I683="Rob","Robusta",IF(I683="Exc","Excelsa",IF(I683="Ara","Arabica",IF(I683="Lib","Liberica",""))))</f>
        <v>Arabica</v>
      </c>
      <c r="O683" t="str">
        <f>IF(J683="M","Medium",IF(J683="L","Light",IF(J683="D","Dark","")))</f>
        <v>Light</v>
      </c>
      <c r="P683" t="str">
        <f>_xlfn.XLOOKUP(C683,[1]customers!$A$1:$A$1001,[1]customers!$I$1:$I$1001,,0)</f>
        <v>No</v>
      </c>
    </row>
    <row r="684" spans="1:16" x14ac:dyDescent="0.25">
      <c r="A684" s="2" t="s">
        <v>4758</v>
      </c>
      <c r="B684" s="4">
        <v>44149</v>
      </c>
      <c r="C684" s="2" t="s">
        <v>4759</v>
      </c>
      <c r="D684" t="s">
        <v>6145</v>
      </c>
      <c r="E684" s="2">
        <v>6</v>
      </c>
      <c r="F684" s="2" t="str">
        <f>_xlfn.XLOOKUP(C684,[1]customers!$A$1:$A$1001,[1]customers!$B$1:$B$1001,,0)</f>
        <v>Foster Constance</v>
      </c>
      <c r="G684" s="2" t="str">
        <f>IF(_xlfn.XLOOKUP(C684,[1]customers!$A$1:$A$1001,[1]customers!$C$1:$C$1001,,0)=0,"",_xlfn.XLOOKUP(C684,[1]customers!$A$1:$A$1001,[1]customers!$C$1:$C$1001,,0))</f>
        <v>fconstancekz@ifeng.com</v>
      </c>
      <c r="H684" s="2" t="str">
        <f>_xlfn.XLOOKUP(C684,[1]customers!A$1:A$1001,[1]customers!$G$1:$G$1001,,0)</f>
        <v>United States</v>
      </c>
      <c r="I684" t="str">
        <f>INDEX([1]products!$A$1:$G$49,MATCH([1]orders!$D684,[1]products!$A$1:$A$49,0),MATCH([1]orders!I$1,[1]products!$A$1:$G$1,0))</f>
        <v>Lib</v>
      </c>
      <c r="J684" t="str">
        <f>INDEX([1]products!$A$1:$G$49,MATCH([1]orders!$D684,[1]products!$A$1:$A$49,0),MATCH([1]orders!J$1,[1]products!$A$1:$G$1,0))</f>
        <v>L</v>
      </c>
      <c r="K684" s="11">
        <f>INDEX([1]products!$A$1:$G$49,MATCH([1]orders!$D684,[1]products!$A$1:$A$49,0),MATCH([1]orders!K$1,[1]products!$A$1:$G$1,0))</f>
        <v>0.2</v>
      </c>
      <c r="L684" s="3">
        <f>INDEX([1]products!$A$1:$G$49,MATCH([1]orders!$D684,[1]products!$A$1:$A$49,0),MATCH([1]orders!L$1,[1]products!$A$1:$G$1,0))</f>
        <v>4.7549999999999999</v>
      </c>
      <c r="M684" s="3">
        <f>L684*E684</f>
        <v>28.53</v>
      </c>
      <c r="N684" t="str">
        <f>IF(I684="Rob","Robusta",IF(I684="Exc","Excelsa",IF(I684="Ara","Arabica",IF(I684="Lib","Liberica",""))))</f>
        <v>Liberica</v>
      </c>
      <c r="O684" t="str">
        <f>IF(J684="M","Medium",IF(J684="L","Light",IF(J684="D","Dark","")))</f>
        <v>Light</v>
      </c>
      <c r="P684" t="str">
        <f>_xlfn.XLOOKUP(C684,[1]customers!$A$1:$A$1001,[1]customers!$I$1:$I$1001,,0)</f>
        <v>No</v>
      </c>
    </row>
    <row r="685" spans="1:16" x14ac:dyDescent="0.25">
      <c r="A685" s="2" t="s">
        <v>6035</v>
      </c>
      <c r="B685" s="4">
        <v>44150</v>
      </c>
      <c r="C685" s="2" t="s">
        <v>6036</v>
      </c>
      <c r="D685" t="s">
        <v>6153</v>
      </c>
      <c r="E685" s="2">
        <v>6</v>
      </c>
      <c r="F685" s="2" t="str">
        <f>_xlfn.XLOOKUP(C685,[1]customers!$A$1:$A$1001,[1]customers!$B$1:$B$1001,,0)</f>
        <v>Chloette Bernardot</v>
      </c>
      <c r="G685" s="2" t="str">
        <f>IF(_xlfn.XLOOKUP(C685,[1]customers!$A$1:$A$1001,[1]customers!$C$1:$C$1001,,0)=0,"",_xlfn.XLOOKUP(C685,[1]customers!$A$1:$A$1001,[1]customers!$C$1:$C$1001,,0))</f>
        <v>cbernardotr9@wix.com</v>
      </c>
      <c r="H685" s="2" t="str">
        <f>_xlfn.XLOOKUP(C685,[1]customers!A$1:A$1001,[1]customers!$G$1:$G$1001,,0)</f>
        <v>United States</v>
      </c>
      <c r="I685" t="str">
        <f>INDEX([1]products!$A$1:$G$49,MATCH([1]orders!$D685,[1]products!$A$1:$A$49,0),MATCH([1]orders!I$1,[1]products!$A$1:$G$1,0))</f>
        <v>Exc</v>
      </c>
      <c r="J685" t="str">
        <f>INDEX([1]products!$A$1:$G$49,MATCH([1]orders!$D685,[1]products!$A$1:$A$49,0),MATCH([1]orders!J$1,[1]products!$A$1:$G$1,0))</f>
        <v>D</v>
      </c>
      <c r="K685" s="11">
        <f>INDEX([1]products!$A$1:$G$49,MATCH([1]orders!$D685,[1]products!$A$1:$A$49,0),MATCH([1]orders!K$1,[1]products!$A$1:$G$1,0))</f>
        <v>0.2</v>
      </c>
      <c r="L685" s="3">
        <f>INDEX([1]products!$A$1:$G$49,MATCH([1]orders!$D685,[1]products!$A$1:$A$49,0),MATCH([1]orders!L$1,[1]products!$A$1:$G$1,0))</f>
        <v>3.645</v>
      </c>
      <c r="M685" s="3">
        <f>L685*E685</f>
        <v>21.87</v>
      </c>
      <c r="N685" t="str">
        <f>IF(I685="Rob","Robusta",IF(I685="Exc","Excelsa",IF(I685="Ara","Arabica",IF(I685="Lib","Liberica",""))))</f>
        <v>Excelsa</v>
      </c>
      <c r="O685" t="str">
        <f>IF(J685="M","Medium",IF(J685="L","Light",IF(J685="D","Dark","")))</f>
        <v>Dark</v>
      </c>
      <c r="P685" t="str">
        <f>_xlfn.XLOOKUP(C685,[1]customers!$A$1:$A$1001,[1]customers!$I$1:$I$1001,,0)</f>
        <v>Yes</v>
      </c>
    </row>
    <row r="686" spans="1:16" x14ac:dyDescent="0.25">
      <c r="A686" s="2" t="s">
        <v>1584</v>
      </c>
      <c r="B686" s="4">
        <v>44151</v>
      </c>
      <c r="C686" s="2" t="s">
        <v>1585</v>
      </c>
      <c r="D686" t="s">
        <v>6144</v>
      </c>
      <c r="E686" s="2">
        <v>5</v>
      </c>
      <c r="F686" s="2" t="str">
        <f>_xlfn.XLOOKUP(C686,[1]customers!$A$1:$A$1001,[1]customers!$B$1:$B$1001,,0)</f>
        <v>Emlynne Laird</v>
      </c>
      <c r="G686" s="2" t="str">
        <f>IF(_xlfn.XLOOKUP(C686,[1]customers!$A$1:$A$1001,[1]customers!$C$1:$C$1001,,0)=0,"",_xlfn.XLOOKUP(C686,[1]customers!$A$1:$A$1001,[1]customers!$C$1:$C$1001,,0))</f>
        <v>elaird5e@bing.com</v>
      </c>
      <c r="H686" s="2" t="str">
        <f>_xlfn.XLOOKUP(C686,[1]customers!A$1:A$1001,[1]customers!$G$1:$G$1001,,0)</f>
        <v>United States</v>
      </c>
      <c r="I686" t="str">
        <f>INDEX([1]products!$A$1:$G$49,MATCH([1]orders!$D686,[1]products!$A$1:$A$49,0),MATCH([1]orders!I$1,[1]products!$A$1:$G$1,0))</f>
        <v>Exc</v>
      </c>
      <c r="J686" t="str">
        <f>INDEX([1]products!$A$1:$G$49,MATCH([1]orders!$D686,[1]products!$A$1:$A$49,0),MATCH([1]orders!J$1,[1]products!$A$1:$G$1,0))</f>
        <v>D</v>
      </c>
      <c r="K686" s="11">
        <f>INDEX([1]products!$A$1:$G$49,MATCH([1]orders!$D686,[1]products!$A$1:$A$49,0),MATCH([1]orders!K$1,[1]products!$A$1:$G$1,0))</f>
        <v>0.5</v>
      </c>
      <c r="L686" s="3">
        <f>INDEX([1]products!$A$1:$G$49,MATCH([1]orders!$D686,[1]products!$A$1:$A$49,0),MATCH([1]orders!L$1,[1]products!$A$1:$G$1,0))</f>
        <v>7.29</v>
      </c>
      <c r="M686" s="3">
        <f>L686*E686</f>
        <v>36.450000000000003</v>
      </c>
      <c r="N686" t="str">
        <f>IF(I686="Rob","Robusta",IF(I686="Exc","Excelsa",IF(I686="Ara","Arabica",IF(I686="Lib","Liberica",""))))</f>
        <v>Excelsa</v>
      </c>
      <c r="O686" t="str">
        <f>IF(J686="M","Medium",IF(J686="L","Light",IF(J686="D","Dark","")))</f>
        <v>Dark</v>
      </c>
      <c r="P686" t="str">
        <f>_xlfn.XLOOKUP(C686,[1]customers!$A$1:$A$1001,[1]customers!$I$1:$I$1001,,0)</f>
        <v>No</v>
      </c>
    </row>
    <row r="687" spans="1:16" x14ac:dyDescent="0.25">
      <c r="A687" s="2" t="s">
        <v>4331</v>
      </c>
      <c r="B687" s="4">
        <v>44152</v>
      </c>
      <c r="C687" s="2" t="s">
        <v>4332</v>
      </c>
      <c r="D687" t="s">
        <v>6155</v>
      </c>
      <c r="E687" s="2">
        <v>5</v>
      </c>
      <c r="F687" s="2" t="str">
        <f>_xlfn.XLOOKUP(C687,[1]customers!$A$1:$A$1001,[1]customers!$B$1:$B$1001,,0)</f>
        <v>Anjanette Goldie</v>
      </c>
      <c r="G687" s="2" t="str">
        <f>IF(_xlfn.XLOOKUP(C687,[1]customers!$A$1:$A$1001,[1]customers!$C$1:$C$1001,,0)=0,"",_xlfn.XLOOKUP(C687,[1]customers!$A$1:$A$1001,[1]customers!$C$1:$C$1001,,0))</f>
        <v>agoldieiw@goo.gl</v>
      </c>
      <c r="H687" s="2" t="str">
        <f>_xlfn.XLOOKUP(C687,[1]customers!A$1:A$1001,[1]customers!$G$1:$G$1001,,0)</f>
        <v>United States</v>
      </c>
      <c r="I687" t="str">
        <f>INDEX([1]products!$A$1:$G$49,MATCH([1]orders!$D687,[1]products!$A$1:$A$49,0),MATCH([1]orders!I$1,[1]products!$A$1:$G$1,0))</f>
        <v>Ara</v>
      </c>
      <c r="J687" t="str">
        <f>INDEX([1]products!$A$1:$G$49,MATCH([1]orders!$D687,[1]products!$A$1:$A$49,0),MATCH([1]orders!J$1,[1]products!$A$1:$G$1,0))</f>
        <v>M</v>
      </c>
      <c r="K687" s="11">
        <f>INDEX([1]products!$A$1:$G$49,MATCH([1]orders!$D687,[1]products!$A$1:$A$49,0),MATCH([1]orders!K$1,[1]products!$A$1:$G$1,0))</f>
        <v>1</v>
      </c>
      <c r="L687" s="3">
        <f>INDEX([1]products!$A$1:$G$49,MATCH([1]orders!$D687,[1]products!$A$1:$A$49,0),MATCH([1]orders!L$1,[1]products!$A$1:$G$1,0))</f>
        <v>11.25</v>
      </c>
      <c r="M687" s="3">
        <f>L687*E687</f>
        <v>56.25</v>
      </c>
      <c r="N687" t="str">
        <f>IF(I687="Rob","Robusta",IF(I687="Exc","Excelsa",IF(I687="Ara","Arabica",IF(I687="Lib","Liberica",""))))</f>
        <v>Arabica</v>
      </c>
      <c r="O687" t="str">
        <f>IF(J687="M","Medium",IF(J687="L","Light",IF(J687="D","Dark","")))</f>
        <v>Medium</v>
      </c>
      <c r="P687" t="str">
        <f>_xlfn.XLOOKUP(C687,[1]customers!$A$1:$A$1001,[1]customers!$I$1:$I$1001,,0)</f>
        <v>No</v>
      </c>
    </row>
    <row r="688" spans="1:16" x14ac:dyDescent="0.25">
      <c r="A688" s="2" t="s">
        <v>913</v>
      </c>
      <c r="B688" s="4">
        <v>44153</v>
      </c>
      <c r="C688" s="2" t="s">
        <v>914</v>
      </c>
      <c r="D688" t="s">
        <v>6177</v>
      </c>
      <c r="E688" s="2">
        <v>6</v>
      </c>
      <c r="F688" s="2" t="str">
        <f>_xlfn.XLOOKUP(C688,[1]customers!$A$1:$A$1001,[1]customers!$B$1:$B$1001,,0)</f>
        <v>Kipper Boorn</v>
      </c>
      <c r="G688" s="2" t="str">
        <f>IF(_xlfn.XLOOKUP(C688,[1]customers!$A$1:$A$1001,[1]customers!$C$1:$C$1001,,0)=0,"",_xlfn.XLOOKUP(C688,[1]customers!$A$1:$A$1001,[1]customers!$C$1:$C$1001,,0))</f>
        <v>kboorn23@ezinearticles.com</v>
      </c>
      <c r="H688" s="2" t="str">
        <f>_xlfn.XLOOKUP(C688,[1]customers!A$1:A$1001,[1]customers!$G$1:$G$1001,,0)</f>
        <v>Ireland</v>
      </c>
      <c r="I688" t="str">
        <f>INDEX([1]products!$A$1:$G$49,MATCH([1]orders!$D688,[1]products!$A$1:$A$49,0),MATCH([1]orders!I$1,[1]products!$A$1:$G$1,0))</f>
        <v>Rob</v>
      </c>
      <c r="J688" t="str">
        <f>INDEX([1]products!$A$1:$G$49,MATCH([1]orders!$D688,[1]products!$A$1:$A$49,0),MATCH([1]orders!J$1,[1]products!$A$1:$G$1,0))</f>
        <v>D</v>
      </c>
      <c r="K688" s="11">
        <f>INDEX([1]products!$A$1:$G$49,MATCH([1]orders!$D688,[1]products!$A$1:$A$49,0),MATCH([1]orders!K$1,[1]products!$A$1:$G$1,0))</f>
        <v>1</v>
      </c>
      <c r="L688" s="3">
        <f>INDEX([1]products!$A$1:$G$49,MATCH([1]orders!$D688,[1]products!$A$1:$A$49,0),MATCH([1]orders!L$1,[1]products!$A$1:$G$1,0))</f>
        <v>8.9499999999999993</v>
      </c>
      <c r="M688" s="3">
        <f>L688*E688</f>
        <v>53.699999999999996</v>
      </c>
      <c r="N688" t="str">
        <f>IF(I688="Rob","Robusta",IF(I688="Exc","Excelsa",IF(I688="Ara","Arabica",IF(I688="Lib","Liberica",""))))</f>
        <v>Robusta</v>
      </c>
      <c r="O688" t="str">
        <f>IF(J688="M","Medium",IF(J688="L","Light",IF(J688="D","Dark","")))</f>
        <v>Dark</v>
      </c>
      <c r="P688" t="str">
        <f>_xlfn.XLOOKUP(C688,[1]customers!$A$1:$A$1001,[1]customers!$I$1:$I$1001,,0)</f>
        <v>Yes</v>
      </c>
    </row>
    <row r="689" spans="1:16" x14ac:dyDescent="0.25">
      <c r="A689" s="2" t="s">
        <v>3654</v>
      </c>
      <c r="B689" s="4">
        <v>44154</v>
      </c>
      <c r="C689" s="2" t="s">
        <v>3655</v>
      </c>
      <c r="D689" t="s">
        <v>6166</v>
      </c>
      <c r="E689" s="2">
        <v>6</v>
      </c>
      <c r="F689" s="2" t="str">
        <f>_xlfn.XLOOKUP(C689,[1]customers!$A$1:$A$1001,[1]customers!$B$1:$B$1001,,0)</f>
        <v>Hatty Dovydenas</v>
      </c>
      <c r="G689" s="2" t="str">
        <f>IF(_xlfn.XLOOKUP(C689,[1]customers!$A$1:$A$1001,[1]customers!$C$1:$C$1001,,0)=0,"",_xlfn.XLOOKUP(C689,[1]customers!$A$1:$A$1001,[1]customers!$C$1:$C$1001,,0))</f>
        <v/>
      </c>
      <c r="H689" s="2" t="str">
        <f>_xlfn.XLOOKUP(C689,[1]customers!A$1:A$1001,[1]customers!$G$1:$G$1001,,0)</f>
        <v>United States</v>
      </c>
      <c r="I689" t="str">
        <f>INDEX([1]products!$A$1:$G$49,MATCH([1]orders!$D689,[1]products!$A$1:$A$49,0),MATCH([1]orders!I$1,[1]products!$A$1:$G$1,0))</f>
        <v>Exc</v>
      </c>
      <c r="J689" t="str">
        <f>INDEX([1]products!$A$1:$G$49,MATCH([1]orders!$D689,[1]products!$A$1:$A$49,0),MATCH([1]orders!J$1,[1]products!$A$1:$G$1,0))</f>
        <v>M</v>
      </c>
      <c r="K689" s="11">
        <f>INDEX([1]products!$A$1:$G$49,MATCH([1]orders!$D689,[1]products!$A$1:$A$49,0),MATCH([1]orders!K$1,[1]products!$A$1:$G$1,0))</f>
        <v>2.5</v>
      </c>
      <c r="L689" s="3">
        <f>INDEX([1]products!$A$1:$G$49,MATCH([1]orders!$D689,[1]products!$A$1:$A$49,0),MATCH([1]orders!L$1,[1]products!$A$1:$G$1,0))</f>
        <v>31.624999999999996</v>
      </c>
      <c r="M689" s="3">
        <f>L689*E689</f>
        <v>189.74999999999997</v>
      </c>
      <c r="N689" t="str">
        <f>IF(I689="Rob","Robusta",IF(I689="Exc","Excelsa",IF(I689="Ara","Arabica",IF(I689="Lib","Liberica",""))))</f>
        <v>Excelsa</v>
      </c>
      <c r="O689" t="str">
        <f>IF(J689="M","Medium",IF(J689="L","Light",IF(J689="D","Dark","")))</f>
        <v>Medium</v>
      </c>
      <c r="P689" t="str">
        <f>_xlfn.XLOOKUP(C689,[1]customers!$A$1:$A$1001,[1]customers!$I$1:$I$1001,,0)</f>
        <v>Yes</v>
      </c>
    </row>
    <row r="690" spans="1:16" x14ac:dyDescent="0.25">
      <c r="A690" s="2" t="s">
        <v>1255</v>
      </c>
      <c r="B690" s="4">
        <v>44155</v>
      </c>
      <c r="C690" s="2" t="s">
        <v>1256</v>
      </c>
      <c r="D690" t="s">
        <v>6154</v>
      </c>
      <c r="E690" s="2">
        <v>4</v>
      </c>
      <c r="F690" s="2" t="str">
        <f>_xlfn.XLOOKUP(C690,[1]customers!$A$1:$A$1001,[1]customers!$B$1:$B$1001,,0)</f>
        <v>Lowell Keenleyside</v>
      </c>
      <c r="G690" s="2" t="str">
        <f>IF(_xlfn.XLOOKUP(C690,[1]customers!$A$1:$A$1001,[1]customers!$C$1:$C$1001,,0)=0,"",_xlfn.XLOOKUP(C690,[1]customers!$A$1:$A$1001,[1]customers!$C$1:$C$1001,,0))</f>
        <v>lkeenleyside3s@topsy.com</v>
      </c>
      <c r="H690" s="2" t="str">
        <f>_xlfn.XLOOKUP(C690,[1]customers!A$1:A$1001,[1]customers!$G$1:$G$1001,,0)</f>
        <v>United States</v>
      </c>
      <c r="I690" t="str">
        <f>INDEX([1]products!$A$1:$G$49,MATCH([1]orders!$D690,[1]products!$A$1:$A$49,0),MATCH([1]orders!I$1,[1]products!$A$1:$G$1,0))</f>
        <v>Ara</v>
      </c>
      <c r="J690" t="str">
        <f>INDEX([1]products!$A$1:$G$49,MATCH([1]orders!$D690,[1]products!$A$1:$A$49,0),MATCH([1]orders!J$1,[1]products!$A$1:$G$1,0))</f>
        <v>D</v>
      </c>
      <c r="K690" s="11">
        <f>INDEX([1]products!$A$1:$G$49,MATCH([1]orders!$D690,[1]products!$A$1:$A$49,0),MATCH([1]orders!K$1,[1]products!$A$1:$G$1,0))</f>
        <v>0.2</v>
      </c>
      <c r="L690" s="3">
        <f>INDEX([1]products!$A$1:$G$49,MATCH([1]orders!$D690,[1]products!$A$1:$A$49,0),MATCH([1]orders!L$1,[1]products!$A$1:$G$1,0))</f>
        <v>2.9849999999999999</v>
      </c>
      <c r="M690" s="3">
        <f>L690*E690</f>
        <v>11.94</v>
      </c>
      <c r="N690" t="str">
        <f>IF(I690="Rob","Robusta",IF(I690="Exc","Excelsa",IF(I690="Ara","Arabica",IF(I690="Lib","Liberica",""))))</f>
        <v>Arabica</v>
      </c>
      <c r="O690" t="str">
        <f>IF(J690="M","Medium",IF(J690="L","Light",IF(J690="D","Dark","")))</f>
        <v>Dark</v>
      </c>
      <c r="P690" t="str">
        <f>_xlfn.XLOOKUP(C690,[1]customers!$A$1:$A$1001,[1]customers!$I$1:$I$1001,,0)</f>
        <v>No</v>
      </c>
    </row>
    <row r="691" spans="1:16" x14ac:dyDescent="0.25">
      <c r="A691" s="2" t="s">
        <v>5654</v>
      </c>
      <c r="B691" s="4">
        <v>44156</v>
      </c>
      <c r="C691" s="2" t="s">
        <v>5655</v>
      </c>
      <c r="D691" t="s">
        <v>6157</v>
      </c>
      <c r="E691" s="2">
        <v>1</v>
      </c>
      <c r="F691" s="2" t="str">
        <f>_xlfn.XLOOKUP(C691,[1]customers!$A$1:$A$1001,[1]customers!$B$1:$B$1001,,0)</f>
        <v>Merrile Cobbledick</v>
      </c>
      <c r="G691" s="2" t="str">
        <f>IF(_xlfn.XLOOKUP(C691,[1]customers!$A$1:$A$1001,[1]customers!$C$1:$C$1001,,0)=0,"",_xlfn.XLOOKUP(C691,[1]customers!$A$1:$A$1001,[1]customers!$C$1:$C$1001,,0))</f>
        <v>mcobbledickpd@ucsd.edu</v>
      </c>
      <c r="H691" s="2" t="str">
        <f>_xlfn.XLOOKUP(C691,[1]customers!A$1:A$1001,[1]customers!$G$1:$G$1001,,0)</f>
        <v>United States</v>
      </c>
      <c r="I691" t="str">
        <f>INDEX([1]products!$A$1:$G$49,MATCH([1]orders!$D691,[1]products!$A$1:$A$49,0),MATCH([1]orders!I$1,[1]products!$A$1:$G$1,0))</f>
        <v>Ara</v>
      </c>
      <c r="J691" t="str">
        <f>INDEX([1]products!$A$1:$G$49,MATCH([1]orders!$D691,[1]products!$A$1:$A$49,0),MATCH([1]orders!J$1,[1]products!$A$1:$G$1,0))</f>
        <v>M</v>
      </c>
      <c r="K691" s="11">
        <f>INDEX([1]products!$A$1:$G$49,MATCH([1]orders!$D691,[1]products!$A$1:$A$49,0),MATCH([1]orders!K$1,[1]products!$A$1:$G$1,0))</f>
        <v>0.5</v>
      </c>
      <c r="L691" s="3">
        <f>INDEX([1]products!$A$1:$G$49,MATCH([1]orders!$D691,[1]products!$A$1:$A$49,0),MATCH([1]orders!L$1,[1]products!$A$1:$G$1,0))</f>
        <v>6.75</v>
      </c>
      <c r="M691" s="3">
        <f>L691*E691</f>
        <v>6.75</v>
      </c>
      <c r="N691" t="str">
        <f>IF(I691="Rob","Robusta",IF(I691="Exc","Excelsa",IF(I691="Ara","Arabica",IF(I691="Lib","Liberica",""))))</f>
        <v>Arabica</v>
      </c>
      <c r="O691" t="str">
        <f>IF(J691="M","Medium",IF(J691="L","Light",IF(J691="D","Dark","")))</f>
        <v>Medium</v>
      </c>
      <c r="P691" t="str">
        <f>_xlfn.XLOOKUP(C691,[1]customers!$A$1:$A$1001,[1]customers!$I$1:$I$1001,,0)</f>
        <v>No</v>
      </c>
    </row>
    <row r="692" spans="1:16" x14ac:dyDescent="0.25">
      <c r="A692" s="2" t="s">
        <v>5768</v>
      </c>
      <c r="B692" s="4">
        <v>44157</v>
      </c>
      <c r="C692" s="2" t="s">
        <v>5769</v>
      </c>
      <c r="D692" t="s">
        <v>6151</v>
      </c>
      <c r="E692" s="2">
        <v>5</v>
      </c>
      <c r="F692" s="2" t="str">
        <f>_xlfn.XLOOKUP(C692,[1]customers!$A$1:$A$1001,[1]customers!$B$1:$B$1001,,0)</f>
        <v>Read Cutts</v>
      </c>
      <c r="G692" s="2" t="str">
        <f>IF(_xlfn.XLOOKUP(C692,[1]customers!$A$1:$A$1001,[1]customers!$C$1:$C$1001,,0)=0,"",_xlfn.XLOOKUP(C692,[1]customers!$A$1:$A$1001,[1]customers!$C$1:$C$1001,,0))</f>
        <v>rcuttspy@techcrunch.com</v>
      </c>
      <c r="H692" s="2" t="str">
        <f>_xlfn.XLOOKUP(C692,[1]customers!A$1:A$1001,[1]customers!$G$1:$G$1001,,0)</f>
        <v>United States</v>
      </c>
      <c r="I692" t="str">
        <f>INDEX([1]products!$A$1:$G$49,MATCH([1]orders!$D692,[1]products!$A$1:$A$49,0),MATCH([1]orders!I$1,[1]products!$A$1:$G$1,0))</f>
        <v>Rob</v>
      </c>
      <c r="J692" t="str">
        <f>INDEX([1]products!$A$1:$G$49,MATCH([1]orders!$D692,[1]products!$A$1:$A$49,0),MATCH([1]orders!J$1,[1]products!$A$1:$G$1,0))</f>
        <v>M</v>
      </c>
      <c r="K692" s="11">
        <f>INDEX([1]products!$A$1:$G$49,MATCH([1]orders!$D692,[1]products!$A$1:$A$49,0),MATCH([1]orders!K$1,[1]products!$A$1:$G$1,0))</f>
        <v>2.5</v>
      </c>
      <c r="L692" s="3">
        <f>INDEX([1]products!$A$1:$G$49,MATCH([1]orders!$D692,[1]products!$A$1:$A$49,0),MATCH([1]orders!L$1,[1]products!$A$1:$G$1,0))</f>
        <v>22.884999999999998</v>
      </c>
      <c r="M692" s="3">
        <f>L692*E692</f>
        <v>114.42499999999998</v>
      </c>
      <c r="N692" t="str">
        <f>IF(I692="Rob","Robusta",IF(I692="Exc","Excelsa",IF(I692="Ara","Arabica",IF(I692="Lib","Liberica",""))))</f>
        <v>Robusta</v>
      </c>
      <c r="O692" t="str">
        <f>IF(J692="M","Medium",IF(J692="L","Light",IF(J692="D","Dark","")))</f>
        <v>Medium</v>
      </c>
      <c r="P692" t="str">
        <f>_xlfn.XLOOKUP(C692,[1]customers!$A$1:$A$1001,[1]customers!$I$1:$I$1001,,0)</f>
        <v>No</v>
      </c>
    </row>
    <row r="693" spans="1:16" x14ac:dyDescent="0.25">
      <c r="A693" s="2" t="s">
        <v>2813</v>
      </c>
      <c r="B693" s="4">
        <v>44158</v>
      </c>
      <c r="C693" s="2" t="s">
        <v>2814</v>
      </c>
      <c r="D693" t="s">
        <v>6155</v>
      </c>
      <c r="E693" s="2">
        <v>5</v>
      </c>
      <c r="F693" s="2" t="str">
        <f>_xlfn.XLOOKUP(C693,[1]customers!$A$1:$A$1001,[1]customers!$B$1:$B$1001,,0)</f>
        <v>Freeland Missenden</v>
      </c>
      <c r="G693" s="2" t="str">
        <f>IF(_xlfn.XLOOKUP(C693,[1]customers!$A$1:$A$1001,[1]customers!$C$1:$C$1001,,0)=0,"",_xlfn.XLOOKUP(C693,[1]customers!$A$1:$A$1001,[1]customers!$C$1:$C$1001,,0))</f>
        <v/>
      </c>
      <c r="H693" s="2" t="str">
        <f>_xlfn.XLOOKUP(C693,[1]customers!A$1:A$1001,[1]customers!$G$1:$G$1001,,0)</f>
        <v>United States</v>
      </c>
      <c r="I693" t="str">
        <f>INDEX([1]products!$A$1:$G$49,MATCH([1]orders!$D693,[1]products!$A$1:$A$49,0),MATCH([1]orders!I$1,[1]products!$A$1:$G$1,0))</f>
        <v>Ara</v>
      </c>
      <c r="J693" t="str">
        <f>INDEX([1]products!$A$1:$G$49,MATCH([1]orders!$D693,[1]products!$A$1:$A$49,0),MATCH([1]orders!J$1,[1]products!$A$1:$G$1,0))</f>
        <v>M</v>
      </c>
      <c r="K693" s="11">
        <f>INDEX([1]products!$A$1:$G$49,MATCH([1]orders!$D693,[1]products!$A$1:$A$49,0),MATCH([1]orders!K$1,[1]products!$A$1:$G$1,0))</f>
        <v>1</v>
      </c>
      <c r="L693" s="3">
        <f>INDEX([1]products!$A$1:$G$49,MATCH([1]orders!$D693,[1]products!$A$1:$A$49,0),MATCH([1]orders!L$1,[1]products!$A$1:$G$1,0))</f>
        <v>11.25</v>
      </c>
      <c r="M693" s="3">
        <f>L693*E693</f>
        <v>56.25</v>
      </c>
      <c r="N693" t="str">
        <f>IF(I693="Rob","Robusta",IF(I693="Exc","Excelsa",IF(I693="Ara","Arabica",IF(I693="Lib","Liberica",""))))</f>
        <v>Arabica</v>
      </c>
      <c r="O693" t="str">
        <f>IF(J693="M","Medium",IF(J693="L","Light",IF(J693="D","Dark","")))</f>
        <v>Medium</v>
      </c>
      <c r="P693" t="str">
        <f>_xlfn.XLOOKUP(C693,[1]customers!$A$1:$A$1001,[1]customers!$I$1:$I$1001,,0)</f>
        <v>Yes</v>
      </c>
    </row>
    <row r="694" spans="1:16" x14ac:dyDescent="0.25">
      <c r="A694" s="2" t="s">
        <v>3751</v>
      </c>
      <c r="B694" s="4">
        <v>44159</v>
      </c>
      <c r="C694" s="2" t="s">
        <v>3752</v>
      </c>
      <c r="D694" t="s">
        <v>6162</v>
      </c>
      <c r="E694" s="2">
        <v>4</v>
      </c>
      <c r="F694" s="2" t="str">
        <f>_xlfn.XLOOKUP(C694,[1]customers!$A$1:$A$1001,[1]customers!$B$1:$B$1001,,0)</f>
        <v>Don Flintiff</v>
      </c>
      <c r="G694" s="2" t="str">
        <f>IF(_xlfn.XLOOKUP(C694,[1]customers!$A$1:$A$1001,[1]customers!$C$1:$C$1001,,0)=0,"",_xlfn.XLOOKUP(C694,[1]customers!$A$1:$A$1001,[1]customers!$C$1:$C$1001,,0))</f>
        <v>dflintiffg1@e-recht24.de</v>
      </c>
      <c r="H694" s="2" t="str">
        <f>_xlfn.XLOOKUP(C694,[1]customers!A$1:A$1001,[1]customers!$G$1:$G$1001,,0)</f>
        <v>United Kingdom</v>
      </c>
      <c r="I694" t="str">
        <f>INDEX([1]products!$A$1:$G$49,MATCH([1]orders!$D694,[1]products!$A$1:$A$49,0),MATCH([1]orders!I$1,[1]products!$A$1:$G$1,0))</f>
        <v>Lib</v>
      </c>
      <c r="J694" t="str">
        <f>INDEX([1]products!$A$1:$G$49,MATCH([1]orders!$D694,[1]products!$A$1:$A$49,0),MATCH([1]orders!J$1,[1]products!$A$1:$G$1,0))</f>
        <v>M</v>
      </c>
      <c r="K694" s="11">
        <f>INDEX([1]products!$A$1:$G$49,MATCH([1]orders!$D694,[1]products!$A$1:$A$49,0),MATCH([1]orders!K$1,[1]products!$A$1:$G$1,0))</f>
        <v>1</v>
      </c>
      <c r="L694" s="3">
        <f>INDEX([1]products!$A$1:$G$49,MATCH([1]orders!$D694,[1]products!$A$1:$A$49,0),MATCH([1]orders!L$1,[1]products!$A$1:$G$1,0))</f>
        <v>14.55</v>
      </c>
      <c r="M694" s="3">
        <f>L694*E694</f>
        <v>58.2</v>
      </c>
      <c r="N694" t="str">
        <f>IF(I694="Rob","Robusta",IF(I694="Exc","Excelsa",IF(I694="Ara","Arabica",IF(I694="Lib","Liberica",""))))</f>
        <v>Liberica</v>
      </c>
      <c r="O694" t="str">
        <f>IF(J694="M","Medium",IF(J694="L","Light",IF(J694="D","Dark","")))</f>
        <v>Medium</v>
      </c>
      <c r="P694" t="str">
        <f>_xlfn.XLOOKUP(C694,[1]customers!$A$1:$A$1001,[1]customers!$I$1:$I$1001,,0)</f>
        <v>No</v>
      </c>
    </row>
    <row r="695" spans="1:16" x14ac:dyDescent="0.25">
      <c r="A695" s="2" t="s">
        <v>5450</v>
      </c>
      <c r="B695" s="4">
        <v>44160</v>
      </c>
      <c r="C695" s="2" t="s">
        <v>5451</v>
      </c>
      <c r="D695" t="s">
        <v>6161</v>
      </c>
      <c r="E695" s="2">
        <v>3</v>
      </c>
      <c r="F695" s="2" t="str">
        <f>_xlfn.XLOOKUP(C695,[1]customers!$A$1:$A$1001,[1]customers!$B$1:$B$1001,,0)</f>
        <v>Zachary Tramel</v>
      </c>
      <c r="G695" s="2" t="str">
        <f>IF(_xlfn.XLOOKUP(C695,[1]customers!$A$1:$A$1001,[1]customers!$C$1:$C$1001,,0)=0,"",_xlfn.XLOOKUP(C695,[1]customers!$A$1:$A$1001,[1]customers!$C$1:$C$1001,,0))</f>
        <v>ztramelod@netlog.com</v>
      </c>
      <c r="H695" s="2" t="str">
        <f>_xlfn.XLOOKUP(C695,[1]customers!A$1:A$1001,[1]customers!$G$1:$G$1001,,0)</f>
        <v>United States</v>
      </c>
      <c r="I695" t="str">
        <f>INDEX([1]products!$A$1:$G$49,MATCH([1]orders!$D695,[1]products!$A$1:$A$49,0),MATCH([1]orders!I$1,[1]products!$A$1:$G$1,0))</f>
        <v>Lib</v>
      </c>
      <c r="J695" t="str">
        <f>INDEX([1]products!$A$1:$G$49,MATCH([1]orders!$D695,[1]products!$A$1:$A$49,0),MATCH([1]orders!J$1,[1]products!$A$1:$G$1,0))</f>
        <v>L</v>
      </c>
      <c r="K695" s="11">
        <f>INDEX([1]products!$A$1:$G$49,MATCH([1]orders!$D695,[1]products!$A$1:$A$49,0),MATCH([1]orders!K$1,[1]products!$A$1:$G$1,0))</f>
        <v>0.5</v>
      </c>
      <c r="L695" s="3">
        <f>INDEX([1]products!$A$1:$G$49,MATCH([1]orders!$D695,[1]products!$A$1:$A$49,0),MATCH([1]orders!L$1,[1]products!$A$1:$G$1,0))</f>
        <v>9.51</v>
      </c>
      <c r="M695" s="3">
        <f>L695*E695</f>
        <v>28.53</v>
      </c>
      <c r="N695" t="str">
        <f>IF(I695="Rob","Robusta",IF(I695="Exc","Excelsa",IF(I695="Ara","Arabica",IF(I695="Lib","Liberica",""))))</f>
        <v>Liberica</v>
      </c>
      <c r="O695" t="str">
        <f>IF(J695="M","Medium",IF(J695="L","Light",IF(J695="D","Dark","")))</f>
        <v>Light</v>
      </c>
      <c r="P695" t="str">
        <f>_xlfn.XLOOKUP(C695,[1]customers!$A$1:$A$1001,[1]customers!$I$1:$I$1001,,0)</f>
        <v>No</v>
      </c>
    </row>
    <row r="696" spans="1:16" x14ac:dyDescent="0.25">
      <c r="A696" s="2" t="s">
        <v>5984</v>
      </c>
      <c r="B696" s="4">
        <v>44161</v>
      </c>
      <c r="C696" s="2" t="s">
        <v>5985</v>
      </c>
      <c r="D696" t="s">
        <v>6182</v>
      </c>
      <c r="E696" s="2">
        <v>3</v>
      </c>
      <c r="F696" s="2" t="str">
        <f>_xlfn.XLOOKUP(C696,[1]customers!$A$1:$A$1001,[1]customers!$B$1:$B$1001,,0)</f>
        <v>Dinah Crutcher</v>
      </c>
      <c r="G696" s="2" t="str">
        <f>IF(_xlfn.XLOOKUP(C696,[1]customers!$A$1:$A$1001,[1]customers!$C$1:$C$1001,,0)=0,"",_xlfn.XLOOKUP(C696,[1]customers!$A$1:$A$1001,[1]customers!$C$1:$C$1001,,0))</f>
        <v/>
      </c>
      <c r="H696" s="2" t="str">
        <f>_xlfn.XLOOKUP(C696,[1]customers!A$1:A$1001,[1]customers!$G$1:$G$1001,,0)</f>
        <v>Ireland</v>
      </c>
      <c r="I696" t="str">
        <f>INDEX([1]products!$A$1:$G$49,MATCH([1]orders!$D696,[1]products!$A$1:$A$49,0),MATCH([1]orders!I$1,[1]products!$A$1:$G$1,0))</f>
        <v>Ara</v>
      </c>
      <c r="J696" t="str">
        <f>INDEX([1]products!$A$1:$G$49,MATCH([1]orders!$D696,[1]products!$A$1:$A$49,0),MATCH([1]orders!J$1,[1]products!$A$1:$G$1,0))</f>
        <v>L</v>
      </c>
      <c r="K696" s="11">
        <f>INDEX([1]products!$A$1:$G$49,MATCH([1]orders!$D696,[1]products!$A$1:$A$49,0),MATCH([1]orders!K$1,[1]products!$A$1:$G$1,0))</f>
        <v>2.5</v>
      </c>
      <c r="L696" s="3">
        <f>INDEX([1]products!$A$1:$G$49,MATCH([1]orders!$D696,[1]products!$A$1:$A$49,0),MATCH([1]orders!L$1,[1]products!$A$1:$G$1,0))</f>
        <v>29.784999999999997</v>
      </c>
      <c r="M696" s="3">
        <f>L696*E696</f>
        <v>89.35499999999999</v>
      </c>
      <c r="N696" t="str">
        <f>IF(I696="Rob","Robusta",IF(I696="Exc","Excelsa",IF(I696="Ara","Arabica",IF(I696="Lib","Liberica",""))))</f>
        <v>Arabica</v>
      </c>
      <c r="O696" t="str">
        <f>IF(J696="M","Medium",IF(J696="L","Light",IF(J696="D","Dark","")))</f>
        <v>Light</v>
      </c>
      <c r="P696" t="str">
        <f>_xlfn.XLOOKUP(C696,[1]customers!$A$1:$A$1001,[1]customers!$I$1:$I$1001,,0)</f>
        <v>Yes</v>
      </c>
    </row>
    <row r="697" spans="1:16" x14ac:dyDescent="0.25">
      <c r="A697" s="2" t="s">
        <v>6127</v>
      </c>
      <c r="B697" s="4">
        <v>44162</v>
      </c>
      <c r="C697" s="2" t="s">
        <v>6128</v>
      </c>
      <c r="D697" t="s">
        <v>6147</v>
      </c>
      <c r="E697" s="2">
        <v>1</v>
      </c>
      <c r="F697" s="2" t="str">
        <f>_xlfn.XLOOKUP(C697,[1]customers!$A$1:$A$1001,[1]customers!$B$1:$B$1001,,0)</f>
        <v>Nicolina Jenny</v>
      </c>
      <c r="G697" s="2" t="str">
        <f>IF(_xlfn.XLOOKUP(C697,[1]customers!$A$1:$A$1001,[1]customers!$C$1:$C$1001,,0)=0,"",_xlfn.XLOOKUP(C697,[1]customers!$A$1:$A$1001,[1]customers!$C$1:$C$1001,,0))</f>
        <v>njennyrq@bigcartel.com</v>
      </c>
      <c r="H697" s="2" t="str">
        <f>_xlfn.XLOOKUP(C697,[1]customers!A$1:A$1001,[1]customers!$G$1:$G$1001,,0)</f>
        <v>United States</v>
      </c>
      <c r="I697" t="str">
        <f>INDEX([1]products!$A$1:$G$49,MATCH([1]orders!$D697,[1]products!$A$1:$A$49,0),MATCH([1]orders!I$1,[1]products!$A$1:$G$1,0))</f>
        <v>Ara</v>
      </c>
      <c r="J697" t="str">
        <f>INDEX([1]products!$A$1:$G$49,MATCH([1]orders!$D697,[1]products!$A$1:$A$49,0),MATCH([1]orders!J$1,[1]products!$A$1:$G$1,0))</f>
        <v>D</v>
      </c>
      <c r="K697" s="11">
        <f>INDEX([1]products!$A$1:$G$49,MATCH([1]orders!$D697,[1]products!$A$1:$A$49,0),MATCH([1]orders!K$1,[1]products!$A$1:$G$1,0))</f>
        <v>1</v>
      </c>
      <c r="L697" s="3">
        <f>INDEX([1]products!$A$1:$G$49,MATCH([1]orders!$D697,[1]products!$A$1:$A$49,0),MATCH([1]orders!L$1,[1]products!$A$1:$G$1,0))</f>
        <v>9.9499999999999993</v>
      </c>
      <c r="M697" s="3">
        <f>L697*E697</f>
        <v>9.9499999999999993</v>
      </c>
      <c r="N697" t="str">
        <f>IF(I697="Rob","Robusta",IF(I697="Exc","Excelsa",IF(I697="Ara","Arabica",IF(I697="Lib","Liberica",""))))</f>
        <v>Arabica</v>
      </c>
      <c r="O697" t="str">
        <f>IF(J697="M","Medium",IF(J697="L","Light",IF(J697="D","Dark","")))</f>
        <v>Dark</v>
      </c>
      <c r="P697" t="str">
        <f>_xlfn.XLOOKUP(C697,[1]customers!$A$1:$A$1001,[1]customers!$I$1:$I$1001,,0)</f>
        <v>No</v>
      </c>
    </row>
    <row r="698" spans="1:16" x14ac:dyDescent="0.25">
      <c r="A698" s="2" t="s">
        <v>519</v>
      </c>
      <c r="B698" s="4">
        <v>44163</v>
      </c>
      <c r="C698" s="2" t="s">
        <v>520</v>
      </c>
      <c r="D698" t="s">
        <v>6143</v>
      </c>
      <c r="E698" s="2">
        <v>3</v>
      </c>
      <c r="F698" s="2" t="str">
        <f>_xlfn.XLOOKUP(C698,[1]customers!$A$1:$A$1001,[1]customers!$B$1:$B$1001,,0)</f>
        <v>Beryle Cottier</v>
      </c>
      <c r="G698" s="2" t="str">
        <f>IF(_xlfn.XLOOKUP(C698,[1]customers!$A$1:$A$1001,[1]customers!$C$1:$C$1001,,0)=0,"",_xlfn.XLOOKUP(C698,[1]customers!$A$1:$A$1001,[1]customers!$C$1:$C$1001,,0))</f>
        <v/>
      </c>
      <c r="H698" s="2" t="str">
        <f>_xlfn.XLOOKUP(C698,[1]customers!A$1:A$1001,[1]customers!$G$1:$G$1001,,0)</f>
        <v>United States</v>
      </c>
      <c r="I698" t="str">
        <f>INDEX([1]products!$A$1:$G$49,MATCH([1]orders!$D698,[1]products!$A$1:$A$49,0),MATCH([1]orders!I$1,[1]products!$A$1:$G$1,0))</f>
        <v>Lib</v>
      </c>
      <c r="J698" t="str">
        <f>INDEX([1]products!$A$1:$G$49,MATCH([1]orders!$D698,[1]products!$A$1:$A$49,0),MATCH([1]orders!J$1,[1]products!$A$1:$G$1,0))</f>
        <v>D</v>
      </c>
      <c r="K698" s="11">
        <f>INDEX([1]products!$A$1:$G$49,MATCH([1]orders!$D698,[1]products!$A$1:$A$49,0),MATCH([1]orders!K$1,[1]products!$A$1:$G$1,0))</f>
        <v>1</v>
      </c>
      <c r="L698" s="3">
        <f>INDEX([1]products!$A$1:$G$49,MATCH([1]orders!$D698,[1]products!$A$1:$A$49,0),MATCH([1]orders!L$1,[1]products!$A$1:$G$1,0))</f>
        <v>12.95</v>
      </c>
      <c r="M698" s="3">
        <f>L698*E698</f>
        <v>38.849999999999994</v>
      </c>
      <c r="N698" t="str">
        <f>IF(I698="Rob","Robusta",IF(I698="Exc","Excelsa",IF(I698="Ara","Arabica",IF(I698="Lib","Liberica",""))))</f>
        <v>Liberica</v>
      </c>
      <c r="O698" t="str">
        <f>IF(J698="M","Medium",IF(J698="L","Light",IF(J698="D","Dark","")))</f>
        <v>Dark</v>
      </c>
      <c r="P698" t="str">
        <f>_xlfn.XLOOKUP(C698,[1]customers!$A$1:$A$1001,[1]customers!$I$1:$I$1001,,0)</f>
        <v>No</v>
      </c>
    </row>
    <row r="699" spans="1:16" x14ac:dyDescent="0.25">
      <c r="A699" s="2" t="s">
        <v>2199</v>
      </c>
      <c r="B699" s="4">
        <v>44164</v>
      </c>
      <c r="C699" s="2" t="s">
        <v>2200</v>
      </c>
      <c r="D699" t="s">
        <v>6185</v>
      </c>
      <c r="E699" s="2">
        <v>4</v>
      </c>
      <c r="F699" s="2" t="str">
        <f>_xlfn.XLOOKUP(C699,[1]customers!$A$1:$A$1001,[1]customers!$B$1:$B$1001,,0)</f>
        <v>Darrin Tingly</v>
      </c>
      <c r="G699" s="2" t="str">
        <f>IF(_xlfn.XLOOKUP(C699,[1]customers!$A$1:$A$1001,[1]customers!$C$1:$C$1001,,0)=0,"",_xlfn.XLOOKUP(C699,[1]customers!$A$1:$A$1001,[1]customers!$C$1:$C$1001,,0))</f>
        <v>dtingly8f@goo.ne.jp</v>
      </c>
      <c r="H699" s="2" t="str">
        <f>_xlfn.XLOOKUP(C699,[1]customers!A$1:A$1001,[1]customers!$G$1:$G$1001,,0)</f>
        <v>United States</v>
      </c>
      <c r="I699" t="str">
        <f>INDEX([1]products!$A$1:$G$49,MATCH([1]orders!$D699,[1]products!$A$1:$A$49,0),MATCH([1]orders!I$1,[1]products!$A$1:$G$1,0))</f>
        <v>Exc</v>
      </c>
      <c r="J699" t="str">
        <f>INDEX([1]products!$A$1:$G$49,MATCH([1]orders!$D699,[1]products!$A$1:$A$49,0),MATCH([1]orders!J$1,[1]products!$A$1:$G$1,0))</f>
        <v>D</v>
      </c>
      <c r="K699" s="11">
        <f>INDEX([1]products!$A$1:$G$49,MATCH([1]orders!$D699,[1]products!$A$1:$A$49,0),MATCH([1]orders!K$1,[1]products!$A$1:$G$1,0))</f>
        <v>2.5</v>
      </c>
      <c r="L699" s="3">
        <f>INDEX([1]products!$A$1:$G$49,MATCH([1]orders!$D699,[1]products!$A$1:$A$49,0),MATCH([1]orders!L$1,[1]products!$A$1:$G$1,0))</f>
        <v>27.945</v>
      </c>
      <c r="M699" s="3">
        <f>L699*E699</f>
        <v>111.78</v>
      </c>
      <c r="N699" t="str">
        <f>IF(I699="Rob","Robusta",IF(I699="Exc","Excelsa",IF(I699="Ara","Arabica",IF(I699="Lib","Liberica",""))))</f>
        <v>Excelsa</v>
      </c>
      <c r="O699" t="str">
        <f>IF(J699="M","Medium",IF(J699="L","Light",IF(J699="D","Dark","")))</f>
        <v>Dark</v>
      </c>
      <c r="P699" t="str">
        <f>_xlfn.XLOOKUP(C699,[1]customers!$A$1:$A$1001,[1]customers!$I$1:$I$1001,,0)</f>
        <v>Yes</v>
      </c>
    </row>
    <row r="700" spans="1:16" x14ac:dyDescent="0.25">
      <c r="A700" s="2" t="s">
        <v>3230</v>
      </c>
      <c r="B700" s="4">
        <v>44165</v>
      </c>
      <c r="C700" s="2" t="s">
        <v>3231</v>
      </c>
      <c r="D700" t="s">
        <v>6178</v>
      </c>
      <c r="E700" s="2">
        <v>6</v>
      </c>
      <c r="F700" s="2" t="str">
        <f>_xlfn.XLOOKUP(C700,[1]customers!$A$1:$A$1001,[1]customers!$B$1:$B$1001,,0)</f>
        <v>Morna Hansed</v>
      </c>
      <c r="G700" s="2" t="str">
        <f>IF(_xlfn.XLOOKUP(C700,[1]customers!$A$1:$A$1001,[1]customers!$C$1:$C$1001,,0)=0,"",_xlfn.XLOOKUP(C700,[1]customers!$A$1:$A$1001,[1]customers!$C$1:$C$1001,,0))</f>
        <v>mhanseddh@instagram.com</v>
      </c>
      <c r="H700" s="2" t="str">
        <f>_xlfn.XLOOKUP(C700,[1]customers!A$1:A$1001,[1]customers!$G$1:$G$1001,,0)</f>
        <v>Ireland</v>
      </c>
      <c r="I700" t="str">
        <f>INDEX([1]products!$A$1:$G$49,MATCH([1]orders!$D700,[1]products!$A$1:$A$49,0),MATCH([1]orders!I$1,[1]products!$A$1:$G$1,0))</f>
        <v>Rob</v>
      </c>
      <c r="J700" t="str">
        <f>INDEX([1]products!$A$1:$G$49,MATCH([1]orders!$D700,[1]products!$A$1:$A$49,0),MATCH([1]orders!J$1,[1]products!$A$1:$G$1,0))</f>
        <v>L</v>
      </c>
      <c r="K700" s="11">
        <f>INDEX([1]products!$A$1:$G$49,MATCH([1]orders!$D700,[1]products!$A$1:$A$49,0),MATCH([1]orders!K$1,[1]products!$A$1:$G$1,0))</f>
        <v>0.2</v>
      </c>
      <c r="L700" s="3">
        <f>INDEX([1]products!$A$1:$G$49,MATCH([1]orders!$D700,[1]products!$A$1:$A$49,0),MATCH([1]orders!L$1,[1]products!$A$1:$G$1,0))</f>
        <v>3.5849999999999995</v>
      </c>
      <c r="M700" s="3">
        <f>L700*E700</f>
        <v>21.509999999999998</v>
      </c>
      <c r="N700" t="str">
        <f>IF(I700="Rob","Robusta",IF(I700="Exc","Excelsa",IF(I700="Ara","Arabica",IF(I700="Lib","Liberica",""))))</f>
        <v>Robusta</v>
      </c>
      <c r="O700" t="str">
        <f>IF(J700="M","Medium",IF(J700="L","Light",IF(J700="D","Dark","")))</f>
        <v>Light</v>
      </c>
      <c r="P700" t="str">
        <f>_xlfn.XLOOKUP(C700,[1]customers!$A$1:$A$1001,[1]customers!$I$1:$I$1001,,0)</f>
        <v>Yes</v>
      </c>
    </row>
    <row r="701" spans="1:16" x14ac:dyDescent="0.25">
      <c r="A701" s="2" t="s">
        <v>5182</v>
      </c>
      <c r="B701" s="4">
        <v>44166</v>
      </c>
      <c r="C701" s="2" t="s">
        <v>5183</v>
      </c>
      <c r="D701" t="s">
        <v>6141</v>
      </c>
      <c r="E701" s="2">
        <v>2</v>
      </c>
      <c r="F701" s="2" t="str">
        <f>_xlfn.XLOOKUP(C701,[1]customers!$A$1:$A$1001,[1]customers!$B$1:$B$1001,,0)</f>
        <v>Helaina Rainforth</v>
      </c>
      <c r="G701" s="2" t="str">
        <f>IF(_xlfn.XLOOKUP(C701,[1]customers!$A$1:$A$1001,[1]customers!$C$1:$C$1001,,0)=0,"",_xlfn.XLOOKUP(C701,[1]customers!$A$1:$A$1001,[1]customers!$C$1:$C$1001,,0))</f>
        <v>hrainforthn2@blog.com</v>
      </c>
      <c r="H701" s="2" t="str">
        <f>_xlfn.XLOOKUP(C701,[1]customers!A$1:A$1001,[1]customers!$G$1:$G$1001,,0)</f>
        <v>United States</v>
      </c>
      <c r="I701" t="str">
        <f>INDEX([1]products!$A$1:$G$49,MATCH([1]orders!$D701,[1]products!$A$1:$A$49,0),MATCH([1]orders!I$1,[1]products!$A$1:$G$1,0))</f>
        <v>Exc</v>
      </c>
      <c r="J701" t="str">
        <f>INDEX([1]products!$A$1:$G$49,MATCH([1]orders!$D701,[1]products!$A$1:$A$49,0),MATCH([1]orders!J$1,[1]products!$A$1:$G$1,0))</f>
        <v>M</v>
      </c>
      <c r="K701" s="11">
        <f>INDEX([1]products!$A$1:$G$49,MATCH([1]orders!$D701,[1]products!$A$1:$A$49,0),MATCH([1]orders!K$1,[1]products!$A$1:$G$1,0))</f>
        <v>1</v>
      </c>
      <c r="L701" s="3">
        <f>INDEX([1]products!$A$1:$G$49,MATCH([1]orders!$D701,[1]products!$A$1:$A$49,0),MATCH([1]orders!L$1,[1]products!$A$1:$G$1,0))</f>
        <v>13.75</v>
      </c>
      <c r="M701" s="3">
        <f>L701*E701</f>
        <v>27.5</v>
      </c>
      <c r="N701" t="str">
        <f>IF(I701="Rob","Robusta",IF(I701="Exc","Excelsa",IF(I701="Ara","Arabica",IF(I701="Lib","Liberica",""))))</f>
        <v>Excelsa</v>
      </c>
      <c r="O701" t="str">
        <f>IF(J701="M","Medium",IF(J701="L","Light",IF(J701="D","Dark","")))</f>
        <v>Medium</v>
      </c>
      <c r="P701" t="str">
        <f>_xlfn.XLOOKUP(C701,[1]customers!$A$1:$A$1001,[1]customers!$I$1:$I$1001,,0)</f>
        <v>No</v>
      </c>
    </row>
    <row r="702" spans="1:16" x14ac:dyDescent="0.25">
      <c r="A702" s="2" t="s">
        <v>5182</v>
      </c>
      <c r="B702" s="4">
        <v>44167</v>
      </c>
      <c r="C702" s="2" t="s">
        <v>5183</v>
      </c>
      <c r="D702" t="s">
        <v>6154</v>
      </c>
      <c r="E702" s="2">
        <v>2</v>
      </c>
      <c r="F702" s="2" t="str">
        <f>_xlfn.XLOOKUP(C702,[1]customers!$A$1:$A$1001,[1]customers!$B$1:$B$1001,,0)</f>
        <v>Helaina Rainforth</v>
      </c>
      <c r="G702" s="2" t="str">
        <f>IF(_xlfn.XLOOKUP(C702,[1]customers!$A$1:$A$1001,[1]customers!$C$1:$C$1001,,0)=0,"",_xlfn.XLOOKUP(C702,[1]customers!$A$1:$A$1001,[1]customers!$C$1:$C$1001,,0))</f>
        <v>hrainforthn2@blog.com</v>
      </c>
      <c r="H702" s="2" t="str">
        <f>_xlfn.XLOOKUP(C702,[1]customers!A$1:A$1001,[1]customers!$G$1:$G$1001,,0)</f>
        <v>United States</v>
      </c>
      <c r="I702" t="str">
        <f>INDEX([1]products!$A$1:$G$49,MATCH([1]orders!$D702,[1]products!$A$1:$A$49,0),MATCH([1]orders!I$1,[1]products!$A$1:$G$1,0))</f>
        <v>Ara</v>
      </c>
      <c r="J702" t="str">
        <f>INDEX([1]products!$A$1:$G$49,MATCH([1]orders!$D702,[1]products!$A$1:$A$49,0),MATCH([1]orders!J$1,[1]products!$A$1:$G$1,0))</f>
        <v>D</v>
      </c>
      <c r="K702" s="11">
        <f>INDEX([1]products!$A$1:$G$49,MATCH([1]orders!$D702,[1]products!$A$1:$A$49,0),MATCH([1]orders!K$1,[1]products!$A$1:$G$1,0))</f>
        <v>0.2</v>
      </c>
      <c r="L702" s="3">
        <f>INDEX([1]products!$A$1:$G$49,MATCH([1]orders!$D702,[1]products!$A$1:$A$49,0),MATCH([1]orders!L$1,[1]products!$A$1:$G$1,0))</f>
        <v>2.9849999999999999</v>
      </c>
      <c r="M702" s="3">
        <f>L702*E702</f>
        <v>5.97</v>
      </c>
      <c r="N702" t="str">
        <f>IF(I702="Rob","Robusta",IF(I702="Exc","Excelsa",IF(I702="Ara","Arabica",IF(I702="Lib","Liberica",""))))</f>
        <v>Arabica</v>
      </c>
      <c r="O702" t="str">
        <f>IF(J702="M","Medium",IF(J702="L","Light",IF(J702="D","Dark","")))</f>
        <v>Dark</v>
      </c>
      <c r="P702" t="str">
        <f>_xlfn.XLOOKUP(C702,[1]customers!$A$1:$A$1001,[1]customers!$I$1:$I$1001,,0)</f>
        <v>No</v>
      </c>
    </row>
    <row r="703" spans="1:16" x14ac:dyDescent="0.25">
      <c r="A703" s="2" t="s">
        <v>2781</v>
      </c>
      <c r="B703" s="4">
        <v>44168</v>
      </c>
      <c r="C703" s="2" t="s">
        <v>2782</v>
      </c>
      <c r="D703" t="s">
        <v>6141</v>
      </c>
      <c r="E703" s="2">
        <v>5</v>
      </c>
      <c r="F703" s="2" t="str">
        <f>_xlfn.XLOOKUP(C703,[1]customers!$A$1:$A$1001,[1]customers!$B$1:$B$1001,,0)</f>
        <v>Auguste Rizon</v>
      </c>
      <c r="G703" s="2" t="str">
        <f>IF(_xlfn.XLOOKUP(C703,[1]customers!$A$1:$A$1001,[1]customers!$C$1:$C$1001,,0)=0,"",_xlfn.XLOOKUP(C703,[1]customers!$A$1:$A$1001,[1]customers!$C$1:$C$1001,,0))</f>
        <v>arizonba@xing.com</v>
      </c>
      <c r="H703" s="2" t="str">
        <f>_xlfn.XLOOKUP(C703,[1]customers!A$1:A$1001,[1]customers!$G$1:$G$1001,,0)</f>
        <v>United States</v>
      </c>
      <c r="I703" t="str">
        <f>INDEX([1]products!$A$1:$G$49,MATCH([1]orders!$D703,[1]products!$A$1:$A$49,0),MATCH([1]orders!I$1,[1]products!$A$1:$G$1,0))</f>
        <v>Exc</v>
      </c>
      <c r="J703" t="str">
        <f>INDEX([1]products!$A$1:$G$49,MATCH([1]orders!$D703,[1]products!$A$1:$A$49,0),MATCH([1]orders!J$1,[1]products!$A$1:$G$1,0))</f>
        <v>M</v>
      </c>
      <c r="K703" s="11">
        <f>INDEX([1]products!$A$1:$G$49,MATCH([1]orders!$D703,[1]products!$A$1:$A$49,0),MATCH([1]orders!K$1,[1]products!$A$1:$G$1,0))</f>
        <v>1</v>
      </c>
      <c r="L703" s="3">
        <f>INDEX([1]products!$A$1:$G$49,MATCH([1]orders!$D703,[1]products!$A$1:$A$49,0),MATCH([1]orders!L$1,[1]products!$A$1:$G$1,0))</f>
        <v>13.75</v>
      </c>
      <c r="M703" s="3">
        <f>L703*E703</f>
        <v>68.75</v>
      </c>
      <c r="N703" t="str">
        <f>IF(I703="Rob","Robusta",IF(I703="Exc","Excelsa",IF(I703="Ara","Arabica",IF(I703="Lib","Liberica",""))))</f>
        <v>Excelsa</v>
      </c>
      <c r="O703" t="str">
        <f>IF(J703="M","Medium",IF(J703="L","Light",IF(J703="D","Dark","")))</f>
        <v>Medium</v>
      </c>
      <c r="P703" t="str">
        <f>_xlfn.XLOOKUP(C703,[1]customers!$A$1:$A$1001,[1]customers!$I$1:$I$1001,,0)</f>
        <v>Yes</v>
      </c>
    </row>
    <row r="704" spans="1:16" x14ac:dyDescent="0.25">
      <c r="A704" s="2" t="s">
        <v>2992</v>
      </c>
      <c r="B704" s="4">
        <v>44169</v>
      </c>
      <c r="C704" s="2" t="s">
        <v>2993</v>
      </c>
      <c r="D704" t="s">
        <v>6156</v>
      </c>
      <c r="E704" s="2">
        <v>6</v>
      </c>
      <c r="F704" s="2" t="str">
        <f>_xlfn.XLOOKUP(C704,[1]customers!$A$1:$A$1001,[1]customers!$B$1:$B$1001,,0)</f>
        <v>Rasia Jacquemard</v>
      </c>
      <c r="G704" s="2" t="str">
        <f>IF(_xlfn.XLOOKUP(C704,[1]customers!$A$1:$A$1001,[1]customers!$C$1:$C$1001,,0)=0,"",_xlfn.XLOOKUP(C704,[1]customers!$A$1:$A$1001,[1]customers!$C$1:$C$1001,,0))</f>
        <v>rjacquemardcc@acquirethisname.com</v>
      </c>
      <c r="H704" s="2" t="str">
        <f>_xlfn.XLOOKUP(C704,[1]customers!A$1:A$1001,[1]customers!$G$1:$G$1001,,0)</f>
        <v>Ireland</v>
      </c>
      <c r="I704" t="str">
        <f>INDEX([1]products!$A$1:$G$49,MATCH([1]orders!$D704,[1]products!$A$1:$A$49,0),MATCH([1]orders!I$1,[1]products!$A$1:$G$1,0))</f>
        <v>Exc</v>
      </c>
      <c r="J704" t="str">
        <f>INDEX([1]products!$A$1:$G$49,MATCH([1]orders!$D704,[1]products!$A$1:$A$49,0),MATCH([1]orders!J$1,[1]products!$A$1:$G$1,0))</f>
        <v>M</v>
      </c>
      <c r="K704" s="11">
        <f>INDEX([1]products!$A$1:$G$49,MATCH([1]orders!$D704,[1]products!$A$1:$A$49,0),MATCH([1]orders!K$1,[1]products!$A$1:$G$1,0))</f>
        <v>0.2</v>
      </c>
      <c r="L704" s="3">
        <f>INDEX([1]products!$A$1:$G$49,MATCH([1]orders!$D704,[1]products!$A$1:$A$49,0),MATCH([1]orders!L$1,[1]products!$A$1:$G$1,0))</f>
        <v>4.125</v>
      </c>
      <c r="M704" s="3">
        <f>L704*E704</f>
        <v>24.75</v>
      </c>
      <c r="N704" t="str">
        <f>IF(I704="Rob","Robusta",IF(I704="Exc","Excelsa",IF(I704="Ara","Arabica",IF(I704="Lib","Liberica",""))))</f>
        <v>Excelsa</v>
      </c>
      <c r="O704" t="str">
        <f>IF(J704="M","Medium",IF(J704="L","Light",IF(J704="D","Dark","")))</f>
        <v>Medium</v>
      </c>
      <c r="P704" t="str">
        <f>_xlfn.XLOOKUP(C704,[1]customers!$A$1:$A$1001,[1]customers!$I$1:$I$1001,,0)</f>
        <v>No</v>
      </c>
    </row>
    <row r="705" spans="1:16" x14ac:dyDescent="0.25">
      <c r="A705" s="2" t="s">
        <v>3053</v>
      </c>
      <c r="B705" s="4">
        <v>44170</v>
      </c>
      <c r="C705" s="2" t="s">
        <v>3054</v>
      </c>
      <c r="D705" t="s">
        <v>6149</v>
      </c>
      <c r="E705" s="2">
        <v>4</v>
      </c>
      <c r="F705" s="2" t="str">
        <f>_xlfn.XLOOKUP(C705,[1]customers!$A$1:$A$1001,[1]customers!$B$1:$B$1001,,0)</f>
        <v>Reube Cawley</v>
      </c>
      <c r="G705" s="2" t="str">
        <f>IF(_xlfn.XLOOKUP(C705,[1]customers!$A$1:$A$1001,[1]customers!$C$1:$C$1001,,0)=0,"",_xlfn.XLOOKUP(C705,[1]customers!$A$1:$A$1001,[1]customers!$C$1:$C$1001,,0))</f>
        <v>rcawleycm@yellowbook.com</v>
      </c>
      <c r="H705" s="2" t="str">
        <f>_xlfn.XLOOKUP(C705,[1]customers!A$1:A$1001,[1]customers!$G$1:$G$1001,,0)</f>
        <v>Ireland</v>
      </c>
      <c r="I705" t="str">
        <f>INDEX([1]products!$A$1:$G$49,MATCH([1]orders!$D705,[1]products!$A$1:$A$49,0),MATCH([1]orders!I$1,[1]products!$A$1:$G$1,0))</f>
        <v>Rob</v>
      </c>
      <c r="J705" t="str">
        <f>INDEX([1]products!$A$1:$G$49,MATCH([1]orders!$D705,[1]products!$A$1:$A$49,0),MATCH([1]orders!J$1,[1]products!$A$1:$G$1,0))</f>
        <v>D</v>
      </c>
      <c r="K705" s="11">
        <f>INDEX([1]products!$A$1:$G$49,MATCH([1]orders!$D705,[1]products!$A$1:$A$49,0),MATCH([1]orders!K$1,[1]products!$A$1:$G$1,0))</f>
        <v>2.5</v>
      </c>
      <c r="L705" s="3">
        <f>INDEX([1]products!$A$1:$G$49,MATCH([1]orders!$D705,[1]products!$A$1:$A$49,0),MATCH([1]orders!L$1,[1]products!$A$1:$G$1,0))</f>
        <v>20.584999999999997</v>
      </c>
      <c r="M705" s="3">
        <f>L705*E705</f>
        <v>82.339999999999989</v>
      </c>
      <c r="N705" t="str">
        <f>IF(I705="Rob","Robusta",IF(I705="Exc","Excelsa",IF(I705="Ara","Arabica",IF(I705="Lib","Liberica",""))))</f>
        <v>Robusta</v>
      </c>
      <c r="O705" t="str">
        <f>IF(J705="M","Medium",IF(J705="L","Light",IF(J705="D","Dark","")))</f>
        <v>Dark</v>
      </c>
      <c r="P705" t="str">
        <f>_xlfn.XLOOKUP(C705,[1]customers!$A$1:$A$1001,[1]customers!$I$1:$I$1001,,0)</f>
        <v>Yes</v>
      </c>
    </row>
    <row r="706" spans="1:16" x14ac:dyDescent="0.25">
      <c r="A706" s="2" t="s">
        <v>2882</v>
      </c>
      <c r="B706" s="4">
        <v>44171</v>
      </c>
      <c r="C706" s="2" t="s">
        <v>2883</v>
      </c>
      <c r="D706" t="s">
        <v>6177</v>
      </c>
      <c r="E706" s="2">
        <v>2</v>
      </c>
      <c r="F706" s="2" t="str">
        <f>_xlfn.XLOOKUP(C706,[1]customers!$A$1:$A$1001,[1]customers!$B$1:$B$1001,,0)</f>
        <v>Alric Darth</v>
      </c>
      <c r="G706" s="2" t="str">
        <f>IF(_xlfn.XLOOKUP(C706,[1]customers!$A$1:$A$1001,[1]customers!$C$1:$C$1001,,0)=0,"",_xlfn.XLOOKUP(C706,[1]customers!$A$1:$A$1001,[1]customers!$C$1:$C$1001,,0))</f>
        <v>adarthbt@t.co</v>
      </c>
      <c r="H706" s="2" t="str">
        <f>_xlfn.XLOOKUP(C706,[1]customers!A$1:A$1001,[1]customers!$G$1:$G$1001,,0)</f>
        <v>United States</v>
      </c>
      <c r="I706" t="str">
        <f>INDEX([1]products!$A$1:$G$49,MATCH([1]orders!$D706,[1]products!$A$1:$A$49,0),MATCH([1]orders!I$1,[1]products!$A$1:$G$1,0))</f>
        <v>Rob</v>
      </c>
      <c r="J706" t="str">
        <f>INDEX([1]products!$A$1:$G$49,MATCH([1]orders!$D706,[1]products!$A$1:$A$49,0),MATCH([1]orders!J$1,[1]products!$A$1:$G$1,0))</f>
        <v>D</v>
      </c>
      <c r="K706" s="11">
        <f>INDEX([1]products!$A$1:$G$49,MATCH([1]orders!$D706,[1]products!$A$1:$A$49,0),MATCH([1]orders!K$1,[1]products!$A$1:$G$1,0))</f>
        <v>1</v>
      </c>
      <c r="L706" s="3">
        <f>INDEX([1]products!$A$1:$G$49,MATCH([1]orders!$D706,[1]products!$A$1:$A$49,0),MATCH([1]orders!L$1,[1]products!$A$1:$G$1,0))</f>
        <v>8.9499999999999993</v>
      </c>
      <c r="M706" s="3">
        <f>L706*E706</f>
        <v>17.899999999999999</v>
      </c>
      <c r="N706" t="str">
        <f>IF(I706="Rob","Robusta",IF(I706="Exc","Excelsa",IF(I706="Ara","Arabica",IF(I706="Lib","Liberica",""))))</f>
        <v>Robusta</v>
      </c>
      <c r="O706" t="str">
        <f>IF(J706="M","Medium",IF(J706="L","Light",IF(J706="D","Dark","")))</f>
        <v>Dark</v>
      </c>
      <c r="P706" t="str">
        <f>_xlfn.XLOOKUP(C706,[1]customers!$A$1:$A$1001,[1]customers!$I$1:$I$1001,,0)</f>
        <v>No</v>
      </c>
    </row>
    <row r="707" spans="1:16" x14ac:dyDescent="0.25">
      <c r="A707" s="2" t="s">
        <v>2876</v>
      </c>
      <c r="B707" s="4">
        <v>44172</v>
      </c>
      <c r="C707" s="2" t="s">
        <v>2877</v>
      </c>
      <c r="D707" t="s">
        <v>6176</v>
      </c>
      <c r="E707" s="2">
        <v>3</v>
      </c>
      <c r="F707" s="2" t="str">
        <f>_xlfn.XLOOKUP(C707,[1]customers!$A$1:$A$1001,[1]customers!$B$1:$B$1001,,0)</f>
        <v>Yulma Dombrell</v>
      </c>
      <c r="G707" s="2" t="str">
        <f>IF(_xlfn.XLOOKUP(C707,[1]customers!$A$1:$A$1001,[1]customers!$C$1:$C$1001,,0)=0,"",_xlfn.XLOOKUP(C707,[1]customers!$A$1:$A$1001,[1]customers!$C$1:$C$1001,,0))</f>
        <v>ydombrellbs@dedecms.com</v>
      </c>
      <c r="H707" s="2" t="str">
        <f>_xlfn.XLOOKUP(C707,[1]customers!A$1:A$1001,[1]customers!$G$1:$G$1001,,0)</f>
        <v>United States</v>
      </c>
      <c r="I707" t="str">
        <f>INDEX([1]products!$A$1:$G$49,MATCH([1]orders!$D707,[1]products!$A$1:$A$49,0),MATCH([1]orders!I$1,[1]products!$A$1:$G$1,0))</f>
        <v>Exc</v>
      </c>
      <c r="J707" t="str">
        <f>INDEX([1]products!$A$1:$G$49,MATCH([1]orders!$D707,[1]products!$A$1:$A$49,0),MATCH([1]orders!J$1,[1]products!$A$1:$G$1,0))</f>
        <v>L</v>
      </c>
      <c r="K707" s="11">
        <f>INDEX([1]products!$A$1:$G$49,MATCH([1]orders!$D707,[1]products!$A$1:$A$49,0),MATCH([1]orders!K$1,[1]products!$A$1:$G$1,0))</f>
        <v>0.5</v>
      </c>
      <c r="L707" s="3">
        <f>INDEX([1]products!$A$1:$G$49,MATCH([1]orders!$D707,[1]products!$A$1:$A$49,0),MATCH([1]orders!L$1,[1]products!$A$1:$G$1,0))</f>
        <v>8.91</v>
      </c>
      <c r="M707" s="3">
        <f>L707*E707</f>
        <v>26.73</v>
      </c>
      <c r="N707" t="str">
        <f>IF(I707="Rob","Robusta",IF(I707="Exc","Excelsa",IF(I707="Ara","Arabica",IF(I707="Lib","Liberica",""))))</f>
        <v>Excelsa</v>
      </c>
      <c r="O707" t="str">
        <f>IF(J707="M","Medium",IF(J707="L","Light",IF(J707="D","Dark","")))</f>
        <v>Light</v>
      </c>
      <c r="P707" t="str">
        <f>_xlfn.XLOOKUP(C707,[1]customers!$A$1:$A$1001,[1]customers!$I$1:$I$1001,,0)</f>
        <v>Yes</v>
      </c>
    </row>
    <row r="708" spans="1:16" x14ac:dyDescent="0.25">
      <c r="A708" s="2" t="s">
        <v>4665</v>
      </c>
      <c r="B708" s="4">
        <v>44173</v>
      </c>
      <c r="C708" s="2" t="s">
        <v>4434</v>
      </c>
      <c r="D708" t="s">
        <v>6153</v>
      </c>
      <c r="E708" s="2">
        <v>5</v>
      </c>
      <c r="F708" s="2" t="str">
        <f>_xlfn.XLOOKUP(C708,[1]customers!$A$1:$A$1001,[1]customers!$B$1:$B$1001,,0)</f>
        <v>Jimmy Dymoke</v>
      </c>
      <c r="G708" s="2" t="str">
        <f>IF(_xlfn.XLOOKUP(C708,[1]customers!$A$1:$A$1001,[1]customers!$C$1:$C$1001,,0)=0,"",_xlfn.XLOOKUP(C708,[1]customers!$A$1:$A$1001,[1]customers!$C$1:$C$1001,,0))</f>
        <v>jdymokeje@prnewswire.com</v>
      </c>
      <c r="H708" s="2" t="str">
        <f>_xlfn.XLOOKUP(C708,[1]customers!A$1:A$1001,[1]customers!$G$1:$G$1001,,0)</f>
        <v>Ireland</v>
      </c>
      <c r="I708" t="str">
        <f>INDEX([1]products!$A$1:$G$49,MATCH([1]orders!$D708,[1]products!$A$1:$A$49,0),MATCH([1]orders!I$1,[1]products!$A$1:$G$1,0))</f>
        <v>Exc</v>
      </c>
      <c r="J708" t="str">
        <f>INDEX([1]products!$A$1:$G$49,MATCH([1]orders!$D708,[1]products!$A$1:$A$49,0),MATCH([1]orders!J$1,[1]products!$A$1:$G$1,0))</f>
        <v>D</v>
      </c>
      <c r="K708" s="11">
        <f>INDEX([1]products!$A$1:$G$49,MATCH([1]orders!$D708,[1]products!$A$1:$A$49,0),MATCH([1]orders!K$1,[1]products!$A$1:$G$1,0))</f>
        <v>0.2</v>
      </c>
      <c r="L708" s="3">
        <f>INDEX([1]products!$A$1:$G$49,MATCH([1]orders!$D708,[1]products!$A$1:$A$49,0),MATCH([1]orders!L$1,[1]products!$A$1:$G$1,0))</f>
        <v>3.645</v>
      </c>
      <c r="M708" s="3">
        <f>L708*E708</f>
        <v>18.225000000000001</v>
      </c>
      <c r="N708" t="str">
        <f>IF(I708="Rob","Robusta",IF(I708="Exc","Excelsa",IF(I708="Ara","Arabica",IF(I708="Lib","Liberica",""))))</f>
        <v>Excelsa</v>
      </c>
      <c r="O708" t="str">
        <f>IF(J708="M","Medium",IF(J708="L","Light",IF(J708="D","Dark","")))</f>
        <v>Dark</v>
      </c>
      <c r="P708" t="str">
        <f>_xlfn.XLOOKUP(C708,[1]customers!$A$1:$A$1001,[1]customers!$I$1:$I$1001,,0)</f>
        <v>No</v>
      </c>
    </row>
    <row r="709" spans="1:16" x14ac:dyDescent="0.25">
      <c r="A709" s="2" t="s">
        <v>2385</v>
      </c>
      <c r="B709" s="4">
        <v>44174</v>
      </c>
      <c r="C709" s="2" t="s">
        <v>2386</v>
      </c>
      <c r="D709" t="s">
        <v>6155</v>
      </c>
      <c r="E709" s="2">
        <v>4</v>
      </c>
      <c r="F709" s="2" t="str">
        <f>_xlfn.XLOOKUP(C709,[1]customers!$A$1:$A$1001,[1]customers!$B$1:$B$1001,,0)</f>
        <v>Terencio O'Moylan</v>
      </c>
      <c r="G709" s="2" t="str">
        <f>IF(_xlfn.XLOOKUP(C709,[1]customers!$A$1:$A$1001,[1]customers!$C$1:$C$1001,,0)=0,"",_xlfn.XLOOKUP(C709,[1]customers!$A$1:$A$1001,[1]customers!$C$1:$C$1001,,0))</f>
        <v>tomoylan9c@liveinternet.ru</v>
      </c>
      <c r="H709" s="2" t="str">
        <f>_xlfn.XLOOKUP(C709,[1]customers!A$1:A$1001,[1]customers!$G$1:$G$1001,,0)</f>
        <v>United Kingdom</v>
      </c>
      <c r="I709" t="str">
        <f>INDEX([1]products!$A$1:$G$49,MATCH([1]orders!$D709,[1]products!$A$1:$A$49,0),MATCH([1]orders!I$1,[1]products!$A$1:$G$1,0))</f>
        <v>Ara</v>
      </c>
      <c r="J709" t="str">
        <f>INDEX([1]products!$A$1:$G$49,MATCH([1]orders!$D709,[1]products!$A$1:$A$49,0),MATCH([1]orders!J$1,[1]products!$A$1:$G$1,0))</f>
        <v>M</v>
      </c>
      <c r="K709" s="11">
        <f>INDEX([1]products!$A$1:$G$49,MATCH([1]orders!$D709,[1]products!$A$1:$A$49,0),MATCH([1]orders!K$1,[1]products!$A$1:$G$1,0))</f>
        <v>1</v>
      </c>
      <c r="L709" s="3">
        <f>INDEX([1]products!$A$1:$G$49,MATCH([1]orders!$D709,[1]products!$A$1:$A$49,0),MATCH([1]orders!L$1,[1]products!$A$1:$G$1,0))</f>
        <v>11.25</v>
      </c>
      <c r="M709" s="3">
        <f>L709*E709</f>
        <v>45</v>
      </c>
      <c r="N709" t="str">
        <f>IF(I709="Rob","Robusta",IF(I709="Exc","Excelsa",IF(I709="Ara","Arabica",IF(I709="Lib","Liberica",""))))</f>
        <v>Arabica</v>
      </c>
      <c r="O709" t="str">
        <f>IF(J709="M","Medium",IF(J709="L","Light",IF(J709="D","Dark","")))</f>
        <v>Medium</v>
      </c>
      <c r="P709" t="str">
        <f>_xlfn.XLOOKUP(C709,[1]customers!$A$1:$A$1001,[1]customers!$I$1:$I$1001,,0)</f>
        <v>No</v>
      </c>
    </row>
    <row r="710" spans="1:16" x14ac:dyDescent="0.25">
      <c r="A710" s="2" t="s">
        <v>2025</v>
      </c>
      <c r="B710" s="4">
        <v>44175</v>
      </c>
      <c r="C710" s="2" t="s">
        <v>2026</v>
      </c>
      <c r="D710" t="s">
        <v>6179</v>
      </c>
      <c r="E710" s="2">
        <v>6</v>
      </c>
      <c r="F710" s="2" t="str">
        <f>_xlfn.XLOOKUP(C710,[1]customers!$A$1:$A$1001,[1]customers!$B$1:$B$1001,,0)</f>
        <v>Zachariah Carlson</v>
      </c>
      <c r="G710" s="2" t="str">
        <f>IF(_xlfn.XLOOKUP(C710,[1]customers!$A$1:$A$1001,[1]customers!$C$1:$C$1001,,0)=0,"",_xlfn.XLOOKUP(C710,[1]customers!$A$1:$A$1001,[1]customers!$C$1:$C$1001,,0))</f>
        <v>zcarlson7k@bigcartel.com</v>
      </c>
      <c r="H710" s="2" t="str">
        <f>_xlfn.XLOOKUP(C710,[1]customers!A$1:A$1001,[1]customers!$G$1:$G$1001,,0)</f>
        <v>Ireland</v>
      </c>
      <c r="I710" t="str">
        <f>INDEX([1]products!$A$1:$G$49,MATCH([1]orders!$D710,[1]products!$A$1:$A$49,0),MATCH([1]orders!I$1,[1]products!$A$1:$G$1,0))</f>
        <v>Rob</v>
      </c>
      <c r="J710" t="str">
        <f>INDEX([1]products!$A$1:$G$49,MATCH([1]orders!$D710,[1]products!$A$1:$A$49,0),MATCH([1]orders!J$1,[1]products!$A$1:$G$1,0))</f>
        <v>L</v>
      </c>
      <c r="K710" s="11">
        <f>INDEX([1]products!$A$1:$G$49,MATCH([1]orders!$D710,[1]products!$A$1:$A$49,0),MATCH([1]orders!K$1,[1]products!$A$1:$G$1,0))</f>
        <v>1</v>
      </c>
      <c r="L710" s="3">
        <f>INDEX([1]products!$A$1:$G$49,MATCH([1]orders!$D710,[1]products!$A$1:$A$49,0),MATCH([1]orders!L$1,[1]products!$A$1:$G$1,0))</f>
        <v>11.95</v>
      </c>
      <c r="M710" s="3">
        <f>L710*E710</f>
        <v>71.699999999999989</v>
      </c>
      <c r="N710" t="str">
        <f>IF(I710="Rob","Robusta",IF(I710="Exc","Excelsa",IF(I710="Ara","Arabica",IF(I710="Lib","Liberica",""))))</f>
        <v>Robusta</v>
      </c>
      <c r="O710" t="str">
        <f>IF(J710="M","Medium",IF(J710="L","Light",IF(J710="D","Dark","")))</f>
        <v>Light</v>
      </c>
      <c r="P710" t="str">
        <f>_xlfn.XLOOKUP(C710,[1]customers!$A$1:$A$1001,[1]customers!$I$1:$I$1001,,0)</f>
        <v>Yes</v>
      </c>
    </row>
    <row r="711" spans="1:16" x14ac:dyDescent="0.25">
      <c r="A711" s="2" t="s">
        <v>2262</v>
      </c>
      <c r="B711" s="4">
        <v>44176</v>
      </c>
      <c r="C711" s="2" t="s">
        <v>2263</v>
      </c>
      <c r="D711" t="s">
        <v>6177</v>
      </c>
      <c r="E711" s="2">
        <v>5</v>
      </c>
      <c r="F711" s="2" t="str">
        <f>_xlfn.XLOOKUP(C711,[1]customers!$A$1:$A$1001,[1]customers!$B$1:$B$1001,,0)</f>
        <v>Stacy Pickworth</v>
      </c>
      <c r="G711" s="2" t="str">
        <f>IF(_xlfn.XLOOKUP(C711,[1]customers!$A$1:$A$1001,[1]customers!$C$1:$C$1001,,0)=0,"",_xlfn.XLOOKUP(C711,[1]customers!$A$1:$A$1001,[1]customers!$C$1:$C$1001,,0))</f>
        <v/>
      </c>
      <c r="H711" s="2" t="str">
        <f>_xlfn.XLOOKUP(C711,[1]customers!A$1:A$1001,[1]customers!$G$1:$G$1001,,0)</f>
        <v>United States</v>
      </c>
      <c r="I711" t="str">
        <f>INDEX([1]products!$A$1:$G$49,MATCH([1]orders!$D711,[1]products!$A$1:$A$49,0),MATCH([1]orders!I$1,[1]products!$A$1:$G$1,0))</f>
        <v>Rob</v>
      </c>
      <c r="J711" t="str">
        <f>INDEX([1]products!$A$1:$G$49,MATCH([1]orders!$D711,[1]products!$A$1:$A$49,0),MATCH([1]orders!J$1,[1]products!$A$1:$G$1,0))</f>
        <v>D</v>
      </c>
      <c r="K711" s="11">
        <f>INDEX([1]products!$A$1:$G$49,MATCH([1]orders!$D711,[1]products!$A$1:$A$49,0),MATCH([1]orders!K$1,[1]products!$A$1:$G$1,0))</f>
        <v>1</v>
      </c>
      <c r="L711" s="3">
        <f>INDEX([1]products!$A$1:$G$49,MATCH([1]orders!$D711,[1]products!$A$1:$A$49,0),MATCH([1]orders!L$1,[1]products!$A$1:$G$1,0))</f>
        <v>8.9499999999999993</v>
      </c>
      <c r="M711" s="3">
        <f>L711*E711</f>
        <v>44.75</v>
      </c>
      <c r="N711" t="str">
        <f>IF(I711="Rob","Robusta",IF(I711="Exc","Excelsa",IF(I711="Ara","Arabica",IF(I711="Lib","Liberica",""))))</f>
        <v>Robusta</v>
      </c>
      <c r="O711" t="str">
        <f>IF(J711="M","Medium",IF(J711="L","Light",IF(J711="D","Dark","")))</f>
        <v>Dark</v>
      </c>
      <c r="P711" t="str">
        <f>_xlfn.XLOOKUP(C711,[1]customers!$A$1:$A$1001,[1]customers!$I$1:$I$1001,,0)</f>
        <v>No</v>
      </c>
    </row>
    <row r="712" spans="1:16" x14ac:dyDescent="0.25">
      <c r="A712" s="2" t="s">
        <v>3834</v>
      </c>
      <c r="B712" s="4">
        <v>44177</v>
      </c>
      <c r="C712" s="2" t="s">
        <v>3835</v>
      </c>
      <c r="D712" t="s">
        <v>6175</v>
      </c>
      <c r="E712" s="2">
        <v>2</v>
      </c>
      <c r="F712" s="2" t="str">
        <f>_xlfn.XLOOKUP(C712,[1]customers!$A$1:$A$1001,[1]customers!$B$1:$B$1001,,0)</f>
        <v>Kylie Mowat</v>
      </c>
      <c r="G712" s="2" t="str">
        <f>IF(_xlfn.XLOOKUP(C712,[1]customers!$A$1:$A$1001,[1]customers!$C$1:$C$1001,,0)=0,"",_xlfn.XLOOKUP(C712,[1]customers!$A$1:$A$1001,[1]customers!$C$1:$C$1001,,0))</f>
        <v/>
      </c>
      <c r="H712" s="2" t="str">
        <f>_xlfn.XLOOKUP(C712,[1]customers!A$1:A$1001,[1]customers!$G$1:$G$1001,,0)</f>
        <v>United States</v>
      </c>
      <c r="I712" t="str">
        <f>INDEX([1]products!$A$1:$G$49,MATCH([1]orders!$D712,[1]products!$A$1:$A$49,0),MATCH([1]orders!I$1,[1]products!$A$1:$G$1,0))</f>
        <v>Ara</v>
      </c>
      <c r="J712" t="str">
        <f>INDEX([1]products!$A$1:$G$49,MATCH([1]orders!$D712,[1]products!$A$1:$A$49,0),MATCH([1]orders!J$1,[1]products!$A$1:$G$1,0))</f>
        <v>M</v>
      </c>
      <c r="K712" s="11">
        <f>INDEX([1]products!$A$1:$G$49,MATCH([1]orders!$D712,[1]products!$A$1:$A$49,0),MATCH([1]orders!K$1,[1]products!$A$1:$G$1,0))</f>
        <v>2.5</v>
      </c>
      <c r="L712" s="3">
        <f>INDEX([1]products!$A$1:$G$49,MATCH([1]orders!$D712,[1]products!$A$1:$A$49,0),MATCH([1]orders!L$1,[1]products!$A$1:$G$1,0))</f>
        <v>25.874999999999996</v>
      </c>
      <c r="M712" s="3">
        <f>L712*E712</f>
        <v>51.749999999999993</v>
      </c>
      <c r="N712" t="str">
        <f>IF(I712="Rob","Robusta",IF(I712="Exc","Excelsa",IF(I712="Ara","Arabica",IF(I712="Lib","Liberica",""))))</f>
        <v>Arabica</v>
      </c>
      <c r="O712" t="str">
        <f>IF(J712="M","Medium",IF(J712="L","Light",IF(J712="D","Dark","")))</f>
        <v>Medium</v>
      </c>
      <c r="P712" t="str">
        <f>_xlfn.XLOOKUP(C712,[1]customers!$A$1:$A$1001,[1]customers!$I$1:$I$1001,,0)</f>
        <v>No</v>
      </c>
    </row>
    <row r="713" spans="1:16" x14ac:dyDescent="0.25">
      <c r="A713" s="2" t="s">
        <v>3294</v>
      </c>
      <c r="B713" s="4">
        <v>44178</v>
      </c>
      <c r="C713" s="2" t="s">
        <v>3295</v>
      </c>
      <c r="D713" t="s">
        <v>6153</v>
      </c>
      <c r="E713" s="2">
        <v>3</v>
      </c>
      <c r="F713" s="2" t="str">
        <f>_xlfn.XLOOKUP(C713,[1]customers!$A$1:$A$1001,[1]customers!$B$1:$B$1001,,0)</f>
        <v>Hamlen Pallister</v>
      </c>
      <c r="G713" s="2" t="str">
        <f>IF(_xlfn.XLOOKUP(C713,[1]customers!$A$1:$A$1001,[1]customers!$C$1:$C$1001,,0)=0,"",_xlfn.XLOOKUP(C713,[1]customers!$A$1:$A$1001,[1]customers!$C$1:$C$1001,,0))</f>
        <v>hpallisterds@ning.com</v>
      </c>
      <c r="H713" s="2" t="str">
        <f>_xlfn.XLOOKUP(C713,[1]customers!A$1:A$1001,[1]customers!$G$1:$G$1001,,0)</f>
        <v>United States</v>
      </c>
      <c r="I713" t="str">
        <f>INDEX([1]products!$A$1:$G$49,MATCH([1]orders!$D713,[1]products!$A$1:$A$49,0),MATCH([1]orders!I$1,[1]products!$A$1:$G$1,0))</f>
        <v>Exc</v>
      </c>
      <c r="J713" t="str">
        <f>INDEX([1]products!$A$1:$G$49,MATCH([1]orders!$D713,[1]products!$A$1:$A$49,0),MATCH([1]orders!J$1,[1]products!$A$1:$G$1,0))</f>
        <v>D</v>
      </c>
      <c r="K713" s="11">
        <f>INDEX([1]products!$A$1:$G$49,MATCH([1]orders!$D713,[1]products!$A$1:$A$49,0),MATCH([1]orders!K$1,[1]products!$A$1:$G$1,0))</f>
        <v>0.2</v>
      </c>
      <c r="L713" s="3">
        <f>INDEX([1]products!$A$1:$G$49,MATCH([1]orders!$D713,[1]products!$A$1:$A$49,0),MATCH([1]orders!L$1,[1]products!$A$1:$G$1,0))</f>
        <v>3.645</v>
      </c>
      <c r="M713" s="3">
        <f>L713*E713</f>
        <v>10.935</v>
      </c>
      <c r="N713" t="str">
        <f>IF(I713="Rob","Robusta",IF(I713="Exc","Excelsa",IF(I713="Ara","Arabica",IF(I713="Lib","Liberica",""))))</f>
        <v>Excelsa</v>
      </c>
      <c r="O713" t="str">
        <f>IF(J713="M","Medium",IF(J713="L","Light",IF(J713="D","Dark","")))</f>
        <v>Dark</v>
      </c>
      <c r="P713" t="str">
        <f>_xlfn.XLOOKUP(C713,[1]customers!$A$1:$A$1001,[1]customers!$I$1:$I$1001,,0)</f>
        <v>No</v>
      </c>
    </row>
    <row r="714" spans="1:16" x14ac:dyDescent="0.25">
      <c r="A714" s="2" t="s">
        <v>1210</v>
      </c>
      <c r="B714" s="4">
        <v>44179</v>
      </c>
      <c r="C714" s="2" t="s">
        <v>1211</v>
      </c>
      <c r="D714" t="s">
        <v>6157</v>
      </c>
      <c r="E714" s="2">
        <v>1</v>
      </c>
      <c r="F714" s="2" t="str">
        <f>_xlfn.XLOOKUP(C714,[1]customers!$A$1:$A$1001,[1]customers!$B$1:$B$1001,,0)</f>
        <v>Timofei Woofinden</v>
      </c>
      <c r="G714" s="2" t="str">
        <f>IF(_xlfn.XLOOKUP(C714,[1]customers!$A$1:$A$1001,[1]customers!$C$1:$C$1001,,0)=0,"",_xlfn.XLOOKUP(C714,[1]customers!$A$1:$A$1001,[1]customers!$C$1:$C$1001,,0))</f>
        <v>twoofinden3k@businesswire.com</v>
      </c>
      <c r="H714" s="2" t="str">
        <f>_xlfn.XLOOKUP(C714,[1]customers!A$1:A$1001,[1]customers!$G$1:$G$1001,,0)</f>
        <v>United States</v>
      </c>
      <c r="I714" t="str">
        <f>INDEX([1]products!$A$1:$G$49,MATCH([1]orders!$D714,[1]products!$A$1:$A$49,0),MATCH([1]orders!I$1,[1]products!$A$1:$G$1,0))</f>
        <v>Ara</v>
      </c>
      <c r="J714" t="str">
        <f>INDEX([1]products!$A$1:$G$49,MATCH([1]orders!$D714,[1]products!$A$1:$A$49,0),MATCH([1]orders!J$1,[1]products!$A$1:$G$1,0))</f>
        <v>M</v>
      </c>
      <c r="K714" s="11">
        <f>INDEX([1]products!$A$1:$G$49,MATCH([1]orders!$D714,[1]products!$A$1:$A$49,0),MATCH([1]orders!K$1,[1]products!$A$1:$G$1,0))</f>
        <v>0.5</v>
      </c>
      <c r="L714" s="3">
        <f>INDEX([1]products!$A$1:$G$49,MATCH([1]orders!$D714,[1]products!$A$1:$A$49,0),MATCH([1]orders!L$1,[1]products!$A$1:$G$1,0))</f>
        <v>6.75</v>
      </c>
      <c r="M714" s="3">
        <f>L714*E714</f>
        <v>6.75</v>
      </c>
      <c r="N714" t="str">
        <f>IF(I714="Rob","Robusta",IF(I714="Exc","Excelsa",IF(I714="Ara","Arabica",IF(I714="Lib","Liberica",""))))</f>
        <v>Arabica</v>
      </c>
      <c r="O714" t="str">
        <f>IF(J714="M","Medium",IF(J714="L","Light",IF(J714="D","Dark","")))</f>
        <v>Medium</v>
      </c>
      <c r="P714" t="str">
        <f>_xlfn.XLOOKUP(C714,[1]customers!$A$1:$A$1001,[1]customers!$I$1:$I$1001,,0)</f>
        <v>No</v>
      </c>
    </row>
    <row r="715" spans="1:16" x14ac:dyDescent="0.25">
      <c r="A715" s="2" t="s">
        <v>1928</v>
      </c>
      <c r="B715" s="4">
        <v>44180</v>
      </c>
      <c r="C715" s="2" t="s">
        <v>1929</v>
      </c>
      <c r="D715" t="s">
        <v>6173</v>
      </c>
      <c r="E715" s="2">
        <v>3</v>
      </c>
      <c r="F715" s="2" t="str">
        <f>_xlfn.XLOOKUP(C715,[1]customers!$A$1:$A$1001,[1]customers!$B$1:$B$1001,,0)</f>
        <v>Cleve Blowfelde</v>
      </c>
      <c r="G715" s="2" t="str">
        <f>IF(_xlfn.XLOOKUP(C715,[1]customers!$A$1:$A$1001,[1]customers!$C$1:$C$1001,,0)=0,"",_xlfn.XLOOKUP(C715,[1]customers!$A$1:$A$1001,[1]customers!$C$1:$C$1001,,0))</f>
        <v>cblowfelde73@ustream.tv</v>
      </c>
      <c r="H715" s="2" t="str">
        <f>_xlfn.XLOOKUP(C715,[1]customers!A$1:A$1001,[1]customers!$G$1:$G$1001,,0)</f>
        <v>United States</v>
      </c>
      <c r="I715" t="str">
        <f>INDEX([1]products!$A$1:$G$49,MATCH([1]orders!$D715,[1]products!$A$1:$A$49,0),MATCH([1]orders!I$1,[1]products!$A$1:$G$1,0))</f>
        <v>Rob</v>
      </c>
      <c r="J715" t="str">
        <f>INDEX([1]products!$A$1:$G$49,MATCH([1]orders!$D715,[1]products!$A$1:$A$49,0),MATCH([1]orders!J$1,[1]products!$A$1:$G$1,0))</f>
        <v>L</v>
      </c>
      <c r="K715" s="11">
        <f>INDEX([1]products!$A$1:$G$49,MATCH([1]orders!$D715,[1]products!$A$1:$A$49,0),MATCH([1]orders!K$1,[1]products!$A$1:$G$1,0))</f>
        <v>0.5</v>
      </c>
      <c r="L715" s="3">
        <f>INDEX([1]products!$A$1:$G$49,MATCH([1]orders!$D715,[1]products!$A$1:$A$49,0),MATCH([1]orders!L$1,[1]products!$A$1:$G$1,0))</f>
        <v>7.169999999999999</v>
      </c>
      <c r="M715" s="3">
        <f>L715*E715</f>
        <v>21.509999999999998</v>
      </c>
      <c r="N715" t="str">
        <f>IF(I715="Rob","Robusta",IF(I715="Exc","Excelsa",IF(I715="Ara","Arabica",IF(I715="Lib","Liberica",""))))</f>
        <v>Robusta</v>
      </c>
      <c r="O715" t="str">
        <f>IF(J715="M","Medium",IF(J715="L","Light",IF(J715="D","Dark","")))</f>
        <v>Light</v>
      </c>
      <c r="P715" t="str">
        <f>_xlfn.XLOOKUP(C715,[1]customers!$A$1:$A$1001,[1]customers!$I$1:$I$1001,,0)</f>
        <v>No</v>
      </c>
    </row>
    <row r="716" spans="1:16" x14ac:dyDescent="0.25">
      <c r="A716" s="2" t="s">
        <v>5872</v>
      </c>
      <c r="B716" s="4">
        <v>44181</v>
      </c>
      <c r="C716" s="2" t="s">
        <v>5873</v>
      </c>
      <c r="D716" t="s">
        <v>6155</v>
      </c>
      <c r="E716" s="2">
        <v>2</v>
      </c>
      <c r="F716" s="2" t="str">
        <f>_xlfn.XLOOKUP(C716,[1]customers!$A$1:$A$1001,[1]customers!$B$1:$B$1001,,0)</f>
        <v>Jilly Dreng</v>
      </c>
      <c r="G716" s="2" t="str">
        <f>IF(_xlfn.XLOOKUP(C716,[1]customers!$A$1:$A$1001,[1]customers!$C$1:$C$1001,,0)=0,"",_xlfn.XLOOKUP(C716,[1]customers!$A$1:$A$1001,[1]customers!$C$1:$C$1001,,0))</f>
        <v>jdrengqg@uiuc.edu</v>
      </c>
      <c r="H716" s="2" t="str">
        <f>_xlfn.XLOOKUP(C716,[1]customers!A$1:A$1001,[1]customers!$G$1:$G$1001,,0)</f>
        <v>Ireland</v>
      </c>
      <c r="I716" t="str">
        <f>INDEX([1]products!$A$1:$G$49,MATCH([1]orders!$D716,[1]products!$A$1:$A$49,0),MATCH([1]orders!I$1,[1]products!$A$1:$G$1,0))</f>
        <v>Ara</v>
      </c>
      <c r="J716" t="str">
        <f>INDEX([1]products!$A$1:$G$49,MATCH([1]orders!$D716,[1]products!$A$1:$A$49,0),MATCH([1]orders!J$1,[1]products!$A$1:$G$1,0))</f>
        <v>M</v>
      </c>
      <c r="K716" s="11">
        <f>INDEX([1]products!$A$1:$G$49,MATCH([1]orders!$D716,[1]products!$A$1:$A$49,0),MATCH([1]orders!K$1,[1]products!$A$1:$G$1,0))</f>
        <v>1</v>
      </c>
      <c r="L716" s="3">
        <f>INDEX([1]products!$A$1:$G$49,MATCH([1]orders!$D716,[1]products!$A$1:$A$49,0),MATCH([1]orders!L$1,[1]products!$A$1:$G$1,0))</f>
        <v>11.25</v>
      </c>
      <c r="M716" s="3">
        <f>L716*E716</f>
        <v>22.5</v>
      </c>
      <c r="N716" t="str">
        <f>IF(I716="Rob","Robusta",IF(I716="Exc","Excelsa",IF(I716="Ara","Arabica",IF(I716="Lib","Liberica",""))))</f>
        <v>Arabica</v>
      </c>
      <c r="O716" t="str">
        <f>IF(J716="M","Medium",IF(J716="L","Light",IF(J716="D","Dark","")))</f>
        <v>Medium</v>
      </c>
      <c r="P716" t="str">
        <f>_xlfn.XLOOKUP(C716,[1]customers!$A$1:$A$1001,[1]customers!$I$1:$I$1001,,0)</f>
        <v>Yes</v>
      </c>
    </row>
    <row r="717" spans="1:16" x14ac:dyDescent="0.25">
      <c r="A717" s="2" t="s">
        <v>2803</v>
      </c>
      <c r="B717" s="4">
        <v>44182</v>
      </c>
      <c r="C717" s="2" t="s">
        <v>2804</v>
      </c>
      <c r="D717" t="s">
        <v>6167</v>
      </c>
      <c r="E717" s="2">
        <v>4</v>
      </c>
      <c r="F717" s="2" t="str">
        <f>_xlfn.XLOOKUP(C717,[1]customers!$A$1:$A$1001,[1]customers!$B$1:$B$1001,,0)</f>
        <v>Giordano Lorenzin</v>
      </c>
      <c r="G717" s="2" t="str">
        <f>IF(_xlfn.XLOOKUP(C717,[1]customers!$A$1:$A$1001,[1]customers!$C$1:$C$1001,,0)=0,"",_xlfn.XLOOKUP(C717,[1]customers!$A$1:$A$1001,[1]customers!$C$1:$C$1001,,0))</f>
        <v/>
      </c>
      <c r="H717" s="2" t="str">
        <f>_xlfn.XLOOKUP(C717,[1]customers!A$1:A$1001,[1]customers!$G$1:$G$1001,,0)</f>
        <v>United States</v>
      </c>
      <c r="I717" t="str">
        <f>INDEX([1]products!$A$1:$G$49,MATCH([1]orders!$D717,[1]products!$A$1:$A$49,0),MATCH([1]orders!I$1,[1]products!$A$1:$G$1,0))</f>
        <v>Ara</v>
      </c>
      <c r="J717" t="str">
        <f>INDEX([1]products!$A$1:$G$49,MATCH([1]orders!$D717,[1]products!$A$1:$A$49,0),MATCH([1]orders!J$1,[1]products!$A$1:$G$1,0))</f>
        <v>L</v>
      </c>
      <c r="K717" s="11">
        <f>INDEX([1]products!$A$1:$G$49,MATCH([1]orders!$D717,[1]products!$A$1:$A$49,0),MATCH([1]orders!K$1,[1]products!$A$1:$G$1,0))</f>
        <v>0.2</v>
      </c>
      <c r="L717" s="3">
        <f>INDEX([1]products!$A$1:$G$49,MATCH([1]orders!$D717,[1]products!$A$1:$A$49,0),MATCH([1]orders!L$1,[1]products!$A$1:$G$1,0))</f>
        <v>3.8849999999999998</v>
      </c>
      <c r="M717" s="3">
        <f>L717*E717</f>
        <v>15.54</v>
      </c>
      <c r="N717" t="str">
        <f>IF(I717="Rob","Robusta",IF(I717="Exc","Excelsa",IF(I717="Ara","Arabica",IF(I717="Lib","Liberica",""))))</f>
        <v>Arabica</v>
      </c>
      <c r="O717" t="str">
        <f>IF(J717="M","Medium",IF(J717="L","Light",IF(J717="D","Dark","")))</f>
        <v>Light</v>
      </c>
      <c r="P717" t="str">
        <f>_xlfn.XLOOKUP(C717,[1]customers!$A$1:$A$1001,[1]customers!$I$1:$I$1001,,0)</f>
        <v>No</v>
      </c>
    </row>
    <row r="718" spans="1:16" x14ac:dyDescent="0.25">
      <c r="A718" s="2" t="s">
        <v>2699</v>
      </c>
      <c r="B718" s="4">
        <v>44183</v>
      </c>
      <c r="C718" s="2" t="s">
        <v>2700</v>
      </c>
      <c r="D718" t="s">
        <v>6171</v>
      </c>
      <c r="E718" s="2">
        <v>6</v>
      </c>
      <c r="F718" s="2" t="str">
        <f>_xlfn.XLOOKUP(C718,[1]customers!$A$1:$A$1001,[1]customers!$B$1:$B$1001,,0)</f>
        <v>Anson Iddison</v>
      </c>
      <c r="G718" s="2" t="str">
        <f>IF(_xlfn.XLOOKUP(C718,[1]customers!$A$1:$A$1001,[1]customers!$C$1:$C$1001,,0)=0,"",_xlfn.XLOOKUP(C718,[1]customers!$A$1:$A$1001,[1]customers!$C$1:$C$1001,,0))</f>
        <v>aiddisonaw@usa.gov</v>
      </c>
      <c r="H718" s="2" t="str">
        <f>_xlfn.XLOOKUP(C718,[1]customers!A$1:A$1001,[1]customers!$G$1:$G$1001,,0)</f>
        <v>United States</v>
      </c>
      <c r="I718" t="str">
        <f>INDEX([1]products!$A$1:$G$49,MATCH([1]orders!$D718,[1]products!$A$1:$A$49,0),MATCH([1]orders!I$1,[1]products!$A$1:$G$1,0))</f>
        <v>Exc</v>
      </c>
      <c r="J718" t="str">
        <f>INDEX([1]products!$A$1:$G$49,MATCH([1]orders!$D718,[1]products!$A$1:$A$49,0),MATCH([1]orders!J$1,[1]products!$A$1:$G$1,0))</f>
        <v>L</v>
      </c>
      <c r="K718" s="11">
        <f>INDEX([1]products!$A$1:$G$49,MATCH([1]orders!$D718,[1]products!$A$1:$A$49,0),MATCH([1]orders!K$1,[1]products!$A$1:$G$1,0))</f>
        <v>1</v>
      </c>
      <c r="L718" s="3">
        <f>INDEX([1]products!$A$1:$G$49,MATCH([1]orders!$D718,[1]products!$A$1:$A$49,0),MATCH([1]orders!L$1,[1]products!$A$1:$G$1,0))</f>
        <v>14.85</v>
      </c>
      <c r="M718" s="3">
        <f>L718*E718</f>
        <v>89.1</v>
      </c>
      <c r="N718" t="str">
        <f>IF(I718="Rob","Robusta",IF(I718="Exc","Excelsa",IF(I718="Ara","Arabica",IF(I718="Lib","Liberica",""))))</f>
        <v>Excelsa</v>
      </c>
      <c r="O718" t="str">
        <f>IF(J718="M","Medium",IF(J718="L","Light",IF(J718="D","Dark","")))</f>
        <v>Light</v>
      </c>
      <c r="P718" t="str">
        <f>_xlfn.XLOOKUP(C718,[1]customers!$A$1:$A$1001,[1]customers!$I$1:$I$1001,,0)</f>
        <v>No</v>
      </c>
    </row>
    <row r="719" spans="1:16" x14ac:dyDescent="0.25">
      <c r="A719" s="2" t="s">
        <v>2699</v>
      </c>
      <c r="B719" s="4">
        <v>44184</v>
      </c>
      <c r="C719" s="2" t="s">
        <v>2700</v>
      </c>
      <c r="D719" t="s">
        <v>6167</v>
      </c>
      <c r="E719" s="2">
        <v>1</v>
      </c>
      <c r="F719" s="2" t="str">
        <f>_xlfn.XLOOKUP(C719,[1]customers!$A$1:$A$1001,[1]customers!$B$1:$B$1001,,0)</f>
        <v>Anson Iddison</v>
      </c>
      <c r="G719" s="2" t="str">
        <f>IF(_xlfn.XLOOKUP(C719,[1]customers!$A$1:$A$1001,[1]customers!$C$1:$C$1001,,0)=0,"",_xlfn.XLOOKUP(C719,[1]customers!$A$1:$A$1001,[1]customers!$C$1:$C$1001,,0))</f>
        <v>aiddisonaw@usa.gov</v>
      </c>
      <c r="H719" s="2" t="str">
        <f>_xlfn.XLOOKUP(C719,[1]customers!A$1:A$1001,[1]customers!$G$1:$G$1001,,0)</f>
        <v>United States</v>
      </c>
      <c r="I719" t="str">
        <f>INDEX([1]products!$A$1:$G$49,MATCH([1]orders!$D719,[1]products!$A$1:$A$49,0),MATCH([1]orders!I$1,[1]products!$A$1:$G$1,0))</f>
        <v>Ara</v>
      </c>
      <c r="J719" t="str">
        <f>INDEX([1]products!$A$1:$G$49,MATCH([1]orders!$D719,[1]products!$A$1:$A$49,0),MATCH([1]orders!J$1,[1]products!$A$1:$G$1,0))</f>
        <v>L</v>
      </c>
      <c r="K719" s="11">
        <f>INDEX([1]products!$A$1:$G$49,MATCH([1]orders!$D719,[1]products!$A$1:$A$49,0),MATCH([1]orders!K$1,[1]products!$A$1:$G$1,0))</f>
        <v>0.2</v>
      </c>
      <c r="L719" s="3">
        <f>INDEX([1]products!$A$1:$G$49,MATCH([1]orders!$D719,[1]products!$A$1:$A$49,0),MATCH([1]orders!L$1,[1]products!$A$1:$G$1,0))</f>
        <v>3.8849999999999998</v>
      </c>
      <c r="M719" s="3">
        <f>L719*E719</f>
        <v>3.8849999999999998</v>
      </c>
      <c r="N719" t="str">
        <f>IF(I719="Rob","Robusta",IF(I719="Exc","Excelsa",IF(I719="Ara","Arabica",IF(I719="Lib","Liberica",""))))</f>
        <v>Arabica</v>
      </c>
      <c r="O719" t="str">
        <f>IF(J719="M","Medium",IF(J719="L","Light",IF(J719="D","Dark","")))</f>
        <v>Light</v>
      </c>
      <c r="P719" t="str">
        <f>_xlfn.XLOOKUP(C719,[1]customers!$A$1:$A$1001,[1]customers!$I$1:$I$1001,,0)</f>
        <v>No</v>
      </c>
    </row>
    <row r="720" spans="1:16" x14ac:dyDescent="0.25">
      <c r="A720" s="2" t="s">
        <v>5849</v>
      </c>
      <c r="B720" s="4">
        <v>44185</v>
      </c>
      <c r="C720" s="2" t="s">
        <v>5850</v>
      </c>
      <c r="D720" t="s">
        <v>6185</v>
      </c>
      <c r="E720" s="2">
        <v>3</v>
      </c>
      <c r="F720" s="2" t="str">
        <f>_xlfn.XLOOKUP(C720,[1]customers!$A$1:$A$1001,[1]customers!$B$1:$B$1001,,0)</f>
        <v>Gnni Cheeke</v>
      </c>
      <c r="G720" s="2" t="str">
        <f>IF(_xlfn.XLOOKUP(C720,[1]customers!$A$1:$A$1001,[1]customers!$C$1:$C$1001,,0)=0,"",_xlfn.XLOOKUP(C720,[1]customers!$A$1:$A$1001,[1]customers!$C$1:$C$1001,,0))</f>
        <v>gcheekeqc@sitemeter.com</v>
      </c>
      <c r="H720" s="2" t="str">
        <f>_xlfn.XLOOKUP(C720,[1]customers!A$1:A$1001,[1]customers!$G$1:$G$1001,,0)</f>
        <v>United Kingdom</v>
      </c>
      <c r="I720" t="str">
        <f>INDEX([1]products!$A$1:$G$49,MATCH([1]orders!$D720,[1]products!$A$1:$A$49,0),MATCH([1]orders!I$1,[1]products!$A$1:$G$1,0))</f>
        <v>Exc</v>
      </c>
      <c r="J720" t="str">
        <f>INDEX([1]products!$A$1:$G$49,MATCH([1]orders!$D720,[1]products!$A$1:$A$49,0),MATCH([1]orders!J$1,[1]products!$A$1:$G$1,0))</f>
        <v>D</v>
      </c>
      <c r="K720" s="11">
        <f>INDEX([1]products!$A$1:$G$49,MATCH([1]orders!$D720,[1]products!$A$1:$A$49,0),MATCH([1]orders!K$1,[1]products!$A$1:$G$1,0))</f>
        <v>2.5</v>
      </c>
      <c r="L720" s="3">
        <f>INDEX([1]products!$A$1:$G$49,MATCH([1]orders!$D720,[1]products!$A$1:$A$49,0),MATCH([1]orders!L$1,[1]products!$A$1:$G$1,0))</f>
        <v>27.945</v>
      </c>
      <c r="M720" s="3">
        <f>L720*E720</f>
        <v>83.835000000000008</v>
      </c>
      <c r="N720" t="str">
        <f>IF(I720="Rob","Robusta",IF(I720="Exc","Excelsa",IF(I720="Ara","Arabica",IF(I720="Lib","Liberica",""))))</f>
        <v>Excelsa</v>
      </c>
      <c r="O720" t="str">
        <f>IF(J720="M","Medium",IF(J720="L","Light",IF(J720="D","Dark","")))</f>
        <v>Dark</v>
      </c>
      <c r="P720" t="str">
        <f>_xlfn.XLOOKUP(C720,[1]customers!$A$1:$A$1001,[1]customers!$I$1:$I$1001,,0)</f>
        <v>Yes</v>
      </c>
    </row>
    <row r="721" spans="1:16" x14ac:dyDescent="0.25">
      <c r="A721" s="2" t="s">
        <v>3430</v>
      </c>
      <c r="B721" s="4">
        <v>44186</v>
      </c>
      <c r="C721" s="2" t="s">
        <v>3431</v>
      </c>
      <c r="D721" t="s">
        <v>6150</v>
      </c>
      <c r="E721" s="2">
        <v>1</v>
      </c>
      <c r="F721" s="2" t="str">
        <f>_xlfn.XLOOKUP(C721,[1]customers!$A$1:$A$1001,[1]customers!$B$1:$B$1001,,0)</f>
        <v>Mag Armistead</v>
      </c>
      <c r="G721" s="2" t="str">
        <f>IF(_xlfn.XLOOKUP(C721,[1]customers!$A$1:$A$1001,[1]customers!$C$1:$C$1001,,0)=0,"",_xlfn.XLOOKUP(C721,[1]customers!$A$1:$A$1001,[1]customers!$C$1:$C$1001,,0))</f>
        <v>marmisteadeg@blogtalkradio.com</v>
      </c>
      <c r="H721" s="2" t="str">
        <f>_xlfn.XLOOKUP(C721,[1]customers!A$1:A$1001,[1]customers!$G$1:$G$1001,,0)</f>
        <v>United States</v>
      </c>
      <c r="I721" t="str">
        <f>INDEX([1]products!$A$1:$G$49,MATCH([1]orders!$D721,[1]products!$A$1:$A$49,0),MATCH([1]orders!I$1,[1]products!$A$1:$G$1,0))</f>
        <v>Lib</v>
      </c>
      <c r="J721" t="str">
        <f>INDEX([1]products!$A$1:$G$49,MATCH([1]orders!$D721,[1]products!$A$1:$A$49,0),MATCH([1]orders!J$1,[1]products!$A$1:$G$1,0))</f>
        <v>D</v>
      </c>
      <c r="K721" s="11">
        <f>INDEX([1]products!$A$1:$G$49,MATCH([1]orders!$D721,[1]products!$A$1:$A$49,0),MATCH([1]orders!K$1,[1]products!$A$1:$G$1,0))</f>
        <v>0.2</v>
      </c>
      <c r="L721" s="3">
        <f>INDEX([1]products!$A$1:$G$49,MATCH([1]orders!$D721,[1]products!$A$1:$A$49,0),MATCH([1]orders!L$1,[1]products!$A$1:$G$1,0))</f>
        <v>3.8849999999999998</v>
      </c>
      <c r="M721" s="3">
        <f>L721*E721</f>
        <v>3.8849999999999998</v>
      </c>
      <c r="N721" t="str">
        <f>IF(I721="Rob","Robusta",IF(I721="Exc","Excelsa",IF(I721="Ara","Arabica",IF(I721="Lib","Liberica",""))))</f>
        <v>Liberica</v>
      </c>
      <c r="O721" t="str">
        <f>IF(J721="M","Medium",IF(J721="L","Light",IF(J721="D","Dark","")))</f>
        <v>Dark</v>
      </c>
      <c r="P721" t="str">
        <f>_xlfn.XLOOKUP(C721,[1]customers!$A$1:$A$1001,[1]customers!$I$1:$I$1001,,0)</f>
        <v>No</v>
      </c>
    </row>
    <row r="722" spans="1:16" x14ac:dyDescent="0.25">
      <c r="A722" s="2" t="s">
        <v>3430</v>
      </c>
      <c r="B722" s="4">
        <v>44187</v>
      </c>
      <c r="C722" s="2" t="s">
        <v>3431</v>
      </c>
      <c r="D722" t="s">
        <v>6138</v>
      </c>
      <c r="E722" s="2">
        <v>4</v>
      </c>
      <c r="F722" s="2" t="str">
        <f>_xlfn.XLOOKUP(C722,[1]customers!$A$1:$A$1001,[1]customers!$B$1:$B$1001,,0)</f>
        <v>Mag Armistead</v>
      </c>
      <c r="G722" s="2" t="str">
        <f>IF(_xlfn.XLOOKUP(C722,[1]customers!$A$1:$A$1001,[1]customers!$C$1:$C$1001,,0)=0,"",_xlfn.XLOOKUP(C722,[1]customers!$A$1:$A$1001,[1]customers!$C$1:$C$1001,,0))</f>
        <v>marmisteadeg@blogtalkradio.com</v>
      </c>
      <c r="H722" s="2" t="str">
        <f>_xlfn.XLOOKUP(C722,[1]customers!A$1:A$1001,[1]customers!$G$1:$G$1001,,0)</f>
        <v>United States</v>
      </c>
      <c r="I722" t="str">
        <f>INDEX([1]products!$A$1:$G$49,MATCH([1]orders!$D722,[1]products!$A$1:$A$49,0),MATCH([1]orders!I$1,[1]products!$A$1:$G$1,0))</f>
        <v>Rob</v>
      </c>
      <c r="J722" t="str">
        <f>INDEX([1]products!$A$1:$G$49,MATCH([1]orders!$D722,[1]products!$A$1:$A$49,0),MATCH([1]orders!J$1,[1]products!$A$1:$G$1,0))</f>
        <v>M</v>
      </c>
      <c r="K722" s="11">
        <f>INDEX([1]products!$A$1:$G$49,MATCH([1]orders!$D722,[1]products!$A$1:$A$49,0),MATCH([1]orders!K$1,[1]products!$A$1:$G$1,0))</f>
        <v>1</v>
      </c>
      <c r="L722" s="3">
        <f>INDEX([1]products!$A$1:$G$49,MATCH([1]orders!$D722,[1]products!$A$1:$A$49,0),MATCH([1]orders!L$1,[1]products!$A$1:$G$1,0))</f>
        <v>9.9499999999999993</v>
      </c>
      <c r="M722" s="3">
        <f>L722*E722</f>
        <v>39.799999999999997</v>
      </c>
      <c r="N722" t="str">
        <f>IF(I722="Rob","Robusta",IF(I722="Exc","Excelsa",IF(I722="Ara","Arabica",IF(I722="Lib","Liberica",""))))</f>
        <v>Robusta</v>
      </c>
      <c r="O722" t="str">
        <f>IF(J722="M","Medium",IF(J722="L","Light",IF(J722="D","Dark","")))</f>
        <v>Medium</v>
      </c>
      <c r="P722" t="str">
        <f>_xlfn.XLOOKUP(C722,[1]customers!$A$1:$A$1001,[1]customers!$I$1:$I$1001,,0)</f>
        <v>No</v>
      </c>
    </row>
    <row r="723" spans="1:16" x14ac:dyDescent="0.25">
      <c r="A723" s="2" t="s">
        <v>4653</v>
      </c>
      <c r="B723" s="4">
        <v>44188</v>
      </c>
      <c r="C723" s="2" t="s">
        <v>4654</v>
      </c>
      <c r="D723" t="s">
        <v>6155</v>
      </c>
      <c r="E723" s="2">
        <v>5</v>
      </c>
      <c r="F723" s="2" t="str">
        <f>_xlfn.XLOOKUP(C723,[1]customers!$A$1:$A$1001,[1]customers!$B$1:$B$1001,,0)</f>
        <v>Carlie Linskill</v>
      </c>
      <c r="G723" s="2" t="str">
        <f>IF(_xlfn.XLOOKUP(C723,[1]customers!$A$1:$A$1001,[1]customers!$C$1:$C$1001,,0)=0,"",_xlfn.XLOOKUP(C723,[1]customers!$A$1:$A$1001,[1]customers!$C$1:$C$1001,,0))</f>
        <v>clinskillkh@sphinn.com</v>
      </c>
      <c r="H723" s="2" t="str">
        <f>_xlfn.XLOOKUP(C723,[1]customers!A$1:A$1001,[1]customers!$G$1:$G$1001,,0)</f>
        <v>United States</v>
      </c>
      <c r="I723" t="str">
        <f>INDEX([1]products!$A$1:$G$49,MATCH([1]orders!$D723,[1]products!$A$1:$A$49,0),MATCH([1]orders!I$1,[1]products!$A$1:$G$1,0))</f>
        <v>Ara</v>
      </c>
      <c r="J723" t="str">
        <f>INDEX([1]products!$A$1:$G$49,MATCH([1]orders!$D723,[1]products!$A$1:$A$49,0),MATCH([1]orders!J$1,[1]products!$A$1:$G$1,0))</f>
        <v>M</v>
      </c>
      <c r="K723" s="11">
        <f>INDEX([1]products!$A$1:$G$49,MATCH([1]orders!$D723,[1]products!$A$1:$A$49,0),MATCH([1]orders!K$1,[1]products!$A$1:$G$1,0))</f>
        <v>1</v>
      </c>
      <c r="L723" s="3">
        <f>INDEX([1]products!$A$1:$G$49,MATCH([1]orders!$D723,[1]products!$A$1:$A$49,0),MATCH([1]orders!L$1,[1]products!$A$1:$G$1,0))</f>
        <v>11.25</v>
      </c>
      <c r="M723" s="3">
        <f>L723*E723</f>
        <v>56.25</v>
      </c>
      <c r="N723" t="str">
        <f>IF(I723="Rob","Robusta",IF(I723="Exc","Excelsa",IF(I723="Ara","Arabica",IF(I723="Lib","Liberica",""))))</f>
        <v>Arabica</v>
      </c>
      <c r="O723" t="str">
        <f>IF(J723="M","Medium",IF(J723="L","Light",IF(J723="D","Dark","")))</f>
        <v>Medium</v>
      </c>
      <c r="P723" t="str">
        <f>_xlfn.XLOOKUP(C723,[1]customers!$A$1:$A$1001,[1]customers!$I$1:$I$1001,,0)</f>
        <v>No</v>
      </c>
    </row>
    <row r="724" spans="1:16" x14ac:dyDescent="0.25">
      <c r="A724" s="2" t="s">
        <v>5637</v>
      </c>
      <c r="B724" s="4">
        <v>44189</v>
      </c>
      <c r="C724" s="2" t="s">
        <v>5638</v>
      </c>
      <c r="D724" t="s">
        <v>6168</v>
      </c>
      <c r="E724" s="2">
        <v>4</v>
      </c>
      <c r="F724" s="2" t="str">
        <f>_xlfn.XLOOKUP(C724,[1]customers!$A$1:$A$1001,[1]customers!$B$1:$B$1001,,0)</f>
        <v>Wilton Jallin</v>
      </c>
      <c r="G724" s="2" t="str">
        <f>IF(_xlfn.XLOOKUP(C724,[1]customers!$A$1:$A$1001,[1]customers!$C$1:$C$1001,,0)=0,"",_xlfn.XLOOKUP(C724,[1]customers!$A$1:$A$1001,[1]customers!$C$1:$C$1001,,0))</f>
        <v>wjallinpa@pcworld.com</v>
      </c>
      <c r="H724" s="2" t="str">
        <f>_xlfn.XLOOKUP(C724,[1]customers!A$1:A$1001,[1]customers!$G$1:$G$1001,,0)</f>
        <v>United States</v>
      </c>
      <c r="I724" t="str">
        <f>INDEX([1]products!$A$1:$G$49,MATCH([1]orders!$D724,[1]products!$A$1:$A$49,0),MATCH([1]orders!I$1,[1]products!$A$1:$G$1,0))</f>
        <v>Ara</v>
      </c>
      <c r="J724" t="str">
        <f>INDEX([1]products!$A$1:$G$49,MATCH([1]orders!$D724,[1]products!$A$1:$A$49,0),MATCH([1]orders!J$1,[1]products!$A$1:$G$1,0))</f>
        <v>D</v>
      </c>
      <c r="K724" s="11">
        <f>INDEX([1]products!$A$1:$G$49,MATCH([1]orders!$D724,[1]products!$A$1:$A$49,0),MATCH([1]orders!K$1,[1]products!$A$1:$G$1,0))</f>
        <v>2.5</v>
      </c>
      <c r="L724" s="3">
        <f>INDEX([1]products!$A$1:$G$49,MATCH([1]orders!$D724,[1]products!$A$1:$A$49,0),MATCH([1]orders!L$1,[1]products!$A$1:$G$1,0))</f>
        <v>22.884999999999998</v>
      </c>
      <c r="M724" s="3">
        <f>L724*E724</f>
        <v>91.539999999999992</v>
      </c>
      <c r="N724" t="str">
        <f>IF(I724="Rob","Robusta",IF(I724="Exc","Excelsa",IF(I724="Ara","Arabica",IF(I724="Lib","Liberica",""))))</f>
        <v>Arabica</v>
      </c>
      <c r="O724" t="str">
        <f>IF(J724="M","Medium",IF(J724="L","Light",IF(J724="D","Dark","")))</f>
        <v>Dark</v>
      </c>
      <c r="P724" t="str">
        <f>_xlfn.XLOOKUP(C724,[1]customers!$A$1:$A$1001,[1]customers!$I$1:$I$1001,,0)</f>
        <v>No</v>
      </c>
    </row>
    <row r="725" spans="1:16" x14ac:dyDescent="0.25">
      <c r="A725" s="2" t="s">
        <v>2504</v>
      </c>
      <c r="B725" s="4">
        <v>44190</v>
      </c>
      <c r="C725" s="2" t="s">
        <v>2505</v>
      </c>
      <c r="D725" t="s">
        <v>6175</v>
      </c>
      <c r="E725" s="2">
        <v>6</v>
      </c>
      <c r="F725" s="2" t="str">
        <f>_xlfn.XLOOKUP(C725,[1]customers!$A$1:$A$1001,[1]customers!$B$1:$B$1001,,0)</f>
        <v>Enriqueta Ixor</v>
      </c>
      <c r="G725" s="2" t="str">
        <f>IF(_xlfn.XLOOKUP(C725,[1]customers!$A$1:$A$1001,[1]customers!$C$1:$C$1001,,0)=0,"",_xlfn.XLOOKUP(C725,[1]customers!$A$1:$A$1001,[1]customers!$C$1:$C$1001,,0))</f>
        <v/>
      </c>
      <c r="H725" s="2" t="str">
        <f>_xlfn.XLOOKUP(C725,[1]customers!A$1:A$1001,[1]customers!$G$1:$G$1001,,0)</f>
        <v>United States</v>
      </c>
      <c r="I725" t="str">
        <f>INDEX([1]products!$A$1:$G$49,MATCH([1]orders!$D725,[1]products!$A$1:$A$49,0),MATCH([1]orders!I$1,[1]products!$A$1:$G$1,0))</f>
        <v>Ara</v>
      </c>
      <c r="J725" t="str">
        <f>INDEX([1]products!$A$1:$G$49,MATCH([1]orders!$D725,[1]products!$A$1:$A$49,0),MATCH([1]orders!J$1,[1]products!$A$1:$G$1,0))</f>
        <v>M</v>
      </c>
      <c r="K725" s="11">
        <f>INDEX([1]products!$A$1:$G$49,MATCH([1]orders!$D725,[1]products!$A$1:$A$49,0),MATCH([1]orders!K$1,[1]products!$A$1:$G$1,0))</f>
        <v>2.5</v>
      </c>
      <c r="L725" s="3">
        <f>INDEX([1]products!$A$1:$G$49,MATCH([1]orders!$D725,[1]products!$A$1:$A$49,0),MATCH([1]orders!L$1,[1]products!$A$1:$G$1,0))</f>
        <v>25.874999999999996</v>
      </c>
      <c r="M725" s="3">
        <f>L725*E725</f>
        <v>155.24999999999997</v>
      </c>
      <c r="N725" t="str">
        <f>IF(I725="Rob","Robusta",IF(I725="Exc","Excelsa",IF(I725="Ara","Arabica",IF(I725="Lib","Liberica",""))))</f>
        <v>Arabica</v>
      </c>
      <c r="O725" t="str">
        <f>IF(J725="M","Medium",IF(J725="L","Light",IF(J725="D","Dark","")))</f>
        <v>Medium</v>
      </c>
      <c r="P725" t="str">
        <f>_xlfn.XLOOKUP(C725,[1]customers!$A$1:$A$1001,[1]customers!$I$1:$I$1001,,0)</f>
        <v>No</v>
      </c>
    </row>
    <row r="726" spans="1:16" x14ac:dyDescent="0.25">
      <c r="A726" s="2" t="s">
        <v>4109</v>
      </c>
      <c r="B726" s="4">
        <v>44191</v>
      </c>
      <c r="C726" s="2" t="s">
        <v>4110</v>
      </c>
      <c r="D726" t="s">
        <v>6179</v>
      </c>
      <c r="E726" s="2">
        <v>3</v>
      </c>
      <c r="F726" s="2" t="str">
        <f>_xlfn.XLOOKUP(C726,[1]customers!$A$1:$A$1001,[1]customers!$B$1:$B$1001,,0)</f>
        <v>Yardley Basill</v>
      </c>
      <c r="G726" s="2" t="str">
        <f>IF(_xlfn.XLOOKUP(C726,[1]customers!$A$1:$A$1001,[1]customers!$C$1:$C$1001,,0)=0,"",_xlfn.XLOOKUP(C726,[1]customers!$A$1:$A$1001,[1]customers!$C$1:$C$1001,,0))</f>
        <v>ybasillht@theguardian.com</v>
      </c>
      <c r="H726" s="2" t="str">
        <f>_xlfn.XLOOKUP(C726,[1]customers!A$1:A$1001,[1]customers!$G$1:$G$1001,,0)</f>
        <v>United States</v>
      </c>
      <c r="I726" t="str">
        <f>INDEX([1]products!$A$1:$G$49,MATCH([1]orders!$D726,[1]products!$A$1:$A$49,0),MATCH([1]orders!I$1,[1]products!$A$1:$G$1,0))</f>
        <v>Rob</v>
      </c>
      <c r="J726" t="str">
        <f>INDEX([1]products!$A$1:$G$49,MATCH([1]orders!$D726,[1]products!$A$1:$A$49,0),MATCH([1]orders!J$1,[1]products!$A$1:$G$1,0))</f>
        <v>L</v>
      </c>
      <c r="K726" s="11">
        <f>INDEX([1]products!$A$1:$G$49,MATCH([1]orders!$D726,[1]products!$A$1:$A$49,0),MATCH([1]orders!K$1,[1]products!$A$1:$G$1,0))</f>
        <v>1</v>
      </c>
      <c r="L726" s="3">
        <f>INDEX([1]products!$A$1:$G$49,MATCH([1]orders!$D726,[1]products!$A$1:$A$49,0),MATCH([1]orders!L$1,[1]products!$A$1:$G$1,0))</f>
        <v>11.95</v>
      </c>
      <c r="M726" s="3">
        <f>L726*E726</f>
        <v>35.849999999999994</v>
      </c>
      <c r="N726" t="str">
        <f>IF(I726="Rob","Robusta",IF(I726="Exc","Excelsa",IF(I726="Ara","Arabica",IF(I726="Lib","Liberica",""))))</f>
        <v>Robusta</v>
      </c>
      <c r="O726" t="str">
        <f>IF(J726="M","Medium",IF(J726="L","Light",IF(J726="D","Dark","")))</f>
        <v>Light</v>
      </c>
      <c r="P726" t="str">
        <f>_xlfn.XLOOKUP(C726,[1]customers!$A$1:$A$1001,[1]customers!$I$1:$I$1001,,0)</f>
        <v>Yes</v>
      </c>
    </row>
    <row r="727" spans="1:16" x14ac:dyDescent="0.25">
      <c r="A727" s="2" t="s">
        <v>5620</v>
      </c>
      <c r="B727" s="4">
        <v>44192</v>
      </c>
      <c r="C727" s="2" t="s">
        <v>5621</v>
      </c>
      <c r="D727" t="s">
        <v>6143</v>
      </c>
      <c r="E727" s="2">
        <v>3</v>
      </c>
      <c r="F727" s="2" t="str">
        <f>_xlfn.XLOOKUP(C727,[1]customers!$A$1:$A$1001,[1]customers!$B$1:$B$1001,,0)</f>
        <v>Tawnya Menary</v>
      </c>
      <c r="G727" s="2" t="str">
        <f>IF(_xlfn.XLOOKUP(C727,[1]customers!$A$1:$A$1001,[1]customers!$C$1:$C$1001,,0)=0,"",_xlfn.XLOOKUP(C727,[1]customers!$A$1:$A$1001,[1]customers!$C$1:$C$1001,,0))</f>
        <v>tmenaryp7@phoca.cz</v>
      </c>
      <c r="H727" s="2" t="str">
        <f>_xlfn.XLOOKUP(C727,[1]customers!A$1:A$1001,[1]customers!$G$1:$G$1001,,0)</f>
        <v>United States</v>
      </c>
      <c r="I727" t="str">
        <f>INDEX([1]products!$A$1:$G$49,MATCH([1]orders!$D727,[1]products!$A$1:$A$49,0),MATCH([1]orders!I$1,[1]products!$A$1:$G$1,0))</f>
        <v>Lib</v>
      </c>
      <c r="J727" t="str">
        <f>INDEX([1]products!$A$1:$G$49,MATCH([1]orders!$D727,[1]products!$A$1:$A$49,0),MATCH([1]orders!J$1,[1]products!$A$1:$G$1,0))</f>
        <v>D</v>
      </c>
      <c r="K727" s="11">
        <f>INDEX([1]products!$A$1:$G$49,MATCH([1]orders!$D727,[1]products!$A$1:$A$49,0),MATCH([1]orders!K$1,[1]products!$A$1:$G$1,0))</f>
        <v>1</v>
      </c>
      <c r="L727" s="3">
        <f>INDEX([1]products!$A$1:$G$49,MATCH([1]orders!$D727,[1]products!$A$1:$A$49,0),MATCH([1]orders!L$1,[1]products!$A$1:$G$1,0))</f>
        <v>12.95</v>
      </c>
      <c r="M727" s="3">
        <f>L727*E727</f>
        <v>38.849999999999994</v>
      </c>
      <c r="N727" t="str">
        <f>IF(I727="Rob","Robusta",IF(I727="Exc","Excelsa",IF(I727="Ara","Arabica",IF(I727="Lib","Liberica",""))))</f>
        <v>Liberica</v>
      </c>
      <c r="O727" t="str">
        <f>IF(J727="M","Medium",IF(J727="L","Light",IF(J727="D","Dark","")))</f>
        <v>Dark</v>
      </c>
      <c r="P727" t="str">
        <f>_xlfn.XLOOKUP(C727,[1]customers!$A$1:$A$1001,[1]customers!$I$1:$I$1001,,0)</f>
        <v>No</v>
      </c>
    </row>
    <row r="728" spans="1:16" x14ac:dyDescent="0.25">
      <c r="A728" s="2" t="s">
        <v>5855</v>
      </c>
      <c r="B728" s="4">
        <v>44193</v>
      </c>
      <c r="C728" s="2" t="s">
        <v>5856</v>
      </c>
      <c r="D728" t="s">
        <v>6142</v>
      </c>
      <c r="E728" s="2">
        <v>4</v>
      </c>
      <c r="F728" s="2" t="str">
        <f>_xlfn.XLOOKUP(C728,[1]customers!$A$1:$A$1001,[1]customers!$B$1:$B$1001,,0)</f>
        <v>Gwenni Ratt</v>
      </c>
      <c r="G728" s="2" t="str">
        <f>IF(_xlfn.XLOOKUP(C728,[1]customers!$A$1:$A$1001,[1]customers!$C$1:$C$1001,,0)=0,"",_xlfn.XLOOKUP(C728,[1]customers!$A$1:$A$1001,[1]customers!$C$1:$C$1001,,0))</f>
        <v>grattqd@phpbb.com</v>
      </c>
      <c r="H728" s="2" t="str">
        <f>_xlfn.XLOOKUP(C728,[1]customers!A$1:A$1001,[1]customers!$G$1:$G$1001,,0)</f>
        <v>Ireland</v>
      </c>
      <c r="I728" t="str">
        <f>INDEX([1]products!$A$1:$G$49,MATCH([1]orders!$D728,[1]products!$A$1:$A$49,0),MATCH([1]orders!I$1,[1]products!$A$1:$G$1,0))</f>
        <v>Rob</v>
      </c>
      <c r="J728" t="str">
        <f>INDEX([1]products!$A$1:$G$49,MATCH([1]orders!$D728,[1]products!$A$1:$A$49,0),MATCH([1]orders!J$1,[1]products!$A$1:$G$1,0))</f>
        <v>L</v>
      </c>
      <c r="K728" s="11">
        <f>INDEX([1]products!$A$1:$G$49,MATCH([1]orders!$D728,[1]products!$A$1:$A$49,0),MATCH([1]orders!K$1,[1]products!$A$1:$G$1,0))</f>
        <v>2.5</v>
      </c>
      <c r="L728" s="3">
        <f>INDEX([1]products!$A$1:$G$49,MATCH([1]orders!$D728,[1]products!$A$1:$A$49,0),MATCH([1]orders!L$1,[1]products!$A$1:$G$1,0))</f>
        <v>27.484999999999996</v>
      </c>
      <c r="M728" s="3">
        <f>L728*E728</f>
        <v>109.93999999999998</v>
      </c>
      <c r="N728" t="str">
        <f>IF(I728="Rob","Robusta",IF(I728="Exc","Excelsa",IF(I728="Ara","Arabica",IF(I728="Lib","Liberica",""))))</f>
        <v>Robusta</v>
      </c>
      <c r="O728" t="str">
        <f>IF(J728="M","Medium",IF(J728="L","Light",IF(J728="D","Dark","")))</f>
        <v>Light</v>
      </c>
      <c r="P728" t="str">
        <f>_xlfn.XLOOKUP(C728,[1]customers!$A$1:$A$1001,[1]customers!$I$1:$I$1001,,0)</f>
        <v>No</v>
      </c>
    </row>
    <row r="729" spans="1:16" x14ac:dyDescent="0.25">
      <c r="A729" s="2" t="s">
        <v>4256</v>
      </c>
      <c r="B729" s="4">
        <v>44194</v>
      </c>
      <c r="C729" s="2" t="s">
        <v>4257</v>
      </c>
      <c r="D729" t="s">
        <v>6147</v>
      </c>
      <c r="E729" s="2">
        <v>6</v>
      </c>
      <c r="F729" s="2" t="str">
        <f>_xlfn.XLOOKUP(C729,[1]customers!$A$1:$A$1001,[1]customers!$B$1:$B$1001,,0)</f>
        <v>Nissie Rudland</v>
      </c>
      <c r="G729" s="2" t="str">
        <f>IF(_xlfn.XLOOKUP(C729,[1]customers!$A$1:$A$1001,[1]customers!$C$1:$C$1001,,0)=0,"",_xlfn.XLOOKUP(C729,[1]customers!$A$1:$A$1001,[1]customers!$C$1:$C$1001,,0))</f>
        <v>nrudlandij@blogs.com</v>
      </c>
      <c r="H729" s="2" t="str">
        <f>_xlfn.XLOOKUP(C729,[1]customers!A$1:A$1001,[1]customers!$G$1:$G$1001,,0)</f>
        <v>Ireland</v>
      </c>
      <c r="I729" t="str">
        <f>INDEX([1]products!$A$1:$G$49,MATCH([1]orders!$D729,[1]products!$A$1:$A$49,0),MATCH([1]orders!I$1,[1]products!$A$1:$G$1,0))</f>
        <v>Ara</v>
      </c>
      <c r="J729" t="str">
        <f>INDEX([1]products!$A$1:$G$49,MATCH([1]orders!$D729,[1]products!$A$1:$A$49,0),MATCH([1]orders!J$1,[1]products!$A$1:$G$1,0))</f>
        <v>D</v>
      </c>
      <c r="K729" s="11">
        <f>INDEX([1]products!$A$1:$G$49,MATCH([1]orders!$D729,[1]products!$A$1:$A$49,0),MATCH([1]orders!K$1,[1]products!$A$1:$G$1,0))</f>
        <v>1</v>
      </c>
      <c r="L729" s="3">
        <f>INDEX([1]products!$A$1:$G$49,MATCH([1]orders!$D729,[1]products!$A$1:$A$49,0),MATCH([1]orders!L$1,[1]products!$A$1:$G$1,0))</f>
        <v>9.9499999999999993</v>
      </c>
      <c r="M729" s="3">
        <f>L729*E729</f>
        <v>59.699999999999996</v>
      </c>
      <c r="N729" t="str">
        <f>IF(I729="Rob","Robusta",IF(I729="Exc","Excelsa",IF(I729="Ara","Arabica",IF(I729="Lib","Liberica",""))))</f>
        <v>Arabica</v>
      </c>
      <c r="O729" t="str">
        <f>IF(J729="M","Medium",IF(J729="L","Light",IF(J729="D","Dark","")))</f>
        <v>Dark</v>
      </c>
      <c r="P729" t="str">
        <f>_xlfn.XLOOKUP(C729,[1]customers!$A$1:$A$1001,[1]customers!$I$1:$I$1001,,0)</f>
        <v>No</v>
      </c>
    </row>
    <row r="730" spans="1:16" x14ac:dyDescent="0.25">
      <c r="A730" s="2" t="s">
        <v>5715</v>
      </c>
      <c r="B730" s="4">
        <v>44195</v>
      </c>
      <c r="C730" s="2" t="s">
        <v>5716</v>
      </c>
      <c r="D730" t="s">
        <v>6182</v>
      </c>
      <c r="E730" s="2">
        <v>3</v>
      </c>
      <c r="F730" s="2" t="str">
        <f>_xlfn.XLOOKUP(C730,[1]customers!$A$1:$A$1001,[1]customers!$B$1:$B$1001,,0)</f>
        <v>Celie MacCourt</v>
      </c>
      <c r="G730" s="2" t="str">
        <f>IF(_xlfn.XLOOKUP(C730,[1]customers!$A$1:$A$1001,[1]customers!$C$1:$C$1001,,0)=0,"",_xlfn.XLOOKUP(C730,[1]customers!$A$1:$A$1001,[1]customers!$C$1:$C$1001,,0))</f>
        <v>cmaccourtpo@amazon.com</v>
      </c>
      <c r="H730" s="2" t="str">
        <f>_xlfn.XLOOKUP(C730,[1]customers!A$1:A$1001,[1]customers!$G$1:$G$1001,,0)</f>
        <v>United States</v>
      </c>
      <c r="I730" t="str">
        <f>INDEX([1]products!$A$1:$G$49,MATCH([1]orders!$D730,[1]products!$A$1:$A$49,0),MATCH([1]orders!I$1,[1]products!$A$1:$G$1,0))</f>
        <v>Ara</v>
      </c>
      <c r="J730" t="str">
        <f>INDEX([1]products!$A$1:$G$49,MATCH([1]orders!$D730,[1]products!$A$1:$A$49,0),MATCH([1]orders!J$1,[1]products!$A$1:$G$1,0))</f>
        <v>L</v>
      </c>
      <c r="K730" s="11">
        <f>INDEX([1]products!$A$1:$G$49,MATCH([1]orders!$D730,[1]products!$A$1:$A$49,0),MATCH([1]orders!K$1,[1]products!$A$1:$G$1,0))</f>
        <v>2.5</v>
      </c>
      <c r="L730" s="3">
        <f>INDEX([1]products!$A$1:$G$49,MATCH([1]orders!$D730,[1]products!$A$1:$A$49,0),MATCH([1]orders!L$1,[1]products!$A$1:$G$1,0))</f>
        <v>29.784999999999997</v>
      </c>
      <c r="M730" s="3">
        <f>L730*E730</f>
        <v>89.35499999999999</v>
      </c>
      <c r="N730" t="str">
        <f>IF(I730="Rob","Robusta",IF(I730="Exc","Excelsa",IF(I730="Ara","Arabica",IF(I730="Lib","Liberica",""))))</f>
        <v>Arabica</v>
      </c>
      <c r="O730" t="str">
        <f>IF(J730="M","Medium",IF(J730="L","Light",IF(J730="D","Dark","")))</f>
        <v>Light</v>
      </c>
      <c r="P730" t="str">
        <f>_xlfn.XLOOKUP(C730,[1]customers!$A$1:$A$1001,[1]customers!$I$1:$I$1001,,0)</f>
        <v>No</v>
      </c>
    </row>
    <row r="731" spans="1:16" x14ac:dyDescent="0.25">
      <c r="A731" s="2" t="s">
        <v>626</v>
      </c>
      <c r="B731" s="4">
        <v>44196</v>
      </c>
      <c r="C731" s="2" t="s">
        <v>627</v>
      </c>
      <c r="D731" t="s">
        <v>6155</v>
      </c>
      <c r="E731" s="2">
        <v>1</v>
      </c>
      <c r="F731" s="2" t="str">
        <f>_xlfn.XLOOKUP(C731,[1]customers!$A$1:$A$1001,[1]customers!$B$1:$B$1001,,0)</f>
        <v>Chrisy Blofeld</v>
      </c>
      <c r="G731" s="2" t="str">
        <f>IF(_xlfn.XLOOKUP(C731,[1]customers!$A$1:$A$1001,[1]customers!$C$1:$C$1001,,0)=0,"",_xlfn.XLOOKUP(C731,[1]customers!$A$1:$A$1001,[1]customers!$C$1:$C$1001,,0))</f>
        <v>cblofeldo@amazon.co.uk</v>
      </c>
      <c r="H731" s="2" t="str">
        <f>_xlfn.XLOOKUP(C731,[1]customers!A$1:A$1001,[1]customers!$G$1:$G$1001,,0)</f>
        <v>United States</v>
      </c>
      <c r="I731" t="str">
        <f>INDEX([1]products!$A$1:$G$49,MATCH([1]orders!$D731,[1]products!$A$1:$A$49,0),MATCH([1]orders!I$1,[1]products!$A$1:$G$1,0))</f>
        <v>Ara</v>
      </c>
      <c r="J731" t="str">
        <f>INDEX([1]products!$A$1:$G$49,MATCH([1]orders!$D731,[1]products!$A$1:$A$49,0),MATCH([1]orders!J$1,[1]products!$A$1:$G$1,0))</f>
        <v>M</v>
      </c>
      <c r="K731" s="11">
        <f>INDEX([1]products!$A$1:$G$49,MATCH([1]orders!$D731,[1]products!$A$1:$A$49,0),MATCH([1]orders!K$1,[1]products!$A$1:$G$1,0))</f>
        <v>1</v>
      </c>
      <c r="L731" s="3">
        <f>INDEX([1]products!$A$1:$G$49,MATCH([1]orders!$D731,[1]products!$A$1:$A$49,0),MATCH([1]orders!L$1,[1]products!$A$1:$G$1,0))</f>
        <v>11.25</v>
      </c>
      <c r="M731" s="3">
        <f>L731*E731</f>
        <v>11.25</v>
      </c>
      <c r="N731" t="str">
        <f>IF(I731="Rob","Robusta",IF(I731="Exc","Excelsa",IF(I731="Ara","Arabica",IF(I731="Lib","Liberica",""))))</f>
        <v>Arabica</v>
      </c>
      <c r="O731" t="str">
        <f>IF(J731="M","Medium",IF(J731="L","Light",IF(J731="D","Dark","")))</f>
        <v>Medium</v>
      </c>
      <c r="P731" t="str">
        <f>_xlfn.XLOOKUP(C731,[1]customers!$A$1:$A$1001,[1]customers!$I$1:$I$1001,,0)</f>
        <v>No</v>
      </c>
    </row>
    <row r="732" spans="1:16" x14ac:dyDescent="0.25">
      <c r="A732" s="2" t="s">
        <v>2671</v>
      </c>
      <c r="B732" s="4">
        <v>44197</v>
      </c>
      <c r="C732" s="2" t="s">
        <v>2672</v>
      </c>
      <c r="D732" t="s">
        <v>6171</v>
      </c>
      <c r="E732" s="2">
        <v>5</v>
      </c>
      <c r="F732" s="2" t="str">
        <f>_xlfn.XLOOKUP(C732,[1]customers!$A$1:$A$1001,[1]customers!$B$1:$B$1001,,0)</f>
        <v>Shirleen Welds</v>
      </c>
      <c r="G732" s="2" t="str">
        <f>IF(_xlfn.XLOOKUP(C732,[1]customers!$A$1:$A$1001,[1]customers!$C$1:$C$1001,,0)=0,"",_xlfn.XLOOKUP(C732,[1]customers!$A$1:$A$1001,[1]customers!$C$1:$C$1001,,0))</f>
        <v>sweldsar@wired.com</v>
      </c>
      <c r="H732" s="2" t="str">
        <f>_xlfn.XLOOKUP(C732,[1]customers!A$1:A$1001,[1]customers!$G$1:$G$1001,,0)</f>
        <v>United States</v>
      </c>
      <c r="I732" t="str">
        <f>INDEX([1]products!$A$1:$G$49,MATCH([1]orders!$D732,[1]products!$A$1:$A$49,0),MATCH([1]orders!I$1,[1]products!$A$1:$G$1,0))</f>
        <v>Exc</v>
      </c>
      <c r="J732" t="str">
        <f>INDEX([1]products!$A$1:$G$49,MATCH([1]orders!$D732,[1]products!$A$1:$A$49,0),MATCH([1]orders!J$1,[1]products!$A$1:$G$1,0))</f>
        <v>L</v>
      </c>
      <c r="K732" s="11">
        <f>INDEX([1]products!$A$1:$G$49,MATCH([1]orders!$D732,[1]products!$A$1:$A$49,0),MATCH([1]orders!K$1,[1]products!$A$1:$G$1,0))</f>
        <v>1</v>
      </c>
      <c r="L732" s="3">
        <f>INDEX([1]products!$A$1:$G$49,MATCH([1]orders!$D732,[1]products!$A$1:$A$49,0),MATCH([1]orders!L$1,[1]products!$A$1:$G$1,0))</f>
        <v>14.85</v>
      </c>
      <c r="M732" s="3">
        <f>L732*E732</f>
        <v>74.25</v>
      </c>
      <c r="N732" t="str">
        <f>IF(I732="Rob","Robusta",IF(I732="Exc","Excelsa",IF(I732="Ara","Arabica",IF(I732="Lib","Liberica",""))))</f>
        <v>Excelsa</v>
      </c>
      <c r="O732" t="str">
        <f>IF(J732="M","Medium",IF(J732="L","Light",IF(J732="D","Dark","")))</f>
        <v>Light</v>
      </c>
      <c r="P732" t="str">
        <f>_xlfn.XLOOKUP(C732,[1]customers!$A$1:$A$1001,[1]customers!$I$1:$I$1001,,0)</f>
        <v>Yes</v>
      </c>
    </row>
    <row r="733" spans="1:16" x14ac:dyDescent="0.25">
      <c r="A733" s="2" t="s">
        <v>2839</v>
      </c>
      <c r="B733" s="4">
        <v>44198</v>
      </c>
      <c r="C733" s="2" t="s">
        <v>2840</v>
      </c>
      <c r="D733" t="s">
        <v>6182</v>
      </c>
      <c r="E733" s="2">
        <v>1</v>
      </c>
      <c r="F733" s="2" t="str">
        <f>_xlfn.XLOOKUP(C733,[1]customers!$A$1:$A$1001,[1]customers!$B$1:$B$1001,,0)</f>
        <v>Paula Denis</v>
      </c>
      <c r="G733" s="2" t="str">
        <f>IF(_xlfn.XLOOKUP(C733,[1]customers!$A$1:$A$1001,[1]customers!$C$1:$C$1001,,0)=0,"",_xlfn.XLOOKUP(C733,[1]customers!$A$1:$A$1001,[1]customers!$C$1:$C$1001,,0))</f>
        <v/>
      </c>
      <c r="H733" s="2" t="str">
        <f>_xlfn.XLOOKUP(C733,[1]customers!A$1:A$1001,[1]customers!$G$1:$G$1001,,0)</f>
        <v>United States</v>
      </c>
      <c r="I733" t="str">
        <f>INDEX([1]products!$A$1:$G$49,MATCH([1]orders!$D733,[1]products!$A$1:$A$49,0),MATCH([1]orders!I$1,[1]products!$A$1:$G$1,0))</f>
        <v>Ara</v>
      </c>
      <c r="J733" t="str">
        <f>INDEX([1]products!$A$1:$G$49,MATCH([1]orders!$D733,[1]products!$A$1:$A$49,0),MATCH([1]orders!J$1,[1]products!$A$1:$G$1,0))</f>
        <v>L</v>
      </c>
      <c r="K733" s="11">
        <f>INDEX([1]products!$A$1:$G$49,MATCH([1]orders!$D733,[1]products!$A$1:$A$49,0),MATCH([1]orders!K$1,[1]products!$A$1:$G$1,0))</f>
        <v>2.5</v>
      </c>
      <c r="L733" s="3">
        <f>INDEX([1]products!$A$1:$G$49,MATCH([1]orders!$D733,[1]products!$A$1:$A$49,0),MATCH([1]orders!L$1,[1]products!$A$1:$G$1,0))</f>
        <v>29.784999999999997</v>
      </c>
      <c r="M733" s="3">
        <f>L733*E733</f>
        <v>29.784999999999997</v>
      </c>
      <c r="N733" t="str">
        <f>IF(I733="Rob","Robusta",IF(I733="Exc","Excelsa",IF(I733="Ara","Arabica",IF(I733="Lib","Liberica",""))))</f>
        <v>Arabica</v>
      </c>
      <c r="O733" t="str">
        <f>IF(J733="M","Medium",IF(J733="L","Light",IF(J733="D","Dark","")))</f>
        <v>Light</v>
      </c>
      <c r="P733" t="str">
        <f>_xlfn.XLOOKUP(C733,[1]customers!$A$1:$A$1001,[1]customers!$I$1:$I$1001,,0)</f>
        <v>Yes</v>
      </c>
    </row>
    <row r="734" spans="1:16" x14ac:dyDescent="0.25">
      <c r="A734" s="2" t="s">
        <v>3689</v>
      </c>
      <c r="B734" s="4">
        <v>44199</v>
      </c>
      <c r="C734" s="2" t="s">
        <v>3690</v>
      </c>
      <c r="D734" t="s">
        <v>6152</v>
      </c>
      <c r="E734" s="2">
        <v>6</v>
      </c>
      <c r="F734" s="2" t="str">
        <f>_xlfn.XLOOKUP(C734,[1]customers!$A$1:$A$1001,[1]customers!$B$1:$B$1001,,0)</f>
        <v>Audra Kelston</v>
      </c>
      <c r="G734" s="2" t="str">
        <f>IF(_xlfn.XLOOKUP(C734,[1]customers!$A$1:$A$1001,[1]customers!$C$1:$C$1001,,0)=0,"",_xlfn.XLOOKUP(C734,[1]customers!$A$1:$A$1001,[1]customers!$C$1:$C$1001,,0))</f>
        <v>akelstonfq@sakura.ne.jp</v>
      </c>
      <c r="H734" s="2" t="str">
        <f>_xlfn.XLOOKUP(C734,[1]customers!A$1:A$1001,[1]customers!$G$1:$G$1001,,0)</f>
        <v>United States</v>
      </c>
      <c r="I734" t="str">
        <f>INDEX([1]products!$A$1:$G$49,MATCH([1]orders!$D734,[1]products!$A$1:$A$49,0),MATCH([1]orders!I$1,[1]products!$A$1:$G$1,0))</f>
        <v>Ara</v>
      </c>
      <c r="J734" t="str">
        <f>INDEX([1]products!$A$1:$G$49,MATCH([1]orders!$D734,[1]products!$A$1:$A$49,0),MATCH([1]orders!J$1,[1]products!$A$1:$G$1,0))</f>
        <v>M</v>
      </c>
      <c r="K734" s="11">
        <f>INDEX([1]products!$A$1:$G$49,MATCH([1]orders!$D734,[1]products!$A$1:$A$49,0),MATCH([1]orders!K$1,[1]products!$A$1:$G$1,0))</f>
        <v>0.2</v>
      </c>
      <c r="L734" s="3">
        <f>INDEX([1]products!$A$1:$G$49,MATCH([1]orders!$D734,[1]products!$A$1:$A$49,0),MATCH([1]orders!L$1,[1]products!$A$1:$G$1,0))</f>
        <v>3.375</v>
      </c>
      <c r="M734" s="3">
        <f>L734*E734</f>
        <v>20.25</v>
      </c>
      <c r="N734" t="str">
        <f>IF(I734="Rob","Robusta",IF(I734="Exc","Excelsa",IF(I734="Ara","Arabica",IF(I734="Lib","Liberica",""))))</f>
        <v>Arabica</v>
      </c>
      <c r="O734" t="str">
        <f>IF(J734="M","Medium",IF(J734="L","Light",IF(J734="D","Dark","")))</f>
        <v>Medium</v>
      </c>
      <c r="P734" t="str">
        <f>_xlfn.XLOOKUP(C734,[1]customers!$A$1:$A$1001,[1]customers!$I$1:$I$1001,,0)</f>
        <v>Yes</v>
      </c>
    </row>
    <row r="735" spans="1:16" x14ac:dyDescent="0.25">
      <c r="A735" s="2" t="s">
        <v>5278</v>
      </c>
      <c r="B735" s="4">
        <v>44200</v>
      </c>
      <c r="C735" s="2" t="s">
        <v>5279</v>
      </c>
      <c r="D735" t="s">
        <v>6154</v>
      </c>
      <c r="E735" s="2">
        <v>3</v>
      </c>
      <c r="F735" s="2" t="str">
        <f>_xlfn.XLOOKUP(C735,[1]customers!$A$1:$A$1001,[1]customers!$B$1:$B$1001,,0)</f>
        <v>Mordy Van Der Vlies</v>
      </c>
      <c r="G735" s="2" t="str">
        <f>IF(_xlfn.XLOOKUP(C735,[1]customers!$A$1:$A$1001,[1]customers!$C$1:$C$1001,,0)=0,"",_xlfn.XLOOKUP(C735,[1]customers!$A$1:$A$1001,[1]customers!$C$1:$C$1001,,0))</f>
        <v>mvannj@wikipedia.org</v>
      </c>
      <c r="H735" s="2" t="str">
        <f>_xlfn.XLOOKUP(C735,[1]customers!A$1:A$1001,[1]customers!$G$1:$G$1001,,0)</f>
        <v>United States</v>
      </c>
      <c r="I735" t="str">
        <f>INDEX([1]products!$A$1:$G$49,MATCH([1]orders!$D735,[1]products!$A$1:$A$49,0),MATCH([1]orders!I$1,[1]products!$A$1:$G$1,0))</f>
        <v>Ara</v>
      </c>
      <c r="J735" t="str">
        <f>INDEX([1]products!$A$1:$G$49,MATCH([1]orders!$D735,[1]products!$A$1:$A$49,0),MATCH([1]orders!J$1,[1]products!$A$1:$G$1,0))</f>
        <v>D</v>
      </c>
      <c r="K735" s="11">
        <f>INDEX([1]products!$A$1:$G$49,MATCH([1]orders!$D735,[1]products!$A$1:$A$49,0),MATCH([1]orders!K$1,[1]products!$A$1:$G$1,0))</f>
        <v>0.2</v>
      </c>
      <c r="L735" s="3">
        <f>INDEX([1]products!$A$1:$G$49,MATCH([1]orders!$D735,[1]products!$A$1:$A$49,0),MATCH([1]orders!L$1,[1]products!$A$1:$G$1,0))</f>
        <v>2.9849999999999999</v>
      </c>
      <c r="M735" s="3">
        <f>L735*E735</f>
        <v>8.9550000000000001</v>
      </c>
      <c r="N735" t="str">
        <f>IF(I735="Rob","Robusta",IF(I735="Exc","Excelsa",IF(I735="Ara","Arabica",IF(I735="Lib","Liberica",""))))</f>
        <v>Arabica</v>
      </c>
      <c r="O735" t="str">
        <f>IF(J735="M","Medium",IF(J735="L","Light",IF(J735="D","Dark","")))</f>
        <v>Dark</v>
      </c>
      <c r="P735" t="str">
        <f>_xlfn.XLOOKUP(C735,[1]customers!$A$1:$A$1001,[1]customers!$I$1:$I$1001,,0)</f>
        <v>Yes</v>
      </c>
    </row>
    <row r="736" spans="1:16" x14ac:dyDescent="0.25">
      <c r="A736" s="2" t="s">
        <v>5407</v>
      </c>
      <c r="B736" s="4">
        <v>44201</v>
      </c>
      <c r="C736" s="2" t="s">
        <v>5408</v>
      </c>
      <c r="D736" t="s">
        <v>6144</v>
      </c>
      <c r="E736" s="2">
        <v>1</v>
      </c>
      <c r="F736" s="2" t="str">
        <f>_xlfn.XLOOKUP(C736,[1]customers!$A$1:$A$1001,[1]customers!$B$1:$B$1001,,0)</f>
        <v>Filip Antcliffe</v>
      </c>
      <c r="G736" s="2" t="str">
        <f>IF(_xlfn.XLOOKUP(C736,[1]customers!$A$1:$A$1001,[1]customers!$C$1:$C$1001,,0)=0,"",_xlfn.XLOOKUP(C736,[1]customers!$A$1:$A$1001,[1]customers!$C$1:$C$1001,,0))</f>
        <v>fantcliffeo6@amazon.co.jp</v>
      </c>
      <c r="H736" s="2" t="str">
        <f>_xlfn.XLOOKUP(C736,[1]customers!A$1:A$1001,[1]customers!$G$1:$G$1001,,0)</f>
        <v>Ireland</v>
      </c>
      <c r="I736" t="str">
        <f>INDEX([1]products!$A$1:$G$49,MATCH([1]orders!$D736,[1]products!$A$1:$A$49,0),MATCH([1]orders!I$1,[1]products!$A$1:$G$1,0))</f>
        <v>Exc</v>
      </c>
      <c r="J736" t="str">
        <f>INDEX([1]products!$A$1:$G$49,MATCH([1]orders!$D736,[1]products!$A$1:$A$49,0),MATCH([1]orders!J$1,[1]products!$A$1:$G$1,0))</f>
        <v>D</v>
      </c>
      <c r="K736" s="11">
        <f>INDEX([1]products!$A$1:$G$49,MATCH([1]orders!$D736,[1]products!$A$1:$A$49,0),MATCH([1]orders!K$1,[1]products!$A$1:$G$1,0))</f>
        <v>0.5</v>
      </c>
      <c r="L736" s="3">
        <f>INDEX([1]products!$A$1:$G$49,MATCH([1]orders!$D736,[1]products!$A$1:$A$49,0),MATCH([1]orders!L$1,[1]products!$A$1:$G$1,0))</f>
        <v>7.29</v>
      </c>
      <c r="M736" s="3">
        <f>L736*E736</f>
        <v>7.29</v>
      </c>
      <c r="N736" t="str">
        <f>IF(I736="Rob","Robusta",IF(I736="Exc","Excelsa",IF(I736="Ara","Arabica",IF(I736="Lib","Liberica",""))))</f>
        <v>Excelsa</v>
      </c>
      <c r="O736" t="str">
        <f>IF(J736="M","Medium",IF(J736="L","Light",IF(J736="D","Dark","")))</f>
        <v>Dark</v>
      </c>
      <c r="P736" t="str">
        <f>_xlfn.XLOOKUP(C736,[1]customers!$A$1:$A$1001,[1]customers!$I$1:$I$1001,,0)</f>
        <v>Yes</v>
      </c>
    </row>
    <row r="737" spans="1:16" x14ac:dyDescent="0.25">
      <c r="A737" s="2" t="s">
        <v>5603</v>
      </c>
      <c r="B737" s="4">
        <v>44202</v>
      </c>
      <c r="C737" s="2" t="s">
        <v>5604</v>
      </c>
      <c r="D737" t="s">
        <v>6182</v>
      </c>
      <c r="E737" s="2">
        <v>5</v>
      </c>
      <c r="F737" s="2" t="str">
        <f>_xlfn.XLOOKUP(C737,[1]customers!$A$1:$A$1001,[1]customers!$B$1:$B$1001,,0)</f>
        <v>Dorey Sopper</v>
      </c>
      <c r="G737" s="2" t="str">
        <f>IF(_xlfn.XLOOKUP(C737,[1]customers!$A$1:$A$1001,[1]customers!$C$1:$C$1001,,0)=0,"",_xlfn.XLOOKUP(C737,[1]customers!$A$1:$A$1001,[1]customers!$C$1:$C$1001,,0))</f>
        <v>dsopperp4@eventbrite.com</v>
      </c>
      <c r="H737" s="2" t="str">
        <f>_xlfn.XLOOKUP(C737,[1]customers!A$1:A$1001,[1]customers!$G$1:$G$1001,,0)</f>
        <v>United States</v>
      </c>
      <c r="I737" t="str">
        <f>INDEX([1]products!$A$1:$G$49,MATCH([1]orders!$D737,[1]products!$A$1:$A$49,0),MATCH([1]orders!I$1,[1]products!$A$1:$G$1,0))</f>
        <v>Ara</v>
      </c>
      <c r="J737" t="str">
        <f>INDEX([1]products!$A$1:$G$49,MATCH([1]orders!$D737,[1]products!$A$1:$A$49,0),MATCH([1]orders!J$1,[1]products!$A$1:$G$1,0))</f>
        <v>L</v>
      </c>
      <c r="K737" s="11">
        <f>INDEX([1]products!$A$1:$G$49,MATCH([1]orders!$D737,[1]products!$A$1:$A$49,0),MATCH([1]orders!K$1,[1]products!$A$1:$G$1,0))</f>
        <v>2.5</v>
      </c>
      <c r="L737" s="3">
        <f>INDEX([1]products!$A$1:$G$49,MATCH([1]orders!$D737,[1]products!$A$1:$A$49,0),MATCH([1]orders!L$1,[1]products!$A$1:$G$1,0))</f>
        <v>29.784999999999997</v>
      </c>
      <c r="M737" s="3">
        <f>L737*E737</f>
        <v>148.92499999999998</v>
      </c>
      <c r="N737" t="str">
        <f>IF(I737="Rob","Robusta",IF(I737="Exc","Excelsa",IF(I737="Ara","Arabica",IF(I737="Lib","Liberica",""))))</f>
        <v>Arabica</v>
      </c>
      <c r="O737" t="str">
        <f>IF(J737="M","Medium",IF(J737="L","Light",IF(J737="D","Dark","")))</f>
        <v>Light</v>
      </c>
      <c r="P737" t="str">
        <f>_xlfn.XLOOKUP(C737,[1]customers!$A$1:$A$1001,[1]customers!$I$1:$I$1001,,0)</f>
        <v>No</v>
      </c>
    </row>
    <row r="738" spans="1:16" x14ac:dyDescent="0.25">
      <c r="A738" s="2" t="s">
        <v>661</v>
      </c>
      <c r="B738" s="4">
        <v>44203</v>
      </c>
      <c r="C738" s="2" t="s">
        <v>662</v>
      </c>
      <c r="D738" t="s">
        <v>6159</v>
      </c>
      <c r="E738" s="2">
        <v>5</v>
      </c>
      <c r="F738" s="2" t="str">
        <f>_xlfn.XLOOKUP(C738,[1]customers!$A$1:$A$1001,[1]customers!$B$1:$B$1001,,0)</f>
        <v>Adrian Swaine</v>
      </c>
      <c r="G738" s="2" t="str">
        <f>IF(_xlfn.XLOOKUP(C738,[1]customers!$A$1:$A$1001,[1]customers!$C$1:$C$1001,,0)=0,"",_xlfn.XLOOKUP(C738,[1]customers!$A$1:$A$1001,[1]customers!$C$1:$C$1001,,0))</f>
        <v/>
      </c>
      <c r="H738" s="2" t="str">
        <f>_xlfn.XLOOKUP(C738,[1]customers!A$1:A$1001,[1]customers!$G$1:$G$1001,,0)</f>
        <v>United States</v>
      </c>
      <c r="I738" t="str">
        <f>INDEX([1]products!$A$1:$G$49,MATCH([1]orders!$D738,[1]products!$A$1:$A$49,0),MATCH([1]orders!I$1,[1]products!$A$1:$G$1,0))</f>
        <v>Lib</v>
      </c>
      <c r="J738" t="str">
        <f>INDEX([1]products!$A$1:$G$49,MATCH([1]orders!$D738,[1]products!$A$1:$A$49,0),MATCH([1]orders!J$1,[1]products!$A$1:$G$1,0))</f>
        <v>M</v>
      </c>
      <c r="K738" s="11">
        <f>INDEX([1]products!$A$1:$G$49,MATCH([1]orders!$D738,[1]products!$A$1:$A$49,0),MATCH([1]orders!K$1,[1]products!$A$1:$G$1,0))</f>
        <v>0.2</v>
      </c>
      <c r="L738" s="3">
        <f>INDEX([1]products!$A$1:$G$49,MATCH([1]orders!$D738,[1]products!$A$1:$A$49,0),MATCH([1]orders!L$1,[1]products!$A$1:$G$1,0))</f>
        <v>4.3650000000000002</v>
      </c>
      <c r="M738" s="3">
        <f>L738*E738</f>
        <v>21.825000000000003</v>
      </c>
      <c r="N738" t="str">
        <f>IF(I738="Rob","Robusta",IF(I738="Exc","Excelsa",IF(I738="Ara","Arabica",IF(I738="Lib","Liberica",""))))</f>
        <v>Liberica</v>
      </c>
      <c r="O738" t="str">
        <f>IF(J738="M","Medium",IF(J738="L","Light",IF(J738="D","Dark","")))</f>
        <v>Medium</v>
      </c>
      <c r="P738" t="str">
        <f>_xlfn.XLOOKUP(C738,[1]customers!$A$1:$A$1001,[1]customers!$I$1:$I$1001,,0)</f>
        <v>No</v>
      </c>
    </row>
    <row r="739" spans="1:16" x14ac:dyDescent="0.25">
      <c r="A739" s="2" t="s">
        <v>661</v>
      </c>
      <c r="B739" s="4">
        <v>44204</v>
      </c>
      <c r="C739" s="2" t="s">
        <v>662</v>
      </c>
      <c r="D739" t="s">
        <v>6158</v>
      </c>
      <c r="E739" s="2">
        <v>6</v>
      </c>
      <c r="F739" s="2" t="str">
        <f>_xlfn.XLOOKUP(C739,[1]customers!$A$1:$A$1001,[1]customers!$B$1:$B$1001,,0)</f>
        <v>Adrian Swaine</v>
      </c>
      <c r="G739" s="2" t="str">
        <f>IF(_xlfn.XLOOKUP(C739,[1]customers!$A$1:$A$1001,[1]customers!$C$1:$C$1001,,0)=0,"",_xlfn.XLOOKUP(C739,[1]customers!$A$1:$A$1001,[1]customers!$C$1:$C$1001,,0))</f>
        <v/>
      </c>
      <c r="H739" s="2" t="str">
        <f>_xlfn.XLOOKUP(C739,[1]customers!A$1:A$1001,[1]customers!$G$1:$G$1001,,0)</f>
        <v>United States</v>
      </c>
      <c r="I739" t="str">
        <f>INDEX([1]products!$A$1:$G$49,MATCH([1]orders!$D739,[1]products!$A$1:$A$49,0),MATCH([1]orders!I$1,[1]products!$A$1:$G$1,0))</f>
        <v>Ara</v>
      </c>
      <c r="J739" t="str">
        <f>INDEX([1]products!$A$1:$G$49,MATCH([1]orders!$D739,[1]products!$A$1:$A$49,0),MATCH([1]orders!J$1,[1]products!$A$1:$G$1,0))</f>
        <v>D</v>
      </c>
      <c r="K739" s="11">
        <f>INDEX([1]products!$A$1:$G$49,MATCH([1]orders!$D739,[1]products!$A$1:$A$49,0),MATCH([1]orders!K$1,[1]products!$A$1:$G$1,0))</f>
        <v>0.5</v>
      </c>
      <c r="L739" s="3">
        <f>INDEX([1]products!$A$1:$G$49,MATCH([1]orders!$D739,[1]products!$A$1:$A$49,0),MATCH([1]orders!L$1,[1]products!$A$1:$G$1,0))</f>
        <v>5.97</v>
      </c>
      <c r="M739" s="3">
        <f>L739*E739</f>
        <v>35.82</v>
      </c>
      <c r="N739" t="str">
        <f>IF(I739="Rob","Robusta",IF(I739="Exc","Excelsa",IF(I739="Ara","Arabica",IF(I739="Lib","Liberica",""))))</f>
        <v>Arabica</v>
      </c>
      <c r="O739" t="str">
        <f>IF(J739="M","Medium",IF(J739="L","Light",IF(J739="D","Dark","")))</f>
        <v>Dark</v>
      </c>
      <c r="P739" t="str">
        <f>_xlfn.XLOOKUP(C739,[1]customers!$A$1:$A$1001,[1]customers!$I$1:$I$1001,,0)</f>
        <v>No</v>
      </c>
    </row>
    <row r="740" spans="1:16" x14ac:dyDescent="0.25">
      <c r="A740" s="2" t="s">
        <v>661</v>
      </c>
      <c r="B740" s="4">
        <v>44205</v>
      </c>
      <c r="C740" s="2" t="s">
        <v>662</v>
      </c>
      <c r="D740" t="s">
        <v>6160</v>
      </c>
      <c r="E740" s="2">
        <v>6</v>
      </c>
      <c r="F740" s="2" t="str">
        <f>_xlfn.XLOOKUP(C740,[1]customers!$A$1:$A$1001,[1]customers!$B$1:$B$1001,,0)</f>
        <v>Adrian Swaine</v>
      </c>
      <c r="G740" s="2" t="str">
        <f>IF(_xlfn.XLOOKUP(C740,[1]customers!$A$1:$A$1001,[1]customers!$C$1:$C$1001,,0)=0,"",_xlfn.XLOOKUP(C740,[1]customers!$A$1:$A$1001,[1]customers!$C$1:$C$1001,,0))</f>
        <v/>
      </c>
      <c r="H740" s="2" t="str">
        <f>_xlfn.XLOOKUP(C740,[1]customers!A$1:A$1001,[1]customers!$G$1:$G$1001,,0)</f>
        <v>United States</v>
      </c>
      <c r="I740" t="str">
        <f>INDEX([1]products!$A$1:$G$49,MATCH([1]orders!$D740,[1]products!$A$1:$A$49,0),MATCH([1]orders!I$1,[1]products!$A$1:$G$1,0))</f>
        <v>Lib</v>
      </c>
      <c r="J740" t="str">
        <f>INDEX([1]products!$A$1:$G$49,MATCH([1]orders!$D740,[1]products!$A$1:$A$49,0),MATCH([1]orders!J$1,[1]products!$A$1:$G$1,0))</f>
        <v>M</v>
      </c>
      <c r="K740" s="11">
        <f>INDEX([1]products!$A$1:$G$49,MATCH([1]orders!$D740,[1]products!$A$1:$A$49,0),MATCH([1]orders!K$1,[1]products!$A$1:$G$1,0))</f>
        <v>0.5</v>
      </c>
      <c r="L740" s="3">
        <f>INDEX([1]products!$A$1:$G$49,MATCH([1]orders!$D740,[1]products!$A$1:$A$49,0),MATCH([1]orders!L$1,[1]products!$A$1:$G$1,0))</f>
        <v>8.73</v>
      </c>
      <c r="M740" s="3">
        <f>L740*E740</f>
        <v>52.38</v>
      </c>
      <c r="N740" t="str">
        <f>IF(I740="Rob","Robusta",IF(I740="Exc","Excelsa",IF(I740="Ara","Arabica",IF(I740="Lib","Liberica",""))))</f>
        <v>Liberica</v>
      </c>
      <c r="O740" t="str">
        <f>IF(J740="M","Medium",IF(J740="L","Light",IF(J740="D","Dark","")))</f>
        <v>Medium</v>
      </c>
      <c r="P740" t="str">
        <f>_xlfn.XLOOKUP(C740,[1]customers!$A$1:$A$1001,[1]customers!$I$1:$I$1001,,0)</f>
        <v>No</v>
      </c>
    </row>
    <row r="741" spans="1:16" x14ac:dyDescent="0.25">
      <c r="A741" s="2" t="s">
        <v>2549</v>
      </c>
      <c r="B741" s="4">
        <v>44206</v>
      </c>
      <c r="C741" s="2" t="s">
        <v>2550</v>
      </c>
      <c r="D741" t="s">
        <v>6169</v>
      </c>
      <c r="E741" s="2">
        <v>1</v>
      </c>
      <c r="F741" s="2" t="str">
        <f>_xlfn.XLOOKUP(C741,[1]customers!$A$1:$A$1001,[1]customers!$B$1:$B$1001,,0)</f>
        <v>Casi Gwinnett</v>
      </c>
      <c r="G741" s="2" t="str">
        <f>IF(_xlfn.XLOOKUP(C741,[1]customers!$A$1:$A$1001,[1]customers!$C$1:$C$1001,,0)=0,"",_xlfn.XLOOKUP(C741,[1]customers!$A$1:$A$1001,[1]customers!$C$1:$C$1001,,0))</f>
        <v>cgwinnetta5@behance.net</v>
      </c>
      <c r="H741" s="2" t="str">
        <f>_xlfn.XLOOKUP(C741,[1]customers!A$1:A$1001,[1]customers!$G$1:$G$1001,,0)</f>
        <v>United States</v>
      </c>
      <c r="I741" t="str">
        <f>INDEX([1]products!$A$1:$G$49,MATCH([1]orders!$D741,[1]products!$A$1:$A$49,0),MATCH([1]orders!I$1,[1]products!$A$1:$G$1,0))</f>
        <v>Lib</v>
      </c>
      <c r="J741" t="str">
        <f>INDEX([1]products!$A$1:$G$49,MATCH([1]orders!$D741,[1]products!$A$1:$A$49,0),MATCH([1]orders!J$1,[1]products!$A$1:$G$1,0))</f>
        <v>D</v>
      </c>
      <c r="K741" s="11">
        <f>INDEX([1]products!$A$1:$G$49,MATCH([1]orders!$D741,[1]products!$A$1:$A$49,0),MATCH([1]orders!K$1,[1]products!$A$1:$G$1,0))</f>
        <v>0.5</v>
      </c>
      <c r="L741" s="3">
        <f>INDEX([1]products!$A$1:$G$49,MATCH([1]orders!$D741,[1]products!$A$1:$A$49,0),MATCH([1]orders!L$1,[1]products!$A$1:$G$1,0))</f>
        <v>7.77</v>
      </c>
      <c r="M741" s="3">
        <f>L741*E741</f>
        <v>7.77</v>
      </c>
      <c r="N741" t="str">
        <f>IF(I741="Rob","Robusta",IF(I741="Exc","Excelsa",IF(I741="Ara","Arabica",IF(I741="Lib","Liberica",""))))</f>
        <v>Liberica</v>
      </c>
      <c r="O741" t="str">
        <f>IF(J741="M","Medium",IF(J741="L","Light",IF(J741="D","Dark","")))</f>
        <v>Dark</v>
      </c>
      <c r="P741" t="str">
        <f>_xlfn.XLOOKUP(C741,[1]customers!$A$1:$A$1001,[1]customers!$I$1:$I$1001,,0)</f>
        <v>No</v>
      </c>
    </row>
    <row r="742" spans="1:16" x14ac:dyDescent="0.25">
      <c r="A742" s="2" t="s">
        <v>5816</v>
      </c>
      <c r="B742" s="4">
        <v>44207</v>
      </c>
      <c r="C742" s="2" t="s">
        <v>5817</v>
      </c>
      <c r="D742" t="s">
        <v>6179</v>
      </c>
      <c r="E742" s="2">
        <v>3</v>
      </c>
      <c r="F742" s="2" t="str">
        <f>_xlfn.XLOOKUP(C742,[1]customers!$A$1:$A$1001,[1]customers!$B$1:$B$1001,,0)</f>
        <v>Vernor Pawsey</v>
      </c>
      <c r="G742" s="2" t="str">
        <f>IF(_xlfn.XLOOKUP(C742,[1]customers!$A$1:$A$1001,[1]customers!$C$1:$C$1001,,0)=0,"",_xlfn.XLOOKUP(C742,[1]customers!$A$1:$A$1001,[1]customers!$C$1:$C$1001,,0))</f>
        <v>vpawseyq6@tiny.cc</v>
      </c>
      <c r="H742" s="2" t="str">
        <f>_xlfn.XLOOKUP(C742,[1]customers!A$1:A$1001,[1]customers!$G$1:$G$1001,,0)</f>
        <v>United States</v>
      </c>
      <c r="I742" t="str">
        <f>INDEX([1]products!$A$1:$G$49,MATCH([1]orders!$D742,[1]products!$A$1:$A$49,0),MATCH([1]orders!I$1,[1]products!$A$1:$G$1,0))</f>
        <v>Rob</v>
      </c>
      <c r="J742" t="str">
        <f>INDEX([1]products!$A$1:$G$49,MATCH([1]orders!$D742,[1]products!$A$1:$A$49,0),MATCH([1]orders!J$1,[1]products!$A$1:$G$1,0))</f>
        <v>L</v>
      </c>
      <c r="K742" s="11">
        <f>INDEX([1]products!$A$1:$G$49,MATCH([1]orders!$D742,[1]products!$A$1:$A$49,0),MATCH([1]orders!K$1,[1]products!$A$1:$G$1,0))</f>
        <v>1</v>
      </c>
      <c r="L742" s="3">
        <f>INDEX([1]products!$A$1:$G$49,MATCH([1]orders!$D742,[1]products!$A$1:$A$49,0),MATCH([1]orders!L$1,[1]products!$A$1:$G$1,0))</f>
        <v>11.95</v>
      </c>
      <c r="M742" s="3">
        <f>L742*E742</f>
        <v>35.849999999999994</v>
      </c>
      <c r="N742" t="str">
        <f>IF(I742="Rob","Robusta",IF(I742="Exc","Excelsa",IF(I742="Ara","Arabica",IF(I742="Lib","Liberica",""))))</f>
        <v>Robusta</v>
      </c>
      <c r="O742" t="str">
        <f>IF(J742="M","Medium",IF(J742="L","Light",IF(J742="D","Dark","")))</f>
        <v>Light</v>
      </c>
      <c r="P742" t="str">
        <f>_xlfn.XLOOKUP(C742,[1]customers!$A$1:$A$1001,[1]customers!$I$1:$I$1001,,0)</f>
        <v>No</v>
      </c>
    </row>
    <row r="743" spans="1:16" x14ac:dyDescent="0.25">
      <c r="A743" s="2" t="s">
        <v>2716</v>
      </c>
      <c r="B743" s="4">
        <v>44208</v>
      </c>
      <c r="C743" s="2" t="s">
        <v>2717</v>
      </c>
      <c r="D743" t="s">
        <v>6169</v>
      </c>
      <c r="E743" s="2">
        <v>6</v>
      </c>
      <c r="F743" s="2" t="str">
        <f>_xlfn.XLOOKUP(C743,[1]customers!$A$1:$A$1001,[1]customers!$B$1:$B$1001,,0)</f>
        <v>Gregorius Kislingbury</v>
      </c>
      <c r="G743" s="2" t="str">
        <f>IF(_xlfn.XLOOKUP(C743,[1]customers!$A$1:$A$1001,[1]customers!$C$1:$C$1001,,0)=0,"",_xlfn.XLOOKUP(C743,[1]customers!$A$1:$A$1001,[1]customers!$C$1:$C$1001,,0))</f>
        <v>gkislingburyaz@samsung.com</v>
      </c>
      <c r="H743" s="2" t="str">
        <f>_xlfn.XLOOKUP(C743,[1]customers!A$1:A$1001,[1]customers!$G$1:$G$1001,,0)</f>
        <v>United States</v>
      </c>
      <c r="I743" t="str">
        <f>INDEX([1]products!$A$1:$G$49,MATCH([1]orders!$D743,[1]products!$A$1:$A$49,0),MATCH([1]orders!I$1,[1]products!$A$1:$G$1,0))</f>
        <v>Lib</v>
      </c>
      <c r="J743" t="str">
        <f>INDEX([1]products!$A$1:$G$49,MATCH([1]orders!$D743,[1]products!$A$1:$A$49,0),MATCH([1]orders!J$1,[1]products!$A$1:$G$1,0))</f>
        <v>D</v>
      </c>
      <c r="K743" s="11">
        <f>INDEX([1]products!$A$1:$G$49,MATCH([1]orders!$D743,[1]products!$A$1:$A$49,0),MATCH([1]orders!K$1,[1]products!$A$1:$G$1,0))</f>
        <v>0.5</v>
      </c>
      <c r="L743" s="3">
        <f>INDEX([1]products!$A$1:$G$49,MATCH([1]orders!$D743,[1]products!$A$1:$A$49,0),MATCH([1]orders!L$1,[1]products!$A$1:$G$1,0))</f>
        <v>7.77</v>
      </c>
      <c r="M743" s="3">
        <f>L743*E743</f>
        <v>46.62</v>
      </c>
      <c r="N743" t="str">
        <f>IF(I743="Rob","Robusta",IF(I743="Exc","Excelsa",IF(I743="Ara","Arabica",IF(I743="Lib","Liberica",""))))</f>
        <v>Liberica</v>
      </c>
      <c r="O743" t="str">
        <f>IF(J743="M","Medium",IF(J743="L","Light",IF(J743="D","Dark","")))</f>
        <v>Dark</v>
      </c>
      <c r="P743" t="str">
        <f>_xlfn.XLOOKUP(C743,[1]customers!$A$1:$A$1001,[1]customers!$I$1:$I$1001,,0)</f>
        <v>Yes</v>
      </c>
    </row>
    <row r="744" spans="1:16" x14ac:dyDescent="0.25">
      <c r="A744" s="2" t="s">
        <v>4853</v>
      </c>
      <c r="B744" s="4">
        <v>44209</v>
      </c>
      <c r="C744" s="2" t="s">
        <v>4854</v>
      </c>
      <c r="D744" t="s">
        <v>6141</v>
      </c>
      <c r="E744" s="2">
        <v>6</v>
      </c>
      <c r="F744" s="2" t="str">
        <f>_xlfn.XLOOKUP(C744,[1]customers!$A$1:$A$1001,[1]customers!$B$1:$B$1001,,0)</f>
        <v>Mellisa Mebes</v>
      </c>
      <c r="G744" s="2" t="str">
        <f>IF(_xlfn.XLOOKUP(C744,[1]customers!$A$1:$A$1001,[1]customers!$C$1:$C$1001,,0)=0,"",_xlfn.XLOOKUP(C744,[1]customers!$A$1:$A$1001,[1]customers!$C$1:$C$1001,,0))</f>
        <v/>
      </c>
      <c r="H744" s="2" t="str">
        <f>_xlfn.XLOOKUP(C744,[1]customers!A$1:A$1001,[1]customers!$G$1:$G$1001,,0)</f>
        <v>United States</v>
      </c>
      <c r="I744" t="str">
        <f>INDEX([1]products!$A$1:$G$49,MATCH([1]orders!$D744,[1]products!$A$1:$A$49,0),MATCH([1]orders!I$1,[1]products!$A$1:$G$1,0))</f>
        <v>Exc</v>
      </c>
      <c r="J744" t="str">
        <f>INDEX([1]products!$A$1:$G$49,MATCH([1]orders!$D744,[1]products!$A$1:$A$49,0),MATCH([1]orders!J$1,[1]products!$A$1:$G$1,0))</f>
        <v>M</v>
      </c>
      <c r="K744" s="11">
        <f>INDEX([1]products!$A$1:$G$49,MATCH([1]orders!$D744,[1]products!$A$1:$A$49,0),MATCH([1]orders!K$1,[1]products!$A$1:$G$1,0))</f>
        <v>1</v>
      </c>
      <c r="L744" s="3">
        <f>INDEX([1]products!$A$1:$G$49,MATCH([1]orders!$D744,[1]products!$A$1:$A$49,0),MATCH([1]orders!L$1,[1]products!$A$1:$G$1,0))</f>
        <v>13.75</v>
      </c>
      <c r="M744" s="3">
        <f>L744*E744</f>
        <v>82.5</v>
      </c>
      <c r="N744" t="str">
        <f>IF(I744="Rob","Robusta",IF(I744="Exc","Excelsa",IF(I744="Ara","Arabica",IF(I744="Lib","Liberica",""))))</f>
        <v>Excelsa</v>
      </c>
      <c r="O744" t="str">
        <f>IF(J744="M","Medium",IF(J744="L","Light",IF(J744="D","Dark","")))</f>
        <v>Medium</v>
      </c>
      <c r="P744" t="str">
        <f>_xlfn.XLOOKUP(C744,[1]customers!$A$1:$A$1001,[1]customers!$I$1:$I$1001,,0)</f>
        <v>No</v>
      </c>
    </row>
    <row r="745" spans="1:16" x14ac:dyDescent="0.25">
      <c r="A745" s="2" t="s">
        <v>3978</v>
      </c>
      <c r="B745" s="4">
        <v>44210</v>
      </c>
      <c r="C745" s="2" t="s">
        <v>3979</v>
      </c>
      <c r="D745" t="s">
        <v>6183</v>
      </c>
      <c r="E745" s="2">
        <v>6</v>
      </c>
      <c r="F745" s="2" t="str">
        <f>_xlfn.XLOOKUP(C745,[1]customers!$A$1:$A$1001,[1]customers!$B$1:$B$1001,,0)</f>
        <v>Innis Renhard</v>
      </c>
      <c r="G745" s="2" t="str">
        <f>IF(_xlfn.XLOOKUP(C745,[1]customers!$A$1:$A$1001,[1]customers!$C$1:$C$1001,,0)=0,"",_xlfn.XLOOKUP(C745,[1]customers!$A$1:$A$1001,[1]customers!$C$1:$C$1001,,0))</f>
        <v>irenhardh6@i2i.jp</v>
      </c>
      <c r="H745" s="2" t="str">
        <f>_xlfn.XLOOKUP(C745,[1]customers!A$1:A$1001,[1]customers!$G$1:$G$1001,,0)</f>
        <v>United States</v>
      </c>
      <c r="I745" t="str">
        <f>INDEX([1]products!$A$1:$G$49,MATCH([1]orders!$D745,[1]products!$A$1:$A$49,0),MATCH([1]orders!I$1,[1]products!$A$1:$G$1,0))</f>
        <v>Exc</v>
      </c>
      <c r="J745" t="str">
        <f>INDEX([1]products!$A$1:$G$49,MATCH([1]orders!$D745,[1]products!$A$1:$A$49,0),MATCH([1]orders!J$1,[1]products!$A$1:$G$1,0))</f>
        <v>D</v>
      </c>
      <c r="K745" s="11">
        <f>INDEX([1]products!$A$1:$G$49,MATCH([1]orders!$D745,[1]products!$A$1:$A$49,0),MATCH([1]orders!K$1,[1]products!$A$1:$G$1,0))</f>
        <v>1</v>
      </c>
      <c r="L745" s="3">
        <f>INDEX([1]products!$A$1:$G$49,MATCH([1]orders!$D745,[1]products!$A$1:$A$49,0),MATCH([1]orders!L$1,[1]products!$A$1:$G$1,0))</f>
        <v>12.15</v>
      </c>
      <c r="M745" s="3">
        <f>L745*E745</f>
        <v>72.900000000000006</v>
      </c>
      <c r="N745" t="str">
        <f>IF(I745="Rob","Robusta",IF(I745="Exc","Excelsa",IF(I745="Ara","Arabica",IF(I745="Lib","Liberica",""))))</f>
        <v>Excelsa</v>
      </c>
      <c r="O745" t="str">
        <f>IF(J745="M","Medium",IF(J745="L","Light",IF(J745="D","Dark","")))</f>
        <v>Dark</v>
      </c>
      <c r="P745" t="str">
        <f>_xlfn.XLOOKUP(C745,[1]customers!$A$1:$A$1001,[1]customers!$I$1:$I$1001,,0)</f>
        <v>Yes</v>
      </c>
    </row>
    <row r="746" spans="1:16" x14ac:dyDescent="0.25">
      <c r="A746" s="2" t="s">
        <v>5531</v>
      </c>
      <c r="B746" s="4">
        <v>44211</v>
      </c>
      <c r="C746" s="2" t="s">
        <v>5532</v>
      </c>
      <c r="D746" t="s">
        <v>6168</v>
      </c>
      <c r="E746" s="2">
        <v>5</v>
      </c>
      <c r="F746" s="2" t="str">
        <f>_xlfn.XLOOKUP(C746,[1]customers!$A$1:$A$1001,[1]customers!$B$1:$B$1001,,0)</f>
        <v>Celestia Dolohunty</v>
      </c>
      <c r="G746" s="2" t="str">
        <f>IF(_xlfn.XLOOKUP(C746,[1]customers!$A$1:$A$1001,[1]customers!$C$1:$C$1001,,0)=0,"",_xlfn.XLOOKUP(C746,[1]customers!$A$1:$A$1001,[1]customers!$C$1:$C$1001,,0))</f>
        <v>cdolohuntyor@dailymail.co.uk</v>
      </c>
      <c r="H746" s="2" t="str">
        <f>_xlfn.XLOOKUP(C746,[1]customers!A$1:A$1001,[1]customers!$G$1:$G$1001,,0)</f>
        <v>United States</v>
      </c>
      <c r="I746" t="str">
        <f>INDEX([1]products!$A$1:$G$49,MATCH([1]orders!$D746,[1]products!$A$1:$A$49,0),MATCH([1]orders!I$1,[1]products!$A$1:$G$1,0))</f>
        <v>Ara</v>
      </c>
      <c r="J746" t="str">
        <f>INDEX([1]products!$A$1:$G$49,MATCH([1]orders!$D746,[1]products!$A$1:$A$49,0),MATCH([1]orders!J$1,[1]products!$A$1:$G$1,0))</f>
        <v>D</v>
      </c>
      <c r="K746" s="11">
        <f>INDEX([1]products!$A$1:$G$49,MATCH([1]orders!$D746,[1]products!$A$1:$A$49,0),MATCH([1]orders!K$1,[1]products!$A$1:$G$1,0))</f>
        <v>2.5</v>
      </c>
      <c r="L746" s="3">
        <f>INDEX([1]products!$A$1:$G$49,MATCH([1]orders!$D746,[1]products!$A$1:$A$49,0),MATCH([1]orders!L$1,[1]products!$A$1:$G$1,0))</f>
        <v>22.884999999999998</v>
      </c>
      <c r="M746" s="3">
        <f>L746*E746</f>
        <v>114.42499999999998</v>
      </c>
      <c r="N746" t="str">
        <f>IF(I746="Rob","Robusta",IF(I746="Exc","Excelsa",IF(I746="Ara","Arabica",IF(I746="Lib","Liberica",""))))</f>
        <v>Arabica</v>
      </c>
      <c r="O746" t="str">
        <f>IF(J746="M","Medium",IF(J746="L","Light",IF(J746="D","Dark","")))</f>
        <v>Dark</v>
      </c>
      <c r="P746" t="str">
        <f>_xlfn.XLOOKUP(C746,[1]customers!$A$1:$A$1001,[1]customers!$I$1:$I$1001,,0)</f>
        <v>Yes</v>
      </c>
    </row>
    <row r="747" spans="1:16" x14ac:dyDescent="0.25">
      <c r="A747" s="2" t="s">
        <v>1707</v>
      </c>
      <c r="B747" s="4">
        <v>44212</v>
      </c>
      <c r="C747" s="2" t="s">
        <v>1708</v>
      </c>
      <c r="D747" t="s">
        <v>6162</v>
      </c>
      <c r="E747" s="2">
        <v>4</v>
      </c>
      <c r="F747" s="2" t="str">
        <f>_xlfn.XLOOKUP(C747,[1]customers!$A$1:$A$1001,[1]customers!$B$1:$B$1001,,0)</f>
        <v>Alfy Snowding</v>
      </c>
      <c r="G747" s="2" t="str">
        <f>IF(_xlfn.XLOOKUP(C747,[1]customers!$A$1:$A$1001,[1]customers!$C$1:$C$1001,,0)=0,"",_xlfn.XLOOKUP(C747,[1]customers!$A$1:$A$1001,[1]customers!$C$1:$C$1001,,0))</f>
        <v>asnowding60@comsenz.com</v>
      </c>
      <c r="H747" s="2" t="str">
        <f>_xlfn.XLOOKUP(C747,[1]customers!A$1:A$1001,[1]customers!$G$1:$G$1001,,0)</f>
        <v>United States</v>
      </c>
      <c r="I747" t="str">
        <f>INDEX([1]products!$A$1:$G$49,MATCH([1]orders!$D747,[1]products!$A$1:$A$49,0),MATCH([1]orders!I$1,[1]products!$A$1:$G$1,0))</f>
        <v>Lib</v>
      </c>
      <c r="J747" t="str">
        <f>INDEX([1]products!$A$1:$G$49,MATCH([1]orders!$D747,[1]products!$A$1:$A$49,0),MATCH([1]orders!J$1,[1]products!$A$1:$G$1,0))</f>
        <v>M</v>
      </c>
      <c r="K747" s="11">
        <f>INDEX([1]products!$A$1:$G$49,MATCH([1]orders!$D747,[1]products!$A$1:$A$49,0),MATCH([1]orders!K$1,[1]products!$A$1:$G$1,0))</f>
        <v>1</v>
      </c>
      <c r="L747" s="3">
        <f>INDEX([1]products!$A$1:$G$49,MATCH([1]orders!$D747,[1]products!$A$1:$A$49,0),MATCH([1]orders!L$1,[1]products!$A$1:$G$1,0))</f>
        <v>14.55</v>
      </c>
      <c r="M747" s="3">
        <f>L747*E747</f>
        <v>58.2</v>
      </c>
      <c r="N747" t="str">
        <f>IF(I747="Rob","Robusta",IF(I747="Exc","Excelsa",IF(I747="Ara","Arabica",IF(I747="Lib","Liberica",""))))</f>
        <v>Liberica</v>
      </c>
      <c r="O747" t="str">
        <f>IF(J747="M","Medium",IF(J747="L","Light",IF(J747="D","Dark","")))</f>
        <v>Medium</v>
      </c>
      <c r="P747" t="str">
        <f>_xlfn.XLOOKUP(C747,[1]customers!$A$1:$A$1001,[1]customers!$I$1:$I$1001,,0)</f>
        <v>Yes</v>
      </c>
    </row>
    <row r="748" spans="1:16" x14ac:dyDescent="0.25">
      <c r="A748" s="2" t="s">
        <v>4574</v>
      </c>
      <c r="B748" s="4">
        <v>44213</v>
      </c>
      <c r="C748" s="2" t="s">
        <v>4575</v>
      </c>
      <c r="D748" t="s">
        <v>6166</v>
      </c>
      <c r="E748" s="2">
        <v>2</v>
      </c>
      <c r="F748" s="2" t="str">
        <f>_xlfn.XLOOKUP(C748,[1]customers!$A$1:$A$1001,[1]customers!$B$1:$B$1001,,0)</f>
        <v>Gay Eilhersen</v>
      </c>
      <c r="G748" s="2" t="str">
        <f>IF(_xlfn.XLOOKUP(C748,[1]customers!$A$1:$A$1001,[1]customers!$C$1:$C$1001,,0)=0,"",_xlfn.XLOOKUP(C748,[1]customers!$A$1:$A$1001,[1]customers!$C$1:$C$1001,,0))</f>
        <v>geilhersenk3@networksolutions.com</v>
      </c>
      <c r="H748" s="2" t="str">
        <f>_xlfn.XLOOKUP(C748,[1]customers!A$1:A$1001,[1]customers!$G$1:$G$1001,,0)</f>
        <v>United States</v>
      </c>
      <c r="I748" t="str">
        <f>INDEX([1]products!$A$1:$G$49,MATCH([1]orders!$D748,[1]products!$A$1:$A$49,0),MATCH([1]orders!I$1,[1]products!$A$1:$G$1,0))</f>
        <v>Exc</v>
      </c>
      <c r="J748" t="str">
        <f>INDEX([1]products!$A$1:$G$49,MATCH([1]orders!$D748,[1]products!$A$1:$A$49,0),MATCH([1]orders!J$1,[1]products!$A$1:$G$1,0))</f>
        <v>M</v>
      </c>
      <c r="K748" s="11">
        <f>INDEX([1]products!$A$1:$G$49,MATCH([1]orders!$D748,[1]products!$A$1:$A$49,0),MATCH([1]orders!K$1,[1]products!$A$1:$G$1,0))</f>
        <v>2.5</v>
      </c>
      <c r="L748" s="3">
        <f>INDEX([1]products!$A$1:$G$49,MATCH([1]orders!$D748,[1]products!$A$1:$A$49,0),MATCH([1]orders!L$1,[1]products!$A$1:$G$1,0))</f>
        <v>31.624999999999996</v>
      </c>
      <c r="M748" s="3">
        <f>L748*E748</f>
        <v>63.249999999999993</v>
      </c>
      <c r="N748" t="str">
        <f>IF(I748="Rob","Robusta",IF(I748="Exc","Excelsa",IF(I748="Ara","Arabica",IF(I748="Lib","Liberica",""))))</f>
        <v>Excelsa</v>
      </c>
      <c r="O748" t="str">
        <f>IF(J748="M","Medium",IF(J748="L","Light",IF(J748="D","Dark","")))</f>
        <v>Medium</v>
      </c>
      <c r="P748" t="str">
        <f>_xlfn.XLOOKUP(C748,[1]customers!$A$1:$A$1001,[1]customers!$I$1:$I$1001,,0)</f>
        <v>No</v>
      </c>
    </row>
    <row r="749" spans="1:16" x14ac:dyDescent="0.25">
      <c r="A749" s="2" t="s">
        <v>1158</v>
      </c>
      <c r="B749" s="4">
        <v>44214</v>
      </c>
      <c r="C749" s="2" t="s">
        <v>1159</v>
      </c>
      <c r="D749" t="s">
        <v>6156</v>
      </c>
      <c r="E749" s="2">
        <v>1</v>
      </c>
      <c r="F749" s="2" t="str">
        <f>_xlfn.XLOOKUP(C749,[1]customers!$A$1:$A$1001,[1]customers!$B$1:$B$1001,,0)</f>
        <v>Cordi Switsur</v>
      </c>
      <c r="G749" s="2" t="str">
        <f>IF(_xlfn.XLOOKUP(C749,[1]customers!$A$1:$A$1001,[1]customers!$C$1:$C$1001,,0)=0,"",_xlfn.XLOOKUP(C749,[1]customers!$A$1:$A$1001,[1]customers!$C$1:$C$1001,,0))</f>
        <v>cswitsur3b@chronoengine.com</v>
      </c>
      <c r="H749" s="2" t="str">
        <f>_xlfn.XLOOKUP(C749,[1]customers!A$1:A$1001,[1]customers!$G$1:$G$1001,,0)</f>
        <v>United States</v>
      </c>
      <c r="I749" t="str">
        <f>INDEX([1]products!$A$1:$G$49,MATCH([1]orders!$D749,[1]products!$A$1:$A$49,0),MATCH([1]orders!I$1,[1]products!$A$1:$G$1,0))</f>
        <v>Exc</v>
      </c>
      <c r="J749" t="str">
        <f>INDEX([1]products!$A$1:$G$49,MATCH([1]orders!$D749,[1]products!$A$1:$A$49,0),MATCH([1]orders!J$1,[1]products!$A$1:$G$1,0))</f>
        <v>M</v>
      </c>
      <c r="K749" s="11">
        <f>INDEX([1]products!$A$1:$G$49,MATCH([1]orders!$D749,[1]products!$A$1:$A$49,0),MATCH([1]orders!K$1,[1]products!$A$1:$G$1,0))</f>
        <v>0.2</v>
      </c>
      <c r="L749" s="3">
        <f>INDEX([1]products!$A$1:$G$49,MATCH([1]orders!$D749,[1]products!$A$1:$A$49,0),MATCH([1]orders!L$1,[1]products!$A$1:$G$1,0))</f>
        <v>4.125</v>
      </c>
      <c r="M749" s="3">
        <f>L749*E749</f>
        <v>4.125</v>
      </c>
      <c r="N749" t="str">
        <f>IF(I749="Rob","Robusta",IF(I749="Exc","Excelsa",IF(I749="Ara","Arabica",IF(I749="Lib","Liberica",""))))</f>
        <v>Excelsa</v>
      </c>
      <c r="O749" t="str">
        <f>IF(J749="M","Medium",IF(J749="L","Light",IF(J749="D","Dark","")))</f>
        <v>Medium</v>
      </c>
      <c r="P749" t="str">
        <f>_xlfn.XLOOKUP(C749,[1]customers!$A$1:$A$1001,[1]customers!$I$1:$I$1001,,0)</f>
        <v>No</v>
      </c>
    </row>
    <row r="750" spans="1:16" x14ac:dyDescent="0.25">
      <c r="A750" s="2" t="s">
        <v>1158</v>
      </c>
      <c r="B750" s="4">
        <v>44215</v>
      </c>
      <c r="C750" s="2" t="s">
        <v>1159</v>
      </c>
      <c r="D750" t="s">
        <v>6167</v>
      </c>
      <c r="E750" s="2">
        <v>1</v>
      </c>
      <c r="F750" s="2" t="str">
        <f>_xlfn.XLOOKUP(C750,[1]customers!$A$1:$A$1001,[1]customers!$B$1:$B$1001,,0)</f>
        <v>Cordi Switsur</v>
      </c>
      <c r="G750" s="2" t="str">
        <f>IF(_xlfn.XLOOKUP(C750,[1]customers!$A$1:$A$1001,[1]customers!$C$1:$C$1001,,0)=0,"",_xlfn.XLOOKUP(C750,[1]customers!$A$1:$A$1001,[1]customers!$C$1:$C$1001,,0))</f>
        <v>cswitsur3b@chronoengine.com</v>
      </c>
      <c r="H750" s="2" t="str">
        <f>_xlfn.XLOOKUP(C750,[1]customers!A$1:A$1001,[1]customers!$G$1:$G$1001,,0)</f>
        <v>United States</v>
      </c>
      <c r="I750" t="str">
        <f>INDEX([1]products!$A$1:$G$49,MATCH([1]orders!$D750,[1]products!$A$1:$A$49,0),MATCH([1]orders!I$1,[1]products!$A$1:$G$1,0))</f>
        <v>Ara</v>
      </c>
      <c r="J750" t="str">
        <f>INDEX([1]products!$A$1:$G$49,MATCH([1]orders!$D750,[1]products!$A$1:$A$49,0),MATCH([1]orders!J$1,[1]products!$A$1:$G$1,0))</f>
        <v>L</v>
      </c>
      <c r="K750" s="11">
        <f>INDEX([1]products!$A$1:$G$49,MATCH([1]orders!$D750,[1]products!$A$1:$A$49,0),MATCH([1]orders!K$1,[1]products!$A$1:$G$1,0))</f>
        <v>0.2</v>
      </c>
      <c r="L750" s="3">
        <f>INDEX([1]products!$A$1:$G$49,MATCH([1]orders!$D750,[1]products!$A$1:$A$49,0),MATCH([1]orders!L$1,[1]products!$A$1:$G$1,0))</f>
        <v>3.8849999999999998</v>
      </c>
      <c r="M750" s="3">
        <f>L750*E750</f>
        <v>3.8849999999999998</v>
      </c>
      <c r="N750" t="str">
        <f>IF(I750="Rob","Robusta",IF(I750="Exc","Excelsa",IF(I750="Ara","Arabica",IF(I750="Lib","Liberica",""))))</f>
        <v>Arabica</v>
      </c>
      <c r="O750" t="str">
        <f>IF(J750="M","Medium",IF(J750="L","Light",IF(J750="D","Dark","")))</f>
        <v>Light</v>
      </c>
      <c r="P750" t="str">
        <f>_xlfn.XLOOKUP(C750,[1]customers!$A$1:$A$1001,[1]customers!$I$1:$I$1001,,0)</f>
        <v>No</v>
      </c>
    </row>
    <row r="751" spans="1:16" x14ac:dyDescent="0.25">
      <c r="A751" s="2" t="s">
        <v>1158</v>
      </c>
      <c r="B751" s="4">
        <v>44216</v>
      </c>
      <c r="C751" s="2" t="s">
        <v>1159</v>
      </c>
      <c r="D751" t="s">
        <v>6141</v>
      </c>
      <c r="E751" s="2">
        <v>5</v>
      </c>
      <c r="F751" s="2" t="str">
        <f>_xlfn.XLOOKUP(C751,[1]customers!$A$1:$A$1001,[1]customers!$B$1:$B$1001,,0)</f>
        <v>Cordi Switsur</v>
      </c>
      <c r="G751" s="2" t="str">
        <f>IF(_xlfn.XLOOKUP(C751,[1]customers!$A$1:$A$1001,[1]customers!$C$1:$C$1001,,0)=0,"",_xlfn.XLOOKUP(C751,[1]customers!$A$1:$A$1001,[1]customers!$C$1:$C$1001,,0))</f>
        <v>cswitsur3b@chronoengine.com</v>
      </c>
      <c r="H751" s="2" t="str">
        <f>_xlfn.XLOOKUP(C751,[1]customers!A$1:A$1001,[1]customers!$G$1:$G$1001,,0)</f>
        <v>United States</v>
      </c>
      <c r="I751" t="str">
        <f>INDEX([1]products!$A$1:$G$49,MATCH([1]orders!$D751,[1]products!$A$1:$A$49,0),MATCH([1]orders!I$1,[1]products!$A$1:$G$1,0))</f>
        <v>Exc</v>
      </c>
      <c r="J751" t="str">
        <f>INDEX([1]products!$A$1:$G$49,MATCH([1]orders!$D751,[1]products!$A$1:$A$49,0),MATCH([1]orders!J$1,[1]products!$A$1:$G$1,0))</f>
        <v>M</v>
      </c>
      <c r="K751" s="11">
        <f>INDEX([1]products!$A$1:$G$49,MATCH([1]orders!$D751,[1]products!$A$1:$A$49,0),MATCH([1]orders!K$1,[1]products!$A$1:$G$1,0))</f>
        <v>1</v>
      </c>
      <c r="L751" s="3">
        <f>INDEX([1]products!$A$1:$G$49,MATCH([1]orders!$D751,[1]products!$A$1:$A$49,0),MATCH([1]orders!L$1,[1]products!$A$1:$G$1,0))</f>
        <v>13.75</v>
      </c>
      <c r="M751" s="3">
        <f>L751*E751</f>
        <v>68.75</v>
      </c>
      <c r="N751" t="str">
        <f>IF(I751="Rob","Robusta",IF(I751="Exc","Excelsa",IF(I751="Ara","Arabica",IF(I751="Lib","Liberica",""))))</f>
        <v>Excelsa</v>
      </c>
      <c r="O751" t="str">
        <f>IF(J751="M","Medium",IF(J751="L","Light",IF(J751="D","Dark","")))</f>
        <v>Medium</v>
      </c>
      <c r="P751" t="str">
        <f>_xlfn.XLOOKUP(C751,[1]customers!$A$1:$A$1001,[1]customers!$I$1:$I$1001,,0)</f>
        <v>No</v>
      </c>
    </row>
    <row r="752" spans="1:16" x14ac:dyDescent="0.25">
      <c r="A752" s="2" t="s">
        <v>2391</v>
      </c>
      <c r="B752" s="4">
        <v>44217</v>
      </c>
      <c r="C752" s="2" t="s">
        <v>2331</v>
      </c>
      <c r="D752" t="s">
        <v>6185</v>
      </c>
      <c r="E752" s="2">
        <v>2</v>
      </c>
      <c r="F752" s="2" t="str">
        <f>_xlfn.XLOOKUP(C752,[1]customers!$A$1:$A$1001,[1]customers!$B$1:$B$1001,,0)</f>
        <v>Flynn Antony</v>
      </c>
      <c r="G752" s="2" t="str">
        <f>IF(_xlfn.XLOOKUP(C752,[1]customers!$A$1:$A$1001,[1]customers!$C$1:$C$1001,,0)=0,"",_xlfn.XLOOKUP(C752,[1]customers!$A$1:$A$1001,[1]customers!$C$1:$C$1001,,0))</f>
        <v/>
      </c>
      <c r="H752" s="2" t="str">
        <f>_xlfn.XLOOKUP(C752,[1]customers!A$1:A$1001,[1]customers!$G$1:$G$1001,,0)</f>
        <v>United States</v>
      </c>
      <c r="I752" t="str">
        <f>INDEX([1]products!$A$1:$G$49,MATCH([1]orders!$D752,[1]products!$A$1:$A$49,0),MATCH([1]orders!I$1,[1]products!$A$1:$G$1,0))</f>
        <v>Exc</v>
      </c>
      <c r="J752" t="str">
        <f>INDEX([1]products!$A$1:$G$49,MATCH([1]orders!$D752,[1]products!$A$1:$A$49,0),MATCH([1]orders!J$1,[1]products!$A$1:$G$1,0))</f>
        <v>D</v>
      </c>
      <c r="K752" s="11">
        <f>INDEX([1]products!$A$1:$G$49,MATCH([1]orders!$D752,[1]products!$A$1:$A$49,0),MATCH([1]orders!K$1,[1]products!$A$1:$G$1,0))</f>
        <v>2.5</v>
      </c>
      <c r="L752" s="3">
        <f>INDEX([1]products!$A$1:$G$49,MATCH([1]orders!$D752,[1]products!$A$1:$A$49,0),MATCH([1]orders!L$1,[1]products!$A$1:$G$1,0))</f>
        <v>27.945</v>
      </c>
      <c r="M752" s="3">
        <f>L752*E752</f>
        <v>55.89</v>
      </c>
      <c r="N752" t="str">
        <f>IF(I752="Rob","Robusta",IF(I752="Exc","Excelsa",IF(I752="Ara","Arabica",IF(I752="Lib","Liberica",""))))</f>
        <v>Excelsa</v>
      </c>
      <c r="O752" t="str">
        <f>IF(J752="M","Medium",IF(J752="L","Light",IF(J752="D","Dark","")))</f>
        <v>Dark</v>
      </c>
      <c r="P752" t="str">
        <f>_xlfn.XLOOKUP(C752,[1]customers!$A$1:$A$1001,[1]customers!$I$1:$I$1001,,0)</f>
        <v>No</v>
      </c>
    </row>
    <row r="753" spans="1:16" x14ac:dyDescent="0.25">
      <c r="A753" s="2" t="s">
        <v>733</v>
      </c>
      <c r="B753" s="4">
        <v>44218</v>
      </c>
      <c r="C753" s="2" t="s">
        <v>734</v>
      </c>
      <c r="D753" t="s">
        <v>6164</v>
      </c>
      <c r="E753" s="2">
        <v>2</v>
      </c>
      <c r="F753" s="2" t="str">
        <f>_xlfn.XLOOKUP(C753,[1]customers!$A$1:$A$1001,[1]customers!$B$1:$B$1001,,0)</f>
        <v>Maurie Bartol</v>
      </c>
      <c r="G753" s="2" t="str">
        <f>IF(_xlfn.XLOOKUP(C753,[1]customers!$A$1:$A$1001,[1]customers!$C$1:$C$1001,,0)=0,"",_xlfn.XLOOKUP(C753,[1]customers!$A$1:$A$1001,[1]customers!$C$1:$C$1001,,0))</f>
        <v/>
      </c>
      <c r="H753" s="2" t="str">
        <f>_xlfn.XLOOKUP(C753,[1]customers!A$1:A$1001,[1]customers!$G$1:$G$1001,,0)</f>
        <v>United States</v>
      </c>
      <c r="I753" t="str">
        <f>INDEX([1]products!$A$1:$G$49,MATCH([1]orders!$D753,[1]products!$A$1:$A$49,0),MATCH([1]orders!I$1,[1]products!$A$1:$G$1,0))</f>
        <v>Lib</v>
      </c>
      <c r="J753" t="str">
        <f>INDEX([1]products!$A$1:$G$49,MATCH([1]orders!$D753,[1]products!$A$1:$A$49,0),MATCH([1]orders!J$1,[1]products!$A$1:$G$1,0))</f>
        <v>L</v>
      </c>
      <c r="K753" s="11">
        <f>INDEX([1]products!$A$1:$G$49,MATCH([1]orders!$D753,[1]products!$A$1:$A$49,0),MATCH([1]orders!K$1,[1]products!$A$1:$G$1,0))</f>
        <v>2.5</v>
      </c>
      <c r="L753" s="3">
        <f>INDEX([1]products!$A$1:$G$49,MATCH([1]orders!$D753,[1]products!$A$1:$A$49,0),MATCH([1]orders!L$1,[1]products!$A$1:$G$1,0))</f>
        <v>36.454999999999998</v>
      </c>
      <c r="M753" s="3">
        <f>L753*E753</f>
        <v>72.91</v>
      </c>
      <c r="N753" t="str">
        <f>IF(I753="Rob","Robusta",IF(I753="Exc","Excelsa",IF(I753="Ara","Arabica",IF(I753="Lib","Liberica",""))))</f>
        <v>Liberica</v>
      </c>
      <c r="O753" t="str">
        <f>IF(J753="M","Medium",IF(J753="L","Light",IF(J753="D","Dark","")))</f>
        <v>Light</v>
      </c>
      <c r="P753" t="str">
        <f>_xlfn.XLOOKUP(C753,[1]customers!$A$1:$A$1001,[1]customers!$I$1:$I$1001,,0)</f>
        <v>No</v>
      </c>
    </row>
    <row r="754" spans="1:16" x14ac:dyDescent="0.25">
      <c r="A754" s="2" t="s">
        <v>1355</v>
      </c>
      <c r="B754" s="4">
        <v>44219</v>
      </c>
      <c r="C754" s="2" t="s">
        <v>1356</v>
      </c>
      <c r="D754" t="s">
        <v>6168</v>
      </c>
      <c r="E754" s="2">
        <v>5</v>
      </c>
      <c r="F754" s="2" t="str">
        <f>_xlfn.XLOOKUP(C754,[1]customers!$A$1:$A$1001,[1]customers!$B$1:$B$1001,,0)</f>
        <v>Jocko Pray</v>
      </c>
      <c r="G754" s="2" t="str">
        <f>IF(_xlfn.XLOOKUP(C754,[1]customers!$A$1:$A$1001,[1]customers!$C$1:$C$1001,,0)=0,"",_xlfn.XLOOKUP(C754,[1]customers!$A$1:$A$1001,[1]customers!$C$1:$C$1001,,0))</f>
        <v>jpray4a@youtube.com</v>
      </c>
      <c r="H754" s="2" t="str">
        <f>_xlfn.XLOOKUP(C754,[1]customers!A$1:A$1001,[1]customers!$G$1:$G$1001,,0)</f>
        <v>United States</v>
      </c>
      <c r="I754" t="str">
        <f>INDEX([1]products!$A$1:$G$49,MATCH([1]orders!$D754,[1]products!$A$1:$A$49,0),MATCH([1]orders!I$1,[1]products!$A$1:$G$1,0))</f>
        <v>Ara</v>
      </c>
      <c r="J754" t="str">
        <f>INDEX([1]products!$A$1:$G$49,MATCH([1]orders!$D754,[1]products!$A$1:$A$49,0),MATCH([1]orders!J$1,[1]products!$A$1:$G$1,0))</f>
        <v>D</v>
      </c>
      <c r="K754" s="11">
        <f>INDEX([1]products!$A$1:$G$49,MATCH([1]orders!$D754,[1]products!$A$1:$A$49,0),MATCH([1]orders!K$1,[1]products!$A$1:$G$1,0))</f>
        <v>2.5</v>
      </c>
      <c r="L754" s="3">
        <f>INDEX([1]products!$A$1:$G$49,MATCH([1]orders!$D754,[1]products!$A$1:$A$49,0),MATCH([1]orders!L$1,[1]products!$A$1:$G$1,0))</f>
        <v>22.884999999999998</v>
      </c>
      <c r="M754" s="3">
        <f>L754*E754</f>
        <v>114.42499999999998</v>
      </c>
      <c r="N754" t="str">
        <f>IF(I754="Rob","Robusta",IF(I754="Exc","Excelsa",IF(I754="Ara","Arabica",IF(I754="Lib","Liberica",""))))</f>
        <v>Arabica</v>
      </c>
      <c r="O754" t="str">
        <f>IF(J754="M","Medium",IF(J754="L","Light",IF(J754="D","Dark","")))</f>
        <v>Dark</v>
      </c>
      <c r="P754" t="str">
        <f>_xlfn.XLOOKUP(C754,[1]customers!$A$1:$A$1001,[1]customers!$I$1:$I$1001,,0)</f>
        <v>No</v>
      </c>
    </row>
    <row r="755" spans="1:16" x14ac:dyDescent="0.25">
      <c r="A755" s="2" t="s">
        <v>1448</v>
      </c>
      <c r="B755" s="4">
        <v>44220</v>
      </c>
      <c r="C755" s="2" t="s">
        <v>1449</v>
      </c>
      <c r="D755" t="s">
        <v>6148</v>
      </c>
      <c r="E755" s="2">
        <v>2</v>
      </c>
      <c r="F755" s="2" t="str">
        <f>_xlfn.XLOOKUP(C755,[1]customers!$A$1:$A$1001,[1]customers!$B$1:$B$1001,,0)</f>
        <v>Serena Earley</v>
      </c>
      <c r="G755" s="2" t="str">
        <f>IF(_xlfn.XLOOKUP(C755,[1]customers!$A$1:$A$1001,[1]customers!$C$1:$C$1001,,0)=0,"",_xlfn.XLOOKUP(C755,[1]customers!$A$1:$A$1001,[1]customers!$C$1:$C$1001,,0))</f>
        <v>searley4q@youku.com</v>
      </c>
      <c r="H755" s="2" t="str">
        <f>_xlfn.XLOOKUP(C755,[1]customers!A$1:A$1001,[1]customers!$G$1:$G$1001,,0)</f>
        <v>United Kingdom</v>
      </c>
      <c r="I755" t="str">
        <f>INDEX([1]products!$A$1:$G$49,MATCH([1]orders!$D755,[1]products!$A$1:$A$49,0),MATCH([1]orders!I$1,[1]products!$A$1:$G$1,0))</f>
        <v>Exc</v>
      </c>
      <c r="J755" t="str">
        <f>INDEX([1]products!$A$1:$G$49,MATCH([1]orders!$D755,[1]products!$A$1:$A$49,0),MATCH([1]orders!J$1,[1]products!$A$1:$G$1,0))</f>
        <v>L</v>
      </c>
      <c r="K755" s="11">
        <f>INDEX([1]products!$A$1:$G$49,MATCH([1]orders!$D755,[1]products!$A$1:$A$49,0),MATCH([1]orders!K$1,[1]products!$A$1:$G$1,0))</f>
        <v>2.5</v>
      </c>
      <c r="L755" s="3">
        <f>INDEX([1]products!$A$1:$G$49,MATCH([1]orders!$D755,[1]products!$A$1:$A$49,0),MATCH([1]orders!L$1,[1]products!$A$1:$G$1,0))</f>
        <v>34.154999999999994</v>
      </c>
      <c r="M755" s="3">
        <f>L755*E755</f>
        <v>68.309999999999988</v>
      </c>
      <c r="N755" t="str">
        <f>IF(I755="Rob","Robusta",IF(I755="Exc","Excelsa",IF(I755="Ara","Arabica",IF(I755="Lib","Liberica",""))))</f>
        <v>Excelsa</v>
      </c>
      <c r="O755" t="str">
        <f>IF(J755="M","Medium",IF(J755="L","Light",IF(J755="D","Dark","")))</f>
        <v>Light</v>
      </c>
      <c r="P755" t="str">
        <f>_xlfn.XLOOKUP(C755,[1]customers!$A$1:$A$1001,[1]customers!$I$1:$I$1001,,0)</f>
        <v>No</v>
      </c>
    </row>
    <row r="756" spans="1:16" x14ac:dyDescent="0.25">
      <c r="A756" s="2" t="s">
        <v>5262</v>
      </c>
      <c r="B756" s="4">
        <v>44221</v>
      </c>
      <c r="C756" s="2" t="s">
        <v>5263</v>
      </c>
      <c r="D756" t="s">
        <v>6158</v>
      </c>
      <c r="E756" s="2">
        <v>6</v>
      </c>
      <c r="F756" s="2" t="str">
        <f>_xlfn.XLOOKUP(C756,[1]customers!$A$1:$A$1001,[1]customers!$B$1:$B$1001,,0)</f>
        <v>Adelheid Gladhill</v>
      </c>
      <c r="G756" s="2" t="str">
        <f>IF(_xlfn.XLOOKUP(C756,[1]customers!$A$1:$A$1001,[1]customers!$C$1:$C$1001,,0)=0,"",_xlfn.XLOOKUP(C756,[1]customers!$A$1:$A$1001,[1]customers!$C$1:$C$1001,,0))</f>
        <v>agladhillng@stanford.edu</v>
      </c>
      <c r="H756" s="2" t="str">
        <f>_xlfn.XLOOKUP(C756,[1]customers!A$1:A$1001,[1]customers!$G$1:$G$1001,,0)</f>
        <v>United States</v>
      </c>
      <c r="I756" t="str">
        <f>INDEX([1]products!$A$1:$G$49,MATCH([1]orders!$D756,[1]products!$A$1:$A$49,0),MATCH([1]orders!I$1,[1]products!$A$1:$G$1,0))</f>
        <v>Ara</v>
      </c>
      <c r="J756" t="str">
        <f>INDEX([1]products!$A$1:$G$49,MATCH([1]orders!$D756,[1]products!$A$1:$A$49,0),MATCH([1]orders!J$1,[1]products!$A$1:$G$1,0))</f>
        <v>D</v>
      </c>
      <c r="K756" s="11">
        <f>INDEX([1]products!$A$1:$G$49,MATCH([1]orders!$D756,[1]products!$A$1:$A$49,0),MATCH([1]orders!K$1,[1]products!$A$1:$G$1,0))</f>
        <v>0.5</v>
      </c>
      <c r="L756" s="3">
        <f>INDEX([1]products!$A$1:$G$49,MATCH([1]orders!$D756,[1]products!$A$1:$A$49,0),MATCH([1]orders!L$1,[1]products!$A$1:$G$1,0))</f>
        <v>5.97</v>
      </c>
      <c r="M756" s="3">
        <f>L756*E756</f>
        <v>35.82</v>
      </c>
      <c r="N756" t="str">
        <f>IF(I756="Rob","Robusta",IF(I756="Exc","Excelsa",IF(I756="Ara","Arabica",IF(I756="Lib","Liberica",""))))</f>
        <v>Arabica</v>
      </c>
      <c r="O756" t="str">
        <f>IF(J756="M","Medium",IF(J756="L","Light",IF(J756="D","Dark","")))</f>
        <v>Dark</v>
      </c>
      <c r="P756" t="str">
        <f>_xlfn.XLOOKUP(C756,[1]customers!$A$1:$A$1001,[1]customers!$I$1:$I$1001,,0)</f>
        <v>Yes</v>
      </c>
    </row>
    <row r="757" spans="1:16" x14ac:dyDescent="0.25">
      <c r="A757" s="2" t="s">
        <v>3225</v>
      </c>
      <c r="B757" s="4">
        <v>44222</v>
      </c>
      <c r="C757" s="2" t="s">
        <v>3226</v>
      </c>
      <c r="D757" t="s">
        <v>6161</v>
      </c>
      <c r="E757" s="2">
        <v>6</v>
      </c>
      <c r="F757" s="2" t="str">
        <f>_xlfn.XLOOKUP(C757,[1]customers!$A$1:$A$1001,[1]customers!$B$1:$B$1001,,0)</f>
        <v>Keefer Cake</v>
      </c>
      <c r="G757" s="2" t="str">
        <f>IF(_xlfn.XLOOKUP(C757,[1]customers!$A$1:$A$1001,[1]customers!$C$1:$C$1001,,0)=0,"",_xlfn.XLOOKUP(C757,[1]customers!$A$1:$A$1001,[1]customers!$C$1:$C$1001,,0))</f>
        <v>kcakedg@huffingtonpost.com</v>
      </c>
      <c r="H757" s="2" t="str">
        <f>_xlfn.XLOOKUP(C757,[1]customers!A$1:A$1001,[1]customers!$G$1:$G$1001,,0)</f>
        <v>United States</v>
      </c>
      <c r="I757" t="str">
        <f>INDEX([1]products!$A$1:$G$49,MATCH([1]orders!$D757,[1]products!$A$1:$A$49,0),MATCH([1]orders!I$1,[1]products!$A$1:$G$1,0))</f>
        <v>Lib</v>
      </c>
      <c r="J757" t="str">
        <f>INDEX([1]products!$A$1:$G$49,MATCH([1]orders!$D757,[1]products!$A$1:$A$49,0),MATCH([1]orders!J$1,[1]products!$A$1:$G$1,0))</f>
        <v>L</v>
      </c>
      <c r="K757" s="11">
        <f>INDEX([1]products!$A$1:$G$49,MATCH([1]orders!$D757,[1]products!$A$1:$A$49,0),MATCH([1]orders!K$1,[1]products!$A$1:$G$1,0))</f>
        <v>0.5</v>
      </c>
      <c r="L757" s="3">
        <f>INDEX([1]products!$A$1:$G$49,MATCH([1]orders!$D757,[1]products!$A$1:$A$49,0),MATCH([1]orders!L$1,[1]products!$A$1:$G$1,0))</f>
        <v>9.51</v>
      </c>
      <c r="M757" s="3">
        <f>L757*E757</f>
        <v>57.06</v>
      </c>
      <c r="N757" t="str">
        <f>IF(I757="Rob","Robusta",IF(I757="Exc","Excelsa",IF(I757="Ara","Arabica",IF(I757="Lib","Liberica",""))))</f>
        <v>Liberica</v>
      </c>
      <c r="O757" t="str">
        <f>IF(J757="M","Medium",IF(J757="L","Light",IF(J757="D","Dark","")))</f>
        <v>Light</v>
      </c>
      <c r="P757" t="str">
        <f>_xlfn.XLOOKUP(C757,[1]customers!$A$1:$A$1001,[1]customers!$I$1:$I$1001,,0)</f>
        <v>No</v>
      </c>
    </row>
    <row r="758" spans="1:16" x14ac:dyDescent="0.25">
      <c r="A758" s="2" t="s">
        <v>4563</v>
      </c>
      <c r="B758" s="4">
        <v>44223</v>
      </c>
      <c r="C758" s="2" t="s">
        <v>4564</v>
      </c>
      <c r="D758" t="s">
        <v>6174</v>
      </c>
      <c r="E758" s="2">
        <v>3</v>
      </c>
      <c r="F758" s="2" t="str">
        <f>_xlfn.XLOOKUP(C758,[1]customers!$A$1:$A$1001,[1]customers!$B$1:$B$1001,,0)</f>
        <v>Niels Leake</v>
      </c>
      <c r="G758" s="2" t="str">
        <f>IF(_xlfn.XLOOKUP(C758,[1]customers!$A$1:$A$1001,[1]customers!$C$1:$C$1001,,0)=0,"",_xlfn.XLOOKUP(C758,[1]customers!$A$1:$A$1001,[1]customers!$C$1:$C$1001,,0))</f>
        <v>nleakek1@cmu.edu</v>
      </c>
      <c r="H758" s="2" t="str">
        <f>_xlfn.XLOOKUP(C758,[1]customers!A$1:A$1001,[1]customers!$G$1:$G$1001,,0)</f>
        <v>United States</v>
      </c>
      <c r="I758" t="str">
        <f>INDEX([1]products!$A$1:$G$49,MATCH([1]orders!$D758,[1]products!$A$1:$A$49,0),MATCH([1]orders!I$1,[1]products!$A$1:$G$1,0))</f>
        <v>Rob</v>
      </c>
      <c r="J758" t="str">
        <f>INDEX([1]products!$A$1:$G$49,MATCH([1]orders!$D758,[1]products!$A$1:$A$49,0),MATCH([1]orders!J$1,[1]products!$A$1:$G$1,0))</f>
        <v>M</v>
      </c>
      <c r="K758" s="11">
        <f>INDEX([1]products!$A$1:$G$49,MATCH([1]orders!$D758,[1]products!$A$1:$A$49,0),MATCH([1]orders!K$1,[1]products!$A$1:$G$1,0))</f>
        <v>0.2</v>
      </c>
      <c r="L758" s="3">
        <f>INDEX([1]products!$A$1:$G$49,MATCH([1]orders!$D758,[1]products!$A$1:$A$49,0),MATCH([1]orders!L$1,[1]products!$A$1:$G$1,0))</f>
        <v>2.9849999999999999</v>
      </c>
      <c r="M758" s="3">
        <f>L758*E758</f>
        <v>8.9550000000000001</v>
      </c>
      <c r="N758" t="str">
        <f>IF(I758="Rob","Robusta",IF(I758="Exc","Excelsa",IF(I758="Ara","Arabica",IF(I758="Lib","Liberica",""))))</f>
        <v>Robusta</v>
      </c>
      <c r="O758" t="str">
        <f>IF(J758="M","Medium",IF(J758="L","Light",IF(J758="D","Dark","")))</f>
        <v>Medium</v>
      </c>
      <c r="P758" t="str">
        <f>_xlfn.XLOOKUP(C758,[1]customers!$A$1:$A$1001,[1]customers!$I$1:$I$1001,,0)</f>
        <v>Yes</v>
      </c>
    </row>
    <row r="759" spans="1:16" x14ac:dyDescent="0.25">
      <c r="A759" s="2" t="s">
        <v>1117</v>
      </c>
      <c r="B759" s="4">
        <v>44224</v>
      </c>
      <c r="C759" s="2" t="s">
        <v>1118</v>
      </c>
      <c r="D759" t="s">
        <v>6155</v>
      </c>
      <c r="E759" s="2">
        <v>1</v>
      </c>
      <c r="F759" s="2" t="str">
        <f>_xlfn.XLOOKUP(C759,[1]customers!$A$1:$A$1001,[1]customers!$B$1:$B$1001,,0)</f>
        <v>Shawnee Critchlow</v>
      </c>
      <c r="G759" s="2" t="str">
        <f>IF(_xlfn.XLOOKUP(C759,[1]customers!$A$1:$A$1001,[1]customers!$C$1:$C$1001,,0)=0,"",_xlfn.XLOOKUP(C759,[1]customers!$A$1:$A$1001,[1]customers!$C$1:$C$1001,,0))</f>
        <v>scritchlow34@un.org</v>
      </c>
      <c r="H759" s="2" t="str">
        <f>_xlfn.XLOOKUP(C759,[1]customers!A$1:A$1001,[1]customers!$G$1:$G$1001,,0)</f>
        <v>United States</v>
      </c>
      <c r="I759" t="str">
        <f>INDEX([1]products!$A$1:$G$49,MATCH([1]orders!$D759,[1]products!$A$1:$A$49,0),MATCH([1]orders!I$1,[1]products!$A$1:$G$1,0))</f>
        <v>Ara</v>
      </c>
      <c r="J759" t="str">
        <f>INDEX([1]products!$A$1:$G$49,MATCH([1]orders!$D759,[1]products!$A$1:$A$49,0),MATCH([1]orders!J$1,[1]products!$A$1:$G$1,0))</f>
        <v>M</v>
      </c>
      <c r="K759" s="11">
        <f>INDEX([1]products!$A$1:$G$49,MATCH([1]orders!$D759,[1]products!$A$1:$A$49,0),MATCH([1]orders!K$1,[1]products!$A$1:$G$1,0))</f>
        <v>1</v>
      </c>
      <c r="L759" s="3">
        <f>INDEX([1]products!$A$1:$G$49,MATCH([1]orders!$D759,[1]products!$A$1:$A$49,0),MATCH([1]orders!L$1,[1]products!$A$1:$G$1,0))</f>
        <v>11.25</v>
      </c>
      <c r="M759" s="3">
        <f>L759*E759</f>
        <v>11.25</v>
      </c>
      <c r="N759" t="str">
        <f>IF(I759="Rob","Robusta",IF(I759="Exc","Excelsa",IF(I759="Ara","Arabica",IF(I759="Lib","Liberica",""))))</f>
        <v>Arabica</v>
      </c>
      <c r="O759" t="str">
        <f>IF(J759="M","Medium",IF(J759="L","Light",IF(J759="D","Dark","")))</f>
        <v>Medium</v>
      </c>
      <c r="P759" t="str">
        <f>_xlfn.XLOOKUP(C759,[1]customers!$A$1:$A$1001,[1]customers!$I$1:$I$1001,,0)</f>
        <v>No</v>
      </c>
    </row>
    <row r="760" spans="1:16" x14ac:dyDescent="0.25">
      <c r="A760" s="2" t="s">
        <v>1923</v>
      </c>
      <c r="B760" s="4">
        <v>44225</v>
      </c>
      <c r="C760" s="2" t="s">
        <v>1924</v>
      </c>
      <c r="D760" t="s">
        <v>6173</v>
      </c>
      <c r="E760" s="2">
        <v>4</v>
      </c>
      <c r="F760" s="2" t="str">
        <f>_xlfn.XLOOKUP(C760,[1]customers!$A$1:$A$1001,[1]customers!$B$1:$B$1001,,0)</f>
        <v>Rosaline McLae</v>
      </c>
      <c r="G760" s="2" t="str">
        <f>IF(_xlfn.XLOOKUP(C760,[1]customers!$A$1:$A$1001,[1]customers!$C$1:$C$1001,,0)=0,"",_xlfn.XLOOKUP(C760,[1]customers!$A$1:$A$1001,[1]customers!$C$1:$C$1001,,0))</f>
        <v>rmclae72@dailymotion.com</v>
      </c>
      <c r="H760" s="2" t="str">
        <f>_xlfn.XLOOKUP(C760,[1]customers!A$1:A$1001,[1]customers!$G$1:$G$1001,,0)</f>
        <v>United Kingdom</v>
      </c>
      <c r="I760" t="str">
        <f>INDEX([1]products!$A$1:$G$49,MATCH([1]orders!$D760,[1]products!$A$1:$A$49,0),MATCH([1]orders!I$1,[1]products!$A$1:$G$1,0))</f>
        <v>Rob</v>
      </c>
      <c r="J760" t="str">
        <f>INDEX([1]products!$A$1:$G$49,MATCH([1]orders!$D760,[1]products!$A$1:$A$49,0),MATCH([1]orders!J$1,[1]products!$A$1:$G$1,0))</f>
        <v>L</v>
      </c>
      <c r="K760" s="11">
        <f>INDEX([1]products!$A$1:$G$49,MATCH([1]orders!$D760,[1]products!$A$1:$A$49,0),MATCH([1]orders!K$1,[1]products!$A$1:$G$1,0))</f>
        <v>0.5</v>
      </c>
      <c r="L760" s="3">
        <f>INDEX([1]products!$A$1:$G$49,MATCH([1]orders!$D760,[1]products!$A$1:$A$49,0),MATCH([1]orders!L$1,[1]products!$A$1:$G$1,0))</f>
        <v>7.169999999999999</v>
      </c>
      <c r="M760" s="3">
        <f>L760*E760</f>
        <v>28.679999999999996</v>
      </c>
      <c r="N760" t="str">
        <f>IF(I760="Rob","Robusta",IF(I760="Exc","Excelsa",IF(I760="Ara","Arabica",IF(I760="Lib","Liberica",""))))</f>
        <v>Robusta</v>
      </c>
      <c r="O760" t="str">
        <f>IF(J760="M","Medium",IF(J760="L","Light",IF(J760="D","Dark","")))</f>
        <v>Light</v>
      </c>
      <c r="P760" t="str">
        <f>_xlfn.XLOOKUP(C760,[1]customers!$A$1:$A$1001,[1]customers!$I$1:$I$1001,,0)</f>
        <v>No</v>
      </c>
    </row>
    <row r="761" spans="1:16" x14ac:dyDescent="0.25">
      <c r="A761" s="2" t="s">
        <v>3532</v>
      </c>
      <c r="B761" s="4">
        <v>44226</v>
      </c>
      <c r="C761" s="2" t="s">
        <v>3533</v>
      </c>
      <c r="D761" t="s">
        <v>6163</v>
      </c>
      <c r="E761" s="2">
        <v>4</v>
      </c>
      <c r="F761" s="2" t="str">
        <f>_xlfn.XLOOKUP(C761,[1]customers!$A$1:$A$1001,[1]customers!$B$1:$B$1001,,0)</f>
        <v>Amii Gallyon</v>
      </c>
      <c r="G761" s="2" t="str">
        <f>IF(_xlfn.XLOOKUP(C761,[1]customers!$A$1:$A$1001,[1]customers!$C$1:$C$1001,,0)=0,"",_xlfn.XLOOKUP(C761,[1]customers!$A$1:$A$1001,[1]customers!$C$1:$C$1001,,0))</f>
        <v>agallyoney@engadget.com</v>
      </c>
      <c r="H761" s="2" t="str">
        <f>_xlfn.XLOOKUP(C761,[1]customers!A$1:A$1001,[1]customers!$G$1:$G$1001,,0)</f>
        <v>United States</v>
      </c>
      <c r="I761" t="str">
        <f>INDEX([1]products!$A$1:$G$49,MATCH([1]orders!$D761,[1]products!$A$1:$A$49,0),MATCH([1]orders!I$1,[1]products!$A$1:$G$1,0))</f>
        <v>Rob</v>
      </c>
      <c r="J761" t="str">
        <f>INDEX([1]products!$A$1:$G$49,MATCH([1]orders!$D761,[1]products!$A$1:$A$49,0),MATCH([1]orders!J$1,[1]products!$A$1:$G$1,0))</f>
        <v>D</v>
      </c>
      <c r="K761" s="11">
        <f>INDEX([1]products!$A$1:$G$49,MATCH([1]orders!$D761,[1]products!$A$1:$A$49,0),MATCH([1]orders!K$1,[1]products!$A$1:$G$1,0))</f>
        <v>0.2</v>
      </c>
      <c r="L761" s="3">
        <f>INDEX([1]products!$A$1:$G$49,MATCH([1]orders!$D761,[1]products!$A$1:$A$49,0),MATCH([1]orders!L$1,[1]products!$A$1:$G$1,0))</f>
        <v>2.6849999999999996</v>
      </c>
      <c r="M761" s="3">
        <f>L761*E761</f>
        <v>10.739999999999998</v>
      </c>
      <c r="N761" t="str">
        <f>IF(I761="Rob","Robusta",IF(I761="Exc","Excelsa",IF(I761="Ara","Arabica",IF(I761="Lib","Liberica",""))))</f>
        <v>Robusta</v>
      </c>
      <c r="O761" t="str">
        <f>IF(J761="M","Medium",IF(J761="L","Light",IF(J761="D","Dark","")))</f>
        <v>Dark</v>
      </c>
      <c r="P761" t="str">
        <f>_xlfn.XLOOKUP(C761,[1]customers!$A$1:$A$1001,[1]customers!$I$1:$I$1001,,0)</f>
        <v>Yes</v>
      </c>
    </row>
    <row r="762" spans="1:16" x14ac:dyDescent="0.25">
      <c r="A762" s="2" t="s">
        <v>4196</v>
      </c>
      <c r="B762" s="4">
        <v>44227</v>
      </c>
      <c r="C762" s="2" t="s">
        <v>4197</v>
      </c>
      <c r="D762" t="s">
        <v>6143</v>
      </c>
      <c r="E762" s="2">
        <v>4</v>
      </c>
      <c r="F762" s="2" t="str">
        <f>_xlfn.XLOOKUP(C762,[1]customers!$A$1:$A$1001,[1]customers!$B$1:$B$1001,,0)</f>
        <v>Sylas Jennaroy</v>
      </c>
      <c r="G762" s="2" t="str">
        <f>IF(_xlfn.XLOOKUP(C762,[1]customers!$A$1:$A$1001,[1]customers!$C$1:$C$1001,,0)=0,"",_xlfn.XLOOKUP(C762,[1]customers!$A$1:$A$1001,[1]customers!$C$1:$C$1001,,0))</f>
        <v>sjennaroyi8@purevolume.com</v>
      </c>
      <c r="H762" s="2" t="str">
        <f>_xlfn.XLOOKUP(C762,[1]customers!A$1:A$1001,[1]customers!$G$1:$G$1001,,0)</f>
        <v>United States</v>
      </c>
      <c r="I762" t="str">
        <f>INDEX([1]products!$A$1:$G$49,MATCH([1]orders!$D762,[1]products!$A$1:$A$49,0),MATCH([1]orders!I$1,[1]products!$A$1:$G$1,0))</f>
        <v>Lib</v>
      </c>
      <c r="J762" t="str">
        <f>INDEX([1]products!$A$1:$G$49,MATCH([1]orders!$D762,[1]products!$A$1:$A$49,0),MATCH([1]orders!J$1,[1]products!$A$1:$G$1,0))</f>
        <v>D</v>
      </c>
      <c r="K762" s="11">
        <f>INDEX([1]products!$A$1:$G$49,MATCH([1]orders!$D762,[1]products!$A$1:$A$49,0),MATCH([1]orders!K$1,[1]products!$A$1:$G$1,0))</f>
        <v>1</v>
      </c>
      <c r="L762" s="3">
        <f>INDEX([1]products!$A$1:$G$49,MATCH([1]orders!$D762,[1]products!$A$1:$A$49,0),MATCH([1]orders!L$1,[1]products!$A$1:$G$1,0))</f>
        <v>12.95</v>
      </c>
      <c r="M762" s="3">
        <f>L762*E762</f>
        <v>51.8</v>
      </c>
      <c r="N762" t="str">
        <f>IF(I762="Rob","Robusta",IF(I762="Exc","Excelsa",IF(I762="Ara","Arabica",IF(I762="Lib","Liberica",""))))</f>
        <v>Liberica</v>
      </c>
      <c r="O762" t="str">
        <f>IF(J762="M","Medium",IF(J762="L","Light",IF(J762="D","Dark","")))</f>
        <v>Dark</v>
      </c>
      <c r="P762" t="str">
        <f>_xlfn.XLOOKUP(C762,[1]customers!$A$1:$A$1001,[1]customers!$I$1:$I$1001,,0)</f>
        <v>No</v>
      </c>
    </row>
    <row r="763" spans="1:16" x14ac:dyDescent="0.25">
      <c r="A763" s="2" t="s">
        <v>4223</v>
      </c>
      <c r="B763" s="4">
        <v>44228</v>
      </c>
      <c r="C763" s="2" t="s">
        <v>4224</v>
      </c>
      <c r="D763" t="s">
        <v>6152</v>
      </c>
      <c r="E763" s="2">
        <v>6</v>
      </c>
      <c r="F763" s="2" t="str">
        <f>_xlfn.XLOOKUP(C763,[1]customers!$A$1:$A$1001,[1]customers!$B$1:$B$1001,,0)</f>
        <v>Annie Campsall</v>
      </c>
      <c r="G763" s="2" t="str">
        <f>IF(_xlfn.XLOOKUP(C763,[1]customers!$A$1:$A$1001,[1]customers!$C$1:$C$1001,,0)=0,"",_xlfn.XLOOKUP(C763,[1]customers!$A$1:$A$1001,[1]customers!$C$1:$C$1001,,0))</f>
        <v>acampsallid@zimbio.com</v>
      </c>
      <c r="H763" s="2" t="str">
        <f>_xlfn.XLOOKUP(C763,[1]customers!A$1:A$1001,[1]customers!$G$1:$G$1001,,0)</f>
        <v>United States</v>
      </c>
      <c r="I763" t="str">
        <f>INDEX([1]products!$A$1:$G$49,MATCH([1]orders!$D763,[1]products!$A$1:$A$49,0),MATCH([1]orders!I$1,[1]products!$A$1:$G$1,0))</f>
        <v>Ara</v>
      </c>
      <c r="J763" t="str">
        <f>INDEX([1]products!$A$1:$G$49,MATCH([1]orders!$D763,[1]products!$A$1:$A$49,0),MATCH([1]orders!J$1,[1]products!$A$1:$G$1,0))</f>
        <v>M</v>
      </c>
      <c r="K763" s="11">
        <f>INDEX([1]products!$A$1:$G$49,MATCH([1]orders!$D763,[1]products!$A$1:$A$49,0),MATCH([1]orders!K$1,[1]products!$A$1:$G$1,0))</f>
        <v>0.2</v>
      </c>
      <c r="L763" s="3">
        <f>INDEX([1]products!$A$1:$G$49,MATCH([1]orders!$D763,[1]products!$A$1:$A$49,0),MATCH([1]orders!L$1,[1]products!$A$1:$G$1,0))</f>
        <v>3.375</v>
      </c>
      <c r="M763" s="3">
        <f>L763*E763</f>
        <v>20.25</v>
      </c>
      <c r="N763" t="str">
        <f>IF(I763="Rob","Robusta",IF(I763="Exc","Excelsa",IF(I763="Ara","Arabica",IF(I763="Lib","Liberica",""))))</f>
        <v>Arabica</v>
      </c>
      <c r="O763" t="str">
        <f>IF(J763="M","Medium",IF(J763="L","Light",IF(J763="D","Dark","")))</f>
        <v>Medium</v>
      </c>
      <c r="P763" t="str">
        <f>_xlfn.XLOOKUP(C763,[1]customers!$A$1:$A$1001,[1]customers!$I$1:$I$1001,,0)</f>
        <v>Yes</v>
      </c>
    </row>
    <row r="764" spans="1:16" x14ac:dyDescent="0.25">
      <c r="A764" s="2" t="s">
        <v>1626</v>
      </c>
      <c r="B764" s="4">
        <v>44229</v>
      </c>
      <c r="C764" s="2" t="s">
        <v>1627</v>
      </c>
      <c r="D764" t="s">
        <v>6165</v>
      </c>
      <c r="E764" s="2">
        <v>6</v>
      </c>
      <c r="F764" s="2" t="str">
        <f>_xlfn.XLOOKUP(C764,[1]customers!$A$1:$A$1001,[1]customers!$B$1:$B$1001,,0)</f>
        <v>Tallie felip</v>
      </c>
      <c r="G764" s="2" t="str">
        <f>IF(_xlfn.XLOOKUP(C764,[1]customers!$A$1:$A$1001,[1]customers!$C$1:$C$1001,,0)=0,"",_xlfn.XLOOKUP(C764,[1]customers!$A$1:$A$1001,[1]customers!$C$1:$C$1001,,0))</f>
        <v>tfelip5m@typepad.com</v>
      </c>
      <c r="H764" s="2" t="str">
        <f>_xlfn.XLOOKUP(C764,[1]customers!A$1:A$1001,[1]customers!$G$1:$G$1001,,0)</f>
        <v>United States</v>
      </c>
      <c r="I764" t="str">
        <f>INDEX([1]products!$A$1:$G$49,MATCH([1]orders!$D764,[1]products!$A$1:$A$49,0),MATCH([1]orders!I$1,[1]products!$A$1:$G$1,0))</f>
        <v>Lib</v>
      </c>
      <c r="J764" t="str">
        <f>INDEX([1]products!$A$1:$G$49,MATCH([1]orders!$D764,[1]products!$A$1:$A$49,0),MATCH([1]orders!J$1,[1]products!$A$1:$G$1,0))</f>
        <v>D</v>
      </c>
      <c r="K764" s="11">
        <f>INDEX([1]products!$A$1:$G$49,MATCH([1]orders!$D764,[1]products!$A$1:$A$49,0),MATCH([1]orders!K$1,[1]products!$A$1:$G$1,0))</f>
        <v>2.5</v>
      </c>
      <c r="L764" s="3">
        <f>INDEX([1]products!$A$1:$G$49,MATCH([1]orders!$D764,[1]products!$A$1:$A$49,0),MATCH([1]orders!L$1,[1]products!$A$1:$G$1,0))</f>
        <v>29.784999999999997</v>
      </c>
      <c r="M764" s="3">
        <f>L764*E764</f>
        <v>178.70999999999998</v>
      </c>
      <c r="N764" t="str">
        <f>IF(I764="Rob","Robusta",IF(I764="Exc","Excelsa",IF(I764="Ara","Arabica",IF(I764="Lib","Liberica",""))))</f>
        <v>Liberica</v>
      </c>
      <c r="O764" t="str">
        <f>IF(J764="M","Medium",IF(J764="L","Light",IF(J764="D","Dark","")))</f>
        <v>Dark</v>
      </c>
      <c r="P764" t="str">
        <f>_xlfn.XLOOKUP(C764,[1]customers!$A$1:$A$1001,[1]customers!$I$1:$I$1001,,0)</f>
        <v>Yes</v>
      </c>
    </row>
    <row r="765" spans="1:16" x14ac:dyDescent="0.25">
      <c r="A765" s="2" t="s">
        <v>5216</v>
      </c>
      <c r="B765" s="4">
        <v>44230</v>
      </c>
      <c r="C765" s="2" t="s">
        <v>5217</v>
      </c>
      <c r="D765" t="s">
        <v>6154</v>
      </c>
      <c r="E765" s="2">
        <v>4</v>
      </c>
      <c r="F765" s="2" t="str">
        <f>_xlfn.XLOOKUP(C765,[1]customers!$A$1:$A$1001,[1]customers!$B$1:$B$1001,,0)</f>
        <v>Frans Habbergham</v>
      </c>
      <c r="G765" s="2" t="str">
        <f>IF(_xlfn.XLOOKUP(C765,[1]customers!$A$1:$A$1001,[1]customers!$C$1:$C$1001,,0)=0,"",_xlfn.XLOOKUP(C765,[1]customers!$A$1:$A$1001,[1]customers!$C$1:$C$1001,,0))</f>
        <v>fhabberghamn8@discovery.com</v>
      </c>
      <c r="H765" s="2" t="str">
        <f>_xlfn.XLOOKUP(C765,[1]customers!A$1:A$1001,[1]customers!$G$1:$G$1001,,0)</f>
        <v>United States</v>
      </c>
      <c r="I765" t="str">
        <f>INDEX([1]products!$A$1:$G$49,MATCH([1]orders!$D765,[1]products!$A$1:$A$49,0),MATCH([1]orders!I$1,[1]products!$A$1:$G$1,0))</f>
        <v>Ara</v>
      </c>
      <c r="J765" t="str">
        <f>INDEX([1]products!$A$1:$G$49,MATCH([1]orders!$D765,[1]products!$A$1:$A$49,0),MATCH([1]orders!J$1,[1]products!$A$1:$G$1,0))</f>
        <v>D</v>
      </c>
      <c r="K765" s="11">
        <f>INDEX([1]products!$A$1:$G$49,MATCH([1]orders!$D765,[1]products!$A$1:$A$49,0),MATCH([1]orders!K$1,[1]products!$A$1:$G$1,0))</f>
        <v>0.2</v>
      </c>
      <c r="L765" s="3">
        <f>INDEX([1]products!$A$1:$G$49,MATCH([1]orders!$D765,[1]products!$A$1:$A$49,0),MATCH([1]orders!L$1,[1]products!$A$1:$G$1,0))</f>
        <v>2.9849999999999999</v>
      </c>
      <c r="M765" s="3">
        <f>L765*E765</f>
        <v>11.94</v>
      </c>
      <c r="N765" t="str">
        <f>IF(I765="Rob","Robusta",IF(I765="Exc","Excelsa",IF(I765="Ara","Arabica",IF(I765="Lib","Liberica",""))))</f>
        <v>Arabica</v>
      </c>
      <c r="O765" t="str">
        <f>IF(J765="M","Medium",IF(J765="L","Light",IF(J765="D","Dark","")))</f>
        <v>Dark</v>
      </c>
      <c r="P765" t="str">
        <f>_xlfn.XLOOKUP(C765,[1]customers!$A$1:$A$1001,[1]customers!$I$1:$I$1001,,0)</f>
        <v>No</v>
      </c>
    </row>
    <row r="766" spans="1:16" x14ac:dyDescent="0.25">
      <c r="A766" s="2" t="s">
        <v>1059</v>
      </c>
      <c r="B766" s="4">
        <v>44231</v>
      </c>
      <c r="C766" s="2" t="s">
        <v>1060</v>
      </c>
      <c r="D766" t="s">
        <v>6143</v>
      </c>
      <c r="E766" s="2">
        <v>3</v>
      </c>
      <c r="F766" s="2" t="str">
        <f>_xlfn.XLOOKUP(C766,[1]customers!$A$1:$A$1001,[1]customers!$B$1:$B$1001,,0)</f>
        <v>Dyanna Aizikovitz</v>
      </c>
      <c r="G766" s="2" t="str">
        <f>IF(_xlfn.XLOOKUP(C766,[1]customers!$A$1:$A$1001,[1]customers!$C$1:$C$1001,,0)=0,"",_xlfn.XLOOKUP(C766,[1]customers!$A$1:$A$1001,[1]customers!$C$1:$C$1001,,0))</f>
        <v>daizikovitz2u@answers.com</v>
      </c>
      <c r="H766" s="2" t="str">
        <f>_xlfn.XLOOKUP(C766,[1]customers!A$1:A$1001,[1]customers!$G$1:$G$1001,,0)</f>
        <v>Ireland</v>
      </c>
      <c r="I766" t="str">
        <f>INDEX([1]products!$A$1:$G$49,MATCH([1]orders!$D766,[1]products!$A$1:$A$49,0),MATCH([1]orders!I$1,[1]products!$A$1:$G$1,0))</f>
        <v>Lib</v>
      </c>
      <c r="J766" t="str">
        <f>INDEX([1]products!$A$1:$G$49,MATCH([1]orders!$D766,[1]products!$A$1:$A$49,0),MATCH([1]orders!J$1,[1]products!$A$1:$G$1,0))</f>
        <v>D</v>
      </c>
      <c r="K766" s="11">
        <f>INDEX([1]products!$A$1:$G$49,MATCH([1]orders!$D766,[1]products!$A$1:$A$49,0),MATCH([1]orders!K$1,[1]products!$A$1:$G$1,0))</f>
        <v>1</v>
      </c>
      <c r="L766" s="3">
        <f>INDEX([1]products!$A$1:$G$49,MATCH([1]orders!$D766,[1]products!$A$1:$A$49,0),MATCH([1]orders!L$1,[1]products!$A$1:$G$1,0))</f>
        <v>12.95</v>
      </c>
      <c r="M766" s="3">
        <f>L766*E766</f>
        <v>38.849999999999994</v>
      </c>
      <c r="N766" t="str">
        <f>IF(I766="Rob","Robusta",IF(I766="Exc","Excelsa",IF(I766="Ara","Arabica",IF(I766="Lib","Liberica",""))))</f>
        <v>Liberica</v>
      </c>
      <c r="O766" t="str">
        <f>IF(J766="M","Medium",IF(J766="L","Light",IF(J766="D","Dark","")))</f>
        <v>Dark</v>
      </c>
      <c r="P766" t="str">
        <f>_xlfn.XLOOKUP(C766,[1]customers!$A$1:$A$1001,[1]customers!$I$1:$I$1001,,0)</f>
        <v>Yes</v>
      </c>
    </row>
    <row r="767" spans="1:16" x14ac:dyDescent="0.25">
      <c r="A767" s="2" t="s">
        <v>3537</v>
      </c>
      <c r="B767" s="4">
        <v>44232</v>
      </c>
      <c r="C767" s="2" t="s">
        <v>3538</v>
      </c>
      <c r="D767" t="s">
        <v>6172</v>
      </c>
      <c r="E767" s="2">
        <v>5</v>
      </c>
      <c r="F767" s="2" t="str">
        <f>_xlfn.XLOOKUP(C767,[1]customers!$A$1:$A$1001,[1]customers!$B$1:$B$1001,,0)</f>
        <v>Birgit Domange</v>
      </c>
      <c r="G767" s="2" t="str">
        <f>IF(_xlfn.XLOOKUP(C767,[1]customers!$A$1:$A$1001,[1]customers!$C$1:$C$1001,,0)=0,"",_xlfn.XLOOKUP(C767,[1]customers!$A$1:$A$1001,[1]customers!$C$1:$C$1001,,0))</f>
        <v>bdomangeez@yahoo.co.jp</v>
      </c>
      <c r="H767" s="2" t="str">
        <f>_xlfn.XLOOKUP(C767,[1]customers!A$1:A$1001,[1]customers!$G$1:$G$1001,,0)</f>
        <v>United States</v>
      </c>
      <c r="I767" t="str">
        <f>INDEX([1]products!$A$1:$G$49,MATCH([1]orders!$D767,[1]products!$A$1:$A$49,0),MATCH([1]orders!I$1,[1]products!$A$1:$G$1,0))</f>
        <v>Rob</v>
      </c>
      <c r="J767" t="str">
        <f>INDEX([1]products!$A$1:$G$49,MATCH([1]orders!$D767,[1]products!$A$1:$A$49,0),MATCH([1]orders!J$1,[1]products!$A$1:$G$1,0))</f>
        <v>D</v>
      </c>
      <c r="K767" s="11">
        <f>INDEX([1]products!$A$1:$G$49,MATCH([1]orders!$D767,[1]products!$A$1:$A$49,0),MATCH([1]orders!K$1,[1]products!$A$1:$G$1,0))</f>
        <v>0.5</v>
      </c>
      <c r="L767" s="3">
        <f>INDEX([1]products!$A$1:$G$49,MATCH([1]orders!$D767,[1]products!$A$1:$A$49,0),MATCH([1]orders!L$1,[1]products!$A$1:$G$1,0))</f>
        <v>5.3699999999999992</v>
      </c>
      <c r="M767" s="3">
        <f>L767*E767</f>
        <v>26.849999999999994</v>
      </c>
      <c r="N767" t="str">
        <f>IF(I767="Rob","Robusta",IF(I767="Exc","Excelsa",IF(I767="Ara","Arabica",IF(I767="Lib","Liberica",""))))</f>
        <v>Robusta</v>
      </c>
      <c r="O767" t="str">
        <f>IF(J767="M","Medium",IF(J767="L","Light",IF(J767="D","Dark","")))</f>
        <v>Dark</v>
      </c>
      <c r="P767" t="str">
        <f>_xlfn.XLOOKUP(C767,[1]customers!$A$1:$A$1001,[1]customers!$I$1:$I$1001,,0)</f>
        <v>No</v>
      </c>
    </row>
    <row r="768" spans="1:16" x14ac:dyDescent="0.25">
      <c r="A768" s="2" t="s">
        <v>4858</v>
      </c>
      <c r="B768" s="4">
        <v>44233</v>
      </c>
      <c r="C768" s="2" t="s">
        <v>4859</v>
      </c>
      <c r="D768" t="s">
        <v>6159</v>
      </c>
      <c r="E768" s="2">
        <v>2</v>
      </c>
      <c r="F768" s="2" t="str">
        <f>_xlfn.XLOOKUP(C768,[1]customers!$A$1:$A$1001,[1]customers!$B$1:$B$1001,,0)</f>
        <v>Alva Filipczak</v>
      </c>
      <c r="G768" s="2" t="str">
        <f>IF(_xlfn.XLOOKUP(C768,[1]customers!$A$1:$A$1001,[1]customers!$C$1:$C$1001,,0)=0,"",_xlfn.XLOOKUP(C768,[1]customers!$A$1:$A$1001,[1]customers!$C$1:$C$1001,,0))</f>
        <v>afilipczaklh@ning.com</v>
      </c>
      <c r="H768" s="2" t="str">
        <f>_xlfn.XLOOKUP(C768,[1]customers!A$1:A$1001,[1]customers!$G$1:$G$1001,,0)</f>
        <v>Ireland</v>
      </c>
      <c r="I768" t="str">
        <f>INDEX([1]products!$A$1:$G$49,MATCH([1]orders!$D768,[1]products!$A$1:$A$49,0),MATCH([1]orders!I$1,[1]products!$A$1:$G$1,0))</f>
        <v>Lib</v>
      </c>
      <c r="J768" t="str">
        <f>INDEX([1]products!$A$1:$G$49,MATCH([1]orders!$D768,[1]products!$A$1:$A$49,0),MATCH([1]orders!J$1,[1]products!$A$1:$G$1,0))</f>
        <v>M</v>
      </c>
      <c r="K768" s="11">
        <f>INDEX([1]products!$A$1:$G$49,MATCH([1]orders!$D768,[1]products!$A$1:$A$49,0),MATCH([1]orders!K$1,[1]products!$A$1:$G$1,0))</f>
        <v>0.2</v>
      </c>
      <c r="L768" s="3">
        <f>INDEX([1]products!$A$1:$G$49,MATCH([1]orders!$D768,[1]products!$A$1:$A$49,0),MATCH([1]orders!L$1,[1]products!$A$1:$G$1,0))</f>
        <v>4.3650000000000002</v>
      </c>
      <c r="M768" s="3">
        <f>L768*E768</f>
        <v>8.73</v>
      </c>
      <c r="N768" t="str">
        <f>IF(I768="Rob","Robusta",IF(I768="Exc","Excelsa",IF(I768="Ara","Arabica",IF(I768="Lib","Liberica",""))))</f>
        <v>Liberica</v>
      </c>
      <c r="O768" t="str">
        <f>IF(J768="M","Medium",IF(J768="L","Light",IF(J768="D","Dark","")))</f>
        <v>Medium</v>
      </c>
      <c r="P768" t="str">
        <f>_xlfn.XLOOKUP(C768,[1]customers!$A$1:$A$1001,[1]customers!$I$1:$I$1001,,0)</f>
        <v>No</v>
      </c>
    </row>
    <row r="769" spans="1:16" x14ac:dyDescent="0.25">
      <c r="A769" s="2" t="s">
        <v>3877</v>
      </c>
      <c r="B769" s="4">
        <v>44234</v>
      </c>
      <c r="C769" s="2" t="s">
        <v>3878</v>
      </c>
      <c r="D769" t="s">
        <v>6169</v>
      </c>
      <c r="E769" s="2">
        <v>1</v>
      </c>
      <c r="F769" s="2" t="str">
        <f>_xlfn.XLOOKUP(C769,[1]customers!$A$1:$A$1001,[1]customers!$B$1:$B$1001,,0)</f>
        <v>Peyter Lauritzen</v>
      </c>
      <c r="G769" s="2" t="str">
        <f>IF(_xlfn.XLOOKUP(C769,[1]customers!$A$1:$A$1001,[1]customers!$C$1:$C$1001,,0)=0,"",_xlfn.XLOOKUP(C769,[1]customers!$A$1:$A$1001,[1]customers!$C$1:$C$1001,,0))</f>
        <v>plauritzengo@photobucket.com</v>
      </c>
      <c r="H769" s="2" t="str">
        <f>_xlfn.XLOOKUP(C769,[1]customers!A$1:A$1001,[1]customers!$G$1:$G$1001,,0)</f>
        <v>United States</v>
      </c>
      <c r="I769" t="str">
        <f>INDEX([1]products!$A$1:$G$49,MATCH([1]orders!$D769,[1]products!$A$1:$A$49,0),MATCH([1]orders!I$1,[1]products!$A$1:$G$1,0))</f>
        <v>Lib</v>
      </c>
      <c r="J769" t="str">
        <f>INDEX([1]products!$A$1:$G$49,MATCH([1]orders!$D769,[1]products!$A$1:$A$49,0),MATCH([1]orders!J$1,[1]products!$A$1:$G$1,0))</f>
        <v>D</v>
      </c>
      <c r="K769" s="11">
        <f>INDEX([1]products!$A$1:$G$49,MATCH([1]orders!$D769,[1]products!$A$1:$A$49,0),MATCH([1]orders!K$1,[1]products!$A$1:$G$1,0))</f>
        <v>0.5</v>
      </c>
      <c r="L769" s="3">
        <f>INDEX([1]products!$A$1:$G$49,MATCH([1]orders!$D769,[1]products!$A$1:$A$49,0),MATCH([1]orders!L$1,[1]products!$A$1:$G$1,0))</f>
        <v>7.77</v>
      </c>
      <c r="M769" s="3">
        <f>L769*E769</f>
        <v>7.77</v>
      </c>
      <c r="N769" t="str">
        <f>IF(I769="Rob","Robusta",IF(I769="Exc","Excelsa",IF(I769="Ara","Arabica",IF(I769="Lib","Liberica",""))))</f>
        <v>Liberica</v>
      </c>
      <c r="O769" t="str">
        <f>IF(J769="M","Medium",IF(J769="L","Light",IF(J769="D","Dark","")))</f>
        <v>Dark</v>
      </c>
      <c r="P769" t="str">
        <f>_xlfn.XLOOKUP(C769,[1]customers!$A$1:$A$1001,[1]customers!$I$1:$I$1001,,0)</f>
        <v>No</v>
      </c>
    </row>
    <row r="770" spans="1:16" x14ac:dyDescent="0.25">
      <c r="A770" s="2" t="s">
        <v>5780</v>
      </c>
      <c r="B770" s="4">
        <v>44235</v>
      </c>
      <c r="C770" s="2" t="s">
        <v>5781</v>
      </c>
      <c r="D770" t="s">
        <v>6169</v>
      </c>
      <c r="E770" s="2">
        <v>3</v>
      </c>
      <c r="F770" s="2" t="str">
        <f>_xlfn.XLOOKUP(C770,[1]customers!$A$1:$A$1001,[1]customers!$B$1:$B$1001,,0)</f>
        <v>Devland Gritton</v>
      </c>
      <c r="G770" s="2" t="str">
        <f>IF(_xlfn.XLOOKUP(C770,[1]customers!$A$1:$A$1001,[1]customers!$C$1:$C$1001,,0)=0,"",_xlfn.XLOOKUP(C770,[1]customers!$A$1:$A$1001,[1]customers!$C$1:$C$1001,,0))</f>
        <v>dgrittonq0@nydailynews.com</v>
      </c>
      <c r="H770" s="2" t="str">
        <f>_xlfn.XLOOKUP(C770,[1]customers!A$1:A$1001,[1]customers!$G$1:$G$1001,,0)</f>
        <v>United States</v>
      </c>
      <c r="I770" t="str">
        <f>INDEX([1]products!$A$1:$G$49,MATCH([1]orders!$D770,[1]products!$A$1:$A$49,0),MATCH([1]orders!I$1,[1]products!$A$1:$G$1,0))</f>
        <v>Lib</v>
      </c>
      <c r="J770" t="str">
        <f>INDEX([1]products!$A$1:$G$49,MATCH([1]orders!$D770,[1]products!$A$1:$A$49,0),MATCH([1]orders!J$1,[1]products!$A$1:$G$1,0))</f>
        <v>D</v>
      </c>
      <c r="K770" s="11">
        <f>INDEX([1]products!$A$1:$G$49,MATCH([1]orders!$D770,[1]products!$A$1:$A$49,0),MATCH([1]orders!K$1,[1]products!$A$1:$G$1,0))</f>
        <v>0.5</v>
      </c>
      <c r="L770" s="3">
        <f>INDEX([1]products!$A$1:$G$49,MATCH([1]orders!$D770,[1]products!$A$1:$A$49,0),MATCH([1]orders!L$1,[1]products!$A$1:$G$1,0))</f>
        <v>7.77</v>
      </c>
      <c r="M770" s="3">
        <f>L770*E770</f>
        <v>23.31</v>
      </c>
      <c r="N770" t="str">
        <f>IF(I770="Rob","Robusta",IF(I770="Exc","Excelsa",IF(I770="Ara","Arabica",IF(I770="Lib","Liberica",""))))</f>
        <v>Liberica</v>
      </c>
      <c r="O770" t="str">
        <f>IF(J770="M","Medium",IF(J770="L","Light",IF(J770="D","Dark","")))</f>
        <v>Dark</v>
      </c>
      <c r="P770" t="str">
        <f>_xlfn.XLOOKUP(C770,[1]customers!$A$1:$A$1001,[1]customers!$I$1:$I$1001,,0)</f>
        <v>Yes</v>
      </c>
    </row>
    <row r="771" spans="1:16" x14ac:dyDescent="0.25">
      <c r="A771" s="2" t="s">
        <v>5780</v>
      </c>
      <c r="B771" s="4">
        <v>44236</v>
      </c>
      <c r="C771" s="2" t="s">
        <v>5781</v>
      </c>
      <c r="D771" t="s">
        <v>6151</v>
      </c>
      <c r="E771" s="2">
        <v>4</v>
      </c>
      <c r="F771" s="2" t="str">
        <f>_xlfn.XLOOKUP(C771,[1]customers!$A$1:$A$1001,[1]customers!$B$1:$B$1001,,0)</f>
        <v>Devland Gritton</v>
      </c>
      <c r="G771" s="2" t="str">
        <f>IF(_xlfn.XLOOKUP(C771,[1]customers!$A$1:$A$1001,[1]customers!$C$1:$C$1001,,0)=0,"",_xlfn.XLOOKUP(C771,[1]customers!$A$1:$A$1001,[1]customers!$C$1:$C$1001,,0))</f>
        <v>dgrittonq0@nydailynews.com</v>
      </c>
      <c r="H771" s="2" t="str">
        <f>_xlfn.XLOOKUP(C771,[1]customers!A$1:A$1001,[1]customers!$G$1:$G$1001,,0)</f>
        <v>United States</v>
      </c>
      <c r="I771" t="str">
        <f>INDEX([1]products!$A$1:$G$49,MATCH([1]orders!$D771,[1]products!$A$1:$A$49,0),MATCH([1]orders!I$1,[1]products!$A$1:$G$1,0))</f>
        <v>Rob</v>
      </c>
      <c r="J771" t="str">
        <f>INDEX([1]products!$A$1:$G$49,MATCH([1]orders!$D771,[1]products!$A$1:$A$49,0),MATCH([1]orders!J$1,[1]products!$A$1:$G$1,0))</f>
        <v>M</v>
      </c>
      <c r="K771" s="11">
        <f>INDEX([1]products!$A$1:$G$49,MATCH([1]orders!$D771,[1]products!$A$1:$A$49,0),MATCH([1]orders!K$1,[1]products!$A$1:$G$1,0))</f>
        <v>2.5</v>
      </c>
      <c r="L771" s="3">
        <f>INDEX([1]products!$A$1:$G$49,MATCH([1]orders!$D771,[1]products!$A$1:$A$49,0),MATCH([1]orders!L$1,[1]products!$A$1:$G$1,0))</f>
        <v>22.884999999999998</v>
      </c>
      <c r="M771" s="3">
        <f>L771*E771</f>
        <v>91.539999999999992</v>
      </c>
      <c r="N771" t="str">
        <f>IF(I771="Rob","Robusta",IF(I771="Exc","Excelsa",IF(I771="Ara","Arabica",IF(I771="Lib","Liberica",""))))</f>
        <v>Robusta</v>
      </c>
      <c r="O771" t="str">
        <f>IF(J771="M","Medium",IF(J771="L","Light",IF(J771="D","Dark","")))</f>
        <v>Medium</v>
      </c>
      <c r="P771" t="str">
        <f>_xlfn.XLOOKUP(C771,[1]customers!$A$1:$A$1001,[1]customers!$I$1:$I$1001,,0)</f>
        <v>Yes</v>
      </c>
    </row>
    <row r="772" spans="1:16" x14ac:dyDescent="0.25">
      <c r="A772" s="2" t="s">
        <v>5989</v>
      </c>
      <c r="B772" s="4">
        <v>44237</v>
      </c>
      <c r="C772" s="2" t="s">
        <v>5990</v>
      </c>
      <c r="D772" t="s">
        <v>6162</v>
      </c>
      <c r="E772" s="2">
        <v>6</v>
      </c>
      <c r="F772" s="2" t="str">
        <f>_xlfn.XLOOKUP(C772,[1]customers!$A$1:$A$1001,[1]customers!$B$1:$B$1001,,0)</f>
        <v>Charlean Keave</v>
      </c>
      <c r="G772" s="2" t="str">
        <f>IF(_xlfn.XLOOKUP(C772,[1]customers!$A$1:$A$1001,[1]customers!$C$1:$C$1001,,0)=0,"",_xlfn.XLOOKUP(C772,[1]customers!$A$1:$A$1001,[1]customers!$C$1:$C$1001,,0))</f>
        <v>ckeaver1@ucoz.com</v>
      </c>
      <c r="H772" s="2" t="str">
        <f>_xlfn.XLOOKUP(C772,[1]customers!A$1:A$1001,[1]customers!$G$1:$G$1001,,0)</f>
        <v>United States</v>
      </c>
      <c r="I772" t="str">
        <f>INDEX([1]products!$A$1:$G$49,MATCH([1]orders!$D772,[1]products!$A$1:$A$49,0),MATCH([1]orders!I$1,[1]products!$A$1:$G$1,0))</f>
        <v>Lib</v>
      </c>
      <c r="J772" t="str">
        <f>INDEX([1]products!$A$1:$G$49,MATCH([1]orders!$D772,[1]products!$A$1:$A$49,0),MATCH([1]orders!J$1,[1]products!$A$1:$G$1,0))</f>
        <v>M</v>
      </c>
      <c r="K772" s="11">
        <f>INDEX([1]products!$A$1:$G$49,MATCH([1]orders!$D772,[1]products!$A$1:$A$49,0),MATCH([1]orders!K$1,[1]products!$A$1:$G$1,0))</f>
        <v>1</v>
      </c>
      <c r="L772" s="3">
        <f>INDEX([1]products!$A$1:$G$49,MATCH([1]orders!$D772,[1]products!$A$1:$A$49,0),MATCH([1]orders!L$1,[1]products!$A$1:$G$1,0))</f>
        <v>14.55</v>
      </c>
      <c r="M772" s="3">
        <f>L772*E772</f>
        <v>87.300000000000011</v>
      </c>
      <c r="N772" t="str">
        <f>IF(I772="Rob","Robusta",IF(I772="Exc","Excelsa",IF(I772="Ara","Arabica",IF(I772="Lib","Liberica",""))))</f>
        <v>Liberica</v>
      </c>
      <c r="O772" t="str">
        <f>IF(J772="M","Medium",IF(J772="L","Light",IF(J772="D","Dark","")))</f>
        <v>Medium</v>
      </c>
      <c r="P772" t="str">
        <f>_xlfn.XLOOKUP(C772,[1]customers!$A$1:$A$1001,[1]customers!$I$1:$I$1001,,0)</f>
        <v>No</v>
      </c>
    </row>
    <row r="773" spans="1:16" x14ac:dyDescent="0.25">
      <c r="A773" s="2" t="s">
        <v>4280</v>
      </c>
      <c r="B773" s="4">
        <v>44238</v>
      </c>
      <c r="C773" s="2" t="s">
        <v>4281</v>
      </c>
      <c r="D773" t="s">
        <v>6179</v>
      </c>
      <c r="E773" s="2">
        <v>5</v>
      </c>
      <c r="F773" s="2" t="str">
        <f>_xlfn.XLOOKUP(C773,[1]customers!$A$1:$A$1001,[1]customers!$B$1:$B$1001,,0)</f>
        <v>Gale Heindrick</v>
      </c>
      <c r="G773" s="2" t="str">
        <f>IF(_xlfn.XLOOKUP(C773,[1]customers!$A$1:$A$1001,[1]customers!$C$1:$C$1001,,0)=0,"",_xlfn.XLOOKUP(C773,[1]customers!$A$1:$A$1001,[1]customers!$C$1:$C$1001,,0))</f>
        <v>gheindrickin@usda.gov</v>
      </c>
      <c r="H773" s="2" t="str">
        <f>_xlfn.XLOOKUP(C773,[1]customers!A$1:A$1001,[1]customers!$G$1:$G$1001,,0)</f>
        <v>United States</v>
      </c>
      <c r="I773" t="str">
        <f>INDEX([1]products!$A$1:$G$49,MATCH([1]orders!$D773,[1]products!$A$1:$A$49,0),MATCH([1]orders!I$1,[1]products!$A$1:$G$1,0))</f>
        <v>Rob</v>
      </c>
      <c r="J773" t="str">
        <f>INDEX([1]products!$A$1:$G$49,MATCH([1]orders!$D773,[1]products!$A$1:$A$49,0),MATCH([1]orders!J$1,[1]products!$A$1:$G$1,0))</f>
        <v>L</v>
      </c>
      <c r="K773" s="11">
        <f>INDEX([1]products!$A$1:$G$49,MATCH([1]orders!$D773,[1]products!$A$1:$A$49,0),MATCH([1]orders!K$1,[1]products!$A$1:$G$1,0))</f>
        <v>1</v>
      </c>
      <c r="L773" s="3">
        <f>INDEX([1]products!$A$1:$G$49,MATCH([1]orders!$D773,[1]products!$A$1:$A$49,0),MATCH([1]orders!L$1,[1]products!$A$1:$G$1,0))</f>
        <v>11.95</v>
      </c>
      <c r="M773" s="3">
        <f>L773*E773</f>
        <v>59.75</v>
      </c>
      <c r="N773" t="str">
        <f>IF(I773="Rob","Robusta",IF(I773="Exc","Excelsa",IF(I773="Ara","Arabica",IF(I773="Lib","Liberica",""))))</f>
        <v>Robusta</v>
      </c>
      <c r="O773" t="str">
        <f>IF(J773="M","Medium",IF(J773="L","Light",IF(J773="D","Dark","")))</f>
        <v>Light</v>
      </c>
      <c r="P773" t="str">
        <f>_xlfn.XLOOKUP(C773,[1]customers!$A$1:$A$1001,[1]customers!$I$1:$I$1001,,0)</f>
        <v>No</v>
      </c>
    </row>
    <row r="774" spans="1:16" x14ac:dyDescent="0.25">
      <c r="A774" s="2" t="s">
        <v>1789</v>
      </c>
      <c r="B774" s="4">
        <v>44239</v>
      </c>
      <c r="C774" s="2" t="s">
        <v>1790</v>
      </c>
      <c r="D774" t="s">
        <v>6175</v>
      </c>
      <c r="E774" s="2">
        <v>2</v>
      </c>
      <c r="F774" s="2" t="str">
        <f>_xlfn.XLOOKUP(C774,[1]customers!$A$1:$A$1001,[1]customers!$B$1:$B$1001,,0)</f>
        <v>Portie Cutchie</v>
      </c>
      <c r="G774" s="2" t="str">
        <f>IF(_xlfn.XLOOKUP(C774,[1]customers!$A$1:$A$1001,[1]customers!$C$1:$C$1001,,0)=0,"",_xlfn.XLOOKUP(C774,[1]customers!$A$1:$A$1001,[1]customers!$C$1:$C$1001,,0))</f>
        <v>pcutchie6e@globo.com</v>
      </c>
      <c r="H774" s="2" t="str">
        <f>_xlfn.XLOOKUP(C774,[1]customers!A$1:A$1001,[1]customers!$G$1:$G$1001,,0)</f>
        <v>United States</v>
      </c>
      <c r="I774" t="str">
        <f>INDEX([1]products!$A$1:$G$49,MATCH([1]orders!$D774,[1]products!$A$1:$A$49,0),MATCH([1]orders!I$1,[1]products!$A$1:$G$1,0))</f>
        <v>Ara</v>
      </c>
      <c r="J774" t="str">
        <f>INDEX([1]products!$A$1:$G$49,MATCH([1]orders!$D774,[1]products!$A$1:$A$49,0),MATCH([1]orders!J$1,[1]products!$A$1:$G$1,0))</f>
        <v>M</v>
      </c>
      <c r="K774" s="11">
        <f>INDEX([1]products!$A$1:$G$49,MATCH([1]orders!$D774,[1]products!$A$1:$A$49,0),MATCH([1]orders!K$1,[1]products!$A$1:$G$1,0))</f>
        <v>2.5</v>
      </c>
      <c r="L774" s="3">
        <f>INDEX([1]products!$A$1:$G$49,MATCH([1]orders!$D774,[1]products!$A$1:$A$49,0),MATCH([1]orders!L$1,[1]products!$A$1:$G$1,0))</f>
        <v>25.874999999999996</v>
      </c>
      <c r="M774" s="3">
        <f>L774*E774</f>
        <v>51.749999999999993</v>
      </c>
      <c r="N774" t="str">
        <f>IF(I774="Rob","Robusta",IF(I774="Exc","Excelsa",IF(I774="Ara","Arabica",IF(I774="Lib","Liberica",""))))</f>
        <v>Arabica</v>
      </c>
      <c r="O774" t="str">
        <f>IF(J774="M","Medium",IF(J774="L","Light",IF(J774="D","Dark","")))</f>
        <v>Medium</v>
      </c>
      <c r="P774" t="str">
        <f>_xlfn.XLOOKUP(C774,[1]customers!$A$1:$A$1001,[1]customers!$I$1:$I$1001,,0)</f>
        <v>No</v>
      </c>
    </row>
    <row r="775" spans="1:16" x14ac:dyDescent="0.25">
      <c r="A775" s="2" t="s">
        <v>2127</v>
      </c>
      <c r="B775" s="4">
        <v>44240</v>
      </c>
      <c r="C775" s="2" t="s">
        <v>2128</v>
      </c>
      <c r="D775" t="s">
        <v>6147</v>
      </c>
      <c r="E775" s="2">
        <v>5</v>
      </c>
      <c r="F775" s="2" t="str">
        <f>_xlfn.XLOOKUP(C775,[1]customers!$A$1:$A$1001,[1]customers!$B$1:$B$1001,,0)</f>
        <v>Domeniga Duke</v>
      </c>
      <c r="G775" s="2" t="str">
        <f>IF(_xlfn.XLOOKUP(C775,[1]customers!$A$1:$A$1001,[1]customers!$C$1:$C$1001,,0)=0,"",_xlfn.XLOOKUP(C775,[1]customers!$A$1:$A$1001,[1]customers!$C$1:$C$1001,,0))</f>
        <v>dduke82@vkontakte.ru</v>
      </c>
      <c r="H775" s="2" t="str">
        <f>_xlfn.XLOOKUP(C775,[1]customers!A$1:A$1001,[1]customers!$G$1:$G$1001,,0)</f>
        <v>United States</v>
      </c>
      <c r="I775" t="str">
        <f>INDEX([1]products!$A$1:$G$49,MATCH([1]orders!$D775,[1]products!$A$1:$A$49,0),MATCH([1]orders!I$1,[1]products!$A$1:$G$1,0))</f>
        <v>Ara</v>
      </c>
      <c r="J775" t="str">
        <f>INDEX([1]products!$A$1:$G$49,MATCH([1]orders!$D775,[1]products!$A$1:$A$49,0),MATCH([1]orders!J$1,[1]products!$A$1:$G$1,0))</f>
        <v>D</v>
      </c>
      <c r="K775" s="11">
        <f>INDEX([1]products!$A$1:$G$49,MATCH([1]orders!$D775,[1]products!$A$1:$A$49,0),MATCH([1]orders!K$1,[1]products!$A$1:$G$1,0))</f>
        <v>1</v>
      </c>
      <c r="L775" s="3">
        <f>INDEX([1]products!$A$1:$G$49,MATCH([1]orders!$D775,[1]products!$A$1:$A$49,0),MATCH([1]orders!L$1,[1]products!$A$1:$G$1,0))</f>
        <v>9.9499999999999993</v>
      </c>
      <c r="M775" s="3">
        <f>L775*E775</f>
        <v>49.75</v>
      </c>
      <c r="N775" t="str">
        <f>IF(I775="Rob","Robusta",IF(I775="Exc","Excelsa",IF(I775="Ara","Arabica",IF(I775="Lib","Liberica",""))))</f>
        <v>Arabica</v>
      </c>
      <c r="O775" t="str">
        <f>IF(J775="M","Medium",IF(J775="L","Light",IF(J775="D","Dark","")))</f>
        <v>Dark</v>
      </c>
      <c r="P775" t="str">
        <f>_xlfn.XLOOKUP(C775,[1]customers!$A$1:$A$1001,[1]customers!$I$1:$I$1001,,0)</f>
        <v>No</v>
      </c>
    </row>
    <row r="776" spans="1:16" x14ac:dyDescent="0.25">
      <c r="A776" s="2" t="s">
        <v>2256</v>
      </c>
      <c r="B776" s="4">
        <v>44241</v>
      </c>
      <c r="C776" s="2" t="s">
        <v>2257</v>
      </c>
      <c r="D776" t="s">
        <v>6138</v>
      </c>
      <c r="E776" s="2">
        <v>3</v>
      </c>
      <c r="F776" s="2" t="str">
        <f>_xlfn.XLOOKUP(C776,[1]customers!$A$1:$A$1001,[1]customers!$B$1:$B$1001,,0)</f>
        <v>Ailene Nesfield</v>
      </c>
      <c r="G776" s="2" t="str">
        <f>IF(_xlfn.XLOOKUP(C776,[1]customers!$A$1:$A$1001,[1]customers!$C$1:$C$1001,,0)=0,"",_xlfn.XLOOKUP(C776,[1]customers!$A$1:$A$1001,[1]customers!$C$1:$C$1001,,0))</f>
        <v>anesfield8p@people.com.cn</v>
      </c>
      <c r="H776" s="2" t="str">
        <f>_xlfn.XLOOKUP(C776,[1]customers!A$1:A$1001,[1]customers!$G$1:$G$1001,,0)</f>
        <v>United Kingdom</v>
      </c>
      <c r="I776" t="str">
        <f>INDEX([1]products!$A$1:$G$49,MATCH([1]orders!$D776,[1]products!$A$1:$A$49,0),MATCH([1]orders!I$1,[1]products!$A$1:$G$1,0))</f>
        <v>Rob</v>
      </c>
      <c r="J776" t="str">
        <f>INDEX([1]products!$A$1:$G$49,MATCH([1]orders!$D776,[1]products!$A$1:$A$49,0),MATCH([1]orders!J$1,[1]products!$A$1:$G$1,0))</f>
        <v>M</v>
      </c>
      <c r="K776" s="11">
        <f>INDEX([1]products!$A$1:$G$49,MATCH([1]orders!$D776,[1]products!$A$1:$A$49,0),MATCH([1]orders!K$1,[1]products!$A$1:$G$1,0))</f>
        <v>1</v>
      </c>
      <c r="L776" s="3">
        <f>INDEX([1]products!$A$1:$G$49,MATCH([1]orders!$D776,[1]products!$A$1:$A$49,0),MATCH([1]orders!L$1,[1]products!$A$1:$G$1,0))</f>
        <v>9.9499999999999993</v>
      </c>
      <c r="M776" s="3">
        <f>L776*E776</f>
        <v>29.849999999999998</v>
      </c>
      <c r="N776" t="str">
        <f>IF(I776="Rob","Robusta",IF(I776="Exc","Excelsa",IF(I776="Ara","Arabica",IF(I776="Lib","Liberica",""))))</f>
        <v>Robusta</v>
      </c>
      <c r="O776" t="str">
        <f>IF(J776="M","Medium",IF(J776="L","Light",IF(J776="D","Dark","")))</f>
        <v>Medium</v>
      </c>
      <c r="P776" t="str">
        <f>_xlfn.XLOOKUP(C776,[1]customers!$A$1:$A$1001,[1]customers!$I$1:$I$1001,,0)</f>
        <v>Yes</v>
      </c>
    </row>
    <row r="777" spans="1:16" x14ac:dyDescent="0.25">
      <c r="A777" s="2" t="s">
        <v>4145</v>
      </c>
      <c r="B777" s="4">
        <v>44242</v>
      </c>
      <c r="C777" s="2" t="s">
        <v>4146</v>
      </c>
      <c r="D777" t="s">
        <v>6161</v>
      </c>
      <c r="E777" s="2">
        <v>3</v>
      </c>
      <c r="F777" s="2" t="str">
        <f>_xlfn.XLOOKUP(C777,[1]customers!$A$1:$A$1001,[1]customers!$B$1:$B$1001,,0)</f>
        <v>Ardith Chill</v>
      </c>
      <c r="G777" s="2" t="str">
        <f>IF(_xlfn.XLOOKUP(C777,[1]customers!$A$1:$A$1001,[1]customers!$C$1:$C$1001,,0)=0,"",_xlfn.XLOOKUP(C777,[1]customers!$A$1:$A$1001,[1]customers!$C$1:$C$1001,,0))</f>
        <v>achillhz@epa.gov</v>
      </c>
      <c r="H777" s="2" t="str">
        <f>_xlfn.XLOOKUP(C777,[1]customers!A$1:A$1001,[1]customers!$G$1:$G$1001,,0)</f>
        <v>United Kingdom</v>
      </c>
      <c r="I777" t="str">
        <f>INDEX([1]products!$A$1:$G$49,MATCH([1]orders!$D777,[1]products!$A$1:$A$49,0),MATCH([1]orders!I$1,[1]products!$A$1:$G$1,0))</f>
        <v>Lib</v>
      </c>
      <c r="J777" t="str">
        <f>INDEX([1]products!$A$1:$G$49,MATCH([1]orders!$D777,[1]products!$A$1:$A$49,0),MATCH([1]orders!J$1,[1]products!$A$1:$G$1,0))</f>
        <v>L</v>
      </c>
      <c r="K777" s="11">
        <f>INDEX([1]products!$A$1:$G$49,MATCH([1]orders!$D777,[1]products!$A$1:$A$49,0),MATCH([1]orders!K$1,[1]products!$A$1:$G$1,0))</f>
        <v>0.5</v>
      </c>
      <c r="L777" s="3">
        <f>INDEX([1]products!$A$1:$G$49,MATCH([1]orders!$D777,[1]products!$A$1:$A$49,0),MATCH([1]orders!L$1,[1]products!$A$1:$G$1,0))</f>
        <v>9.51</v>
      </c>
      <c r="M777" s="3">
        <f>L777*E777</f>
        <v>28.53</v>
      </c>
      <c r="N777" t="str">
        <f>IF(I777="Rob","Robusta",IF(I777="Exc","Excelsa",IF(I777="Ara","Arabica",IF(I777="Lib","Liberica",""))))</f>
        <v>Liberica</v>
      </c>
      <c r="O777" t="str">
        <f>IF(J777="M","Medium",IF(J777="L","Light",IF(J777="D","Dark","")))</f>
        <v>Light</v>
      </c>
      <c r="P777" t="str">
        <f>_xlfn.XLOOKUP(C777,[1]customers!$A$1:$A$1001,[1]customers!$I$1:$I$1001,,0)</f>
        <v>Yes</v>
      </c>
    </row>
    <row r="778" spans="1:16" x14ac:dyDescent="0.25">
      <c r="A778" s="2" t="s">
        <v>5251</v>
      </c>
      <c r="B778" s="4">
        <v>44243</v>
      </c>
      <c r="C778" s="2" t="s">
        <v>5188</v>
      </c>
      <c r="D778" t="s">
        <v>6156</v>
      </c>
      <c r="E778" s="2">
        <v>2</v>
      </c>
      <c r="F778" s="2" t="str">
        <f>_xlfn.XLOOKUP(C778,[1]customers!$A$1:$A$1001,[1]customers!$B$1:$B$1001,,0)</f>
        <v>Odelia Skerme</v>
      </c>
      <c r="G778" s="2" t="str">
        <f>IF(_xlfn.XLOOKUP(C778,[1]customers!$A$1:$A$1001,[1]customers!$C$1:$C$1001,,0)=0,"",_xlfn.XLOOKUP(C778,[1]customers!$A$1:$A$1001,[1]customers!$C$1:$C$1001,,0))</f>
        <v>oskermen3@hatena.ne.jp</v>
      </c>
      <c r="H778" s="2" t="str">
        <f>_xlfn.XLOOKUP(C778,[1]customers!A$1:A$1001,[1]customers!$G$1:$G$1001,,0)</f>
        <v>United States</v>
      </c>
      <c r="I778" t="str">
        <f>INDEX([1]products!$A$1:$G$49,MATCH([1]orders!$D778,[1]products!$A$1:$A$49,0),MATCH([1]orders!I$1,[1]products!$A$1:$G$1,0))</f>
        <v>Exc</v>
      </c>
      <c r="J778" t="str">
        <f>INDEX([1]products!$A$1:$G$49,MATCH([1]orders!$D778,[1]products!$A$1:$A$49,0),MATCH([1]orders!J$1,[1]products!$A$1:$G$1,0))</f>
        <v>M</v>
      </c>
      <c r="K778" s="11">
        <f>INDEX([1]products!$A$1:$G$49,MATCH([1]orders!$D778,[1]products!$A$1:$A$49,0),MATCH([1]orders!K$1,[1]products!$A$1:$G$1,0))</f>
        <v>0.2</v>
      </c>
      <c r="L778" s="3">
        <f>INDEX([1]products!$A$1:$G$49,MATCH([1]orders!$D778,[1]products!$A$1:$A$49,0),MATCH([1]orders!L$1,[1]products!$A$1:$G$1,0))</f>
        <v>4.125</v>
      </c>
      <c r="M778" s="3">
        <f>L778*E778</f>
        <v>8.25</v>
      </c>
      <c r="N778" t="str">
        <f>IF(I778="Rob","Robusta",IF(I778="Exc","Excelsa",IF(I778="Ara","Arabica",IF(I778="Lib","Liberica",""))))</f>
        <v>Excelsa</v>
      </c>
      <c r="O778" t="str">
        <f>IF(J778="M","Medium",IF(J778="L","Light",IF(J778="D","Dark","")))</f>
        <v>Medium</v>
      </c>
      <c r="P778" t="str">
        <f>_xlfn.XLOOKUP(C778,[1]customers!$A$1:$A$1001,[1]customers!$I$1:$I$1001,,0)</f>
        <v>Yes</v>
      </c>
    </row>
    <row r="779" spans="1:16" x14ac:dyDescent="0.25">
      <c r="A779" s="2" t="s">
        <v>2808</v>
      </c>
      <c r="B779" s="4">
        <v>44244</v>
      </c>
      <c r="C779" s="2" t="s">
        <v>2809</v>
      </c>
      <c r="D779" t="s">
        <v>6162</v>
      </c>
      <c r="E779" s="2">
        <v>6</v>
      </c>
      <c r="F779" s="2" t="str">
        <f>_xlfn.XLOOKUP(C779,[1]customers!$A$1:$A$1001,[1]customers!$B$1:$B$1001,,0)</f>
        <v>Harwilll Bishell</v>
      </c>
      <c r="G779" s="2" t="str">
        <f>IF(_xlfn.XLOOKUP(C779,[1]customers!$A$1:$A$1001,[1]customers!$C$1:$C$1001,,0)=0,"",_xlfn.XLOOKUP(C779,[1]customers!$A$1:$A$1001,[1]customers!$C$1:$C$1001,,0))</f>
        <v/>
      </c>
      <c r="H779" s="2" t="str">
        <f>_xlfn.XLOOKUP(C779,[1]customers!A$1:A$1001,[1]customers!$G$1:$G$1001,,0)</f>
        <v>United States</v>
      </c>
      <c r="I779" t="str">
        <f>INDEX([1]products!$A$1:$G$49,MATCH([1]orders!$D779,[1]products!$A$1:$A$49,0),MATCH([1]orders!I$1,[1]products!$A$1:$G$1,0))</f>
        <v>Lib</v>
      </c>
      <c r="J779" t="str">
        <f>INDEX([1]products!$A$1:$G$49,MATCH([1]orders!$D779,[1]products!$A$1:$A$49,0),MATCH([1]orders!J$1,[1]products!$A$1:$G$1,0))</f>
        <v>M</v>
      </c>
      <c r="K779" s="11">
        <f>INDEX([1]products!$A$1:$G$49,MATCH([1]orders!$D779,[1]products!$A$1:$A$49,0),MATCH([1]orders!K$1,[1]products!$A$1:$G$1,0))</f>
        <v>1</v>
      </c>
      <c r="L779" s="3">
        <f>INDEX([1]products!$A$1:$G$49,MATCH([1]orders!$D779,[1]products!$A$1:$A$49,0),MATCH([1]orders!L$1,[1]products!$A$1:$G$1,0))</f>
        <v>14.55</v>
      </c>
      <c r="M779" s="3">
        <f>L779*E779</f>
        <v>87.300000000000011</v>
      </c>
      <c r="N779" t="str">
        <f>IF(I779="Rob","Robusta",IF(I779="Exc","Excelsa",IF(I779="Ara","Arabica",IF(I779="Lib","Liberica",""))))</f>
        <v>Liberica</v>
      </c>
      <c r="O779" t="str">
        <f>IF(J779="M","Medium",IF(J779="L","Light",IF(J779="D","Dark","")))</f>
        <v>Medium</v>
      </c>
      <c r="P779" t="str">
        <f>_xlfn.XLOOKUP(C779,[1]customers!$A$1:$A$1001,[1]customers!$I$1:$I$1001,,0)</f>
        <v>Yes</v>
      </c>
    </row>
    <row r="780" spans="1:16" x14ac:dyDescent="0.25">
      <c r="A780" s="2" t="s">
        <v>2911</v>
      </c>
      <c r="B780" s="4">
        <v>44245</v>
      </c>
      <c r="C780" s="2" t="s">
        <v>2912</v>
      </c>
      <c r="D780" t="s">
        <v>6163</v>
      </c>
      <c r="E780" s="2">
        <v>2</v>
      </c>
      <c r="F780" s="2" t="str">
        <f>_xlfn.XLOOKUP(C780,[1]customers!$A$1:$A$1001,[1]customers!$B$1:$B$1001,,0)</f>
        <v>Melosa Kippen</v>
      </c>
      <c r="G780" s="2" t="str">
        <f>IF(_xlfn.XLOOKUP(C780,[1]customers!$A$1:$A$1001,[1]customers!$C$1:$C$1001,,0)=0,"",_xlfn.XLOOKUP(C780,[1]customers!$A$1:$A$1001,[1]customers!$C$1:$C$1001,,0))</f>
        <v>mkippenby@dion.ne.jp</v>
      </c>
      <c r="H780" s="2" t="str">
        <f>_xlfn.XLOOKUP(C780,[1]customers!A$1:A$1001,[1]customers!$G$1:$G$1001,,0)</f>
        <v>United States</v>
      </c>
      <c r="I780" t="str">
        <f>INDEX([1]products!$A$1:$G$49,MATCH([1]orders!$D780,[1]products!$A$1:$A$49,0),MATCH([1]orders!I$1,[1]products!$A$1:$G$1,0))</f>
        <v>Rob</v>
      </c>
      <c r="J780" t="str">
        <f>INDEX([1]products!$A$1:$G$49,MATCH([1]orders!$D780,[1]products!$A$1:$A$49,0),MATCH([1]orders!J$1,[1]products!$A$1:$G$1,0))</f>
        <v>D</v>
      </c>
      <c r="K780" s="11">
        <f>INDEX([1]products!$A$1:$G$49,MATCH([1]orders!$D780,[1]products!$A$1:$A$49,0),MATCH([1]orders!K$1,[1]products!$A$1:$G$1,0))</f>
        <v>0.2</v>
      </c>
      <c r="L780" s="3">
        <f>INDEX([1]products!$A$1:$G$49,MATCH([1]orders!$D780,[1]products!$A$1:$A$49,0),MATCH([1]orders!L$1,[1]products!$A$1:$G$1,0))</f>
        <v>2.6849999999999996</v>
      </c>
      <c r="M780" s="3">
        <f>L780*E780</f>
        <v>5.3699999999999992</v>
      </c>
      <c r="N780" t="str">
        <f>IF(I780="Rob","Robusta",IF(I780="Exc","Excelsa",IF(I780="Ara","Arabica",IF(I780="Lib","Liberica",""))))</f>
        <v>Robusta</v>
      </c>
      <c r="O780" t="str">
        <f>IF(J780="M","Medium",IF(J780="L","Light",IF(J780="D","Dark","")))</f>
        <v>Dark</v>
      </c>
      <c r="P780" t="str">
        <f>_xlfn.XLOOKUP(C780,[1]customers!$A$1:$A$1001,[1]customers!$I$1:$I$1001,,0)</f>
        <v>Yes</v>
      </c>
    </row>
    <row r="781" spans="1:16" x14ac:dyDescent="0.25">
      <c r="A781" s="2" t="s">
        <v>4528</v>
      </c>
      <c r="B781" s="4">
        <v>44246</v>
      </c>
      <c r="C781" s="2" t="s">
        <v>4529</v>
      </c>
      <c r="D781" t="s">
        <v>6171</v>
      </c>
      <c r="E781" s="2">
        <v>6</v>
      </c>
      <c r="F781" s="2" t="str">
        <f>_xlfn.XLOOKUP(C781,[1]customers!$A$1:$A$1001,[1]customers!$B$1:$B$1001,,0)</f>
        <v>Gilberto Cornier</v>
      </c>
      <c r="G781" s="2" t="str">
        <f>IF(_xlfn.XLOOKUP(C781,[1]customers!$A$1:$A$1001,[1]customers!$C$1:$C$1001,,0)=0,"",_xlfn.XLOOKUP(C781,[1]customers!$A$1:$A$1001,[1]customers!$C$1:$C$1001,,0))</f>
        <v>gcornierjv@techcrunch.com</v>
      </c>
      <c r="H781" s="2" t="str">
        <f>_xlfn.XLOOKUP(C781,[1]customers!A$1:A$1001,[1]customers!$G$1:$G$1001,,0)</f>
        <v>United States</v>
      </c>
      <c r="I781" t="str">
        <f>INDEX([1]products!$A$1:$G$49,MATCH([1]orders!$D781,[1]products!$A$1:$A$49,0),MATCH([1]orders!I$1,[1]products!$A$1:$G$1,0))</f>
        <v>Exc</v>
      </c>
      <c r="J781" t="str">
        <f>INDEX([1]products!$A$1:$G$49,MATCH([1]orders!$D781,[1]products!$A$1:$A$49,0),MATCH([1]orders!J$1,[1]products!$A$1:$G$1,0))</f>
        <v>L</v>
      </c>
      <c r="K781" s="11">
        <f>INDEX([1]products!$A$1:$G$49,MATCH([1]orders!$D781,[1]products!$A$1:$A$49,0),MATCH([1]orders!K$1,[1]products!$A$1:$G$1,0))</f>
        <v>1</v>
      </c>
      <c r="L781" s="3">
        <f>INDEX([1]products!$A$1:$G$49,MATCH([1]orders!$D781,[1]products!$A$1:$A$49,0),MATCH([1]orders!L$1,[1]products!$A$1:$G$1,0))</f>
        <v>14.85</v>
      </c>
      <c r="M781" s="3">
        <f>L781*E781</f>
        <v>89.1</v>
      </c>
      <c r="N781" t="str">
        <f>IF(I781="Rob","Robusta",IF(I781="Exc","Excelsa",IF(I781="Ara","Arabica",IF(I781="Lib","Liberica",""))))</f>
        <v>Excelsa</v>
      </c>
      <c r="O781" t="str">
        <f>IF(J781="M","Medium",IF(J781="L","Light",IF(J781="D","Dark","")))</f>
        <v>Light</v>
      </c>
      <c r="P781" t="str">
        <f>_xlfn.XLOOKUP(C781,[1]customers!$A$1:$A$1001,[1]customers!$I$1:$I$1001,,0)</f>
        <v>No</v>
      </c>
    </row>
    <row r="782" spans="1:16" x14ac:dyDescent="0.25">
      <c r="A782" s="2" t="s">
        <v>3796</v>
      </c>
      <c r="B782" s="4">
        <v>44247</v>
      </c>
      <c r="C782" s="2" t="s">
        <v>3840</v>
      </c>
      <c r="D782" t="s">
        <v>6139</v>
      </c>
      <c r="E782" s="2">
        <v>2</v>
      </c>
      <c r="F782" s="2" t="str">
        <f>_xlfn.XLOOKUP(C782,[1]customers!$A$1:$A$1001,[1]customers!$B$1:$B$1001,,0)</f>
        <v>Cody Verissimo</v>
      </c>
      <c r="G782" s="2" t="str">
        <f>IF(_xlfn.XLOOKUP(C782,[1]customers!$A$1:$A$1001,[1]customers!$C$1:$C$1001,,0)=0,"",_xlfn.XLOOKUP(C782,[1]customers!$A$1:$A$1001,[1]customers!$C$1:$C$1001,,0))</f>
        <v>cverissimogh@theglobeandmail.com</v>
      </c>
      <c r="H782" s="2" t="str">
        <f>_xlfn.XLOOKUP(C782,[1]customers!A$1:A$1001,[1]customers!$G$1:$G$1001,,0)</f>
        <v>United Kingdom</v>
      </c>
      <c r="I782" t="str">
        <f>INDEX([1]products!$A$1:$G$49,MATCH([1]orders!$D782,[1]products!$A$1:$A$49,0),MATCH([1]orders!I$1,[1]products!$A$1:$G$1,0))</f>
        <v>Exc</v>
      </c>
      <c r="J782" t="str">
        <f>INDEX([1]products!$A$1:$G$49,MATCH([1]orders!$D782,[1]products!$A$1:$A$49,0),MATCH([1]orders!J$1,[1]products!$A$1:$G$1,0))</f>
        <v>M</v>
      </c>
      <c r="K782" s="11">
        <f>INDEX([1]products!$A$1:$G$49,MATCH([1]orders!$D782,[1]products!$A$1:$A$49,0),MATCH([1]orders!K$1,[1]products!$A$1:$G$1,0))</f>
        <v>0.5</v>
      </c>
      <c r="L782" s="3">
        <f>INDEX([1]products!$A$1:$G$49,MATCH([1]orders!$D782,[1]products!$A$1:$A$49,0),MATCH([1]orders!L$1,[1]products!$A$1:$G$1,0))</f>
        <v>8.25</v>
      </c>
      <c r="M782" s="3">
        <f>L782*E782</f>
        <v>16.5</v>
      </c>
      <c r="N782" t="str">
        <f>IF(I782="Rob","Robusta",IF(I782="Exc","Excelsa",IF(I782="Ara","Arabica",IF(I782="Lib","Liberica",""))))</f>
        <v>Excelsa</v>
      </c>
      <c r="O782" t="str">
        <f>IF(J782="M","Medium",IF(J782="L","Light",IF(J782="D","Dark","")))</f>
        <v>Medium</v>
      </c>
      <c r="P782" t="str">
        <f>_xlfn.XLOOKUP(C782,[1]customers!$A$1:$A$1001,[1]customers!$I$1:$I$1001,,0)</f>
        <v>Yes</v>
      </c>
    </row>
    <row r="783" spans="1:16" x14ac:dyDescent="0.25">
      <c r="A783" s="2" t="s">
        <v>5170</v>
      </c>
      <c r="B783" s="4">
        <v>44248</v>
      </c>
      <c r="C783" s="2" t="s">
        <v>5171</v>
      </c>
      <c r="D783" t="s">
        <v>6168</v>
      </c>
      <c r="E783" s="2">
        <v>6</v>
      </c>
      <c r="F783" s="2" t="str">
        <f>_xlfn.XLOOKUP(C783,[1]customers!$A$1:$A$1001,[1]customers!$B$1:$B$1001,,0)</f>
        <v>Adora Roubert</v>
      </c>
      <c r="G783" s="2" t="str">
        <f>IF(_xlfn.XLOOKUP(C783,[1]customers!$A$1:$A$1001,[1]customers!$C$1:$C$1001,,0)=0,"",_xlfn.XLOOKUP(C783,[1]customers!$A$1:$A$1001,[1]customers!$C$1:$C$1001,,0))</f>
        <v>aroubertn0@tmall.com</v>
      </c>
      <c r="H783" s="2" t="str">
        <f>_xlfn.XLOOKUP(C783,[1]customers!A$1:A$1001,[1]customers!$G$1:$G$1001,,0)</f>
        <v>United States</v>
      </c>
      <c r="I783" t="str">
        <f>INDEX([1]products!$A$1:$G$49,MATCH([1]orders!$D783,[1]products!$A$1:$A$49,0),MATCH([1]orders!I$1,[1]products!$A$1:$G$1,0))</f>
        <v>Ara</v>
      </c>
      <c r="J783" t="str">
        <f>INDEX([1]products!$A$1:$G$49,MATCH([1]orders!$D783,[1]products!$A$1:$A$49,0),MATCH([1]orders!J$1,[1]products!$A$1:$G$1,0))</f>
        <v>D</v>
      </c>
      <c r="K783" s="11">
        <f>INDEX([1]products!$A$1:$G$49,MATCH([1]orders!$D783,[1]products!$A$1:$A$49,0),MATCH([1]orders!K$1,[1]products!$A$1:$G$1,0))</f>
        <v>2.5</v>
      </c>
      <c r="L783" s="3">
        <f>INDEX([1]products!$A$1:$G$49,MATCH([1]orders!$D783,[1]products!$A$1:$A$49,0),MATCH([1]orders!L$1,[1]products!$A$1:$G$1,0))</f>
        <v>22.884999999999998</v>
      </c>
      <c r="M783" s="3">
        <f>L783*E783</f>
        <v>137.31</v>
      </c>
      <c r="N783" t="str">
        <f>IF(I783="Rob","Robusta",IF(I783="Exc","Excelsa",IF(I783="Ara","Arabica",IF(I783="Lib","Liberica",""))))</f>
        <v>Arabica</v>
      </c>
      <c r="O783" t="str">
        <f>IF(J783="M","Medium",IF(J783="L","Light",IF(J783="D","Dark","")))</f>
        <v>Dark</v>
      </c>
      <c r="P783" t="str">
        <f>_xlfn.XLOOKUP(C783,[1]customers!$A$1:$A$1001,[1]customers!$I$1:$I$1001,,0)</f>
        <v>Yes</v>
      </c>
    </row>
    <row r="784" spans="1:16" x14ac:dyDescent="0.25">
      <c r="A784" s="2" t="s">
        <v>3638</v>
      </c>
      <c r="B784" s="4">
        <v>44249</v>
      </c>
      <c r="C784" s="2" t="s">
        <v>3368</v>
      </c>
      <c r="D784" t="s">
        <v>6171</v>
      </c>
      <c r="E784" s="2">
        <v>4</v>
      </c>
      <c r="F784" s="2" t="str">
        <f>_xlfn.XLOOKUP(C784,[1]customers!$A$1:$A$1001,[1]customers!$B$1:$B$1001,,0)</f>
        <v>Marja Urion</v>
      </c>
      <c r="G784" s="2" t="str">
        <f>IF(_xlfn.XLOOKUP(C784,[1]customers!$A$1:$A$1001,[1]customers!$C$1:$C$1001,,0)=0,"",_xlfn.XLOOKUP(C784,[1]customers!$A$1:$A$1001,[1]customers!$C$1:$C$1001,,0))</f>
        <v>murione5@alexa.com</v>
      </c>
      <c r="H784" s="2" t="str">
        <f>_xlfn.XLOOKUP(C784,[1]customers!A$1:A$1001,[1]customers!$G$1:$G$1001,,0)</f>
        <v>Ireland</v>
      </c>
      <c r="I784" t="str">
        <f>INDEX([1]products!$A$1:$G$49,MATCH([1]orders!$D784,[1]products!$A$1:$A$49,0),MATCH([1]orders!I$1,[1]products!$A$1:$G$1,0))</f>
        <v>Exc</v>
      </c>
      <c r="J784" t="str">
        <f>INDEX([1]products!$A$1:$G$49,MATCH([1]orders!$D784,[1]products!$A$1:$A$49,0),MATCH([1]orders!J$1,[1]products!$A$1:$G$1,0))</f>
        <v>L</v>
      </c>
      <c r="K784" s="11">
        <f>INDEX([1]products!$A$1:$G$49,MATCH([1]orders!$D784,[1]products!$A$1:$A$49,0),MATCH([1]orders!K$1,[1]products!$A$1:$G$1,0))</f>
        <v>1</v>
      </c>
      <c r="L784" s="3">
        <f>INDEX([1]products!$A$1:$G$49,MATCH([1]orders!$D784,[1]products!$A$1:$A$49,0),MATCH([1]orders!L$1,[1]products!$A$1:$G$1,0))</f>
        <v>14.85</v>
      </c>
      <c r="M784" s="3">
        <f>L784*E784</f>
        <v>59.4</v>
      </c>
      <c r="N784" t="str">
        <f>IF(I784="Rob","Robusta",IF(I784="Exc","Excelsa",IF(I784="Ara","Arabica",IF(I784="Lib","Liberica",""))))</f>
        <v>Excelsa</v>
      </c>
      <c r="O784" t="str">
        <f>IF(J784="M","Medium",IF(J784="L","Light",IF(J784="D","Dark","")))</f>
        <v>Light</v>
      </c>
      <c r="P784" t="str">
        <f>_xlfn.XLOOKUP(C784,[1]customers!$A$1:$A$1001,[1]customers!$I$1:$I$1001,,0)</f>
        <v>Yes</v>
      </c>
    </row>
    <row r="785" spans="1:16" x14ac:dyDescent="0.25">
      <c r="A785" s="2" t="s">
        <v>5699</v>
      </c>
      <c r="B785" s="4">
        <v>44250</v>
      </c>
      <c r="C785" s="2" t="s">
        <v>5700</v>
      </c>
      <c r="D785" t="s">
        <v>6150</v>
      </c>
      <c r="E785" s="2">
        <v>2</v>
      </c>
      <c r="F785" s="2" t="str">
        <f>_xlfn.XLOOKUP(C785,[1]customers!$A$1:$A$1001,[1]customers!$B$1:$B$1001,,0)</f>
        <v>Mitch Attwool</v>
      </c>
      <c r="G785" s="2" t="str">
        <f>IF(_xlfn.XLOOKUP(C785,[1]customers!$A$1:$A$1001,[1]customers!$C$1:$C$1001,,0)=0,"",_xlfn.XLOOKUP(C785,[1]customers!$A$1:$A$1001,[1]customers!$C$1:$C$1001,,0))</f>
        <v>mattwoolpl@nba.com</v>
      </c>
      <c r="H785" s="2" t="str">
        <f>_xlfn.XLOOKUP(C785,[1]customers!A$1:A$1001,[1]customers!$G$1:$G$1001,,0)</f>
        <v>United States</v>
      </c>
      <c r="I785" t="str">
        <f>INDEX([1]products!$A$1:$G$49,MATCH([1]orders!$D785,[1]products!$A$1:$A$49,0),MATCH([1]orders!I$1,[1]products!$A$1:$G$1,0))</f>
        <v>Lib</v>
      </c>
      <c r="J785" t="str">
        <f>INDEX([1]products!$A$1:$G$49,MATCH([1]orders!$D785,[1]products!$A$1:$A$49,0),MATCH([1]orders!J$1,[1]products!$A$1:$G$1,0))</f>
        <v>D</v>
      </c>
      <c r="K785" s="11">
        <f>INDEX([1]products!$A$1:$G$49,MATCH([1]orders!$D785,[1]products!$A$1:$A$49,0),MATCH([1]orders!K$1,[1]products!$A$1:$G$1,0))</f>
        <v>0.2</v>
      </c>
      <c r="L785" s="3">
        <f>INDEX([1]products!$A$1:$G$49,MATCH([1]orders!$D785,[1]products!$A$1:$A$49,0),MATCH([1]orders!L$1,[1]products!$A$1:$G$1,0))</f>
        <v>3.8849999999999998</v>
      </c>
      <c r="M785" s="3">
        <f>L785*E785</f>
        <v>7.77</v>
      </c>
      <c r="N785" t="str">
        <f>IF(I785="Rob","Robusta",IF(I785="Exc","Excelsa",IF(I785="Ara","Arabica",IF(I785="Lib","Liberica",""))))</f>
        <v>Liberica</v>
      </c>
      <c r="O785" t="str">
        <f>IF(J785="M","Medium",IF(J785="L","Light",IF(J785="D","Dark","")))</f>
        <v>Dark</v>
      </c>
      <c r="P785" t="str">
        <f>_xlfn.XLOOKUP(C785,[1]customers!$A$1:$A$1001,[1]customers!$I$1:$I$1001,,0)</f>
        <v>No</v>
      </c>
    </row>
    <row r="786" spans="1:16" x14ac:dyDescent="0.25">
      <c r="A786" s="2" t="s">
        <v>1204</v>
      </c>
      <c r="B786" s="4">
        <v>44251</v>
      </c>
      <c r="C786" s="2" t="s">
        <v>1205</v>
      </c>
      <c r="D786" t="s">
        <v>6143</v>
      </c>
      <c r="E786" s="2">
        <v>6</v>
      </c>
      <c r="F786" s="2" t="str">
        <f>_xlfn.XLOOKUP(C786,[1]customers!$A$1:$A$1001,[1]customers!$B$1:$B$1001,,0)</f>
        <v>Raleigh Lepere</v>
      </c>
      <c r="G786" s="2" t="str">
        <f>IF(_xlfn.XLOOKUP(C786,[1]customers!$A$1:$A$1001,[1]customers!$C$1:$C$1001,,0)=0,"",_xlfn.XLOOKUP(C786,[1]customers!$A$1:$A$1001,[1]customers!$C$1:$C$1001,,0))</f>
        <v>rlepere3j@shop-pro.jp</v>
      </c>
      <c r="H786" s="2" t="str">
        <f>_xlfn.XLOOKUP(C786,[1]customers!A$1:A$1001,[1]customers!$G$1:$G$1001,,0)</f>
        <v>Ireland</v>
      </c>
      <c r="I786" t="str">
        <f>INDEX([1]products!$A$1:$G$49,MATCH([1]orders!$D786,[1]products!$A$1:$A$49,0),MATCH([1]orders!I$1,[1]products!$A$1:$G$1,0))</f>
        <v>Lib</v>
      </c>
      <c r="J786" t="str">
        <f>INDEX([1]products!$A$1:$G$49,MATCH([1]orders!$D786,[1]products!$A$1:$A$49,0),MATCH([1]orders!J$1,[1]products!$A$1:$G$1,0))</f>
        <v>D</v>
      </c>
      <c r="K786" s="11">
        <f>INDEX([1]products!$A$1:$G$49,MATCH([1]orders!$D786,[1]products!$A$1:$A$49,0),MATCH([1]orders!K$1,[1]products!$A$1:$G$1,0))</f>
        <v>1</v>
      </c>
      <c r="L786" s="3">
        <f>INDEX([1]products!$A$1:$G$49,MATCH([1]orders!$D786,[1]products!$A$1:$A$49,0),MATCH([1]orders!L$1,[1]products!$A$1:$G$1,0))</f>
        <v>12.95</v>
      </c>
      <c r="M786" s="3">
        <f>L786*E786</f>
        <v>77.699999999999989</v>
      </c>
      <c r="N786" t="str">
        <f>IF(I786="Rob","Robusta",IF(I786="Exc","Excelsa",IF(I786="Ara","Arabica",IF(I786="Lib","Liberica",""))))</f>
        <v>Liberica</v>
      </c>
      <c r="O786" t="str">
        <f>IF(J786="M","Medium",IF(J786="L","Light",IF(J786="D","Dark","")))</f>
        <v>Dark</v>
      </c>
      <c r="P786" t="str">
        <f>_xlfn.XLOOKUP(C786,[1]customers!$A$1:$A$1001,[1]customers!$I$1:$I$1001,,0)</f>
        <v>No</v>
      </c>
    </row>
    <row r="787" spans="1:16" x14ac:dyDescent="0.25">
      <c r="A787" s="2" t="s">
        <v>1344</v>
      </c>
      <c r="B787" s="4">
        <v>44252</v>
      </c>
      <c r="C787" s="2" t="s">
        <v>1345</v>
      </c>
      <c r="D787" t="s">
        <v>6151</v>
      </c>
      <c r="E787" s="2">
        <v>3</v>
      </c>
      <c r="F787" s="2" t="str">
        <f>_xlfn.XLOOKUP(C787,[1]customers!$A$1:$A$1001,[1]customers!$B$1:$B$1001,,0)</f>
        <v>Bettina Leffek</v>
      </c>
      <c r="G787" s="2" t="str">
        <f>IF(_xlfn.XLOOKUP(C787,[1]customers!$A$1:$A$1001,[1]customers!$C$1:$C$1001,,0)=0,"",_xlfn.XLOOKUP(C787,[1]customers!$A$1:$A$1001,[1]customers!$C$1:$C$1001,,0))</f>
        <v>bleffek48@ning.com</v>
      </c>
      <c r="H787" s="2" t="str">
        <f>_xlfn.XLOOKUP(C787,[1]customers!A$1:A$1001,[1]customers!$G$1:$G$1001,,0)</f>
        <v>United States</v>
      </c>
      <c r="I787" t="str">
        <f>INDEX([1]products!$A$1:$G$49,MATCH([1]orders!$D787,[1]products!$A$1:$A$49,0),MATCH([1]orders!I$1,[1]products!$A$1:$G$1,0))</f>
        <v>Rob</v>
      </c>
      <c r="J787" t="str">
        <f>INDEX([1]products!$A$1:$G$49,MATCH([1]orders!$D787,[1]products!$A$1:$A$49,0),MATCH([1]orders!J$1,[1]products!$A$1:$G$1,0))</f>
        <v>M</v>
      </c>
      <c r="K787" s="11">
        <f>INDEX([1]products!$A$1:$G$49,MATCH([1]orders!$D787,[1]products!$A$1:$A$49,0),MATCH([1]orders!K$1,[1]products!$A$1:$G$1,0))</f>
        <v>2.5</v>
      </c>
      <c r="L787" s="3">
        <f>INDEX([1]products!$A$1:$G$49,MATCH([1]orders!$D787,[1]products!$A$1:$A$49,0),MATCH([1]orders!L$1,[1]products!$A$1:$G$1,0))</f>
        <v>22.884999999999998</v>
      </c>
      <c r="M787" s="3">
        <f>L787*E787</f>
        <v>68.655000000000001</v>
      </c>
      <c r="N787" t="str">
        <f>IF(I787="Rob","Robusta",IF(I787="Exc","Excelsa",IF(I787="Ara","Arabica",IF(I787="Lib","Liberica",""))))</f>
        <v>Robusta</v>
      </c>
      <c r="O787" t="str">
        <f>IF(J787="M","Medium",IF(J787="L","Light",IF(J787="D","Dark","")))</f>
        <v>Medium</v>
      </c>
      <c r="P787" t="str">
        <f>_xlfn.XLOOKUP(C787,[1]customers!$A$1:$A$1001,[1]customers!$I$1:$I$1001,,0)</f>
        <v>Yes</v>
      </c>
    </row>
    <row r="788" spans="1:16" x14ac:dyDescent="0.25">
      <c r="A788" s="2" t="s">
        <v>4921</v>
      </c>
      <c r="B788" s="4">
        <v>44253</v>
      </c>
      <c r="C788" s="2" t="s">
        <v>4922</v>
      </c>
      <c r="D788" t="s">
        <v>6170</v>
      </c>
      <c r="E788" s="2">
        <v>2</v>
      </c>
      <c r="F788" s="2" t="str">
        <f>_xlfn.XLOOKUP(C788,[1]customers!$A$1:$A$1001,[1]customers!$B$1:$B$1001,,0)</f>
        <v>Graeme Whitehead</v>
      </c>
      <c r="G788" s="2" t="str">
        <f>IF(_xlfn.XLOOKUP(C788,[1]customers!$A$1:$A$1001,[1]customers!$C$1:$C$1001,,0)=0,"",_xlfn.XLOOKUP(C788,[1]customers!$A$1:$A$1001,[1]customers!$C$1:$C$1001,,0))</f>
        <v>gwhiteheadls@hp.com</v>
      </c>
      <c r="H788" s="2" t="str">
        <f>_xlfn.XLOOKUP(C788,[1]customers!A$1:A$1001,[1]customers!$G$1:$G$1001,,0)</f>
        <v>United States</v>
      </c>
      <c r="I788" t="str">
        <f>INDEX([1]products!$A$1:$G$49,MATCH([1]orders!$D788,[1]products!$A$1:$A$49,0),MATCH([1]orders!I$1,[1]products!$A$1:$G$1,0))</f>
        <v>Lib</v>
      </c>
      <c r="J788" t="str">
        <f>INDEX([1]products!$A$1:$G$49,MATCH([1]orders!$D788,[1]products!$A$1:$A$49,0),MATCH([1]orders!J$1,[1]products!$A$1:$G$1,0))</f>
        <v>L</v>
      </c>
      <c r="K788" s="11">
        <f>INDEX([1]products!$A$1:$G$49,MATCH([1]orders!$D788,[1]products!$A$1:$A$49,0),MATCH([1]orders!K$1,[1]products!$A$1:$G$1,0))</f>
        <v>1</v>
      </c>
      <c r="L788" s="3">
        <f>INDEX([1]products!$A$1:$G$49,MATCH([1]orders!$D788,[1]products!$A$1:$A$49,0),MATCH([1]orders!L$1,[1]products!$A$1:$G$1,0))</f>
        <v>15.85</v>
      </c>
      <c r="M788" s="3">
        <f>L788*E788</f>
        <v>31.7</v>
      </c>
      <c r="N788" t="str">
        <f>IF(I788="Rob","Robusta",IF(I788="Exc","Excelsa",IF(I788="Ara","Arabica",IF(I788="Lib","Liberica",""))))</f>
        <v>Liberica</v>
      </c>
      <c r="O788" t="str">
        <f>IF(J788="M","Medium",IF(J788="L","Light",IF(J788="D","Dark","")))</f>
        <v>Light</v>
      </c>
      <c r="P788" t="str">
        <f>_xlfn.XLOOKUP(C788,[1]customers!$A$1:$A$1001,[1]customers!$I$1:$I$1001,,0)</f>
        <v>No</v>
      </c>
    </row>
    <row r="789" spans="1:16" x14ac:dyDescent="0.25">
      <c r="A789" s="2" t="s">
        <v>5643</v>
      </c>
      <c r="B789" s="4">
        <v>44254</v>
      </c>
      <c r="C789" s="2" t="s">
        <v>5644</v>
      </c>
      <c r="D789" t="s">
        <v>6155</v>
      </c>
      <c r="E789" s="2">
        <v>4</v>
      </c>
      <c r="F789" s="2" t="str">
        <f>_xlfn.XLOOKUP(C789,[1]customers!$A$1:$A$1001,[1]customers!$B$1:$B$1001,,0)</f>
        <v>Mindy Bogey</v>
      </c>
      <c r="G789" s="2" t="str">
        <f>IF(_xlfn.XLOOKUP(C789,[1]customers!$A$1:$A$1001,[1]customers!$C$1:$C$1001,,0)=0,"",_xlfn.XLOOKUP(C789,[1]customers!$A$1:$A$1001,[1]customers!$C$1:$C$1001,,0))</f>
        <v>mbogeypb@thetimes.co.uk</v>
      </c>
      <c r="H789" s="2" t="str">
        <f>_xlfn.XLOOKUP(C789,[1]customers!A$1:A$1001,[1]customers!$G$1:$G$1001,,0)</f>
        <v>United States</v>
      </c>
      <c r="I789" t="str">
        <f>INDEX([1]products!$A$1:$G$49,MATCH([1]orders!$D789,[1]products!$A$1:$A$49,0),MATCH([1]orders!I$1,[1]products!$A$1:$G$1,0))</f>
        <v>Ara</v>
      </c>
      <c r="J789" t="str">
        <f>INDEX([1]products!$A$1:$G$49,MATCH([1]orders!$D789,[1]products!$A$1:$A$49,0),MATCH([1]orders!J$1,[1]products!$A$1:$G$1,0))</f>
        <v>M</v>
      </c>
      <c r="K789" s="11">
        <f>INDEX([1]products!$A$1:$G$49,MATCH([1]orders!$D789,[1]products!$A$1:$A$49,0),MATCH([1]orders!K$1,[1]products!$A$1:$G$1,0))</f>
        <v>1</v>
      </c>
      <c r="L789" s="3">
        <f>INDEX([1]products!$A$1:$G$49,MATCH([1]orders!$D789,[1]products!$A$1:$A$49,0),MATCH([1]orders!L$1,[1]products!$A$1:$G$1,0))</f>
        <v>11.25</v>
      </c>
      <c r="M789" s="3">
        <f>L789*E789</f>
        <v>45</v>
      </c>
      <c r="N789" t="str">
        <f>IF(I789="Rob","Robusta",IF(I789="Exc","Excelsa",IF(I789="Ara","Arabica",IF(I789="Lib","Liberica",""))))</f>
        <v>Arabica</v>
      </c>
      <c r="O789" t="str">
        <f>IF(J789="M","Medium",IF(J789="L","Light",IF(J789="D","Dark","")))</f>
        <v>Medium</v>
      </c>
      <c r="P789" t="str">
        <f>_xlfn.XLOOKUP(C789,[1]customers!$A$1:$A$1001,[1]customers!$I$1:$I$1001,,0)</f>
        <v>Yes</v>
      </c>
    </row>
    <row r="790" spans="1:16" x14ac:dyDescent="0.25">
      <c r="A790" s="2" t="s">
        <v>1520</v>
      </c>
      <c r="B790" s="4">
        <v>44255</v>
      </c>
      <c r="C790" s="2" t="s">
        <v>1521</v>
      </c>
      <c r="D790" t="s">
        <v>6156</v>
      </c>
      <c r="E790" s="2">
        <v>2</v>
      </c>
      <c r="F790" s="2" t="str">
        <f>_xlfn.XLOOKUP(C790,[1]customers!$A$1:$A$1001,[1]customers!$B$1:$B$1001,,0)</f>
        <v>Tory Walas</v>
      </c>
      <c r="G790" s="2" t="str">
        <f>IF(_xlfn.XLOOKUP(C790,[1]customers!$A$1:$A$1001,[1]customers!$C$1:$C$1001,,0)=0,"",_xlfn.XLOOKUP(C790,[1]customers!$A$1:$A$1001,[1]customers!$C$1:$C$1001,,0))</f>
        <v>twalas53@google.ca</v>
      </c>
      <c r="H790" s="2" t="str">
        <f>_xlfn.XLOOKUP(C790,[1]customers!A$1:A$1001,[1]customers!$G$1:$G$1001,,0)</f>
        <v>United States</v>
      </c>
      <c r="I790" t="str">
        <f>INDEX([1]products!$A$1:$G$49,MATCH([1]orders!$D790,[1]products!$A$1:$A$49,0),MATCH([1]orders!I$1,[1]products!$A$1:$G$1,0))</f>
        <v>Exc</v>
      </c>
      <c r="J790" t="str">
        <f>INDEX([1]products!$A$1:$G$49,MATCH([1]orders!$D790,[1]products!$A$1:$A$49,0),MATCH([1]orders!J$1,[1]products!$A$1:$G$1,0))</f>
        <v>M</v>
      </c>
      <c r="K790" s="11">
        <f>INDEX([1]products!$A$1:$G$49,MATCH([1]orders!$D790,[1]products!$A$1:$A$49,0),MATCH([1]orders!K$1,[1]products!$A$1:$G$1,0))</f>
        <v>0.2</v>
      </c>
      <c r="L790" s="3">
        <f>INDEX([1]products!$A$1:$G$49,MATCH([1]orders!$D790,[1]products!$A$1:$A$49,0),MATCH([1]orders!L$1,[1]products!$A$1:$G$1,0))</f>
        <v>4.125</v>
      </c>
      <c r="M790" s="3">
        <f>L790*E790</f>
        <v>8.25</v>
      </c>
      <c r="N790" t="str">
        <f>IF(I790="Rob","Robusta",IF(I790="Exc","Excelsa",IF(I790="Ara","Arabica",IF(I790="Lib","Liberica",""))))</f>
        <v>Excelsa</v>
      </c>
      <c r="O790" t="str">
        <f>IF(J790="M","Medium",IF(J790="L","Light",IF(J790="D","Dark","")))</f>
        <v>Medium</v>
      </c>
      <c r="P790" t="str">
        <f>_xlfn.XLOOKUP(C790,[1]customers!$A$1:$A$1001,[1]customers!$I$1:$I$1001,,0)</f>
        <v>No</v>
      </c>
    </row>
    <row r="791" spans="1:16" x14ac:dyDescent="0.25">
      <c r="A791" s="2" t="s">
        <v>1736</v>
      </c>
      <c r="B791" s="4">
        <v>44256</v>
      </c>
      <c r="C791" s="2" t="s">
        <v>1737</v>
      </c>
      <c r="D791" t="s">
        <v>6140</v>
      </c>
      <c r="E791" s="2">
        <v>6</v>
      </c>
      <c r="F791" s="2" t="str">
        <f>_xlfn.XLOOKUP(C791,[1]customers!$A$1:$A$1001,[1]customers!$B$1:$B$1001,,0)</f>
        <v>Lenka Rushmer</v>
      </c>
      <c r="G791" s="2" t="str">
        <f>IF(_xlfn.XLOOKUP(C791,[1]customers!$A$1:$A$1001,[1]customers!$C$1:$C$1001,,0)=0,"",_xlfn.XLOOKUP(C791,[1]customers!$A$1:$A$1001,[1]customers!$C$1:$C$1001,,0))</f>
        <v>lrushmer65@europa.eu</v>
      </c>
      <c r="H791" s="2" t="str">
        <f>_xlfn.XLOOKUP(C791,[1]customers!A$1:A$1001,[1]customers!$G$1:$G$1001,,0)</f>
        <v>United States</v>
      </c>
      <c r="I791" t="str">
        <f>INDEX([1]products!$A$1:$G$49,MATCH([1]orders!$D791,[1]products!$A$1:$A$49,0),MATCH([1]orders!I$1,[1]products!$A$1:$G$1,0))</f>
        <v>Ara</v>
      </c>
      <c r="J791" t="str">
        <f>INDEX([1]products!$A$1:$G$49,MATCH([1]orders!$D791,[1]products!$A$1:$A$49,0),MATCH([1]orders!J$1,[1]products!$A$1:$G$1,0))</f>
        <v>L</v>
      </c>
      <c r="K791" s="11">
        <f>INDEX([1]products!$A$1:$G$49,MATCH([1]orders!$D791,[1]products!$A$1:$A$49,0),MATCH([1]orders!K$1,[1]products!$A$1:$G$1,0))</f>
        <v>1</v>
      </c>
      <c r="L791" s="3">
        <f>INDEX([1]products!$A$1:$G$49,MATCH([1]orders!$D791,[1]products!$A$1:$A$49,0),MATCH([1]orders!L$1,[1]products!$A$1:$G$1,0))</f>
        <v>12.95</v>
      </c>
      <c r="M791" s="3">
        <f>L791*E791</f>
        <v>77.699999999999989</v>
      </c>
      <c r="N791" t="str">
        <f>IF(I791="Rob","Robusta",IF(I791="Exc","Excelsa",IF(I791="Ara","Arabica",IF(I791="Lib","Liberica",""))))</f>
        <v>Arabica</v>
      </c>
      <c r="O791" t="str">
        <f>IF(J791="M","Medium",IF(J791="L","Light",IF(J791="D","Dark","")))</f>
        <v>Light</v>
      </c>
      <c r="P791" t="str">
        <f>_xlfn.XLOOKUP(C791,[1]customers!$A$1:$A$1001,[1]customers!$I$1:$I$1001,,0)</f>
        <v>Yes</v>
      </c>
    </row>
    <row r="792" spans="1:16" x14ac:dyDescent="0.25">
      <c r="A792" s="2" t="s">
        <v>1946</v>
      </c>
      <c r="B792" s="4">
        <v>44257</v>
      </c>
      <c r="C792" s="2" t="s">
        <v>1947</v>
      </c>
      <c r="D792" t="s">
        <v>6185</v>
      </c>
      <c r="E792" s="2">
        <v>5</v>
      </c>
      <c r="F792" s="2" t="str">
        <f>_xlfn.XLOOKUP(C792,[1]customers!$A$1:$A$1001,[1]customers!$B$1:$B$1001,,0)</f>
        <v>Cobby Cromwell</v>
      </c>
      <c r="G792" s="2" t="str">
        <f>IF(_xlfn.XLOOKUP(C792,[1]customers!$A$1:$A$1001,[1]customers!$C$1:$C$1001,,0)=0,"",_xlfn.XLOOKUP(C792,[1]customers!$A$1:$A$1001,[1]customers!$C$1:$C$1001,,0))</f>
        <v>ccromwell76@desdev.cn</v>
      </c>
      <c r="H792" s="2" t="str">
        <f>_xlfn.XLOOKUP(C792,[1]customers!A$1:A$1001,[1]customers!$G$1:$G$1001,,0)</f>
        <v>United States</v>
      </c>
      <c r="I792" t="str">
        <f>INDEX([1]products!$A$1:$G$49,MATCH([1]orders!$D792,[1]products!$A$1:$A$49,0),MATCH([1]orders!I$1,[1]products!$A$1:$G$1,0))</f>
        <v>Exc</v>
      </c>
      <c r="J792" t="str">
        <f>INDEX([1]products!$A$1:$G$49,MATCH([1]orders!$D792,[1]products!$A$1:$A$49,0),MATCH([1]orders!J$1,[1]products!$A$1:$G$1,0))</f>
        <v>D</v>
      </c>
      <c r="K792" s="11">
        <f>INDEX([1]products!$A$1:$G$49,MATCH([1]orders!$D792,[1]products!$A$1:$A$49,0),MATCH([1]orders!K$1,[1]products!$A$1:$G$1,0))</f>
        <v>2.5</v>
      </c>
      <c r="L792" s="3">
        <f>INDEX([1]products!$A$1:$G$49,MATCH([1]orders!$D792,[1]products!$A$1:$A$49,0),MATCH([1]orders!L$1,[1]products!$A$1:$G$1,0))</f>
        <v>27.945</v>
      </c>
      <c r="M792" s="3">
        <f>L792*E792</f>
        <v>139.72499999999999</v>
      </c>
      <c r="N792" t="str">
        <f>IF(I792="Rob","Robusta",IF(I792="Exc","Excelsa",IF(I792="Ara","Arabica",IF(I792="Lib","Liberica",""))))</f>
        <v>Excelsa</v>
      </c>
      <c r="O792" t="str">
        <f>IF(J792="M","Medium",IF(J792="L","Light",IF(J792="D","Dark","")))</f>
        <v>Dark</v>
      </c>
      <c r="P792" t="str">
        <f>_xlfn.XLOOKUP(C792,[1]customers!$A$1:$A$1001,[1]customers!$I$1:$I$1001,,0)</f>
        <v>No</v>
      </c>
    </row>
    <row r="793" spans="1:16" x14ac:dyDescent="0.25">
      <c r="A793" s="2" t="s">
        <v>1401</v>
      </c>
      <c r="B793" s="4">
        <v>44258</v>
      </c>
      <c r="C793" s="2" t="s">
        <v>1402</v>
      </c>
      <c r="D793" t="s">
        <v>6144</v>
      </c>
      <c r="E793" s="2">
        <v>3</v>
      </c>
      <c r="F793" s="2" t="str">
        <f>_xlfn.XLOOKUP(C793,[1]customers!$A$1:$A$1001,[1]customers!$B$1:$B$1001,,0)</f>
        <v>Dottie Tift</v>
      </c>
      <c r="G793" s="2" t="str">
        <f>IF(_xlfn.XLOOKUP(C793,[1]customers!$A$1:$A$1001,[1]customers!$C$1:$C$1001,,0)=0,"",_xlfn.XLOOKUP(C793,[1]customers!$A$1:$A$1001,[1]customers!$C$1:$C$1001,,0))</f>
        <v>dtift4i@netvibes.com</v>
      </c>
      <c r="H793" s="2" t="str">
        <f>_xlfn.XLOOKUP(C793,[1]customers!A$1:A$1001,[1]customers!$G$1:$G$1001,,0)</f>
        <v>United States</v>
      </c>
      <c r="I793" t="str">
        <f>INDEX([1]products!$A$1:$G$49,MATCH([1]orders!$D793,[1]products!$A$1:$A$49,0),MATCH([1]orders!I$1,[1]products!$A$1:$G$1,0))</f>
        <v>Exc</v>
      </c>
      <c r="J793" t="str">
        <f>INDEX([1]products!$A$1:$G$49,MATCH([1]orders!$D793,[1]products!$A$1:$A$49,0),MATCH([1]orders!J$1,[1]products!$A$1:$G$1,0))</f>
        <v>D</v>
      </c>
      <c r="K793" s="11">
        <f>INDEX([1]products!$A$1:$G$49,MATCH([1]orders!$D793,[1]products!$A$1:$A$49,0),MATCH([1]orders!K$1,[1]products!$A$1:$G$1,0))</f>
        <v>0.5</v>
      </c>
      <c r="L793" s="3">
        <f>INDEX([1]products!$A$1:$G$49,MATCH([1]orders!$D793,[1]products!$A$1:$A$49,0),MATCH([1]orders!L$1,[1]products!$A$1:$G$1,0))</f>
        <v>7.29</v>
      </c>
      <c r="M793" s="3">
        <f>L793*E793</f>
        <v>21.87</v>
      </c>
      <c r="N793" t="str">
        <f>IF(I793="Rob","Robusta",IF(I793="Exc","Excelsa",IF(I793="Ara","Arabica",IF(I793="Lib","Liberica",""))))</f>
        <v>Excelsa</v>
      </c>
      <c r="O793" t="str">
        <f>IF(J793="M","Medium",IF(J793="L","Light",IF(J793="D","Dark","")))</f>
        <v>Dark</v>
      </c>
      <c r="P793" t="str">
        <f>_xlfn.XLOOKUP(C793,[1]customers!$A$1:$A$1001,[1]customers!$I$1:$I$1001,,0)</f>
        <v>Yes</v>
      </c>
    </row>
    <row r="794" spans="1:16" x14ac:dyDescent="0.25">
      <c r="A794" s="2" t="s">
        <v>5315</v>
      </c>
      <c r="B794" s="4">
        <v>44259</v>
      </c>
      <c r="C794" s="2" t="s">
        <v>5316</v>
      </c>
      <c r="D794" t="s">
        <v>6173</v>
      </c>
      <c r="E794" s="2">
        <v>5</v>
      </c>
      <c r="F794" s="2" t="str">
        <f>_xlfn.XLOOKUP(C794,[1]customers!$A$1:$A$1001,[1]customers!$B$1:$B$1001,,0)</f>
        <v>Skipton Morrall</v>
      </c>
      <c r="G794" s="2" t="str">
        <f>IF(_xlfn.XLOOKUP(C794,[1]customers!$A$1:$A$1001,[1]customers!$C$1:$C$1001,,0)=0,"",_xlfn.XLOOKUP(C794,[1]customers!$A$1:$A$1001,[1]customers!$C$1:$C$1001,,0))</f>
        <v>smorrallnq@answers.com</v>
      </c>
      <c r="H794" s="2" t="str">
        <f>_xlfn.XLOOKUP(C794,[1]customers!A$1:A$1001,[1]customers!$G$1:$G$1001,,0)</f>
        <v>United States</v>
      </c>
      <c r="I794" t="str">
        <f>INDEX([1]products!$A$1:$G$49,MATCH([1]orders!$D794,[1]products!$A$1:$A$49,0),MATCH([1]orders!I$1,[1]products!$A$1:$G$1,0))</f>
        <v>Rob</v>
      </c>
      <c r="J794" t="str">
        <f>INDEX([1]products!$A$1:$G$49,MATCH([1]orders!$D794,[1]products!$A$1:$A$49,0),MATCH([1]orders!J$1,[1]products!$A$1:$G$1,0))</f>
        <v>L</v>
      </c>
      <c r="K794" s="11">
        <f>INDEX([1]products!$A$1:$G$49,MATCH([1]orders!$D794,[1]products!$A$1:$A$49,0),MATCH([1]orders!K$1,[1]products!$A$1:$G$1,0))</f>
        <v>0.5</v>
      </c>
      <c r="L794" s="3">
        <f>INDEX([1]products!$A$1:$G$49,MATCH([1]orders!$D794,[1]products!$A$1:$A$49,0),MATCH([1]orders!L$1,[1]products!$A$1:$G$1,0))</f>
        <v>7.169999999999999</v>
      </c>
      <c r="M794" s="3">
        <f>L794*E794</f>
        <v>35.849999999999994</v>
      </c>
      <c r="N794" t="str">
        <f>IF(I794="Rob","Robusta",IF(I794="Exc","Excelsa",IF(I794="Ara","Arabica",IF(I794="Lib","Liberica",""))))</f>
        <v>Robusta</v>
      </c>
      <c r="O794" t="str">
        <f>IF(J794="M","Medium",IF(J794="L","Light",IF(J794="D","Dark","")))</f>
        <v>Light</v>
      </c>
      <c r="P794" t="str">
        <f>_xlfn.XLOOKUP(C794,[1]customers!$A$1:$A$1001,[1]customers!$I$1:$I$1001,,0)</f>
        <v>Yes</v>
      </c>
    </row>
    <row r="795" spans="1:16" x14ac:dyDescent="0.25">
      <c r="A795" s="2" t="s">
        <v>5501</v>
      </c>
      <c r="B795" s="4">
        <v>44260</v>
      </c>
      <c r="C795" s="2" t="s">
        <v>5502</v>
      </c>
      <c r="D795" t="s">
        <v>6160</v>
      </c>
      <c r="E795" s="2">
        <v>2</v>
      </c>
      <c r="F795" s="2" t="str">
        <f>_xlfn.XLOOKUP(C795,[1]customers!$A$1:$A$1001,[1]customers!$B$1:$B$1001,,0)</f>
        <v>Marty Scholl</v>
      </c>
      <c r="G795" s="2" t="str">
        <f>IF(_xlfn.XLOOKUP(C795,[1]customers!$A$1:$A$1001,[1]customers!$C$1:$C$1001,,0)=0,"",_xlfn.XLOOKUP(C795,[1]customers!$A$1:$A$1001,[1]customers!$C$1:$C$1001,,0))</f>
        <v>mschollom@taobao.com</v>
      </c>
      <c r="H795" s="2" t="str">
        <f>_xlfn.XLOOKUP(C795,[1]customers!A$1:A$1001,[1]customers!$G$1:$G$1001,,0)</f>
        <v>United States</v>
      </c>
      <c r="I795" t="str">
        <f>INDEX([1]products!$A$1:$G$49,MATCH([1]orders!$D795,[1]products!$A$1:$A$49,0),MATCH([1]orders!I$1,[1]products!$A$1:$G$1,0))</f>
        <v>Lib</v>
      </c>
      <c r="J795" t="str">
        <f>INDEX([1]products!$A$1:$G$49,MATCH([1]orders!$D795,[1]products!$A$1:$A$49,0),MATCH([1]orders!J$1,[1]products!$A$1:$G$1,0))</f>
        <v>M</v>
      </c>
      <c r="K795" s="11">
        <f>INDEX([1]products!$A$1:$G$49,MATCH([1]orders!$D795,[1]products!$A$1:$A$49,0),MATCH([1]orders!K$1,[1]products!$A$1:$G$1,0))</f>
        <v>0.5</v>
      </c>
      <c r="L795" s="3">
        <f>INDEX([1]products!$A$1:$G$49,MATCH([1]orders!$D795,[1]products!$A$1:$A$49,0),MATCH([1]orders!L$1,[1]products!$A$1:$G$1,0))</f>
        <v>8.73</v>
      </c>
      <c r="M795" s="3">
        <f>L795*E795</f>
        <v>17.46</v>
      </c>
      <c r="N795" t="str">
        <f>IF(I795="Rob","Robusta",IF(I795="Exc","Excelsa",IF(I795="Ara","Arabica",IF(I795="Lib","Liberica",""))))</f>
        <v>Liberica</v>
      </c>
      <c r="O795" t="str">
        <f>IF(J795="M","Medium",IF(J795="L","Light",IF(J795="D","Dark","")))</f>
        <v>Medium</v>
      </c>
      <c r="P795" t="str">
        <f>_xlfn.XLOOKUP(C795,[1]customers!$A$1:$A$1001,[1]customers!$I$1:$I$1001,,0)</f>
        <v>No</v>
      </c>
    </row>
    <row r="796" spans="1:16" x14ac:dyDescent="0.25">
      <c r="A796" s="2" t="s">
        <v>866</v>
      </c>
      <c r="B796" s="4">
        <v>44261</v>
      </c>
      <c r="C796" s="2" t="s">
        <v>867</v>
      </c>
      <c r="D796" t="s">
        <v>6145</v>
      </c>
      <c r="E796" s="2">
        <v>2</v>
      </c>
      <c r="F796" s="2" t="str">
        <f>_xlfn.XLOOKUP(C796,[1]customers!$A$1:$A$1001,[1]customers!$B$1:$B$1001,,0)</f>
        <v>Nat Saleway</v>
      </c>
      <c r="G796" s="2" t="str">
        <f>IF(_xlfn.XLOOKUP(C796,[1]customers!$A$1:$A$1001,[1]customers!$C$1:$C$1001,,0)=0,"",_xlfn.XLOOKUP(C796,[1]customers!$A$1:$A$1001,[1]customers!$C$1:$C$1001,,0))</f>
        <v>nsaleway1v@dedecms.com</v>
      </c>
      <c r="H796" s="2" t="str">
        <f>_xlfn.XLOOKUP(C796,[1]customers!A$1:A$1001,[1]customers!$G$1:$G$1001,,0)</f>
        <v>United States</v>
      </c>
      <c r="I796" t="str">
        <f>INDEX([1]products!$A$1:$G$49,MATCH([1]orders!$D796,[1]products!$A$1:$A$49,0),MATCH([1]orders!I$1,[1]products!$A$1:$G$1,0))</f>
        <v>Lib</v>
      </c>
      <c r="J796" t="str">
        <f>INDEX([1]products!$A$1:$G$49,MATCH([1]orders!$D796,[1]products!$A$1:$A$49,0),MATCH([1]orders!J$1,[1]products!$A$1:$G$1,0))</f>
        <v>L</v>
      </c>
      <c r="K796" s="11">
        <f>INDEX([1]products!$A$1:$G$49,MATCH([1]orders!$D796,[1]products!$A$1:$A$49,0),MATCH([1]orders!K$1,[1]products!$A$1:$G$1,0))</f>
        <v>0.2</v>
      </c>
      <c r="L796" s="3">
        <f>INDEX([1]products!$A$1:$G$49,MATCH([1]orders!$D796,[1]products!$A$1:$A$49,0),MATCH([1]orders!L$1,[1]products!$A$1:$G$1,0))</f>
        <v>4.7549999999999999</v>
      </c>
      <c r="M796" s="3">
        <f>L796*E796</f>
        <v>9.51</v>
      </c>
      <c r="N796" t="str">
        <f>IF(I796="Rob","Robusta",IF(I796="Exc","Excelsa",IF(I796="Ara","Arabica",IF(I796="Lib","Liberica",""))))</f>
        <v>Liberica</v>
      </c>
      <c r="O796" t="str">
        <f>IF(J796="M","Medium",IF(J796="L","Light",IF(J796="D","Dark","")))</f>
        <v>Light</v>
      </c>
      <c r="P796" t="str">
        <f>_xlfn.XLOOKUP(C796,[1]customers!$A$1:$A$1001,[1]customers!$I$1:$I$1001,,0)</f>
        <v>No</v>
      </c>
    </row>
    <row r="797" spans="1:16" x14ac:dyDescent="0.25">
      <c r="A797" s="2" t="s">
        <v>5234</v>
      </c>
      <c r="B797" s="4">
        <v>44262</v>
      </c>
      <c r="C797" s="2" t="s">
        <v>5235</v>
      </c>
      <c r="D797" t="s">
        <v>6139</v>
      </c>
      <c r="E797" s="2">
        <v>5</v>
      </c>
      <c r="F797" s="2" t="str">
        <f>_xlfn.XLOOKUP(C797,[1]customers!$A$1:$A$1001,[1]customers!$B$1:$B$1001,,0)</f>
        <v>Miran Doidge</v>
      </c>
      <c r="G797" s="2" t="str">
        <f>IF(_xlfn.XLOOKUP(C797,[1]customers!$A$1:$A$1001,[1]customers!$C$1:$C$1001,,0)=0,"",_xlfn.XLOOKUP(C797,[1]customers!$A$1:$A$1001,[1]customers!$C$1:$C$1001,,0))</f>
        <v>mdoidgenb@etsy.com</v>
      </c>
      <c r="H797" s="2" t="str">
        <f>_xlfn.XLOOKUP(C797,[1]customers!A$1:A$1001,[1]customers!$G$1:$G$1001,,0)</f>
        <v>United States</v>
      </c>
      <c r="I797" t="str">
        <f>INDEX([1]products!$A$1:$G$49,MATCH([1]orders!$D797,[1]products!$A$1:$A$49,0),MATCH([1]orders!I$1,[1]products!$A$1:$G$1,0))</f>
        <v>Exc</v>
      </c>
      <c r="J797" t="str">
        <f>INDEX([1]products!$A$1:$G$49,MATCH([1]orders!$D797,[1]products!$A$1:$A$49,0),MATCH([1]orders!J$1,[1]products!$A$1:$G$1,0))</f>
        <v>M</v>
      </c>
      <c r="K797" s="11">
        <f>INDEX([1]products!$A$1:$G$49,MATCH([1]orders!$D797,[1]products!$A$1:$A$49,0),MATCH([1]orders!K$1,[1]products!$A$1:$G$1,0))</f>
        <v>0.5</v>
      </c>
      <c r="L797" s="3">
        <f>INDEX([1]products!$A$1:$G$49,MATCH([1]orders!$D797,[1]products!$A$1:$A$49,0),MATCH([1]orders!L$1,[1]products!$A$1:$G$1,0))</f>
        <v>8.25</v>
      </c>
      <c r="M797" s="3">
        <f>L797*E797</f>
        <v>41.25</v>
      </c>
      <c r="N797" t="str">
        <f>IF(I797="Rob","Robusta",IF(I797="Exc","Excelsa",IF(I797="Ara","Arabica",IF(I797="Lib","Liberica",""))))</f>
        <v>Excelsa</v>
      </c>
      <c r="O797" t="str">
        <f>IF(J797="M","Medium",IF(J797="L","Light",IF(J797="D","Dark","")))</f>
        <v>Medium</v>
      </c>
      <c r="P797" t="str">
        <f>_xlfn.XLOOKUP(C797,[1]customers!$A$1:$A$1001,[1]customers!$I$1:$I$1001,,0)</f>
        <v>No</v>
      </c>
    </row>
    <row r="798" spans="1:16" x14ac:dyDescent="0.25">
      <c r="A798" s="2" t="s">
        <v>5553</v>
      </c>
      <c r="B798" s="4">
        <v>44263</v>
      </c>
      <c r="C798" s="2" t="s">
        <v>5554</v>
      </c>
      <c r="D798" t="s">
        <v>6166</v>
      </c>
      <c r="E798" s="2">
        <v>5</v>
      </c>
      <c r="F798" s="2" t="str">
        <f>_xlfn.XLOOKUP(C798,[1]customers!$A$1:$A$1001,[1]customers!$B$1:$B$1001,,0)</f>
        <v>Derick Snow</v>
      </c>
      <c r="G798" s="2" t="str">
        <f>IF(_xlfn.XLOOKUP(C798,[1]customers!$A$1:$A$1001,[1]customers!$C$1:$C$1001,,0)=0,"",_xlfn.XLOOKUP(C798,[1]customers!$A$1:$A$1001,[1]customers!$C$1:$C$1001,,0))</f>
        <v/>
      </c>
      <c r="H798" s="2" t="str">
        <f>_xlfn.XLOOKUP(C798,[1]customers!A$1:A$1001,[1]customers!$G$1:$G$1001,,0)</f>
        <v>United States</v>
      </c>
      <c r="I798" t="str">
        <f>INDEX([1]products!$A$1:$G$49,MATCH([1]orders!$D798,[1]products!$A$1:$A$49,0),MATCH([1]orders!I$1,[1]products!$A$1:$G$1,0))</f>
        <v>Exc</v>
      </c>
      <c r="J798" t="str">
        <f>INDEX([1]products!$A$1:$G$49,MATCH([1]orders!$D798,[1]products!$A$1:$A$49,0),MATCH([1]orders!J$1,[1]products!$A$1:$G$1,0))</f>
        <v>M</v>
      </c>
      <c r="K798" s="11">
        <f>INDEX([1]products!$A$1:$G$49,MATCH([1]orders!$D798,[1]products!$A$1:$A$49,0),MATCH([1]orders!K$1,[1]products!$A$1:$G$1,0))</f>
        <v>2.5</v>
      </c>
      <c r="L798" s="3">
        <f>INDEX([1]products!$A$1:$G$49,MATCH([1]orders!$D798,[1]products!$A$1:$A$49,0),MATCH([1]orders!L$1,[1]products!$A$1:$G$1,0))</f>
        <v>31.624999999999996</v>
      </c>
      <c r="M798" s="3">
        <f>L798*E798</f>
        <v>158.12499999999997</v>
      </c>
      <c r="N798" t="str">
        <f>IF(I798="Rob","Robusta",IF(I798="Exc","Excelsa",IF(I798="Ara","Arabica",IF(I798="Lib","Liberica",""))))</f>
        <v>Excelsa</v>
      </c>
      <c r="O798" t="str">
        <f>IF(J798="M","Medium",IF(J798="L","Light",IF(J798="D","Dark","")))</f>
        <v>Medium</v>
      </c>
      <c r="P798" t="str">
        <f>_xlfn.XLOOKUP(C798,[1]customers!$A$1:$A$1001,[1]customers!$I$1:$I$1001,,0)</f>
        <v>No</v>
      </c>
    </row>
    <row r="799" spans="1:16" x14ac:dyDescent="0.25">
      <c r="A799" s="2" t="s">
        <v>1917</v>
      </c>
      <c r="B799" s="4">
        <v>44264</v>
      </c>
      <c r="C799" s="2" t="s">
        <v>1918</v>
      </c>
      <c r="D799" t="s">
        <v>6162</v>
      </c>
      <c r="E799" s="2">
        <v>4</v>
      </c>
      <c r="F799" s="2" t="str">
        <f>_xlfn.XLOOKUP(C799,[1]customers!$A$1:$A$1001,[1]customers!$B$1:$B$1001,,0)</f>
        <v>Leia Kernan</v>
      </c>
      <c r="G799" s="2" t="str">
        <f>IF(_xlfn.XLOOKUP(C799,[1]customers!$A$1:$A$1001,[1]customers!$C$1:$C$1001,,0)=0,"",_xlfn.XLOOKUP(C799,[1]customers!$A$1:$A$1001,[1]customers!$C$1:$C$1001,,0))</f>
        <v>lkernan71@wsj.com</v>
      </c>
      <c r="H799" s="2" t="str">
        <f>_xlfn.XLOOKUP(C799,[1]customers!A$1:A$1001,[1]customers!$G$1:$G$1001,,0)</f>
        <v>United States</v>
      </c>
      <c r="I799" t="str">
        <f>INDEX([1]products!$A$1:$G$49,MATCH([1]orders!$D799,[1]products!$A$1:$A$49,0),MATCH([1]orders!I$1,[1]products!$A$1:$G$1,0))</f>
        <v>Lib</v>
      </c>
      <c r="J799" t="str">
        <f>INDEX([1]products!$A$1:$G$49,MATCH([1]orders!$D799,[1]products!$A$1:$A$49,0),MATCH([1]orders!J$1,[1]products!$A$1:$G$1,0))</f>
        <v>M</v>
      </c>
      <c r="K799" s="11">
        <f>INDEX([1]products!$A$1:$G$49,MATCH([1]orders!$D799,[1]products!$A$1:$A$49,0),MATCH([1]orders!K$1,[1]products!$A$1:$G$1,0))</f>
        <v>1</v>
      </c>
      <c r="L799" s="3">
        <f>INDEX([1]products!$A$1:$G$49,MATCH([1]orders!$D799,[1]products!$A$1:$A$49,0),MATCH([1]orders!L$1,[1]products!$A$1:$G$1,0))</f>
        <v>14.55</v>
      </c>
      <c r="M799" s="3">
        <f>L799*E799</f>
        <v>58.2</v>
      </c>
      <c r="N799" t="str">
        <f>IF(I799="Rob","Robusta",IF(I799="Exc","Excelsa",IF(I799="Ara","Arabica",IF(I799="Lib","Liberica",""))))</f>
        <v>Liberica</v>
      </c>
      <c r="O799" t="str">
        <f>IF(J799="M","Medium",IF(J799="L","Light",IF(J799="D","Dark","")))</f>
        <v>Medium</v>
      </c>
      <c r="P799" t="str">
        <f>_xlfn.XLOOKUP(C799,[1]customers!$A$1:$A$1001,[1]customers!$I$1:$I$1001,,0)</f>
        <v>No</v>
      </c>
    </row>
    <row r="800" spans="1:16" x14ac:dyDescent="0.25">
      <c r="A800" s="2" t="s">
        <v>3633</v>
      </c>
      <c r="B800" s="4">
        <v>44265</v>
      </c>
      <c r="C800" s="2" t="s">
        <v>3634</v>
      </c>
      <c r="D800" t="s">
        <v>6159</v>
      </c>
      <c r="E800" s="2">
        <v>2</v>
      </c>
      <c r="F800" s="2" t="str">
        <f>_xlfn.XLOOKUP(C800,[1]customers!$A$1:$A$1001,[1]customers!$B$1:$B$1001,,0)</f>
        <v>Cissiee Raisbeck</v>
      </c>
      <c r="G800" s="2" t="str">
        <f>IF(_xlfn.XLOOKUP(C800,[1]customers!$A$1:$A$1001,[1]customers!$C$1:$C$1001,,0)=0,"",_xlfn.XLOOKUP(C800,[1]customers!$A$1:$A$1001,[1]customers!$C$1:$C$1001,,0))</f>
        <v>craisbeckfg@webnode.com</v>
      </c>
      <c r="H800" s="2" t="str">
        <f>_xlfn.XLOOKUP(C800,[1]customers!A$1:A$1001,[1]customers!$G$1:$G$1001,,0)</f>
        <v>United States</v>
      </c>
      <c r="I800" t="str">
        <f>INDEX([1]products!$A$1:$G$49,MATCH([1]orders!$D800,[1]products!$A$1:$A$49,0),MATCH([1]orders!I$1,[1]products!$A$1:$G$1,0))</f>
        <v>Lib</v>
      </c>
      <c r="J800" t="str">
        <f>INDEX([1]products!$A$1:$G$49,MATCH([1]orders!$D800,[1]products!$A$1:$A$49,0),MATCH([1]orders!J$1,[1]products!$A$1:$G$1,0))</f>
        <v>M</v>
      </c>
      <c r="K800" s="11">
        <f>INDEX([1]products!$A$1:$G$49,MATCH([1]orders!$D800,[1]products!$A$1:$A$49,0),MATCH([1]orders!K$1,[1]products!$A$1:$G$1,0))</f>
        <v>0.2</v>
      </c>
      <c r="L800" s="3">
        <f>INDEX([1]products!$A$1:$G$49,MATCH([1]orders!$D800,[1]products!$A$1:$A$49,0),MATCH([1]orders!L$1,[1]products!$A$1:$G$1,0))</f>
        <v>4.3650000000000002</v>
      </c>
      <c r="M800" s="3">
        <f>L800*E800</f>
        <v>8.73</v>
      </c>
      <c r="N800" t="str">
        <f>IF(I800="Rob","Robusta",IF(I800="Exc","Excelsa",IF(I800="Ara","Arabica",IF(I800="Lib","Liberica",""))))</f>
        <v>Liberica</v>
      </c>
      <c r="O800" t="str">
        <f>IF(J800="M","Medium",IF(J800="L","Light",IF(J800="D","Dark","")))</f>
        <v>Medium</v>
      </c>
      <c r="P800" t="str">
        <f>_xlfn.XLOOKUP(C800,[1]customers!$A$1:$A$1001,[1]customers!$I$1:$I$1001,,0)</f>
        <v>Yes</v>
      </c>
    </row>
    <row r="801" spans="1:16" x14ac:dyDescent="0.25">
      <c r="A801" s="2" t="s">
        <v>3854</v>
      </c>
      <c r="B801" s="4">
        <v>44266</v>
      </c>
      <c r="C801" s="2" t="s">
        <v>3855</v>
      </c>
      <c r="D801" t="s">
        <v>6157</v>
      </c>
      <c r="E801" s="2">
        <v>5</v>
      </c>
      <c r="F801" s="2" t="str">
        <f>_xlfn.XLOOKUP(C801,[1]customers!$A$1:$A$1001,[1]customers!$B$1:$B$1001,,0)</f>
        <v>Kienan Scholard</v>
      </c>
      <c r="G801" s="2" t="str">
        <f>IF(_xlfn.XLOOKUP(C801,[1]customers!$A$1:$A$1001,[1]customers!$C$1:$C$1001,,0)=0,"",_xlfn.XLOOKUP(C801,[1]customers!$A$1:$A$1001,[1]customers!$C$1:$C$1001,,0))</f>
        <v>kscholardgk@sbwire.com</v>
      </c>
      <c r="H801" s="2" t="str">
        <f>_xlfn.XLOOKUP(C801,[1]customers!A$1:A$1001,[1]customers!$G$1:$G$1001,,0)</f>
        <v>United States</v>
      </c>
      <c r="I801" t="str">
        <f>INDEX([1]products!$A$1:$G$49,MATCH([1]orders!$D801,[1]products!$A$1:$A$49,0),MATCH([1]orders!I$1,[1]products!$A$1:$G$1,0))</f>
        <v>Ara</v>
      </c>
      <c r="J801" t="str">
        <f>INDEX([1]products!$A$1:$G$49,MATCH([1]orders!$D801,[1]products!$A$1:$A$49,0),MATCH([1]orders!J$1,[1]products!$A$1:$G$1,0))</f>
        <v>M</v>
      </c>
      <c r="K801" s="11">
        <f>INDEX([1]products!$A$1:$G$49,MATCH([1]orders!$D801,[1]products!$A$1:$A$49,0),MATCH([1]orders!K$1,[1]products!$A$1:$G$1,0))</f>
        <v>0.5</v>
      </c>
      <c r="L801" s="3">
        <f>INDEX([1]products!$A$1:$G$49,MATCH([1]orders!$D801,[1]products!$A$1:$A$49,0),MATCH([1]orders!L$1,[1]products!$A$1:$G$1,0))</f>
        <v>6.75</v>
      </c>
      <c r="M801" s="3">
        <f>L801*E801</f>
        <v>33.75</v>
      </c>
      <c r="N801" t="str">
        <f>IF(I801="Rob","Robusta",IF(I801="Exc","Excelsa",IF(I801="Ara","Arabica",IF(I801="Lib","Liberica",""))))</f>
        <v>Arabica</v>
      </c>
      <c r="O801" t="str">
        <f>IF(J801="M","Medium",IF(J801="L","Light",IF(J801="D","Dark","")))</f>
        <v>Medium</v>
      </c>
      <c r="P801" t="str">
        <f>_xlfn.XLOOKUP(C801,[1]customers!$A$1:$A$1001,[1]customers!$I$1:$I$1001,,0)</f>
        <v>No</v>
      </c>
    </row>
    <row r="802" spans="1:16" x14ac:dyDescent="0.25">
      <c r="A802" s="2" t="s">
        <v>5575</v>
      </c>
      <c r="B802" s="4">
        <v>44267</v>
      </c>
      <c r="C802" s="2" t="s">
        <v>5554</v>
      </c>
      <c r="D802" t="s">
        <v>6162</v>
      </c>
      <c r="E802" s="2">
        <v>5</v>
      </c>
      <c r="F802" s="2" t="str">
        <f>_xlfn.XLOOKUP(C802,[1]customers!$A$1:$A$1001,[1]customers!$B$1:$B$1001,,0)</f>
        <v>Derick Snow</v>
      </c>
      <c r="G802" s="2" t="str">
        <f>IF(_xlfn.XLOOKUP(C802,[1]customers!$A$1:$A$1001,[1]customers!$C$1:$C$1001,,0)=0,"",_xlfn.XLOOKUP(C802,[1]customers!$A$1:$A$1001,[1]customers!$C$1:$C$1001,,0))</f>
        <v/>
      </c>
      <c r="H802" s="2" t="str">
        <f>_xlfn.XLOOKUP(C802,[1]customers!A$1:A$1001,[1]customers!$G$1:$G$1001,,0)</f>
        <v>United States</v>
      </c>
      <c r="I802" t="str">
        <f>INDEX([1]products!$A$1:$G$49,MATCH([1]orders!$D802,[1]products!$A$1:$A$49,0),MATCH([1]orders!I$1,[1]products!$A$1:$G$1,0))</f>
        <v>Lib</v>
      </c>
      <c r="J802" t="str">
        <f>INDEX([1]products!$A$1:$G$49,MATCH([1]orders!$D802,[1]products!$A$1:$A$49,0),MATCH([1]orders!J$1,[1]products!$A$1:$G$1,0))</f>
        <v>M</v>
      </c>
      <c r="K802" s="11">
        <f>INDEX([1]products!$A$1:$G$49,MATCH([1]orders!$D802,[1]products!$A$1:$A$49,0),MATCH([1]orders!K$1,[1]products!$A$1:$G$1,0))</f>
        <v>1</v>
      </c>
      <c r="L802" s="3">
        <f>INDEX([1]products!$A$1:$G$49,MATCH([1]orders!$D802,[1]products!$A$1:$A$49,0),MATCH([1]orders!L$1,[1]products!$A$1:$G$1,0))</f>
        <v>14.55</v>
      </c>
      <c r="M802" s="3">
        <f>L802*E802</f>
        <v>72.75</v>
      </c>
      <c r="N802" t="str">
        <f>IF(I802="Rob","Robusta",IF(I802="Exc","Excelsa",IF(I802="Ara","Arabica",IF(I802="Lib","Liberica",""))))</f>
        <v>Liberica</v>
      </c>
      <c r="O802" t="str">
        <f>IF(J802="M","Medium",IF(J802="L","Light",IF(J802="D","Dark","")))</f>
        <v>Medium</v>
      </c>
      <c r="P802" t="str">
        <f>_xlfn.XLOOKUP(C802,[1]customers!$A$1:$A$1001,[1]customers!$I$1:$I$1001,,0)</f>
        <v>No</v>
      </c>
    </row>
    <row r="803" spans="1:16" x14ac:dyDescent="0.25">
      <c r="A803" s="2" t="s">
        <v>711</v>
      </c>
      <c r="B803" s="4">
        <v>44268</v>
      </c>
      <c r="C803" s="2" t="s">
        <v>712</v>
      </c>
      <c r="D803" t="s">
        <v>6138</v>
      </c>
      <c r="E803" s="2">
        <v>6</v>
      </c>
      <c r="F803" s="2" t="str">
        <f>_xlfn.XLOOKUP(C803,[1]customers!$A$1:$A$1001,[1]customers!$B$1:$B$1001,,0)</f>
        <v>Hy Zanetto</v>
      </c>
      <c r="G803" s="2" t="str">
        <f>IF(_xlfn.XLOOKUP(C803,[1]customers!$A$1:$A$1001,[1]customers!$C$1:$C$1001,,0)=0,"",_xlfn.XLOOKUP(C803,[1]customers!$A$1:$A$1001,[1]customers!$C$1:$C$1001,,0))</f>
        <v/>
      </c>
      <c r="H803" s="2" t="str">
        <f>_xlfn.XLOOKUP(C803,[1]customers!A$1:A$1001,[1]customers!$G$1:$G$1001,,0)</f>
        <v>United States</v>
      </c>
      <c r="I803" t="str">
        <f>INDEX([1]products!$A$1:$G$49,MATCH([1]orders!$D803,[1]products!$A$1:$A$49,0),MATCH([1]orders!I$1,[1]products!$A$1:$G$1,0))</f>
        <v>Rob</v>
      </c>
      <c r="J803" t="str">
        <f>INDEX([1]products!$A$1:$G$49,MATCH([1]orders!$D803,[1]products!$A$1:$A$49,0),MATCH([1]orders!J$1,[1]products!$A$1:$G$1,0))</f>
        <v>M</v>
      </c>
      <c r="K803" s="11">
        <f>INDEX([1]products!$A$1:$G$49,MATCH([1]orders!$D803,[1]products!$A$1:$A$49,0),MATCH([1]orders!K$1,[1]products!$A$1:$G$1,0))</f>
        <v>1</v>
      </c>
      <c r="L803" s="3">
        <f>INDEX([1]products!$A$1:$G$49,MATCH([1]orders!$D803,[1]products!$A$1:$A$49,0),MATCH([1]orders!L$1,[1]products!$A$1:$G$1,0))</f>
        <v>9.9499999999999993</v>
      </c>
      <c r="M803" s="3">
        <f>L803*E803</f>
        <v>59.699999999999996</v>
      </c>
      <c r="N803" t="str">
        <f>IF(I803="Rob","Robusta",IF(I803="Exc","Excelsa",IF(I803="Ara","Arabica",IF(I803="Lib","Liberica",""))))</f>
        <v>Robusta</v>
      </c>
      <c r="O803" t="str">
        <f>IF(J803="M","Medium",IF(J803="L","Light",IF(J803="D","Dark","")))</f>
        <v>Medium</v>
      </c>
      <c r="P803" t="str">
        <f>_xlfn.XLOOKUP(C803,[1]customers!$A$1:$A$1001,[1]customers!$I$1:$I$1001,,0)</f>
        <v>Yes</v>
      </c>
    </row>
    <row r="804" spans="1:16" x14ac:dyDescent="0.25">
      <c r="A804" s="2" t="s">
        <v>3041</v>
      </c>
      <c r="B804" s="4">
        <v>44269</v>
      </c>
      <c r="C804" s="2" t="s">
        <v>3042</v>
      </c>
      <c r="D804" t="s">
        <v>6167</v>
      </c>
      <c r="E804" s="2">
        <v>3</v>
      </c>
      <c r="F804" s="2" t="str">
        <f>_xlfn.XLOOKUP(C804,[1]customers!$A$1:$A$1001,[1]customers!$B$1:$B$1001,,0)</f>
        <v>Morgen Seson</v>
      </c>
      <c r="G804" s="2" t="str">
        <f>IF(_xlfn.XLOOKUP(C804,[1]customers!$A$1:$A$1001,[1]customers!$C$1:$C$1001,,0)=0,"",_xlfn.XLOOKUP(C804,[1]customers!$A$1:$A$1001,[1]customers!$C$1:$C$1001,,0))</f>
        <v>msesonck@census.gov</v>
      </c>
      <c r="H804" s="2" t="str">
        <f>_xlfn.XLOOKUP(C804,[1]customers!A$1:A$1001,[1]customers!$G$1:$G$1001,,0)</f>
        <v>United States</v>
      </c>
      <c r="I804" t="str">
        <f>INDEX([1]products!$A$1:$G$49,MATCH([1]orders!$D804,[1]products!$A$1:$A$49,0),MATCH([1]orders!I$1,[1]products!$A$1:$G$1,0))</f>
        <v>Ara</v>
      </c>
      <c r="J804" t="str">
        <f>INDEX([1]products!$A$1:$G$49,MATCH([1]orders!$D804,[1]products!$A$1:$A$49,0),MATCH([1]orders!J$1,[1]products!$A$1:$G$1,0))</f>
        <v>L</v>
      </c>
      <c r="K804" s="11">
        <f>INDEX([1]products!$A$1:$G$49,MATCH([1]orders!$D804,[1]products!$A$1:$A$49,0),MATCH([1]orders!K$1,[1]products!$A$1:$G$1,0))</f>
        <v>0.2</v>
      </c>
      <c r="L804" s="3">
        <f>INDEX([1]products!$A$1:$G$49,MATCH([1]orders!$D804,[1]products!$A$1:$A$49,0),MATCH([1]orders!L$1,[1]products!$A$1:$G$1,0))</f>
        <v>3.8849999999999998</v>
      </c>
      <c r="M804" s="3">
        <f>L804*E804</f>
        <v>11.654999999999999</v>
      </c>
      <c r="N804" t="str">
        <f>IF(I804="Rob","Robusta",IF(I804="Exc","Excelsa",IF(I804="Ara","Arabica",IF(I804="Lib","Liberica",""))))</f>
        <v>Arabica</v>
      </c>
      <c r="O804" t="str">
        <f>IF(J804="M","Medium",IF(J804="L","Light",IF(J804="D","Dark","")))</f>
        <v>Light</v>
      </c>
      <c r="P804" t="str">
        <f>_xlfn.XLOOKUP(C804,[1]customers!$A$1:$A$1001,[1]customers!$I$1:$I$1001,,0)</f>
        <v>No</v>
      </c>
    </row>
    <row r="805" spans="1:16" x14ac:dyDescent="0.25">
      <c r="A805" s="2" t="s">
        <v>3700</v>
      </c>
      <c r="B805" s="4">
        <v>44270</v>
      </c>
      <c r="C805" s="2" t="s">
        <v>3701</v>
      </c>
      <c r="D805" t="s">
        <v>6145</v>
      </c>
      <c r="E805" s="2">
        <v>4</v>
      </c>
      <c r="F805" s="2" t="str">
        <f>_xlfn.XLOOKUP(C805,[1]customers!$A$1:$A$1001,[1]customers!$B$1:$B$1001,,0)</f>
        <v>Claiborne Mottram</v>
      </c>
      <c r="G805" s="2" t="str">
        <f>IF(_xlfn.XLOOKUP(C805,[1]customers!$A$1:$A$1001,[1]customers!$C$1:$C$1001,,0)=0,"",_xlfn.XLOOKUP(C805,[1]customers!$A$1:$A$1001,[1]customers!$C$1:$C$1001,,0))</f>
        <v>cmottramfs@harvard.edu</v>
      </c>
      <c r="H805" s="2" t="str">
        <f>_xlfn.XLOOKUP(C805,[1]customers!A$1:A$1001,[1]customers!$G$1:$G$1001,,0)</f>
        <v>United States</v>
      </c>
      <c r="I805" t="str">
        <f>INDEX([1]products!$A$1:$G$49,MATCH([1]orders!$D805,[1]products!$A$1:$A$49,0),MATCH([1]orders!I$1,[1]products!$A$1:$G$1,0))</f>
        <v>Lib</v>
      </c>
      <c r="J805" t="str">
        <f>INDEX([1]products!$A$1:$G$49,MATCH([1]orders!$D805,[1]products!$A$1:$A$49,0),MATCH([1]orders!J$1,[1]products!$A$1:$G$1,0))</f>
        <v>L</v>
      </c>
      <c r="K805" s="11">
        <f>INDEX([1]products!$A$1:$G$49,MATCH([1]orders!$D805,[1]products!$A$1:$A$49,0),MATCH([1]orders!K$1,[1]products!$A$1:$G$1,0))</f>
        <v>0.2</v>
      </c>
      <c r="L805" s="3">
        <f>INDEX([1]products!$A$1:$G$49,MATCH([1]orders!$D805,[1]products!$A$1:$A$49,0),MATCH([1]orders!L$1,[1]products!$A$1:$G$1,0))</f>
        <v>4.7549999999999999</v>
      </c>
      <c r="M805" s="3">
        <f>L805*E805</f>
        <v>19.02</v>
      </c>
      <c r="N805" t="str">
        <f>IF(I805="Rob","Robusta",IF(I805="Exc","Excelsa",IF(I805="Ara","Arabica",IF(I805="Lib","Liberica",""))))</f>
        <v>Liberica</v>
      </c>
      <c r="O805" t="str">
        <f>IF(J805="M","Medium",IF(J805="L","Light",IF(J805="D","Dark","")))</f>
        <v>Light</v>
      </c>
      <c r="P805" t="str">
        <f>_xlfn.XLOOKUP(C805,[1]customers!$A$1:$A$1001,[1]customers!$I$1:$I$1001,,0)</f>
        <v>Yes</v>
      </c>
    </row>
    <row r="806" spans="1:16" x14ac:dyDescent="0.25">
      <c r="A806" s="2" t="s">
        <v>3850</v>
      </c>
      <c r="B806" s="4">
        <v>44271</v>
      </c>
      <c r="C806" s="2" t="s">
        <v>3851</v>
      </c>
      <c r="D806" t="s">
        <v>6171</v>
      </c>
      <c r="E806" s="2">
        <v>1</v>
      </c>
      <c r="F806" s="2" t="str">
        <f>_xlfn.XLOOKUP(C806,[1]customers!$A$1:$A$1001,[1]customers!$B$1:$B$1001,,0)</f>
        <v>Darby Dummer</v>
      </c>
      <c r="G806" s="2" t="str">
        <f>IF(_xlfn.XLOOKUP(C806,[1]customers!$A$1:$A$1001,[1]customers!$C$1:$C$1001,,0)=0,"",_xlfn.XLOOKUP(C806,[1]customers!$A$1:$A$1001,[1]customers!$C$1:$C$1001,,0))</f>
        <v/>
      </c>
      <c r="H806" s="2" t="str">
        <f>_xlfn.XLOOKUP(C806,[1]customers!A$1:A$1001,[1]customers!$G$1:$G$1001,,0)</f>
        <v>United Kingdom</v>
      </c>
      <c r="I806" t="str">
        <f>INDEX([1]products!$A$1:$G$49,MATCH([1]orders!$D806,[1]products!$A$1:$A$49,0),MATCH([1]orders!I$1,[1]products!$A$1:$G$1,0))</f>
        <v>Exc</v>
      </c>
      <c r="J806" t="str">
        <f>INDEX([1]products!$A$1:$G$49,MATCH([1]orders!$D806,[1]products!$A$1:$A$49,0),MATCH([1]orders!J$1,[1]products!$A$1:$G$1,0))</f>
        <v>L</v>
      </c>
      <c r="K806" s="11">
        <f>INDEX([1]products!$A$1:$G$49,MATCH([1]orders!$D806,[1]products!$A$1:$A$49,0),MATCH([1]orders!K$1,[1]products!$A$1:$G$1,0))</f>
        <v>1</v>
      </c>
      <c r="L806" s="3">
        <f>INDEX([1]products!$A$1:$G$49,MATCH([1]orders!$D806,[1]products!$A$1:$A$49,0),MATCH([1]orders!L$1,[1]products!$A$1:$G$1,0))</f>
        <v>14.85</v>
      </c>
      <c r="M806" s="3">
        <f>L806*E806</f>
        <v>14.85</v>
      </c>
      <c r="N806" t="str">
        <f>IF(I806="Rob","Robusta",IF(I806="Exc","Excelsa",IF(I806="Ara","Arabica",IF(I806="Lib","Liberica",""))))</f>
        <v>Excelsa</v>
      </c>
      <c r="O806" t="str">
        <f>IF(J806="M","Medium",IF(J806="L","Light",IF(J806="D","Dark","")))</f>
        <v>Light</v>
      </c>
      <c r="P806" t="str">
        <f>_xlfn.XLOOKUP(C806,[1]customers!$A$1:$A$1001,[1]customers!$I$1:$I$1001,,0)</f>
        <v>No</v>
      </c>
    </row>
    <row r="807" spans="1:16" x14ac:dyDescent="0.25">
      <c r="A807" s="2" t="s">
        <v>5305</v>
      </c>
      <c r="B807" s="4">
        <v>44272</v>
      </c>
      <c r="C807" s="2" t="s">
        <v>5306</v>
      </c>
      <c r="D807" t="s">
        <v>6165</v>
      </c>
      <c r="E807" s="2">
        <v>4</v>
      </c>
      <c r="F807" s="2" t="str">
        <f>_xlfn.XLOOKUP(C807,[1]customers!$A$1:$A$1001,[1]customers!$B$1:$B$1001,,0)</f>
        <v>Bear Gaish</v>
      </c>
      <c r="G807" s="2" t="str">
        <f>IF(_xlfn.XLOOKUP(C807,[1]customers!$A$1:$A$1001,[1]customers!$C$1:$C$1001,,0)=0,"",_xlfn.XLOOKUP(C807,[1]customers!$A$1:$A$1001,[1]customers!$C$1:$C$1001,,0))</f>
        <v>bgaishno@altervista.org</v>
      </c>
      <c r="H807" s="2" t="str">
        <f>_xlfn.XLOOKUP(C807,[1]customers!A$1:A$1001,[1]customers!$G$1:$G$1001,,0)</f>
        <v>United States</v>
      </c>
      <c r="I807" t="str">
        <f>INDEX([1]products!$A$1:$G$49,MATCH([1]orders!$D807,[1]products!$A$1:$A$49,0),MATCH([1]orders!I$1,[1]products!$A$1:$G$1,0))</f>
        <v>Lib</v>
      </c>
      <c r="J807" t="str">
        <f>INDEX([1]products!$A$1:$G$49,MATCH([1]orders!$D807,[1]products!$A$1:$A$49,0),MATCH([1]orders!J$1,[1]products!$A$1:$G$1,0))</f>
        <v>D</v>
      </c>
      <c r="K807" s="11">
        <f>INDEX([1]products!$A$1:$G$49,MATCH([1]orders!$D807,[1]products!$A$1:$A$49,0),MATCH([1]orders!K$1,[1]products!$A$1:$G$1,0))</f>
        <v>2.5</v>
      </c>
      <c r="L807" s="3">
        <f>INDEX([1]products!$A$1:$G$49,MATCH([1]orders!$D807,[1]products!$A$1:$A$49,0),MATCH([1]orders!L$1,[1]products!$A$1:$G$1,0))</f>
        <v>29.784999999999997</v>
      </c>
      <c r="M807" s="3">
        <f>L807*E807</f>
        <v>119.13999999999999</v>
      </c>
      <c r="N807" t="str">
        <f>IF(I807="Rob","Robusta",IF(I807="Exc","Excelsa",IF(I807="Ara","Arabica",IF(I807="Lib","Liberica",""))))</f>
        <v>Liberica</v>
      </c>
      <c r="O807" t="str">
        <f>IF(J807="M","Medium",IF(J807="L","Light",IF(J807="D","Dark","")))</f>
        <v>Dark</v>
      </c>
      <c r="P807" t="str">
        <f>_xlfn.XLOOKUP(C807,[1]customers!$A$1:$A$1001,[1]customers!$I$1:$I$1001,,0)</f>
        <v>Yes</v>
      </c>
    </row>
    <row r="808" spans="1:16" x14ac:dyDescent="0.25">
      <c r="A808" s="2" t="s">
        <v>2939</v>
      </c>
      <c r="B808" s="4">
        <v>44273</v>
      </c>
      <c r="C808" s="2" t="s">
        <v>2940</v>
      </c>
      <c r="D808" t="s">
        <v>6139</v>
      </c>
      <c r="E808" s="2">
        <v>1</v>
      </c>
      <c r="F808" s="2" t="str">
        <f>_xlfn.XLOOKUP(C808,[1]customers!$A$1:$A$1001,[1]customers!$B$1:$B$1001,,0)</f>
        <v>Chance Rowthorn</v>
      </c>
      <c r="G808" s="2" t="str">
        <f>IF(_xlfn.XLOOKUP(C808,[1]customers!$A$1:$A$1001,[1]customers!$C$1:$C$1001,,0)=0,"",_xlfn.XLOOKUP(C808,[1]customers!$A$1:$A$1001,[1]customers!$C$1:$C$1001,,0))</f>
        <v>crowthornc3@msn.com</v>
      </c>
      <c r="H808" s="2" t="str">
        <f>_xlfn.XLOOKUP(C808,[1]customers!A$1:A$1001,[1]customers!$G$1:$G$1001,,0)</f>
        <v>United States</v>
      </c>
      <c r="I808" t="str">
        <f>INDEX([1]products!$A$1:$G$49,MATCH([1]orders!$D808,[1]products!$A$1:$A$49,0),MATCH([1]orders!I$1,[1]products!$A$1:$G$1,0))</f>
        <v>Exc</v>
      </c>
      <c r="J808" t="str">
        <f>INDEX([1]products!$A$1:$G$49,MATCH([1]orders!$D808,[1]products!$A$1:$A$49,0),MATCH([1]orders!J$1,[1]products!$A$1:$G$1,0))</f>
        <v>M</v>
      </c>
      <c r="K808" s="11">
        <f>INDEX([1]products!$A$1:$G$49,MATCH([1]orders!$D808,[1]products!$A$1:$A$49,0),MATCH([1]orders!K$1,[1]products!$A$1:$G$1,0))</f>
        <v>0.5</v>
      </c>
      <c r="L808" s="3">
        <f>INDEX([1]products!$A$1:$G$49,MATCH([1]orders!$D808,[1]products!$A$1:$A$49,0),MATCH([1]orders!L$1,[1]products!$A$1:$G$1,0))</f>
        <v>8.25</v>
      </c>
      <c r="M808" s="3">
        <f>L808*E808</f>
        <v>8.25</v>
      </c>
      <c r="N808" t="str">
        <f>IF(I808="Rob","Robusta",IF(I808="Exc","Excelsa",IF(I808="Ara","Arabica",IF(I808="Lib","Liberica",""))))</f>
        <v>Excelsa</v>
      </c>
      <c r="O808" t="str">
        <f>IF(J808="M","Medium",IF(J808="L","Light",IF(J808="D","Dark","")))</f>
        <v>Medium</v>
      </c>
      <c r="P808" t="str">
        <f>_xlfn.XLOOKUP(C808,[1]customers!$A$1:$A$1001,[1]customers!$I$1:$I$1001,,0)</f>
        <v>No</v>
      </c>
    </row>
    <row r="809" spans="1:16" x14ac:dyDescent="0.25">
      <c r="A809" s="2" t="s">
        <v>2137</v>
      </c>
      <c r="B809" s="4">
        <v>44274</v>
      </c>
      <c r="C809" s="2" t="s">
        <v>2138</v>
      </c>
      <c r="D809" t="s">
        <v>6158</v>
      </c>
      <c r="E809" s="2">
        <v>3</v>
      </c>
      <c r="F809" s="2" t="str">
        <f>_xlfn.XLOOKUP(C809,[1]customers!$A$1:$A$1001,[1]customers!$B$1:$B$1001,,0)</f>
        <v>Isidore Hussey</v>
      </c>
      <c r="G809" s="2" t="str">
        <f>IF(_xlfn.XLOOKUP(C809,[1]customers!$A$1:$A$1001,[1]customers!$C$1:$C$1001,,0)=0,"",_xlfn.XLOOKUP(C809,[1]customers!$A$1:$A$1001,[1]customers!$C$1:$C$1001,,0))</f>
        <v>ihussey84@mapy.cz</v>
      </c>
      <c r="H809" s="2" t="str">
        <f>_xlfn.XLOOKUP(C809,[1]customers!A$1:A$1001,[1]customers!$G$1:$G$1001,,0)</f>
        <v>United States</v>
      </c>
      <c r="I809" t="str">
        <f>INDEX([1]products!$A$1:$G$49,MATCH([1]orders!$D809,[1]products!$A$1:$A$49,0),MATCH([1]orders!I$1,[1]products!$A$1:$G$1,0))</f>
        <v>Ara</v>
      </c>
      <c r="J809" t="str">
        <f>INDEX([1]products!$A$1:$G$49,MATCH([1]orders!$D809,[1]products!$A$1:$A$49,0),MATCH([1]orders!J$1,[1]products!$A$1:$G$1,0))</f>
        <v>D</v>
      </c>
      <c r="K809" s="11">
        <f>INDEX([1]products!$A$1:$G$49,MATCH([1]orders!$D809,[1]products!$A$1:$A$49,0),MATCH([1]orders!K$1,[1]products!$A$1:$G$1,0))</f>
        <v>0.5</v>
      </c>
      <c r="L809" s="3">
        <f>INDEX([1]products!$A$1:$G$49,MATCH([1]orders!$D809,[1]products!$A$1:$A$49,0),MATCH([1]orders!L$1,[1]products!$A$1:$G$1,0))</f>
        <v>5.97</v>
      </c>
      <c r="M809" s="3">
        <f>L809*E809</f>
        <v>17.91</v>
      </c>
      <c r="N809" t="str">
        <f>IF(I809="Rob","Robusta",IF(I809="Exc","Excelsa",IF(I809="Ara","Arabica",IF(I809="Lib","Liberica",""))))</f>
        <v>Arabica</v>
      </c>
      <c r="O809" t="str">
        <f>IF(J809="M","Medium",IF(J809="L","Light",IF(J809="D","Dark","")))</f>
        <v>Dark</v>
      </c>
      <c r="P809" t="str">
        <f>_xlfn.XLOOKUP(C809,[1]customers!$A$1:$A$1001,[1]customers!$I$1:$I$1001,,0)</f>
        <v>No</v>
      </c>
    </row>
    <row r="810" spans="1:16" x14ac:dyDescent="0.25">
      <c r="A810" s="2" t="s">
        <v>2429</v>
      </c>
      <c r="B810" s="4">
        <v>44275</v>
      </c>
      <c r="C810" s="2" t="s">
        <v>2430</v>
      </c>
      <c r="D810" t="s">
        <v>6138</v>
      </c>
      <c r="E810" s="2">
        <v>2</v>
      </c>
      <c r="F810" s="2" t="str">
        <f>_xlfn.XLOOKUP(C810,[1]customers!$A$1:$A$1001,[1]customers!$B$1:$B$1001,,0)</f>
        <v>Catarina Donn</v>
      </c>
      <c r="G810" s="2" t="str">
        <f>IF(_xlfn.XLOOKUP(C810,[1]customers!$A$1:$A$1001,[1]customers!$C$1:$C$1001,,0)=0,"",_xlfn.XLOOKUP(C810,[1]customers!$A$1:$A$1001,[1]customers!$C$1:$C$1001,,0))</f>
        <v/>
      </c>
      <c r="H810" s="2" t="str">
        <f>_xlfn.XLOOKUP(C810,[1]customers!A$1:A$1001,[1]customers!$G$1:$G$1001,,0)</f>
        <v>Ireland</v>
      </c>
      <c r="I810" t="str">
        <f>INDEX([1]products!$A$1:$G$49,MATCH([1]orders!$D810,[1]products!$A$1:$A$49,0),MATCH([1]orders!I$1,[1]products!$A$1:$G$1,0))</f>
        <v>Rob</v>
      </c>
      <c r="J810" t="str">
        <f>INDEX([1]products!$A$1:$G$49,MATCH([1]orders!$D810,[1]products!$A$1:$A$49,0),MATCH([1]orders!J$1,[1]products!$A$1:$G$1,0))</f>
        <v>M</v>
      </c>
      <c r="K810" s="11">
        <f>INDEX([1]products!$A$1:$G$49,MATCH([1]orders!$D810,[1]products!$A$1:$A$49,0),MATCH([1]orders!K$1,[1]products!$A$1:$G$1,0))</f>
        <v>1</v>
      </c>
      <c r="L810" s="3">
        <f>INDEX([1]products!$A$1:$G$49,MATCH([1]orders!$D810,[1]products!$A$1:$A$49,0),MATCH([1]orders!L$1,[1]products!$A$1:$G$1,0))</f>
        <v>9.9499999999999993</v>
      </c>
      <c r="M810" s="3">
        <f>L810*E810</f>
        <v>19.899999999999999</v>
      </c>
      <c r="N810" t="str">
        <f>IF(I810="Rob","Robusta",IF(I810="Exc","Excelsa",IF(I810="Ara","Arabica",IF(I810="Lib","Liberica",""))))</f>
        <v>Robusta</v>
      </c>
      <c r="O810" t="str">
        <f>IF(J810="M","Medium",IF(J810="L","Light",IF(J810="D","Dark","")))</f>
        <v>Medium</v>
      </c>
      <c r="P810" t="str">
        <f>_xlfn.XLOOKUP(C810,[1]customers!$A$1:$A$1001,[1]customers!$I$1:$I$1001,,0)</f>
        <v>Yes</v>
      </c>
    </row>
    <row r="811" spans="1:16" x14ac:dyDescent="0.25">
      <c r="A811" s="2" t="s">
        <v>3860</v>
      </c>
      <c r="B811" s="4">
        <v>44276</v>
      </c>
      <c r="C811" s="2" t="s">
        <v>3861</v>
      </c>
      <c r="D811" t="s">
        <v>6164</v>
      </c>
      <c r="E811" s="2">
        <v>4</v>
      </c>
      <c r="F811" s="2" t="str">
        <f>_xlfn.XLOOKUP(C811,[1]customers!$A$1:$A$1001,[1]customers!$B$1:$B$1001,,0)</f>
        <v>Bo Kindley</v>
      </c>
      <c r="G811" s="2" t="str">
        <f>IF(_xlfn.XLOOKUP(C811,[1]customers!$A$1:$A$1001,[1]customers!$C$1:$C$1001,,0)=0,"",_xlfn.XLOOKUP(C811,[1]customers!$A$1:$A$1001,[1]customers!$C$1:$C$1001,,0))</f>
        <v>bkindleygl@wikimedia.org</v>
      </c>
      <c r="H811" s="2" t="str">
        <f>_xlfn.XLOOKUP(C811,[1]customers!A$1:A$1001,[1]customers!$G$1:$G$1001,,0)</f>
        <v>United States</v>
      </c>
      <c r="I811" t="str">
        <f>INDEX([1]products!$A$1:$G$49,MATCH([1]orders!$D811,[1]products!$A$1:$A$49,0),MATCH([1]orders!I$1,[1]products!$A$1:$G$1,0))</f>
        <v>Lib</v>
      </c>
      <c r="J811" t="str">
        <f>INDEX([1]products!$A$1:$G$49,MATCH([1]orders!$D811,[1]products!$A$1:$A$49,0),MATCH([1]orders!J$1,[1]products!$A$1:$G$1,0))</f>
        <v>L</v>
      </c>
      <c r="K811" s="11">
        <f>INDEX([1]products!$A$1:$G$49,MATCH([1]orders!$D811,[1]products!$A$1:$A$49,0),MATCH([1]orders!K$1,[1]products!$A$1:$G$1,0))</f>
        <v>2.5</v>
      </c>
      <c r="L811" s="3">
        <f>INDEX([1]products!$A$1:$G$49,MATCH([1]orders!$D811,[1]products!$A$1:$A$49,0),MATCH([1]orders!L$1,[1]products!$A$1:$G$1,0))</f>
        <v>36.454999999999998</v>
      </c>
      <c r="M811" s="3">
        <f>L811*E811</f>
        <v>145.82</v>
      </c>
      <c r="N811" t="str">
        <f>IF(I811="Rob","Robusta",IF(I811="Exc","Excelsa",IF(I811="Ara","Arabica",IF(I811="Lib","Liberica",""))))</f>
        <v>Liberica</v>
      </c>
      <c r="O811" t="str">
        <f>IF(J811="M","Medium",IF(J811="L","Light",IF(J811="D","Dark","")))</f>
        <v>Light</v>
      </c>
      <c r="P811" t="str">
        <f>_xlfn.XLOOKUP(C811,[1]customers!$A$1:$A$1001,[1]customers!$I$1:$I$1001,,0)</f>
        <v>Yes</v>
      </c>
    </row>
    <row r="812" spans="1:16" x14ac:dyDescent="0.25">
      <c r="A812" s="2" t="s">
        <v>4139</v>
      </c>
      <c r="B812" s="4">
        <v>44277</v>
      </c>
      <c r="C812" s="2" t="s">
        <v>4140</v>
      </c>
      <c r="D812" t="s">
        <v>6147</v>
      </c>
      <c r="E812" s="2">
        <v>1</v>
      </c>
      <c r="F812" s="2" t="str">
        <f>_xlfn.XLOOKUP(C812,[1]customers!$A$1:$A$1001,[1]customers!$B$1:$B$1001,,0)</f>
        <v>Dottie Rallin</v>
      </c>
      <c r="G812" s="2" t="str">
        <f>IF(_xlfn.XLOOKUP(C812,[1]customers!$A$1:$A$1001,[1]customers!$C$1:$C$1001,,0)=0,"",_xlfn.XLOOKUP(C812,[1]customers!$A$1:$A$1001,[1]customers!$C$1:$C$1001,,0))</f>
        <v>drallinhy@howstuffworks.com</v>
      </c>
      <c r="H812" s="2" t="str">
        <f>_xlfn.XLOOKUP(C812,[1]customers!A$1:A$1001,[1]customers!$G$1:$G$1001,,0)</f>
        <v>United States</v>
      </c>
      <c r="I812" t="str">
        <f>INDEX([1]products!$A$1:$G$49,MATCH([1]orders!$D812,[1]products!$A$1:$A$49,0),MATCH([1]orders!I$1,[1]products!$A$1:$G$1,0))</f>
        <v>Ara</v>
      </c>
      <c r="J812" t="str">
        <f>INDEX([1]products!$A$1:$G$49,MATCH([1]orders!$D812,[1]products!$A$1:$A$49,0),MATCH([1]orders!J$1,[1]products!$A$1:$G$1,0))</f>
        <v>D</v>
      </c>
      <c r="K812" s="11">
        <f>INDEX([1]products!$A$1:$G$49,MATCH([1]orders!$D812,[1]products!$A$1:$A$49,0),MATCH([1]orders!K$1,[1]products!$A$1:$G$1,0))</f>
        <v>1</v>
      </c>
      <c r="L812" s="3">
        <f>INDEX([1]products!$A$1:$G$49,MATCH([1]orders!$D812,[1]products!$A$1:$A$49,0),MATCH([1]orders!L$1,[1]products!$A$1:$G$1,0))</f>
        <v>9.9499999999999993</v>
      </c>
      <c r="M812" s="3">
        <f>L812*E812</f>
        <v>9.9499999999999993</v>
      </c>
      <c r="N812" t="str">
        <f>IF(I812="Rob","Robusta",IF(I812="Exc","Excelsa",IF(I812="Ara","Arabica",IF(I812="Lib","Liberica",""))))</f>
        <v>Arabica</v>
      </c>
      <c r="O812" t="str">
        <f>IF(J812="M","Medium",IF(J812="L","Light",IF(J812="D","Dark","")))</f>
        <v>Dark</v>
      </c>
      <c r="P812" t="str">
        <f>_xlfn.XLOOKUP(C812,[1]customers!$A$1:$A$1001,[1]customers!$I$1:$I$1001,,0)</f>
        <v>Yes</v>
      </c>
    </row>
    <row r="813" spans="1:16" x14ac:dyDescent="0.25">
      <c r="A813" s="2" t="s">
        <v>4991</v>
      </c>
      <c r="B813" s="4">
        <v>44278</v>
      </c>
      <c r="C813" s="2" t="s">
        <v>4992</v>
      </c>
      <c r="D813" t="s">
        <v>6161</v>
      </c>
      <c r="E813" s="2">
        <v>1</v>
      </c>
      <c r="F813" s="2" t="str">
        <f>_xlfn.XLOOKUP(C813,[1]customers!$A$1:$A$1001,[1]customers!$B$1:$B$1001,,0)</f>
        <v>Merell Zanazzi</v>
      </c>
      <c r="G813" s="2" t="str">
        <f>IF(_xlfn.XLOOKUP(C813,[1]customers!$A$1:$A$1001,[1]customers!$C$1:$C$1001,,0)=0,"",_xlfn.XLOOKUP(C813,[1]customers!$A$1:$A$1001,[1]customers!$C$1:$C$1001,,0))</f>
        <v/>
      </c>
      <c r="H813" s="2" t="str">
        <f>_xlfn.XLOOKUP(C813,[1]customers!A$1:A$1001,[1]customers!$G$1:$G$1001,,0)</f>
        <v>United States</v>
      </c>
      <c r="I813" t="str">
        <f>INDEX([1]products!$A$1:$G$49,MATCH([1]orders!$D813,[1]products!$A$1:$A$49,0),MATCH([1]orders!I$1,[1]products!$A$1:$G$1,0))</f>
        <v>Lib</v>
      </c>
      <c r="J813" t="str">
        <f>INDEX([1]products!$A$1:$G$49,MATCH([1]orders!$D813,[1]products!$A$1:$A$49,0),MATCH([1]orders!J$1,[1]products!$A$1:$G$1,0))</f>
        <v>L</v>
      </c>
      <c r="K813" s="11">
        <f>INDEX([1]products!$A$1:$G$49,MATCH([1]orders!$D813,[1]products!$A$1:$A$49,0),MATCH([1]orders!K$1,[1]products!$A$1:$G$1,0))</f>
        <v>0.5</v>
      </c>
      <c r="L813" s="3">
        <f>INDEX([1]products!$A$1:$G$49,MATCH([1]orders!$D813,[1]products!$A$1:$A$49,0),MATCH([1]orders!L$1,[1]products!$A$1:$G$1,0))</f>
        <v>9.51</v>
      </c>
      <c r="M813" s="3">
        <f>L813*E813</f>
        <v>9.51</v>
      </c>
      <c r="N813" t="str">
        <f>IF(I813="Rob","Robusta",IF(I813="Exc","Excelsa",IF(I813="Ara","Arabica",IF(I813="Lib","Liberica",""))))</f>
        <v>Liberica</v>
      </c>
      <c r="O813" t="str">
        <f>IF(J813="M","Medium",IF(J813="L","Light",IF(J813="D","Dark","")))</f>
        <v>Light</v>
      </c>
      <c r="P813" t="str">
        <f>_xlfn.XLOOKUP(C813,[1]customers!$A$1:$A$1001,[1]customers!$I$1:$I$1001,,0)</f>
        <v>No</v>
      </c>
    </row>
    <row r="814" spans="1:16" x14ac:dyDescent="0.25">
      <c r="A814" s="2" t="s">
        <v>3130</v>
      </c>
      <c r="B814" s="4">
        <v>44279</v>
      </c>
      <c r="C814" s="2" t="s">
        <v>3131</v>
      </c>
      <c r="D814" t="s">
        <v>6158</v>
      </c>
      <c r="E814" s="2">
        <v>1</v>
      </c>
      <c r="F814" s="2" t="str">
        <f>_xlfn.XLOOKUP(C814,[1]customers!$A$1:$A$1001,[1]customers!$B$1:$B$1001,,0)</f>
        <v>Rhona Lequeux</v>
      </c>
      <c r="G814" s="2" t="str">
        <f>IF(_xlfn.XLOOKUP(C814,[1]customers!$A$1:$A$1001,[1]customers!$C$1:$C$1001,,0)=0,"",_xlfn.XLOOKUP(C814,[1]customers!$A$1:$A$1001,[1]customers!$C$1:$C$1001,,0))</f>
        <v>rlequeuxcz@newyorker.com</v>
      </c>
      <c r="H814" s="2" t="str">
        <f>_xlfn.XLOOKUP(C814,[1]customers!A$1:A$1001,[1]customers!$G$1:$G$1001,,0)</f>
        <v>United States</v>
      </c>
      <c r="I814" t="str">
        <f>INDEX([1]products!$A$1:$G$49,MATCH([1]orders!$D814,[1]products!$A$1:$A$49,0),MATCH([1]orders!I$1,[1]products!$A$1:$G$1,0))</f>
        <v>Ara</v>
      </c>
      <c r="J814" t="str">
        <f>INDEX([1]products!$A$1:$G$49,MATCH([1]orders!$D814,[1]products!$A$1:$A$49,0),MATCH([1]orders!J$1,[1]products!$A$1:$G$1,0))</f>
        <v>D</v>
      </c>
      <c r="K814" s="11">
        <f>INDEX([1]products!$A$1:$G$49,MATCH([1]orders!$D814,[1]products!$A$1:$A$49,0),MATCH([1]orders!K$1,[1]products!$A$1:$G$1,0))</f>
        <v>0.5</v>
      </c>
      <c r="L814" s="3">
        <f>INDEX([1]products!$A$1:$G$49,MATCH([1]orders!$D814,[1]products!$A$1:$A$49,0),MATCH([1]orders!L$1,[1]products!$A$1:$G$1,0))</f>
        <v>5.97</v>
      </c>
      <c r="M814" s="3">
        <f>L814*E814</f>
        <v>5.97</v>
      </c>
      <c r="N814" t="str">
        <f>IF(I814="Rob","Robusta",IF(I814="Exc","Excelsa",IF(I814="Ara","Arabica",IF(I814="Lib","Liberica",""))))</f>
        <v>Arabica</v>
      </c>
      <c r="O814" t="str">
        <f>IF(J814="M","Medium",IF(J814="L","Light",IF(J814="D","Dark","")))</f>
        <v>Dark</v>
      </c>
      <c r="P814" t="str">
        <f>_xlfn.XLOOKUP(C814,[1]customers!$A$1:$A$1001,[1]customers!$I$1:$I$1001,,0)</f>
        <v>No</v>
      </c>
    </row>
    <row r="815" spans="1:16" x14ac:dyDescent="0.25">
      <c r="A815" s="2" t="s">
        <v>822</v>
      </c>
      <c r="B815" s="4">
        <v>44280</v>
      </c>
      <c r="C815" s="2" t="s">
        <v>823</v>
      </c>
      <c r="D815" t="s">
        <v>6160</v>
      </c>
      <c r="E815" s="2">
        <v>3</v>
      </c>
      <c r="F815" s="2" t="str">
        <f>_xlfn.XLOOKUP(C815,[1]customers!$A$1:$A$1001,[1]customers!$B$1:$B$1001,,0)</f>
        <v>Stanislaus Gilroy</v>
      </c>
      <c r="G815" s="2" t="str">
        <f>IF(_xlfn.XLOOKUP(C815,[1]customers!$A$1:$A$1001,[1]customers!$C$1:$C$1001,,0)=0,"",_xlfn.XLOOKUP(C815,[1]customers!$A$1:$A$1001,[1]customers!$C$1:$C$1001,,0))</f>
        <v>sgilroy1n@eepurl.com</v>
      </c>
      <c r="H815" s="2" t="str">
        <f>_xlfn.XLOOKUP(C815,[1]customers!A$1:A$1001,[1]customers!$G$1:$G$1001,,0)</f>
        <v>United States</v>
      </c>
      <c r="I815" t="str">
        <f>INDEX([1]products!$A$1:$G$49,MATCH([1]orders!$D815,[1]products!$A$1:$A$49,0),MATCH([1]orders!I$1,[1]products!$A$1:$G$1,0))</f>
        <v>Lib</v>
      </c>
      <c r="J815" t="str">
        <f>INDEX([1]products!$A$1:$G$49,MATCH([1]orders!$D815,[1]products!$A$1:$A$49,0),MATCH([1]orders!J$1,[1]products!$A$1:$G$1,0))</f>
        <v>M</v>
      </c>
      <c r="K815" s="11">
        <f>INDEX([1]products!$A$1:$G$49,MATCH([1]orders!$D815,[1]products!$A$1:$A$49,0),MATCH([1]orders!K$1,[1]products!$A$1:$G$1,0))</f>
        <v>0.5</v>
      </c>
      <c r="L815" s="3">
        <f>INDEX([1]products!$A$1:$G$49,MATCH([1]orders!$D815,[1]products!$A$1:$A$49,0),MATCH([1]orders!L$1,[1]products!$A$1:$G$1,0))</f>
        <v>8.73</v>
      </c>
      <c r="M815" s="3">
        <f>L815*E815</f>
        <v>26.19</v>
      </c>
      <c r="N815" t="str">
        <f>IF(I815="Rob","Robusta",IF(I815="Exc","Excelsa",IF(I815="Ara","Arabica",IF(I815="Lib","Liberica",""))))</f>
        <v>Liberica</v>
      </c>
      <c r="O815" t="str">
        <f>IF(J815="M","Medium",IF(J815="L","Light",IF(J815="D","Dark","")))</f>
        <v>Medium</v>
      </c>
      <c r="P815" t="str">
        <f>_xlfn.XLOOKUP(C815,[1]customers!$A$1:$A$1001,[1]customers!$I$1:$I$1001,,0)</f>
        <v>Yes</v>
      </c>
    </row>
    <row r="816" spans="1:16" x14ac:dyDescent="0.25">
      <c r="A816" s="2" t="s">
        <v>6001</v>
      </c>
      <c r="B816" s="4">
        <v>44281</v>
      </c>
      <c r="C816" s="2" t="s">
        <v>6002</v>
      </c>
      <c r="D816" t="s">
        <v>6154</v>
      </c>
      <c r="E816" s="2">
        <v>3</v>
      </c>
      <c r="F816" s="2" t="str">
        <f>_xlfn.XLOOKUP(C816,[1]customers!$A$1:$A$1001,[1]customers!$B$1:$B$1001,,0)</f>
        <v>Clayton Kingwell</v>
      </c>
      <c r="G816" s="2" t="str">
        <f>IF(_xlfn.XLOOKUP(C816,[1]customers!$A$1:$A$1001,[1]customers!$C$1:$C$1001,,0)=0,"",_xlfn.XLOOKUP(C816,[1]customers!$A$1:$A$1001,[1]customers!$C$1:$C$1001,,0))</f>
        <v>ckingwellr3@squarespace.com</v>
      </c>
      <c r="H816" s="2" t="str">
        <f>_xlfn.XLOOKUP(C816,[1]customers!A$1:A$1001,[1]customers!$G$1:$G$1001,,0)</f>
        <v>Ireland</v>
      </c>
      <c r="I816" t="str">
        <f>INDEX([1]products!$A$1:$G$49,MATCH([1]orders!$D816,[1]products!$A$1:$A$49,0),MATCH([1]orders!I$1,[1]products!$A$1:$G$1,0))</f>
        <v>Ara</v>
      </c>
      <c r="J816" t="str">
        <f>INDEX([1]products!$A$1:$G$49,MATCH([1]orders!$D816,[1]products!$A$1:$A$49,0),MATCH([1]orders!J$1,[1]products!$A$1:$G$1,0))</f>
        <v>D</v>
      </c>
      <c r="K816" s="11">
        <f>INDEX([1]products!$A$1:$G$49,MATCH([1]orders!$D816,[1]products!$A$1:$A$49,0),MATCH([1]orders!K$1,[1]products!$A$1:$G$1,0))</f>
        <v>0.2</v>
      </c>
      <c r="L816" s="3">
        <f>INDEX([1]products!$A$1:$G$49,MATCH([1]orders!$D816,[1]products!$A$1:$A$49,0),MATCH([1]orders!L$1,[1]products!$A$1:$G$1,0))</f>
        <v>2.9849999999999999</v>
      </c>
      <c r="M816" s="3">
        <f>L816*E816</f>
        <v>8.9550000000000001</v>
      </c>
      <c r="N816" t="str">
        <f>IF(I816="Rob","Robusta",IF(I816="Exc","Excelsa",IF(I816="Ara","Arabica",IF(I816="Lib","Liberica",""))))</f>
        <v>Arabica</v>
      </c>
      <c r="O816" t="str">
        <f>IF(J816="M","Medium",IF(J816="L","Light",IF(J816="D","Dark","")))</f>
        <v>Dark</v>
      </c>
      <c r="P816" t="str">
        <f>_xlfn.XLOOKUP(C816,[1]customers!$A$1:$A$1001,[1]customers!$I$1:$I$1001,,0)</f>
        <v>Yes</v>
      </c>
    </row>
    <row r="817" spans="1:16" x14ac:dyDescent="0.25">
      <c r="A817" s="2" t="s">
        <v>4875</v>
      </c>
      <c r="B817" s="4">
        <v>44282</v>
      </c>
      <c r="C817" s="2" t="s">
        <v>4876</v>
      </c>
      <c r="D817" t="s">
        <v>6157</v>
      </c>
      <c r="E817" s="2">
        <v>3</v>
      </c>
      <c r="F817" s="2" t="str">
        <f>_xlfn.XLOOKUP(C817,[1]customers!$A$1:$A$1001,[1]customers!$B$1:$B$1001,,0)</f>
        <v>Jule Deehan</v>
      </c>
      <c r="G817" s="2" t="str">
        <f>IF(_xlfn.XLOOKUP(C817,[1]customers!$A$1:$A$1001,[1]customers!$C$1:$C$1001,,0)=0,"",_xlfn.XLOOKUP(C817,[1]customers!$A$1:$A$1001,[1]customers!$C$1:$C$1001,,0))</f>
        <v>jdeehanlk@about.me</v>
      </c>
      <c r="H817" s="2" t="str">
        <f>_xlfn.XLOOKUP(C817,[1]customers!A$1:A$1001,[1]customers!$G$1:$G$1001,,0)</f>
        <v>United States</v>
      </c>
      <c r="I817" t="str">
        <f>INDEX([1]products!$A$1:$G$49,MATCH([1]orders!$D817,[1]products!$A$1:$A$49,0),MATCH([1]orders!I$1,[1]products!$A$1:$G$1,0))</f>
        <v>Ara</v>
      </c>
      <c r="J817" t="str">
        <f>INDEX([1]products!$A$1:$G$49,MATCH([1]orders!$D817,[1]products!$A$1:$A$49,0),MATCH([1]orders!J$1,[1]products!$A$1:$G$1,0))</f>
        <v>M</v>
      </c>
      <c r="K817" s="11">
        <f>INDEX([1]products!$A$1:$G$49,MATCH([1]orders!$D817,[1]products!$A$1:$A$49,0),MATCH([1]orders!K$1,[1]products!$A$1:$G$1,0))</f>
        <v>0.5</v>
      </c>
      <c r="L817" s="3">
        <f>INDEX([1]products!$A$1:$G$49,MATCH([1]orders!$D817,[1]products!$A$1:$A$49,0),MATCH([1]orders!L$1,[1]products!$A$1:$G$1,0))</f>
        <v>6.75</v>
      </c>
      <c r="M817" s="3">
        <f>L817*E817</f>
        <v>20.25</v>
      </c>
      <c r="N817" t="str">
        <f>IF(I817="Rob","Robusta",IF(I817="Exc","Excelsa",IF(I817="Ara","Arabica",IF(I817="Lib","Liberica",""))))</f>
        <v>Arabica</v>
      </c>
      <c r="O817" t="str">
        <f>IF(J817="M","Medium",IF(J817="L","Light",IF(J817="D","Dark","")))</f>
        <v>Medium</v>
      </c>
      <c r="P817" t="str">
        <f>_xlfn.XLOOKUP(C817,[1]customers!$A$1:$A$1001,[1]customers!$I$1:$I$1001,,0)</f>
        <v>No</v>
      </c>
    </row>
    <row r="818" spans="1:16" x14ac:dyDescent="0.25">
      <c r="A818" s="2" t="s">
        <v>5164</v>
      </c>
      <c r="B818" s="4">
        <v>44283</v>
      </c>
      <c r="C818" s="2" t="s">
        <v>5165</v>
      </c>
      <c r="D818" t="s">
        <v>6156</v>
      </c>
      <c r="E818" s="2">
        <v>5</v>
      </c>
      <c r="F818" s="2" t="str">
        <f>_xlfn.XLOOKUP(C818,[1]customers!$A$1:$A$1001,[1]customers!$B$1:$B$1001,,0)</f>
        <v>Ibby Charters</v>
      </c>
      <c r="G818" s="2" t="str">
        <f>IF(_xlfn.XLOOKUP(C818,[1]customers!$A$1:$A$1001,[1]customers!$C$1:$C$1001,,0)=0,"",_xlfn.XLOOKUP(C818,[1]customers!$A$1:$A$1001,[1]customers!$C$1:$C$1001,,0))</f>
        <v>ichartersmz@abc.net.au</v>
      </c>
      <c r="H818" s="2" t="str">
        <f>_xlfn.XLOOKUP(C818,[1]customers!A$1:A$1001,[1]customers!$G$1:$G$1001,,0)</f>
        <v>United States</v>
      </c>
      <c r="I818" t="str">
        <f>INDEX([1]products!$A$1:$G$49,MATCH([1]orders!$D818,[1]products!$A$1:$A$49,0),MATCH([1]orders!I$1,[1]products!$A$1:$G$1,0))</f>
        <v>Exc</v>
      </c>
      <c r="J818" t="str">
        <f>INDEX([1]products!$A$1:$G$49,MATCH([1]orders!$D818,[1]products!$A$1:$A$49,0),MATCH([1]orders!J$1,[1]products!$A$1:$G$1,0))</f>
        <v>M</v>
      </c>
      <c r="K818" s="11">
        <f>INDEX([1]products!$A$1:$G$49,MATCH([1]orders!$D818,[1]products!$A$1:$A$49,0),MATCH([1]orders!K$1,[1]products!$A$1:$G$1,0))</f>
        <v>0.2</v>
      </c>
      <c r="L818" s="3">
        <f>INDEX([1]products!$A$1:$G$49,MATCH([1]orders!$D818,[1]products!$A$1:$A$49,0),MATCH([1]orders!L$1,[1]products!$A$1:$G$1,0))</f>
        <v>4.125</v>
      </c>
      <c r="M818" s="3">
        <f>L818*E818</f>
        <v>20.625</v>
      </c>
      <c r="N818" t="str">
        <f>IF(I818="Rob","Robusta",IF(I818="Exc","Excelsa",IF(I818="Ara","Arabica",IF(I818="Lib","Liberica",""))))</f>
        <v>Excelsa</v>
      </c>
      <c r="O818" t="str">
        <f>IF(J818="M","Medium",IF(J818="L","Light",IF(J818="D","Dark","")))</f>
        <v>Medium</v>
      </c>
      <c r="P818" t="str">
        <f>_xlfn.XLOOKUP(C818,[1]customers!$A$1:$A$1001,[1]customers!$I$1:$I$1001,,0)</f>
        <v>No</v>
      </c>
    </row>
    <row r="819" spans="1:16" x14ac:dyDescent="0.25">
      <c r="A819" s="2" t="s">
        <v>1878</v>
      </c>
      <c r="B819" s="4">
        <v>44284</v>
      </c>
      <c r="C819" s="2" t="s">
        <v>1879</v>
      </c>
      <c r="D819" t="s">
        <v>6143</v>
      </c>
      <c r="E819" s="2">
        <v>3</v>
      </c>
      <c r="F819" s="2" t="str">
        <f>_xlfn.XLOOKUP(C819,[1]customers!$A$1:$A$1001,[1]customers!$B$1:$B$1001,,0)</f>
        <v>Georgena Bentjens</v>
      </c>
      <c r="G819" s="2" t="str">
        <f>IF(_xlfn.XLOOKUP(C819,[1]customers!$A$1:$A$1001,[1]customers!$C$1:$C$1001,,0)=0,"",_xlfn.XLOOKUP(C819,[1]customers!$A$1:$A$1001,[1]customers!$C$1:$C$1001,,0))</f>
        <v>gbentjens6u@netlog.com</v>
      </c>
      <c r="H819" s="2" t="str">
        <f>_xlfn.XLOOKUP(C819,[1]customers!A$1:A$1001,[1]customers!$G$1:$G$1001,,0)</f>
        <v>United Kingdom</v>
      </c>
      <c r="I819" t="str">
        <f>INDEX([1]products!$A$1:$G$49,MATCH([1]orders!$D819,[1]products!$A$1:$A$49,0),MATCH([1]orders!I$1,[1]products!$A$1:$G$1,0))</f>
        <v>Lib</v>
      </c>
      <c r="J819" t="str">
        <f>INDEX([1]products!$A$1:$G$49,MATCH([1]orders!$D819,[1]products!$A$1:$A$49,0),MATCH([1]orders!J$1,[1]products!$A$1:$G$1,0))</f>
        <v>D</v>
      </c>
      <c r="K819" s="11">
        <f>INDEX([1]products!$A$1:$G$49,MATCH([1]orders!$D819,[1]products!$A$1:$A$49,0),MATCH([1]orders!K$1,[1]products!$A$1:$G$1,0))</f>
        <v>1</v>
      </c>
      <c r="L819" s="3">
        <f>INDEX([1]products!$A$1:$G$49,MATCH([1]orders!$D819,[1]products!$A$1:$A$49,0),MATCH([1]orders!L$1,[1]products!$A$1:$G$1,0))</f>
        <v>12.95</v>
      </c>
      <c r="M819" s="3">
        <f>L819*E819</f>
        <v>38.849999999999994</v>
      </c>
      <c r="N819" t="str">
        <f>IF(I819="Rob","Robusta",IF(I819="Exc","Excelsa",IF(I819="Ara","Arabica",IF(I819="Lib","Liberica",""))))</f>
        <v>Liberica</v>
      </c>
      <c r="O819" t="str">
        <f>IF(J819="M","Medium",IF(J819="L","Light",IF(J819="D","Dark","")))</f>
        <v>Dark</v>
      </c>
      <c r="P819" t="str">
        <f>_xlfn.XLOOKUP(C819,[1]customers!$A$1:$A$1001,[1]customers!$I$1:$I$1001,,0)</f>
        <v>No</v>
      </c>
    </row>
    <row r="820" spans="1:16" x14ac:dyDescent="0.25">
      <c r="A820" s="2" t="s">
        <v>4297</v>
      </c>
      <c r="B820" s="4">
        <v>44285</v>
      </c>
      <c r="C820" s="2" t="s">
        <v>4298</v>
      </c>
      <c r="D820" t="s">
        <v>6182</v>
      </c>
      <c r="E820" s="2">
        <v>6</v>
      </c>
      <c r="F820" s="2" t="str">
        <f>_xlfn.XLOOKUP(C820,[1]customers!$A$1:$A$1001,[1]customers!$B$1:$B$1001,,0)</f>
        <v>Hermann Larvor</v>
      </c>
      <c r="G820" s="2" t="str">
        <f>IF(_xlfn.XLOOKUP(C820,[1]customers!$A$1:$A$1001,[1]customers!$C$1:$C$1001,,0)=0,"",_xlfn.XLOOKUP(C820,[1]customers!$A$1:$A$1001,[1]customers!$C$1:$C$1001,,0))</f>
        <v>hlarvoriq@last.fm</v>
      </c>
      <c r="H820" s="2" t="str">
        <f>_xlfn.XLOOKUP(C820,[1]customers!A$1:A$1001,[1]customers!$G$1:$G$1001,,0)</f>
        <v>United States</v>
      </c>
      <c r="I820" t="str">
        <f>INDEX([1]products!$A$1:$G$49,MATCH([1]orders!$D820,[1]products!$A$1:$A$49,0),MATCH([1]orders!I$1,[1]products!$A$1:$G$1,0))</f>
        <v>Ara</v>
      </c>
      <c r="J820" t="str">
        <f>INDEX([1]products!$A$1:$G$49,MATCH([1]orders!$D820,[1]products!$A$1:$A$49,0),MATCH([1]orders!J$1,[1]products!$A$1:$G$1,0))</f>
        <v>L</v>
      </c>
      <c r="K820" s="11">
        <f>INDEX([1]products!$A$1:$G$49,MATCH([1]orders!$D820,[1]products!$A$1:$A$49,0),MATCH([1]orders!K$1,[1]products!$A$1:$G$1,0))</f>
        <v>2.5</v>
      </c>
      <c r="L820" s="3">
        <f>INDEX([1]products!$A$1:$G$49,MATCH([1]orders!$D820,[1]products!$A$1:$A$49,0),MATCH([1]orders!L$1,[1]products!$A$1:$G$1,0))</f>
        <v>29.784999999999997</v>
      </c>
      <c r="M820" s="3">
        <f>L820*E820</f>
        <v>178.70999999999998</v>
      </c>
      <c r="N820" t="str">
        <f>IF(I820="Rob","Robusta",IF(I820="Exc","Excelsa",IF(I820="Ara","Arabica",IF(I820="Lib","Liberica",""))))</f>
        <v>Arabica</v>
      </c>
      <c r="O820" t="str">
        <f>IF(J820="M","Medium",IF(J820="L","Light",IF(J820="D","Dark","")))</f>
        <v>Light</v>
      </c>
      <c r="P820" t="str">
        <f>_xlfn.XLOOKUP(C820,[1]customers!$A$1:$A$1001,[1]customers!$I$1:$I$1001,,0)</f>
        <v>Yes</v>
      </c>
    </row>
    <row r="821" spans="1:16" x14ac:dyDescent="0.25">
      <c r="A821" s="2" t="s">
        <v>5050</v>
      </c>
      <c r="B821" s="4">
        <v>44286</v>
      </c>
      <c r="C821" s="2" t="s">
        <v>5051</v>
      </c>
      <c r="D821" t="s">
        <v>6169</v>
      </c>
      <c r="E821" s="2">
        <v>3</v>
      </c>
      <c r="F821" s="2" t="str">
        <f>_xlfn.XLOOKUP(C821,[1]customers!$A$1:$A$1001,[1]customers!$B$1:$B$1001,,0)</f>
        <v>Koren Ferretti</v>
      </c>
      <c r="G821" s="2" t="str">
        <f>IF(_xlfn.XLOOKUP(C821,[1]customers!$A$1:$A$1001,[1]customers!$C$1:$C$1001,,0)=0,"",_xlfn.XLOOKUP(C821,[1]customers!$A$1:$A$1001,[1]customers!$C$1:$C$1001,,0))</f>
        <v>kferrettimf@huffingtonpost.com</v>
      </c>
      <c r="H821" s="2" t="str">
        <f>_xlfn.XLOOKUP(C821,[1]customers!A$1:A$1001,[1]customers!$G$1:$G$1001,,0)</f>
        <v>Ireland</v>
      </c>
      <c r="I821" t="str">
        <f>INDEX([1]products!$A$1:$G$49,MATCH([1]orders!$D821,[1]products!$A$1:$A$49,0),MATCH([1]orders!I$1,[1]products!$A$1:$G$1,0))</f>
        <v>Lib</v>
      </c>
      <c r="J821" t="str">
        <f>INDEX([1]products!$A$1:$G$49,MATCH([1]orders!$D821,[1]products!$A$1:$A$49,0),MATCH([1]orders!J$1,[1]products!$A$1:$G$1,0))</f>
        <v>D</v>
      </c>
      <c r="K821" s="11">
        <f>INDEX([1]products!$A$1:$G$49,MATCH([1]orders!$D821,[1]products!$A$1:$A$49,0),MATCH([1]orders!K$1,[1]products!$A$1:$G$1,0))</f>
        <v>0.5</v>
      </c>
      <c r="L821" s="3">
        <f>INDEX([1]products!$A$1:$G$49,MATCH([1]orders!$D821,[1]products!$A$1:$A$49,0),MATCH([1]orders!L$1,[1]products!$A$1:$G$1,0))</f>
        <v>7.77</v>
      </c>
      <c r="M821" s="3">
        <f>L821*E821</f>
        <v>23.31</v>
      </c>
      <c r="N821" t="str">
        <f>IF(I821="Rob","Robusta",IF(I821="Exc","Excelsa",IF(I821="Ara","Arabica",IF(I821="Lib","Liberica",""))))</f>
        <v>Liberica</v>
      </c>
      <c r="O821" t="str">
        <f>IF(J821="M","Medium",IF(J821="L","Light",IF(J821="D","Dark","")))</f>
        <v>Dark</v>
      </c>
      <c r="P821" t="str">
        <f>_xlfn.XLOOKUP(C821,[1]customers!$A$1:$A$1001,[1]customers!$I$1:$I$1001,,0)</f>
        <v>No</v>
      </c>
    </row>
    <row r="822" spans="1:16" x14ac:dyDescent="0.25">
      <c r="A822" s="2" t="s">
        <v>990</v>
      </c>
      <c r="B822" s="4">
        <v>44287</v>
      </c>
      <c r="C822" s="2" t="s">
        <v>991</v>
      </c>
      <c r="D822" t="s">
        <v>6140</v>
      </c>
      <c r="E822" s="2">
        <v>6</v>
      </c>
      <c r="F822" s="2" t="str">
        <f>_xlfn.XLOOKUP(C822,[1]customers!$A$1:$A$1001,[1]customers!$B$1:$B$1001,,0)</f>
        <v>Torie Gottelier</v>
      </c>
      <c r="G822" s="2" t="str">
        <f>IF(_xlfn.XLOOKUP(C822,[1]customers!$A$1:$A$1001,[1]customers!$C$1:$C$1001,,0)=0,"",_xlfn.XLOOKUP(C822,[1]customers!$A$1:$A$1001,[1]customers!$C$1:$C$1001,,0))</f>
        <v>tgottelier2h@vistaprint.com</v>
      </c>
      <c r="H822" s="2" t="str">
        <f>_xlfn.XLOOKUP(C822,[1]customers!A$1:A$1001,[1]customers!$G$1:$G$1001,,0)</f>
        <v>United States</v>
      </c>
      <c r="I822" t="str">
        <f>INDEX([1]products!$A$1:$G$49,MATCH([1]orders!$D822,[1]products!$A$1:$A$49,0),MATCH([1]orders!I$1,[1]products!$A$1:$G$1,0))</f>
        <v>Ara</v>
      </c>
      <c r="J822" t="str">
        <f>INDEX([1]products!$A$1:$G$49,MATCH([1]orders!$D822,[1]products!$A$1:$A$49,0),MATCH([1]orders!J$1,[1]products!$A$1:$G$1,0))</f>
        <v>L</v>
      </c>
      <c r="K822" s="11">
        <f>INDEX([1]products!$A$1:$G$49,MATCH([1]orders!$D822,[1]products!$A$1:$A$49,0),MATCH([1]orders!K$1,[1]products!$A$1:$G$1,0))</f>
        <v>1</v>
      </c>
      <c r="L822" s="3">
        <f>INDEX([1]products!$A$1:$G$49,MATCH([1]orders!$D822,[1]products!$A$1:$A$49,0),MATCH([1]orders!L$1,[1]products!$A$1:$G$1,0))</f>
        <v>12.95</v>
      </c>
      <c r="M822" s="3">
        <f>L822*E822</f>
        <v>77.699999999999989</v>
      </c>
      <c r="N822" t="str">
        <f>IF(I822="Rob","Robusta",IF(I822="Exc","Excelsa",IF(I822="Ara","Arabica",IF(I822="Lib","Liberica",""))))</f>
        <v>Arabica</v>
      </c>
      <c r="O822" t="str">
        <f>IF(J822="M","Medium",IF(J822="L","Light",IF(J822="D","Dark","")))</f>
        <v>Light</v>
      </c>
      <c r="P822" t="str">
        <f>_xlfn.XLOOKUP(C822,[1]customers!$A$1:$A$1001,[1]customers!$I$1:$I$1001,,0)</f>
        <v>No</v>
      </c>
    </row>
    <row r="823" spans="1:16" x14ac:dyDescent="0.25">
      <c r="A823" s="2" t="s">
        <v>1459</v>
      </c>
      <c r="B823" s="4">
        <v>44288</v>
      </c>
      <c r="C823" s="2" t="s">
        <v>1460</v>
      </c>
      <c r="D823" t="s">
        <v>6144</v>
      </c>
      <c r="E823" s="2">
        <v>3</v>
      </c>
      <c r="F823" s="2" t="str">
        <f>_xlfn.XLOOKUP(C823,[1]customers!$A$1:$A$1001,[1]customers!$B$1:$B$1001,,0)</f>
        <v>Bartholemy Flaherty</v>
      </c>
      <c r="G823" s="2" t="str">
        <f>IF(_xlfn.XLOOKUP(C823,[1]customers!$A$1:$A$1001,[1]customers!$C$1:$C$1001,,0)=0,"",_xlfn.XLOOKUP(C823,[1]customers!$A$1:$A$1001,[1]customers!$C$1:$C$1001,,0))</f>
        <v>bflaherty4s@moonfruit.com</v>
      </c>
      <c r="H823" s="2" t="str">
        <f>_xlfn.XLOOKUP(C823,[1]customers!A$1:A$1001,[1]customers!$G$1:$G$1001,,0)</f>
        <v>Ireland</v>
      </c>
      <c r="I823" t="str">
        <f>INDEX([1]products!$A$1:$G$49,MATCH([1]orders!$D823,[1]products!$A$1:$A$49,0),MATCH([1]orders!I$1,[1]products!$A$1:$G$1,0))</f>
        <v>Exc</v>
      </c>
      <c r="J823" t="str">
        <f>INDEX([1]products!$A$1:$G$49,MATCH([1]orders!$D823,[1]products!$A$1:$A$49,0),MATCH([1]orders!J$1,[1]products!$A$1:$G$1,0))</f>
        <v>D</v>
      </c>
      <c r="K823" s="11">
        <f>INDEX([1]products!$A$1:$G$49,MATCH([1]orders!$D823,[1]products!$A$1:$A$49,0),MATCH([1]orders!K$1,[1]products!$A$1:$G$1,0))</f>
        <v>0.5</v>
      </c>
      <c r="L823" s="3">
        <f>INDEX([1]products!$A$1:$G$49,MATCH([1]orders!$D823,[1]products!$A$1:$A$49,0),MATCH([1]orders!L$1,[1]products!$A$1:$G$1,0))</f>
        <v>7.29</v>
      </c>
      <c r="M823" s="3">
        <f>L823*E823</f>
        <v>21.87</v>
      </c>
      <c r="N823" t="str">
        <f>IF(I823="Rob","Robusta",IF(I823="Exc","Excelsa",IF(I823="Ara","Arabica",IF(I823="Lib","Liberica",""))))</f>
        <v>Excelsa</v>
      </c>
      <c r="O823" t="str">
        <f>IF(J823="M","Medium",IF(J823="L","Light",IF(J823="D","Dark","")))</f>
        <v>Dark</v>
      </c>
      <c r="P823" t="str">
        <f>_xlfn.XLOOKUP(C823,[1]customers!$A$1:$A$1001,[1]customers!$I$1:$I$1001,,0)</f>
        <v>No</v>
      </c>
    </row>
    <row r="824" spans="1:16" x14ac:dyDescent="0.25">
      <c r="A824" s="2" t="s">
        <v>4104</v>
      </c>
      <c r="B824" s="4">
        <v>44289</v>
      </c>
      <c r="C824" s="2" t="s">
        <v>4152</v>
      </c>
      <c r="D824" t="s">
        <v>6142</v>
      </c>
      <c r="E824" s="2">
        <v>5</v>
      </c>
      <c r="F824" s="2" t="str">
        <f>_xlfn.XLOOKUP(C824,[1]customers!$A$1:$A$1001,[1]customers!$B$1:$B$1001,,0)</f>
        <v>Tuckie Mathonnet</v>
      </c>
      <c r="G824" s="2" t="str">
        <f>IF(_xlfn.XLOOKUP(C824,[1]customers!$A$1:$A$1001,[1]customers!$C$1:$C$1001,,0)=0,"",_xlfn.XLOOKUP(C824,[1]customers!$A$1:$A$1001,[1]customers!$C$1:$C$1001,,0))</f>
        <v>tmathonneti0@google.co.jp</v>
      </c>
      <c r="H824" s="2" t="str">
        <f>_xlfn.XLOOKUP(C824,[1]customers!A$1:A$1001,[1]customers!$G$1:$G$1001,,0)</f>
        <v>United States</v>
      </c>
      <c r="I824" t="str">
        <f>INDEX([1]products!$A$1:$G$49,MATCH([1]orders!$D824,[1]products!$A$1:$A$49,0),MATCH([1]orders!I$1,[1]products!$A$1:$G$1,0))</f>
        <v>Rob</v>
      </c>
      <c r="J824" t="str">
        <f>INDEX([1]products!$A$1:$G$49,MATCH([1]orders!$D824,[1]products!$A$1:$A$49,0),MATCH([1]orders!J$1,[1]products!$A$1:$G$1,0))</f>
        <v>L</v>
      </c>
      <c r="K824" s="11">
        <f>INDEX([1]products!$A$1:$G$49,MATCH([1]orders!$D824,[1]products!$A$1:$A$49,0),MATCH([1]orders!K$1,[1]products!$A$1:$G$1,0))</f>
        <v>2.5</v>
      </c>
      <c r="L824" s="3">
        <f>INDEX([1]products!$A$1:$G$49,MATCH([1]orders!$D824,[1]products!$A$1:$A$49,0),MATCH([1]orders!L$1,[1]products!$A$1:$G$1,0))</f>
        <v>27.484999999999996</v>
      </c>
      <c r="M824" s="3">
        <f>L824*E824</f>
        <v>137.42499999999998</v>
      </c>
      <c r="N824" t="str">
        <f>IF(I824="Rob","Robusta",IF(I824="Exc","Excelsa",IF(I824="Ara","Arabica",IF(I824="Lib","Liberica",""))))</f>
        <v>Robusta</v>
      </c>
      <c r="O824" t="str">
        <f>IF(J824="M","Medium",IF(J824="L","Light",IF(J824="D","Dark","")))</f>
        <v>Light</v>
      </c>
      <c r="P824" t="str">
        <f>_xlfn.XLOOKUP(C824,[1]customers!$A$1:$A$1001,[1]customers!$I$1:$I$1001,,0)</f>
        <v>No</v>
      </c>
    </row>
    <row r="825" spans="1:16" x14ac:dyDescent="0.25">
      <c r="A825" s="2" t="s">
        <v>4429</v>
      </c>
      <c r="B825" s="4">
        <v>44290</v>
      </c>
      <c r="C825" s="2" t="s">
        <v>4430</v>
      </c>
      <c r="D825" t="s">
        <v>6157</v>
      </c>
      <c r="E825" s="2">
        <v>3</v>
      </c>
      <c r="F825" s="2" t="str">
        <f>_xlfn.XLOOKUP(C825,[1]customers!$A$1:$A$1001,[1]customers!$B$1:$B$1001,,0)</f>
        <v>Myrle Dearden</v>
      </c>
      <c r="G825" s="2" t="str">
        <f>IF(_xlfn.XLOOKUP(C825,[1]customers!$A$1:$A$1001,[1]customers!$C$1:$C$1001,,0)=0,"",_xlfn.XLOOKUP(C825,[1]customers!$A$1:$A$1001,[1]customers!$C$1:$C$1001,,0))</f>
        <v/>
      </c>
      <c r="H825" s="2" t="str">
        <f>_xlfn.XLOOKUP(C825,[1]customers!A$1:A$1001,[1]customers!$G$1:$G$1001,,0)</f>
        <v>Ireland</v>
      </c>
      <c r="I825" t="str">
        <f>INDEX([1]products!$A$1:$G$49,MATCH([1]orders!$D825,[1]products!$A$1:$A$49,0),MATCH([1]orders!I$1,[1]products!$A$1:$G$1,0))</f>
        <v>Ara</v>
      </c>
      <c r="J825" t="str">
        <f>INDEX([1]products!$A$1:$G$49,MATCH([1]orders!$D825,[1]products!$A$1:$A$49,0),MATCH([1]orders!J$1,[1]products!$A$1:$G$1,0))</f>
        <v>M</v>
      </c>
      <c r="K825" s="11">
        <f>INDEX([1]products!$A$1:$G$49,MATCH([1]orders!$D825,[1]products!$A$1:$A$49,0),MATCH([1]orders!K$1,[1]products!$A$1:$G$1,0))</f>
        <v>0.5</v>
      </c>
      <c r="L825" s="3">
        <f>INDEX([1]products!$A$1:$G$49,MATCH([1]orders!$D825,[1]products!$A$1:$A$49,0),MATCH([1]orders!L$1,[1]products!$A$1:$G$1,0))</f>
        <v>6.75</v>
      </c>
      <c r="M825" s="3">
        <f>L825*E825</f>
        <v>20.25</v>
      </c>
      <c r="N825" t="str">
        <f>IF(I825="Rob","Robusta",IF(I825="Exc","Excelsa",IF(I825="Ara","Arabica",IF(I825="Lib","Liberica",""))))</f>
        <v>Arabica</v>
      </c>
      <c r="O825" t="str">
        <f>IF(J825="M","Medium",IF(J825="L","Light",IF(J825="D","Dark","")))</f>
        <v>Medium</v>
      </c>
      <c r="P825" t="str">
        <f>_xlfn.XLOOKUP(C825,[1]customers!$A$1:$A$1001,[1]customers!$I$1:$I$1001,,0)</f>
        <v>No</v>
      </c>
    </row>
    <row r="826" spans="1:16" x14ac:dyDescent="0.25">
      <c r="A826" s="2" t="s">
        <v>4239</v>
      </c>
      <c r="B826" s="4">
        <v>44291</v>
      </c>
      <c r="C826" s="2" t="s">
        <v>4240</v>
      </c>
      <c r="D826" t="s">
        <v>6183</v>
      </c>
      <c r="E826" s="2">
        <v>6</v>
      </c>
      <c r="F826" s="2" t="str">
        <f>_xlfn.XLOOKUP(C826,[1]customers!$A$1:$A$1001,[1]customers!$B$1:$B$1001,,0)</f>
        <v>Ira Sjostrom</v>
      </c>
      <c r="G826" s="2" t="str">
        <f>IF(_xlfn.XLOOKUP(C826,[1]customers!$A$1:$A$1001,[1]customers!$C$1:$C$1001,,0)=0,"",_xlfn.XLOOKUP(C826,[1]customers!$A$1:$A$1001,[1]customers!$C$1:$C$1001,,0))</f>
        <v>isjostromig@pbs.org</v>
      </c>
      <c r="H826" s="2" t="str">
        <f>_xlfn.XLOOKUP(C826,[1]customers!A$1:A$1001,[1]customers!$G$1:$G$1001,,0)</f>
        <v>United States</v>
      </c>
      <c r="I826" t="str">
        <f>INDEX([1]products!$A$1:$G$49,MATCH([1]orders!$D826,[1]products!$A$1:$A$49,0),MATCH([1]orders!I$1,[1]products!$A$1:$G$1,0))</f>
        <v>Exc</v>
      </c>
      <c r="J826" t="str">
        <f>INDEX([1]products!$A$1:$G$49,MATCH([1]orders!$D826,[1]products!$A$1:$A$49,0),MATCH([1]orders!J$1,[1]products!$A$1:$G$1,0))</f>
        <v>D</v>
      </c>
      <c r="K826" s="11">
        <f>INDEX([1]products!$A$1:$G$49,MATCH([1]orders!$D826,[1]products!$A$1:$A$49,0),MATCH([1]orders!K$1,[1]products!$A$1:$G$1,0))</f>
        <v>1</v>
      </c>
      <c r="L826" s="3">
        <f>INDEX([1]products!$A$1:$G$49,MATCH([1]orders!$D826,[1]products!$A$1:$A$49,0),MATCH([1]orders!L$1,[1]products!$A$1:$G$1,0))</f>
        <v>12.15</v>
      </c>
      <c r="M826" s="3">
        <f>L826*E826</f>
        <v>72.900000000000006</v>
      </c>
      <c r="N826" t="str">
        <f>IF(I826="Rob","Robusta",IF(I826="Exc","Excelsa",IF(I826="Ara","Arabica",IF(I826="Lib","Liberica",""))))</f>
        <v>Excelsa</v>
      </c>
      <c r="O826" t="str">
        <f>IF(J826="M","Medium",IF(J826="L","Light",IF(J826="D","Dark","")))</f>
        <v>Dark</v>
      </c>
      <c r="P826" t="str">
        <f>_xlfn.XLOOKUP(C826,[1]customers!$A$1:$A$1001,[1]customers!$I$1:$I$1001,,0)</f>
        <v>No</v>
      </c>
    </row>
    <row r="827" spans="1:16" x14ac:dyDescent="0.25">
      <c r="A827" s="2" t="s">
        <v>4239</v>
      </c>
      <c r="B827" s="4">
        <v>44292</v>
      </c>
      <c r="C827" s="2" t="s">
        <v>4240</v>
      </c>
      <c r="D827" t="s">
        <v>6150</v>
      </c>
      <c r="E827" s="2">
        <v>2</v>
      </c>
      <c r="F827" s="2" t="str">
        <f>_xlfn.XLOOKUP(C827,[1]customers!$A$1:$A$1001,[1]customers!$B$1:$B$1001,,0)</f>
        <v>Ira Sjostrom</v>
      </c>
      <c r="G827" s="2" t="str">
        <f>IF(_xlfn.XLOOKUP(C827,[1]customers!$A$1:$A$1001,[1]customers!$C$1:$C$1001,,0)=0,"",_xlfn.XLOOKUP(C827,[1]customers!$A$1:$A$1001,[1]customers!$C$1:$C$1001,,0))</f>
        <v>isjostromig@pbs.org</v>
      </c>
      <c r="H827" s="2" t="str">
        <f>_xlfn.XLOOKUP(C827,[1]customers!A$1:A$1001,[1]customers!$G$1:$G$1001,,0)</f>
        <v>United States</v>
      </c>
      <c r="I827" t="str">
        <f>INDEX([1]products!$A$1:$G$49,MATCH([1]orders!$D827,[1]products!$A$1:$A$49,0),MATCH([1]orders!I$1,[1]products!$A$1:$G$1,0))</f>
        <v>Lib</v>
      </c>
      <c r="J827" t="str">
        <f>INDEX([1]products!$A$1:$G$49,MATCH([1]orders!$D827,[1]products!$A$1:$A$49,0),MATCH([1]orders!J$1,[1]products!$A$1:$G$1,0))</f>
        <v>D</v>
      </c>
      <c r="K827" s="11">
        <f>INDEX([1]products!$A$1:$G$49,MATCH([1]orders!$D827,[1]products!$A$1:$A$49,0),MATCH([1]orders!K$1,[1]products!$A$1:$G$1,0))</f>
        <v>0.2</v>
      </c>
      <c r="L827" s="3">
        <f>INDEX([1]products!$A$1:$G$49,MATCH([1]orders!$D827,[1]products!$A$1:$A$49,0),MATCH([1]orders!L$1,[1]products!$A$1:$G$1,0))</f>
        <v>3.8849999999999998</v>
      </c>
      <c r="M827" s="3">
        <f>L827*E827</f>
        <v>7.77</v>
      </c>
      <c r="N827" t="str">
        <f>IF(I827="Rob","Robusta",IF(I827="Exc","Excelsa",IF(I827="Ara","Arabica",IF(I827="Lib","Liberica",""))))</f>
        <v>Liberica</v>
      </c>
      <c r="O827" t="str">
        <f>IF(J827="M","Medium",IF(J827="L","Light",IF(J827="D","Dark","")))</f>
        <v>Dark</v>
      </c>
      <c r="P827" t="str">
        <f>_xlfn.XLOOKUP(C827,[1]customers!$A$1:$A$1001,[1]customers!$I$1:$I$1001,,0)</f>
        <v>No</v>
      </c>
    </row>
    <row r="828" spans="1:16" x14ac:dyDescent="0.25">
      <c r="A828" s="2" t="s">
        <v>6101</v>
      </c>
      <c r="B828" s="4">
        <v>44293</v>
      </c>
      <c r="C828" s="2" t="s">
        <v>6102</v>
      </c>
      <c r="D828" t="s">
        <v>6140</v>
      </c>
      <c r="E828" s="2">
        <v>6</v>
      </c>
      <c r="F828" s="2" t="str">
        <f>_xlfn.XLOOKUP(C828,[1]customers!$A$1:$A$1001,[1]customers!$B$1:$B$1001,,0)</f>
        <v>Margarette Sterland</v>
      </c>
      <c r="G828" s="2" t="str">
        <f>IF(_xlfn.XLOOKUP(C828,[1]customers!$A$1:$A$1001,[1]customers!$C$1:$C$1001,,0)=0,"",_xlfn.XLOOKUP(C828,[1]customers!$A$1:$A$1001,[1]customers!$C$1:$C$1001,,0))</f>
        <v/>
      </c>
      <c r="H828" s="2" t="str">
        <f>_xlfn.XLOOKUP(C828,[1]customers!A$1:A$1001,[1]customers!$G$1:$G$1001,,0)</f>
        <v>United States</v>
      </c>
      <c r="I828" t="str">
        <f>INDEX([1]products!$A$1:$G$49,MATCH([1]orders!$D828,[1]products!$A$1:$A$49,0),MATCH([1]orders!I$1,[1]products!$A$1:$G$1,0))</f>
        <v>Ara</v>
      </c>
      <c r="J828" t="str">
        <f>INDEX([1]products!$A$1:$G$49,MATCH([1]orders!$D828,[1]products!$A$1:$A$49,0),MATCH([1]orders!J$1,[1]products!$A$1:$G$1,0))</f>
        <v>L</v>
      </c>
      <c r="K828" s="11">
        <f>INDEX([1]products!$A$1:$G$49,MATCH([1]orders!$D828,[1]products!$A$1:$A$49,0),MATCH([1]orders!K$1,[1]products!$A$1:$G$1,0))</f>
        <v>1</v>
      </c>
      <c r="L828" s="3">
        <f>INDEX([1]products!$A$1:$G$49,MATCH([1]orders!$D828,[1]products!$A$1:$A$49,0),MATCH([1]orders!L$1,[1]products!$A$1:$G$1,0))</f>
        <v>12.95</v>
      </c>
      <c r="M828" s="3">
        <f>L828*E828</f>
        <v>77.699999999999989</v>
      </c>
      <c r="N828" t="str">
        <f>IF(I828="Rob","Robusta",IF(I828="Exc","Excelsa",IF(I828="Ara","Arabica",IF(I828="Lib","Liberica",""))))</f>
        <v>Arabica</v>
      </c>
      <c r="O828" t="str">
        <f>IF(J828="M","Medium",IF(J828="L","Light",IF(J828="D","Dark","")))</f>
        <v>Light</v>
      </c>
      <c r="P828" t="str">
        <f>_xlfn.XLOOKUP(C828,[1]customers!$A$1:$A$1001,[1]customers!$I$1:$I$1001,,0)</f>
        <v>No</v>
      </c>
    </row>
    <row r="829" spans="1:16" x14ac:dyDescent="0.25">
      <c r="A829" s="2" t="s">
        <v>1322</v>
      </c>
      <c r="B829" s="4">
        <v>44294</v>
      </c>
      <c r="C829" s="2" t="s">
        <v>1323</v>
      </c>
      <c r="D829" t="s">
        <v>6153</v>
      </c>
      <c r="E829" s="2">
        <v>5</v>
      </c>
      <c r="F829" s="2" t="str">
        <f>_xlfn.XLOOKUP(C829,[1]customers!$A$1:$A$1001,[1]customers!$B$1:$B$1001,,0)</f>
        <v>Giacobo Skingle</v>
      </c>
      <c r="G829" s="2" t="str">
        <f>IF(_xlfn.XLOOKUP(C829,[1]customers!$A$1:$A$1001,[1]customers!$C$1:$C$1001,,0)=0,"",_xlfn.XLOOKUP(C829,[1]customers!$A$1:$A$1001,[1]customers!$C$1:$C$1001,,0))</f>
        <v>gskingle44@clickbank.net</v>
      </c>
      <c r="H829" s="2" t="str">
        <f>_xlfn.XLOOKUP(C829,[1]customers!A$1:A$1001,[1]customers!$G$1:$G$1001,,0)</f>
        <v>United States</v>
      </c>
      <c r="I829" t="str">
        <f>INDEX([1]products!$A$1:$G$49,MATCH([1]orders!$D829,[1]products!$A$1:$A$49,0),MATCH([1]orders!I$1,[1]products!$A$1:$G$1,0))</f>
        <v>Exc</v>
      </c>
      <c r="J829" t="str">
        <f>INDEX([1]products!$A$1:$G$49,MATCH([1]orders!$D829,[1]products!$A$1:$A$49,0),MATCH([1]orders!J$1,[1]products!$A$1:$G$1,0))</f>
        <v>D</v>
      </c>
      <c r="K829" s="11">
        <f>INDEX([1]products!$A$1:$G$49,MATCH([1]orders!$D829,[1]products!$A$1:$A$49,0),MATCH([1]orders!K$1,[1]products!$A$1:$G$1,0))</f>
        <v>0.2</v>
      </c>
      <c r="L829" s="3">
        <f>INDEX([1]products!$A$1:$G$49,MATCH([1]orders!$D829,[1]products!$A$1:$A$49,0),MATCH([1]orders!L$1,[1]products!$A$1:$G$1,0))</f>
        <v>3.645</v>
      </c>
      <c r="M829" s="3">
        <f>L829*E829</f>
        <v>18.225000000000001</v>
      </c>
      <c r="N829" t="str">
        <f>IF(I829="Rob","Robusta",IF(I829="Exc","Excelsa",IF(I829="Ara","Arabica",IF(I829="Lib","Liberica",""))))</f>
        <v>Excelsa</v>
      </c>
      <c r="O829" t="str">
        <f>IF(J829="M","Medium",IF(J829="L","Light",IF(J829="D","Dark","")))</f>
        <v>Dark</v>
      </c>
      <c r="P829" t="str">
        <f>_xlfn.XLOOKUP(C829,[1]customers!$A$1:$A$1001,[1]customers!$I$1:$I$1001,,0)</f>
        <v>Yes</v>
      </c>
    </row>
    <row r="830" spans="1:16" x14ac:dyDescent="0.25">
      <c r="A830" s="2" t="s">
        <v>4268</v>
      </c>
      <c r="B830" s="4">
        <v>44295</v>
      </c>
      <c r="C830" s="2" t="s">
        <v>4269</v>
      </c>
      <c r="D830" t="s">
        <v>6181</v>
      </c>
      <c r="E830" s="2">
        <v>2</v>
      </c>
      <c r="F830" s="2" t="str">
        <f>_xlfn.XLOOKUP(C830,[1]customers!$A$1:$A$1001,[1]customers!$B$1:$B$1001,,0)</f>
        <v>Ferdie Tourry</v>
      </c>
      <c r="G830" s="2" t="str">
        <f>IF(_xlfn.XLOOKUP(C830,[1]customers!$A$1:$A$1001,[1]customers!$C$1:$C$1001,,0)=0,"",_xlfn.XLOOKUP(C830,[1]customers!$A$1:$A$1001,[1]customers!$C$1:$C$1001,,0))</f>
        <v>ftourryil@google.de</v>
      </c>
      <c r="H830" s="2" t="str">
        <f>_xlfn.XLOOKUP(C830,[1]customers!A$1:A$1001,[1]customers!$G$1:$G$1001,,0)</f>
        <v>United States</v>
      </c>
      <c r="I830" t="str">
        <f>INDEX([1]products!$A$1:$G$49,MATCH([1]orders!$D830,[1]products!$A$1:$A$49,0),MATCH([1]orders!I$1,[1]products!$A$1:$G$1,0))</f>
        <v>Lib</v>
      </c>
      <c r="J830" t="str">
        <f>INDEX([1]products!$A$1:$G$49,MATCH([1]orders!$D830,[1]products!$A$1:$A$49,0),MATCH([1]orders!J$1,[1]products!$A$1:$G$1,0))</f>
        <v>M</v>
      </c>
      <c r="K830" s="11">
        <f>INDEX([1]products!$A$1:$G$49,MATCH([1]orders!$D830,[1]products!$A$1:$A$49,0),MATCH([1]orders!K$1,[1]products!$A$1:$G$1,0))</f>
        <v>2.5</v>
      </c>
      <c r="L830" s="3">
        <f>INDEX([1]products!$A$1:$G$49,MATCH([1]orders!$D830,[1]products!$A$1:$A$49,0),MATCH([1]orders!L$1,[1]products!$A$1:$G$1,0))</f>
        <v>33.464999999999996</v>
      </c>
      <c r="M830" s="3">
        <f>L830*E830</f>
        <v>66.929999999999993</v>
      </c>
      <c r="N830" t="str">
        <f>IF(I830="Rob","Robusta",IF(I830="Exc","Excelsa",IF(I830="Ara","Arabica",IF(I830="Lib","Liberica",""))))</f>
        <v>Liberica</v>
      </c>
      <c r="O830" t="str">
        <f>IF(J830="M","Medium",IF(J830="L","Light",IF(J830="D","Dark","")))</f>
        <v>Medium</v>
      </c>
      <c r="P830" t="str">
        <f>_xlfn.XLOOKUP(C830,[1]customers!$A$1:$A$1001,[1]customers!$I$1:$I$1001,,0)</f>
        <v>No</v>
      </c>
    </row>
    <row r="831" spans="1:16" x14ac:dyDescent="0.25">
      <c r="A831" s="2" t="s">
        <v>3396</v>
      </c>
      <c r="B831" s="4">
        <v>44296</v>
      </c>
      <c r="C831" s="2" t="s">
        <v>3397</v>
      </c>
      <c r="D831" t="s">
        <v>6159</v>
      </c>
      <c r="E831" s="2">
        <v>6</v>
      </c>
      <c r="F831" s="2" t="str">
        <f>_xlfn.XLOOKUP(C831,[1]customers!$A$1:$A$1001,[1]customers!$B$1:$B$1001,,0)</f>
        <v>Pippo Witherington</v>
      </c>
      <c r="G831" s="2" t="str">
        <f>IF(_xlfn.XLOOKUP(C831,[1]customers!$A$1:$A$1001,[1]customers!$C$1:$C$1001,,0)=0,"",_xlfn.XLOOKUP(C831,[1]customers!$A$1:$A$1001,[1]customers!$C$1:$C$1001,,0))</f>
        <v>pwitheringtonea@networkadvertising.org</v>
      </c>
      <c r="H831" s="2" t="str">
        <f>_xlfn.XLOOKUP(C831,[1]customers!A$1:A$1001,[1]customers!$G$1:$G$1001,,0)</f>
        <v>United States</v>
      </c>
      <c r="I831" t="str">
        <f>INDEX([1]products!$A$1:$G$49,MATCH([1]orders!$D831,[1]products!$A$1:$A$49,0),MATCH([1]orders!I$1,[1]products!$A$1:$G$1,0))</f>
        <v>Lib</v>
      </c>
      <c r="J831" t="str">
        <f>INDEX([1]products!$A$1:$G$49,MATCH([1]orders!$D831,[1]products!$A$1:$A$49,0),MATCH([1]orders!J$1,[1]products!$A$1:$G$1,0))</f>
        <v>M</v>
      </c>
      <c r="K831" s="11">
        <f>INDEX([1]products!$A$1:$G$49,MATCH([1]orders!$D831,[1]products!$A$1:$A$49,0),MATCH([1]orders!K$1,[1]products!$A$1:$G$1,0))</f>
        <v>0.2</v>
      </c>
      <c r="L831" s="3">
        <f>INDEX([1]products!$A$1:$G$49,MATCH([1]orders!$D831,[1]products!$A$1:$A$49,0),MATCH([1]orders!L$1,[1]products!$A$1:$G$1,0))</f>
        <v>4.3650000000000002</v>
      </c>
      <c r="M831" s="3">
        <f>L831*E831</f>
        <v>26.19</v>
      </c>
      <c r="N831" t="str">
        <f>IF(I831="Rob","Robusta",IF(I831="Exc","Excelsa",IF(I831="Ara","Arabica",IF(I831="Lib","Liberica",""))))</f>
        <v>Liberica</v>
      </c>
      <c r="O831" t="str">
        <f>IF(J831="M","Medium",IF(J831="L","Light",IF(J831="D","Dark","")))</f>
        <v>Medium</v>
      </c>
      <c r="P831" t="str">
        <f>_xlfn.XLOOKUP(C831,[1]customers!$A$1:$A$1001,[1]customers!$I$1:$I$1001,,0)</f>
        <v>Yes</v>
      </c>
    </row>
    <row r="832" spans="1:16" x14ac:dyDescent="0.25">
      <c r="A832" s="2" t="s">
        <v>4699</v>
      </c>
      <c r="B832" s="4">
        <v>44297</v>
      </c>
      <c r="C832" s="2" t="s">
        <v>4700</v>
      </c>
      <c r="D832" t="s">
        <v>6144</v>
      </c>
      <c r="E832" s="2">
        <v>2</v>
      </c>
      <c r="F832" s="2" t="str">
        <f>_xlfn.XLOOKUP(C832,[1]customers!$A$1:$A$1001,[1]customers!$B$1:$B$1001,,0)</f>
        <v>Jordana Halden</v>
      </c>
      <c r="G832" s="2" t="str">
        <f>IF(_xlfn.XLOOKUP(C832,[1]customers!$A$1:$A$1001,[1]customers!$C$1:$C$1001,,0)=0,"",_xlfn.XLOOKUP(C832,[1]customers!$A$1:$A$1001,[1]customers!$C$1:$C$1001,,0))</f>
        <v>jhaldenkp@comcast.net</v>
      </c>
      <c r="H832" s="2" t="str">
        <f>_xlfn.XLOOKUP(C832,[1]customers!A$1:A$1001,[1]customers!$G$1:$G$1001,,0)</f>
        <v>Ireland</v>
      </c>
      <c r="I832" t="str">
        <f>INDEX([1]products!$A$1:$G$49,MATCH([1]orders!$D832,[1]products!$A$1:$A$49,0),MATCH([1]orders!I$1,[1]products!$A$1:$G$1,0))</f>
        <v>Exc</v>
      </c>
      <c r="J832" t="str">
        <f>INDEX([1]products!$A$1:$G$49,MATCH([1]orders!$D832,[1]products!$A$1:$A$49,0),MATCH([1]orders!J$1,[1]products!$A$1:$G$1,0))</f>
        <v>D</v>
      </c>
      <c r="K832" s="11">
        <f>INDEX([1]products!$A$1:$G$49,MATCH([1]orders!$D832,[1]products!$A$1:$A$49,0),MATCH([1]orders!K$1,[1]products!$A$1:$G$1,0))</f>
        <v>0.5</v>
      </c>
      <c r="L832" s="3">
        <f>INDEX([1]products!$A$1:$G$49,MATCH([1]orders!$D832,[1]products!$A$1:$A$49,0),MATCH([1]orders!L$1,[1]products!$A$1:$G$1,0))</f>
        <v>7.29</v>
      </c>
      <c r="M832" s="3">
        <f>L832*E832</f>
        <v>14.58</v>
      </c>
      <c r="N832" t="str">
        <f>IF(I832="Rob","Robusta",IF(I832="Exc","Excelsa",IF(I832="Ara","Arabica",IF(I832="Lib","Liberica",""))))</f>
        <v>Excelsa</v>
      </c>
      <c r="O832" t="str">
        <f>IF(J832="M","Medium",IF(J832="L","Light",IF(J832="D","Dark","")))</f>
        <v>Dark</v>
      </c>
      <c r="P832" t="str">
        <f>_xlfn.XLOOKUP(C832,[1]customers!$A$1:$A$1001,[1]customers!$I$1:$I$1001,,0)</f>
        <v>No</v>
      </c>
    </row>
    <row r="833" spans="1:16" x14ac:dyDescent="0.25">
      <c r="A833" s="2" t="s">
        <v>5763</v>
      </c>
      <c r="B833" s="4">
        <v>44298</v>
      </c>
      <c r="C833" s="2" t="s">
        <v>5764</v>
      </c>
      <c r="D833" t="s">
        <v>6177</v>
      </c>
      <c r="E833" s="2">
        <v>3</v>
      </c>
      <c r="F833" s="2" t="str">
        <f>_xlfn.XLOOKUP(C833,[1]customers!$A$1:$A$1001,[1]customers!$B$1:$B$1001,,0)</f>
        <v>Brenn Dundredge</v>
      </c>
      <c r="G833" s="2" t="str">
        <f>IF(_xlfn.XLOOKUP(C833,[1]customers!$A$1:$A$1001,[1]customers!$C$1:$C$1001,,0)=0,"",_xlfn.XLOOKUP(C833,[1]customers!$A$1:$A$1001,[1]customers!$C$1:$C$1001,,0))</f>
        <v/>
      </c>
      <c r="H833" s="2" t="str">
        <f>_xlfn.XLOOKUP(C833,[1]customers!A$1:A$1001,[1]customers!$G$1:$G$1001,,0)</f>
        <v>United States</v>
      </c>
      <c r="I833" t="str">
        <f>INDEX([1]products!$A$1:$G$49,MATCH([1]orders!$D833,[1]products!$A$1:$A$49,0),MATCH([1]orders!I$1,[1]products!$A$1:$G$1,0))</f>
        <v>Rob</v>
      </c>
      <c r="J833" t="str">
        <f>INDEX([1]products!$A$1:$G$49,MATCH([1]orders!$D833,[1]products!$A$1:$A$49,0),MATCH([1]orders!J$1,[1]products!$A$1:$G$1,0))</f>
        <v>D</v>
      </c>
      <c r="K833" s="11">
        <f>INDEX([1]products!$A$1:$G$49,MATCH([1]orders!$D833,[1]products!$A$1:$A$49,0),MATCH([1]orders!K$1,[1]products!$A$1:$G$1,0))</f>
        <v>1</v>
      </c>
      <c r="L833" s="3">
        <f>INDEX([1]products!$A$1:$G$49,MATCH([1]orders!$D833,[1]products!$A$1:$A$49,0),MATCH([1]orders!L$1,[1]products!$A$1:$G$1,0))</f>
        <v>8.9499999999999993</v>
      </c>
      <c r="M833" s="3">
        <f>L833*E833</f>
        <v>26.849999999999998</v>
      </c>
      <c r="N833" t="str">
        <f>IF(I833="Rob","Robusta",IF(I833="Exc","Excelsa",IF(I833="Ara","Arabica",IF(I833="Lib","Liberica",""))))</f>
        <v>Robusta</v>
      </c>
      <c r="O833" t="str">
        <f>IF(J833="M","Medium",IF(J833="L","Light",IF(J833="D","Dark","")))</f>
        <v>Dark</v>
      </c>
      <c r="P833" t="str">
        <f>_xlfn.XLOOKUP(C833,[1]customers!$A$1:$A$1001,[1]customers!$I$1:$I$1001,,0)</f>
        <v>Yes</v>
      </c>
    </row>
    <row r="834" spans="1:16" x14ac:dyDescent="0.25">
      <c r="A834" s="2" t="s">
        <v>2660</v>
      </c>
      <c r="B834" s="4">
        <v>44299</v>
      </c>
      <c r="C834" s="2" t="s">
        <v>2661</v>
      </c>
      <c r="D834" t="s">
        <v>6160</v>
      </c>
      <c r="E834" s="2">
        <v>5</v>
      </c>
      <c r="F834" s="2" t="str">
        <f>_xlfn.XLOOKUP(C834,[1]customers!$A$1:$A$1001,[1]customers!$B$1:$B$1001,,0)</f>
        <v>Virgil Baumadier</v>
      </c>
      <c r="G834" s="2" t="str">
        <f>IF(_xlfn.XLOOKUP(C834,[1]customers!$A$1:$A$1001,[1]customers!$C$1:$C$1001,,0)=0,"",_xlfn.XLOOKUP(C834,[1]customers!$A$1:$A$1001,[1]customers!$C$1:$C$1001,,0))</f>
        <v>vbaumadierap@google.cn</v>
      </c>
      <c r="H834" s="2" t="str">
        <f>_xlfn.XLOOKUP(C834,[1]customers!A$1:A$1001,[1]customers!$G$1:$G$1001,,0)</f>
        <v>United States</v>
      </c>
      <c r="I834" t="str">
        <f>INDEX([1]products!$A$1:$G$49,MATCH([1]orders!$D834,[1]products!$A$1:$A$49,0),MATCH([1]orders!I$1,[1]products!$A$1:$G$1,0))</f>
        <v>Lib</v>
      </c>
      <c r="J834" t="str">
        <f>INDEX([1]products!$A$1:$G$49,MATCH([1]orders!$D834,[1]products!$A$1:$A$49,0),MATCH([1]orders!J$1,[1]products!$A$1:$G$1,0))</f>
        <v>M</v>
      </c>
      <c r="K834" s="11">
        <f>INDEX([1]products!$A$1:$G$49,MATCH([1]orders!$D834,[1]products!$A$1:$A$49,0),MATCH([1]orders!K$1,[1]products!$A$1:$G$1,0))</f>
        <v>0.5</v>
      </c>
      <c r="L834" s="3">
        <f>INDEX([1]products!$A$1:$G$49,MATCH([1]orders!$D834,[1]products!$A$1:$A$49,0),MATCH([1]orders!L$1,[1]products!$A$1:$G$1,0))</f>
        <v>8.73</v>
      </c>
      <c r="M834" s="3">
        <f>L834*E834</f>
        <v>43.650000000000006</v>
      </c>
      <c r="N834" t="str">
        <f>IF(I834="Rob","Robusta",IF(I834="Exc","Excelsa",IF(I834="Ara","Arabica",IF(I834="Lib","Liberica",""))))</f>
        <v>Liberica</v>
      </c>
      <c r="O834" t="str">
        <f>IF(J834="M","Medium",IF(J834="L","Light",IF(J834="D","Dark","")))</f>
        <v>Medium</v>
      </c>
      <c r="P834" t="str">
        <f>_xlfn.XLOOKUP(C834,[1]customers!$A$1:$A$1001,[1]customers!$I$1:$I$1001,,0)</f>
        <v>Yes</v>
      </c>
    </row>
    <row r="835" spans="1:16" x14ac:dyDescent="0.25">
      <c r="A835" s="2" t="s">
        <v>6058</v>
      </c>
      <c r="B835" s="4">
        <v>44300</v>
      </c>
      <c r="C835" s="2" t="s">
        <v>6059</v>
      </c>
      <c r="D835" t="s">
        <v>6179</v>
      </c>
      <c r="E835" s="2">
        <v>4</v>
      </c>
      <c r="F835" s="2" t="str">
        <f>_xlfn.XLOOKUP(C835,[1]customers!$A$1:$A$1001,[1]customers!$B$1:$B$1001,,0)</f>
        <v>Koressa O'Geneay</v>
      </c>
      <c r="G835" s="2" t="str">
        <f>IF(_xlfn.XLOOKUP(C835,[1]customers!$A$1:$A$1001,[1]customers!$C$1:$C$1001,,0)=0,"",_xlfn.XLOOKUP(C835,[1]customers!$A$1:$A$1001,[1]customers!$C$1:$C$1001,,0))</f>
        <v>kogeneayrd@utexas.edu</v>
      </c>
      <c r="H835" s="2" t="str">
        <f>_xlfn.XLOOKUP(C835,[1]customers!A$1:A$1001,[1]customers!$G$1:$G$1001,,0)</f>
        <v>United States</v>
      </c>
      <c r="I835" t="str">
        <f>INDEX([1]products!$A$1:$G$49,MATCH([1]orders!$D835,[1]products!$A$1:$A$49,0),MATCH([1]orders!I$1,[1]products!$A$1:$G$1,0))</f>
        <v>Rob</v>
      </c>
      <c r="J835" t="str">
        <f>INDEX([1]products!$A$1:$G$49,MATCH([1]orders!$D835,[1]products!$A$1:$A$49,0),MATCH([1]orders!J$1,[1]products!$A$1:$G$1,0))</f>
        <v>L</v>
      </c>
      <c r="K835" s="11">
        <f>INDEX([1]products!$A$1:$G$49,MATCH([1]orders!$D835,[1]products!$A$1:$A$49,0),MATCH([1]orders!K$1,[1]products!$A$1:$G$1,0))</f>
        <v>1</v>
      </c>
      <c r="L835" s="3">
        <f>INDEX([1]products!$A$1:$G$49,MATCH([1]orders!$D835,[1]products!$A$1:$A$49,0),MATCH([1]orders!L$1,[1]products!$A$1:$G$1,0))</f>
        <v>11.95</v>
      </c>
      <c r="M835" s="3">
        <f>L835*E835</f>
        <v>47.8</v>
      </c>
      <c r="N835" t="str">
        <f>IF(I835="Rob","Robusta",IF(I835="Exc","Excelsa",IF(I835="Ara","Arabica",IF(I835="Lib","Liberica",""))))</f>
        <v>Robusta</v>
      </c>
      <c r="O835" t="str">
        <f>IF(J835="M","Medium",IF(J835="L","Light",IF(J835="D","Dark","")))</f>
        <v>Light</v>
      </c>
      <c r="P835" t="str">
        <f>_xlfn.XLOOKUP(C835,[1]customers!$A$1:$A$1001,[1]customers!$I$1:$I$1001,,0)</f>
        <v>No</v>
      </c>
    </row>
    <row r="836" spans="1:16" x14ac:dyDescent="0.25">
      <c r="A836" s="2" t="s">
        <v>4831</v>
      </c>
      <c r="B836" s="4">
        <v>44301</v>
      </c>
      <c r="C836" s="2" t="s">
        <v>4759</v>
      </c>
      <c r="D836" t="s">
        <v>6179</v>
      </c>
      <c r="E836" s="2">
        <v>2</v>
      </c>
      <c r="F836" s="2" t="str">
        <f>_xlfn.XLOOKUP(C836,[1]customers!$A$1:$A$1001,[1]customers!$B$1:$B$1001,,0)</f>
        <v>Foster Constance</v>
      </c>
      <c r="G836" s="2" t="str">
        <f>IF(_xlfn.XLOOKUP(C836,[1]customers!$A$1:$A$1001,[1]customers!$C$1:$C$1001,,0)=0,"",_xlfn.XLOOKUP(C836,[1]customers!$A$1:$A$1001,[1]customers!$C$1:$C$1001,,0))</f>
        <v>fconstancekz@ifeng.com</v>
      </c>
      <c r="H836" s="2" t="str">
        <f>_xlfn.XLOOKUP(C836,[1]customers!A$1:A$1001,[1]customers!$G$1:$G$1001,,0)</f>
        <v>United States</v>
      </c>
      <c r="I836" t="str">
        <f>INDEX([1]products!$A$1:$G$49,MATCH([1]orders!$D836,[1]products!$A$1:$A$49,0),MATCH([1]orders!I$1,[1]products!$A$1:$G$1,0))</f>
        <v>Rob</v>
      </c>
      <c r="J836" t="str">
        <f>INDEX([1]products!$A$1:$G$49,MATCH([1]orders!$D836,[1]products!$A$1:$A$49,0),MATCH([1]orders!J$1,[1]products!$A$1:$G$1,0))</f>
        <v>L</v>
      </c>
      <c r="K836" s="11">
        <f>INDEX([1]products!$A$1:$G$49,MATCH([1]orders!$D836,[1]products!$A$1:$A$49,0),MATCH([1]orders!K$1,[1]products!$A$1:$G$1,0))</f>
        <v>1</v>
      </c>
      <c r="L836" s="3">
        <f>INDEX([1]products!$A$1:$G$49,MATCH([1]orders!$D836,[1]products!$A$1:$A$49,0),MATCH([1]orders!L$1,[1]products!$A$1:$G$1,0))</f>
        <v>11.95</v>
      </c>
      <c r="M836" s="3">
        <f>L836*E836</f>
        <v>23.9</v>
      </c>
      <c r="N836" t="str">
        <f>IF(I836="Rob","Robusta",IF(I836="Exc","Excelsa",IF(I836="Ara","Arabica",IF(I836="Lib","Liberica",""))))</f>
        <v>Robusta</v>
      </c>
      <c r="O836" t="str">
        <f>IF(J836="M","Medium",IF(J836="L","Light",IF(J836="D","Dark","")))</f>
        <v>Light</v>
      </c>
      <c r="P836" t="str">
        <f>_xlfn.XLOOKUP(C836,[1]customers!$A$1:$A$1001,[1]customers!$I$1:$I$1001,,0)</f>
        <v>No</v>
      </c>
    </row>
    <row r="837" spans="1:16" x14ac:dyDescent="0.25">
      <c r="A837" s="2" t="s">
        <v>1828</v>
      </c>
      <c r="B837" s="4">
        <v>44302</v>
      </c>
      <c r="C837" s="2" t="s">
        <v>1829</v>
      </c>
      <c r="D837" t="s">
        <v>6178</v>
      </c>
      <c r="E837" s="2">
        <v>1</v>
      </c>
      <c r="F837" s="2" t="str">
        <f>_xlfn.XLOOKUP(C837,[1]customers!$A$1:$A$1001,[1]customers!$B$1:$B$1001,,0)</f>
        <v>Craggy Bril</v>
      </c>
      <c r="G837" s="2" t="str">
        <f>IF(_xlfn.XLOOKUP(C837,[1]customers!$A$1:$A$1001,[1]customers!$C$1:$C$1001,,0)=0,"",_xlfn.XLOOKUP(C837,[1]customers!$A$1:$A$1001,[1]customers!$C$1:$C$1001,,0))</f>
        <v/>
      </c>
      <c r="H837" s="2" t="str">
        <f>_xlfn.XLOOKUP(C837,[1]customers!A$1:A$1001,[1]customers!$G$1:$G$1001,,0)</f>
        <v>United States</v>
      </c>
      <c r="I837" t="str">
        <f>INDEX([1]products!$A$1:$G$49,MATCH([1]orders!$D837,[1]products!$A$1:$A$49,0),MATCH([1]orders!I$1,[1]products!$A$1:$G$1,0))</f>
        <v>Rob</v>
      </c>
      <c r="J837" t="str">
        <f>INDEX([1]products!$A$1:$G$49,MATCH([1]orders!$D837,[1]products!$A$1:$A$49,0),MATCH([1]orders!J$1,[1]products!$A$1:$G$1,0))</f>
        <v>L</v>
      </c>
      <c r="K837" s="11">
        <f>INDEX([1]products!$A$1:$G$49,MATCH([1]orders!$D837,[1]products!$A$1:$A$49,0),MATCH([1]orders!K$1,[1]products!$A$1:$G$1,0))</f>
        <v>0.2</v>
      </c>
      <c r="L837" s="3">
        <f>INDEX([1]products!$A$1:$G$49,MATCH([1]orders!$D837,[1]products!$A$1:$A$49,0),MATCH([1]orders!L$1,[1]products!$A$1:$G$1,0))</f>
        <v>3.5849999999999995</v>
      </c>
      <c r="M837" s="3">
        <f>L837*E837</f>
        <v>3.5849999999999995</v>
      </c>
      <c r="N837" t="str">
        <f>IF(I837="Rob","Robusta",IF(I837="Exc","Excelsa",IF(I837="Ara","Arabica",IF(I837="Lib","Liberica",""))))</f>
        <v>Robusta</v>
      </c>
      <c r="O837" t="str">
        <f>IF(J837="M","Medium",IF(J837="L","Light",IF(J837="D","Dark","")))</f>
        <v>Light</v>
      </c>
      <c r="P837" t="str">
        <f>_xlfn.XLOOKUP(C837,[1]customers!$A$1:$A$1001,[1]customers!$I$1:$I$1001,,0)</f>
        <v>Yes</v>
      </c>
    </row>
    <row r="838" spans="1:16" x14ac:dyDescent="0.25">
      <c r="A838" s="2" t="s">
        <v>2285</v>
      </c>
      <c r="B838" s="4">
        <v>44303</v>
      </c>
      <c r="C838" s="2" t="s">
        <v>2286</v>
      </c>
      <c r="D838" t="s">
        <v>6175</v>
      </c>
      <c r="E838" s="2">
        <v>2</v>
      </c>
      <c r="F838" s="2" t="str">
        <f>_xlfn.XLOOKUP(C838,[1]customers!$A$1:$A$1001,[1]customers!$B$1:$B$1001,,0)</f>
        <v>Tess Bennison</v>
      </c>
      <c r="G838" s="2" t="str">
        <f>IF(_xlfn.XLOOKUP(C838,[1]customers!$A$1:$A$1001,[1]customers!$C$1:$C$1001,,0)=0,"",_xlfn.XLOOKUP(C838,[1]customers!$A$1:$A$1001,[1]customers!$C$1:$C$1001,,0))</f>
        <v>tbennison8u@google.cn</v>
      </c>
      <c r="H838" s="2" t="str">
        <f>_xlfn.XLOOKUP(C838,[1]customers!A$1:A$1001,[1]customers!$G$1:$G$1001,,0)</f>
        <v>United States</v>
      </c>
      <c r="I838" t="str">
        <f>INDEX([1]products!$A$1:$G$49,MATCH([1]orders!$D838,[1]products!$A$1:$A$49,0),MATCH([1]orders!I$1,[1]products!$A$1:$G$1,0))</f>
        <v>Ara</v>
      </c>
      <c r="J838" t="str">
        <f>INDEX([1]products!$A$1:$G$49,MATCH([1]orders!$D838,[1]products!$A$1:$A$49,0),MATCH([1]orders!J$1,[1]products!$A$1:$G$1,0))</f>
        <v>M</v>
      </c>
      <c r="K838" s="11">
        <f>INDEX([1]products!$A$1:$G$49,MATCH([1]orders!$D838,[1]products!$A$1:$A$49,0),MATCH([1]orders!K$1,[1]products!$A$1:$G$1,0))</f>
        <v>2.5</v>
      </c>
      <c r="L838" s="3">
        <f>INDEX([1]products!$A$1:$G$49,MATCH([1]orders!$D838,[1]products!$A$1:$A$49,0),MATCH([1]orders!L$1,[1]products!$A$1:$G$1,0))</f>
        <v>25.874999999999996</v>
      </c>
      <c r="M838" s="3">
        <f>L838*E838</f>
        <v>51.749999999999993</v>
      </c>
      <c r="N838" t="str">
        <f>IF(I838="Rob","Robusta",IF(I838="Exc","Excelsa",IF(I838="Ara","Arabica",IF(I838="Lib","Liberica",""))))</f>
        <v>Arabica</v>
      </c>
      <c r="O838" t="str">
        <f>IF(J838="M","Medium",IF(J838="L","Light",IF(J838="D","Dark","")))</f>
        <v>Medium</v>
      </c>
      <c r="P838" t="str">
        <f>_xlfn.XLOOKUP(C838,[1]customers!$A$1:$A$1001,[1]customers!$I$1:$I$1001,,0)</f>
        <v>Yes</v>
      </c>
    </row>
    <row r="839" spans="1:16" x14ac:dyDescent="0.25">
      <c r="A839" s="2" t="s">
        <v>2928</v>
      </c>
      <c r="B839" s="4">
        <v>44304</v>
      </c>
      <c r="C839" s="2" t="s">
        <v>2929</v>
      </c>
      <c r="D839" t="s">
        <v>6181</v>
      </c>
      <c r="E839" s="2">
        <v>6</v>
      </c>
      <c r="F839" s="2" t="str">
        <f>_xlfn.XLOOKUP(C839,[1]customers!$A$1:$A$1001,[1]customers!$B$1:$B$1001,,0)</f>
        <v>Lemuel Rignold</v>
      </c>
      <c r="G839" s="2" t="str">
        <f>IF(_xlfn.XLOOKUP(C839,[1]customers!$A$1:$A$1001,[1]customers!$C$1:$C$1001,,0)=0,"",_xlfn.XLOOKUP(C839,[1]customers!$A$1:$A$1001,[1]customers!$C$1:$C$1001,,0))</f>
        <v>lrignoldc1@miibeian.gov.cn</v>
      </c>
      <c r="H839" s="2" t="str">
        <f>_xlfn.XLOOKUP(C839,[1]customers!A$1:A$1001,[1]customers!$G$1:$G$1001,,0)</f>
        <v>United States</v>
      </c>
      <c r="I839" t="str">
        <f>INDEX([1]products!$A$1:$G$49,MATCH([1]orders!$D839,[1]products!$A$1:$A$49,0),MATCH([1]orders!I$1,[1]products!$A$1:$G$1,0))</f>
        <v>Lib</v>
      </c>
      <c r="J839" t="str">
        <f>INDEX([1]products!$A$1:$G$49,MATCH([1]orders!$D839,[1]products!$A$1:$A$49,0),MATCH([1]orders!J$1,[1]products!$A$1:$G$1,0))</f>
        <v>M</v>
      </c>
      <c r="K839" s="11">
        <f>INDEX([1]products!$A$1:$G$49,MATCH([1]orders!$D839,[1]products!$A$1:$A$49,0),MATCH([1]orders!K$1,[1]products!$A$1:$G$1,0))</f>
        <v>2.5</v>
      </c>
      <c r="L839" s="3">
        <f>INDEX([1]products!$A$1:$G$49,MATCH([1]orders!$D839,[1]products!$A$1:$A$49,0),MATCH([1]orders!L$1,[1]products!$A$1:$G$1,0))</f>
        <v>33.464999999999996</v>
      </c>
      <c r="M839" s="3">
        <f>L839*E839</f>
        <v>200.78999999999996</v>
      </c>
      <c r="N839" t="str">
        <f>IF(I839="Rob","Robusta",IF(I839="Exc","Excelsa",IF(I839="Ara","Arabica",IF(I839="Lib","Liberica",""))))</f>
        <v>Liberica</v>
      </c>
      <c r="O839" t="str">
        <f>IF(J839="M","Medium",IF(J839="L","Light",IF(J839="D","Dark","")))</f>
        <v>Medium</v>
      </c>
      <c r="P839" t="str">
        <f>_xlfn.XLOOKUP(C839,[1]customers!$A$1:$A$1001,[1]customers!$I$1:$I$1001,,0)</f>
        <v>Yes</v>
      </c>
    </row>
    <row r="840" spans="1:16" x14ac:dyDescent="0.25">
      <c r="A840" s="2" t="s">
        <v>3510</v>
      </c>
      <c r="B840" s="4">
        <v>44305</v>
      </c>
      <c r="C840" s="2" t="s">
        <v>3511</v>
      </c>
      <c r="D840" t="s">
        <v>6151</v>
      </c>
      <c r="E840" s="2">
        <v>2</v>
      </c>
      <c r="F840" s="2" t="str">
        <f>_xlfn.XLOOKUP(C840,[1]customers!$A$1:$A$1001,[1]customers!$B$1:$B$1001,,0)</f>
        <v>Kris O'Cullen</v>
      </c>
      <c r="G840" s="2" t="str">
        <f>IF(_xlfn.XLOOKUP(C840,[1]customers!$A$1:$A$1001,[1]customers!$C$1:$C$1001,,0)=0,"",_xlfn.XLOOKUP(C840,[1]customers!$A$1:$A$1001,[1]customers!$C$1:$C$1001,,0))</f>
        <v>koculleneu@ca.gov</v>
      </c>
      <c r="H840" s="2" t="str">
        <f>_xlfn.XLOOKUP(C840,[1]customers!A$1:A$1001,[1]customers!$G$1:$G$1001,,0)</f>
        <v>Ireland</v>
      </c>
      <c r="I840" t="str">
        <f>INDEX([1]products!$A$1:$G$49,MATCH([1]orders!$D840,[1]products!$A$1:$A$49,0),MATCH([1]orders!I$1,[1]products!$A$1:$G$1,0))</f>
        <v>Rob</v>
      </c>
      <c r="J840" t="str">
        <f>INDEX([1]products!$A$1:$G$49,MATCH([1]orders!$D840,[1]products!$A$1:$A$49,0),MATCH([1]orders!J$1,[1]products!$A$1:$G$1,0))</f>
        <v>M</v>
      </c>
      <c r="K840" s="11">
        <f>INDEX([1]products!$A$1:$G$49,MATCH([1]orders!$D840,[1]products!$A$1:$A$49,0),MATCH([1]orders!K$1,[1]products!$A$1:$G$1,0))</f>
        <v>2.5</v>
      </c>
      <c r="L840" s="3">
        <f>INDEX([1]products!$A$1:$G$49,MATCH([1]orders!$D840,[1]products!$A$1:$A$49,0),MATCH([1]orders!L$1,[1]products!$A$1:$G$1,0))</f>
        <v>22.884999999999998</v>
      </c>
      <c r="M840" s="3">
        <f>L840*E840</f>
        <v>45.769999999999996</v>
      </c>
      <c r="N840" t="str">
        <f>IF(I840="Rob","Robusta",IF(I840="Exc","Excelsa",IF(I840="Ara","Arabica",IF(I840="Lib","Liberica",""))))</f>
        <v>Robusta</v>
      </c>
      <c r="O840" t="str">
        <f>IF(J840="M","Medium",IF(J840="L","Light",IF(J840="D","Dark","")))</f>
        <v>Medium</v>
      </c>
      <c r="P840" t="str">
        <f>_xlfn.XLOOKUP(C840,[1]customers!$A$1:$A$1001,[1]customers!$I$1:$I$1001,,0)</f>
        <v>Yes</v>
      </c>
    </row>
    <row r="841" spans="1:16" x14ac:dyDescent="0.25">
      <c r="A841" s="2" t="s">
        <v>4631</v>
      </c>
      <c r="B841" s="4">
        <v>44306</v>
      </c>
      <c r="C841" s="2" t="s">
        <v>4632</v>
      </c>
      <c r="D841" t="s">
        <v>6181</v>
      </c>
      <c r="E841" s="2">
        <v>3</v>
      </c>
      <c r="F841" s="2" t="str">
        <f>_xlfn.XLOOKUP(C841,[1]customers!$A$1:$A$1001,[1]customers!$B$1:$B$1001,,0)</f>
        <v>Glory Clemon</v>
      </c>
      <c r="G841" s="2" t="str">
        <f>IF(_xlfn.XLOOKUP(C841,[1]customers!$A$1:$A$1001,[1]customers!$C$1:$C$1001,,0)=0,"",_xlfn.XLOOKUP(C841,[1]customers!$A$1:$A$1001,[1]customers!$C$1:$C$1001,,0))</f>
        <v>gclemonkd@networksolutions.com</v>
      </c>
      <c r="H841" s="2" t="str">
        <f>_xlfn.XLOOKUP(C841,[1]customers!A$1:A$1001,[1]customers!$G$1:$G$1001,,0)</f>
        <v>United States</v>
      </c>
      <c r="I841" t="str">
        <f>INDEX([1]products!$A$1:$G$49,MATCH([1]orders!$D841,[1]products!$A$1:$A$49,0),MATCH([1]orders!I$1,[1]products!$A$1:$G$1,0))</f>
        <v>Lib</v>
      </c>
      <c r="J841" t="str">
        <f>INDEX([1]products!$A$1:$G$49,MATCH([1]orders!$D841,[1]products!$A$1:$A$49,0),MATCH([1]orders!J$1,[1]products!$A$1:$G$1,0))</f>
        <v>M</v>
      </c>
      <c r="K841" s="11">
        <f>INDEX([1]products!$A$1:$G$49,MATCH([1]orders!$D841,[1]products!$A$1:$A$49,0),MATCH([1]orders!K$1,[1]products!$A$1:$G$1,0))</f>
        <v>2.5</v>
      </c>
      <c r="L841" s="3">
        <f>INDEX([1]products!$A$1:$G$49,MATCH([1]orders!$D841,[1]products!$A$1:$A$49,0),MATCH([1]orders!L$1,[1]products!$A$1:$G$1,0))</f>
        <v>33.464999999999996</v>
      </c>
      <c r="M841" s="3">
        <f>L841*E841</f>
        <v>100.39499999999998</v>
      </c>
      <c r="N841" t="str">
        <f>IF(I841="Rob","Robusta",IF(I841="Exc","Excelsa",IF(I841="Ara","Arabica",IF(I841="Lib","Liberica",""))))</f>
        <v>Liberica</v>
      </c>
      <c r="O841" t="str">
        <f>IF(J841="M","Medium",IF(J841="L","Light",IF(J841="D","Dark","")))</f>
        <v>Medium</v>
      </c>
      <c r="P841" t="str">
        <f>_xlfn.XLOOKUP(C841,[1]customers!$A$1:$A$1001,[1]customers!$I$1:$I$1001,,0)</f>
        <v>Yes</v>
      </c>
    </row>
    <row r="842" spans="1:16" x14ac:dyDescent="0.25">
      <c r="A842" s="2" t="s">
        <v>4591</v>
      </c>
      <c r="B842" s="4">
        <v>44307</v>
      </c>
      <c r="C842" s="2" t="s">
        <v>4592</v>
      </c>
      <c r="D842" t="s">
        <v>6164</v>
      </c>
      <c r="E842" s="2">
        <v>4</v>
      </c>
      <c r="F842" s="2" t="str">
        <f>_xlfn.XLOOKUP(C842,[1]customers!$A$1:$A$1001,[1]customers!$B$1:$B$1001,,0)</f>
        <v>Derrek Allpress</v>
      </c>
      <c r="G842" s="2" t="str">
        <f>IF(_xlfn.XLOOKUP(C842,[1]customers!$A$1:$A$1001,[1]customers!$C$1:$C$1001,,0)=0,"",_xlfn.XLOOKUP(C842,[1]customers!$A$1:$A$1001,[1]customers!$C$1:$C$1001,,0))</f>
        <v/>
      </c>
      <c r="H842" s="2" t="str">
        <f>_xlfn.XLOOKUP(C842,[1]customers!A$1:A$1001,[1]customers!$G$1:$G$1001,,0)</f>
        <v>United States</v>
      </c>
      <c r="I842" t="str">
        <f>INDEX([1]products!$A$1:$G$49,MATCH([1]orders!$D842,[1]products!$A$1:$A$49,0),MATCH([1]orders!I$1,[1]products!$A$1:$G$1,0))</f>
        <v>Lib</v>
      </c>
      <c r="J842" t="str">
        <f>INDEX([1]products!$A$1:$G$49,MATCH([1]orders!$D842,[1]products!$A$1:$A$49,0),MATCH([1]orders!J$1,[1]products!$A$1:$G$1,0))</f>
        <v>L</v>
      </c>
      <c r="K842" s="11">
        <f>INDEX([1]products!$A$1:$G$49,MATCH([1]orders!$D842,[1]products!$A$1:$A$49,0),MATCH([1]orders!K$1,[1]products!$A$1:$G$1,0))</f>
        <v>2.5</v>
      </c>
      <c r="L842" s="3">
        <f>INDEX([1]products!$A$1:$G$49,MATCH([1]orders!$D842,[1]products!$A$1:$A$49,0),MATCH([1]orders!L$1,[1]products!$A$1:$G$1,0))</f>
        <v>36.454999999999998</v>
      </c>
      <c r="M842" s="3">
        <f>L842*E842</f>
        <v>145.82</v>
      </c>
      <c r="N842" t="str">
        <f>IF(I842="Rob","Robusta",IF(I842="Exc","Excelsa",IF(I842="Ara","Arabica",IF(I842="Lib","Liberica",""))))</f>
        <v>Liberica</v>
      </c>
      <c r="O842" t="str">
        <f>IF(J842="M","Medium",IF(J842="L","Light",IF(J842="D","Dark","")))</f>
        <v>Light</v>
      </c>
      <c r="P842" t="str">
        <f>_xlfn.XLOOKUP(C842,[1]customers!$A$1:$A$1001,[1]customers!$I$1:$I$1001,,0)</f>
        <v>No</v>
      </c>
    </row>
    <row r="843" spans="1:16" x14ac:dyDescent="0.25">
      <c r="A843" s="2" t="s">
        <v>5676</v>
      </c>
      <c r="B843" s="4">
        <v>44308</v>
      </c>
      <c r="C843" s="2" t="s">
        <v>5677</v>
      </c>
      <c r="D843" t="s">
        <v>6157</v>
      </c>
      <c r="E843" s="2">
        <v>1</v>
      </c>
      <c r="F843" s="2" t="str">
        <f>_xlfn.XLOOKUP(C843,[1]customers!$A$1:$A$1001,[1]customers!$B$1:$B$1001,,0)</f>
        <v>Chloris Sorrell</v>
      </c>
      <c r="G843" s="2" t="str">
        <f>IF(_xlfn.XLOOKUP(C843,[1]customers!$A$1:$A$1001,[1]customers!$C$1:$C$1001,,0)=0,"",_xlfn.XLOOKUP(C843,[1]customers!$A$1:$A$1001,[1]customers!$C$1:$C$1001,,0))</f>
        <v>csorrellph@amazon.com</v>
      </c>
      <c r="H843" s="2" t="str">
        <f>_xlfn.XLOOKUP(C843,[1]customers!A$1:A$1001,[1]customers!$G$1:$G$1001,,0)</f>
        <v>United Kingdom</v>
      </c>
      <c r="I843" t="str">
        <f>INDEX([1]products!$A$1:$G$49,MATCH([1]orders!$D843,[1]products!$A$1:$A$49,0),MATCH([1]orders!I$1,[1]products!$A$1:$G$1,0))</f>
        <v>Ara</v>
      </c>
      <c r="J843" t="str">
        <f>INDEX([1]products!$A$1:$G$49,MATCH([1]orders!$D843,[1]products!$A$1:$A$49,0),MATCH([1]orders!J$1,[1]products!$A$1:$G$1,0))</f>
        <v>M</v>
      </c>
      <c r="K843" s="11">
        <f>INDEX([1]products!$A$1:$G$49,MATCH([1]orders!$D843,[1]products!$A$1:$A$49,0),MATCH([1]orders!K$1,[1]products!$A$1:$G$1,0))</f>
        <v>0.5</v>
      </c>
      <c r="L843" s="3">
        <f>INDEX([1]products!$A$1:$G$49,MATCH([1]orders!$D843,[1]products!$A$1:$A$49,0),MATCH([1]orders!L$1,[1]products!$A$1:$G$1,0))</f>
        <v>6.75</v>
      </c>
      <c r="M843" s="3">
        <f>L843*E843</f>
        <v>6.75</v>
      </c>
      <c r="N843" t="str">
        <f>IF(I843="Rob","Robusta",IF(I843="Exc","Excelsa",IF(I843="Ara","Arabica",IF(I843="Lib","Liberica",""))))</f>
        <v>Arabica</v>
      </c>
      <c r="O843" t="str">
        <f>IF(J843="M","Medium",IF(J843="L","Light",IF(J843="D","Dark","")))</f>
        <v>Medium</v>
      </c>
      <c r="P843" t="str">
        <f>_xlfn.XLOOKUP(C843,[1]customers!$A$1:$A$1001,[1]customers!$I$1:$I$1001,,0)</f>
        <v>No</v>
      </c>
    </row>
    <row r="844" spans="1:16" x14ac:dyDescent="0.25">
      <c r="A844" s="2" t="s">
        <v>5676</v>
      </c>
      <c r="B844" s="4">
        <v>44309</v>
      </c>
      <c r="C844" s="2" t="s">
        <v>5677</v>
      </c>
      <c r="D844" t="s">
        <v>6144</v>
      </c>
      <c r="E844" s="2">
        <v>3</v>
      </c>
      <c r="F844" s="2" t="str">
        <f>_xlfn.XLOOKUP(C844,[1]customers!$A$1:$A$1001,[1]customers!$B$1:$B$1001,,0)</f>
        <v>Chloris Sorrell</v>
      </c>
      <c r="G844" s="2" t="str">
        <f>IF(_xlfn.XLOOKUP(C844,[1]customers!$A$1:$A$1001,[1]customers!$C$1:$C$1001,,0)=0,"",_xlfn.XLOOKUP(C844,[1]customers!$A$1:$A$1001,[1]customers!$C$1:$C$1001,,0))</f>
        <v>csorrellph@amazon.com</v>
      </c>
      <c r="H844" s="2" t="str">
        <f>_xlfn.XLOOKUP(C844,[1]customers!A$1:A$1001,[1]customers!$G$1:$G$1001,,0)</f>
        <v>United Kingdom</v>
      </c>
      <c r="I844" t="str">
        <f>INDEX([1]products!$A$1:$G$49,MATCH([1]orders!$D844,[1]products!$A$1:$A$49,0),MATCH([1]orders!I$1,[1]products!$A$1:$G$1,0))</f>
        <v>Exc</v>
      </c>
      <c r="J844" t="str">
        <f>INDEX([1]products!$A$1:$G$49,MATCH([1]orders!$D844,[1]products!$A$1:$A$49,0),MATCH([1]orders!J$1,[1]products!$A$1:$G$1,0))</f>
        <v>D</v>
      </c>
      <c r="K844" s="11">
        <f>INDEX([1]products!$A$1:$G$49,MATCH([1]orders!$D844,[1]products!$A$1:$A$49,0),MATCH([1]orders!K$1,[1]products!$A$1:$G$1,0))</f>
        <v>0.5</v>
      </c>
      <c r="L844" s="3">
        <f>INDEX([1]products!$A$1:$G$49,MATCH([1]orders!$D844,[1]products!$A$1:$A$49,0),MATCH([1]orders!L$1,[1]products!$A$1:$G$1,0))</f>
        <v>7.29</v>
      </c>
      <c r="M844" s="3">
        <f>L844*E844</f>
        <v>21.87</v>
      </c>
      <c r="N844" t="str">
        <f>IF(I844="Rob","Robusta",IF(I844="Exc","Excelsa",IF(I844="Ara","Arabica",IF(I844="Lib","Liberica",""))))</f>
        <v>Excelsa</v>
      </c>
      <c r="O844" t="str">
        <f>IF(J844="M","Medium",IF(J844="L","Light",IF(J844="D","Dark","")))</f>
        <v>Dark</v>
      </c>
      <c r="P844" t="str">
        <f>_xlfn.XLOOKUP(C844,[1]customers!$A$1:$A$1001,[1]customers!$I$1:$I$1001,,0)</f>
        <v>No</v>
      </c>
    </row>
    <row r="845" spans="1:16" x14ac:dyDescent="0.25">
      <c r="A845" s="2" t="s">
        <v>5240</v>
      </c>
      <c r="B845" s="4">
        <v>44310</v>
      </c>
      <c r="C845" s="2" t="s">
        <v>5241</v>
      </c>
      <c r="D845" t="s">
        <v>6173</v>
      </c>
      <c r="E845" s="2">
        <v>4</v>
      </c>
      <c r="F845" s="2" t="str">
        <f>_xlfn.XLOOKUP(C845,[1]customers!$A$1:$A$1001,[1]customers!$B$1:$B$1001,,0)</f>
        <v>Janeva Edinboro</v>
      </c>
      <c r="G845" s="2" t="str">
        <f>IF(_xlfn.XLOOKUP(C845,[1]customers!$A$1:$A$1001,[1]customers!$C$1:$C$1001,,0)=0,"",_xlfn.XLOOKUP(C845,[1]customers!$A$1:$A$1001,[1]customers!$C$1:$C$1001,,0))</f>
        <v>jedinboronc@reverbnation.com</v>
      </c>
      <c r="H845" s="2" t="str">
        <f>_xlfn.XLOOKUP(C845,[1]customers!A$1:A$1001,[1]customers!$G$1:$G$1001,,0)</f>
        <v>United States</v>
      </c>
      <c r="I845" t="str">
        <f>INDEX([1]products!$A$1:$G$49,MATCH([1]orders!$D845,[1]products!$A$1:$A$49,0),MATCH([1]orders!I$1,[1]products!$A$1:$G$1,0))</f>
        <v>Rob</v>
      </c>
      <c r="J845" t="str">
        <f>INDEX([1]products!$A$1:$G$49,MATCH([1]orders!$D845,[1]products!$A$1:$A$49,0),MATCH([1]orders!J$1,[1]products!$A$1:$G$1,0))</f>
        <v>L</v>
      </c>
      <c r="K845" s="11">
        <f>INDEX([1]products!$A$1:$G$49,MATCH([1]orders!$D845,[1]products!$A$1:$A$49,0),MATCH([1]orders!K$1,[1]products!$A$1:$G$1,0))</f>
        <v>0.5</v>
      </c>
      <c r="L845" s="3">
        <f>INDEX([1]products!$A$1:$G$49,MATCH([1]orders!$D845,[1]products!$A$1:$A$49,0),MATCH([1]orders!L$1,[1]products!$A$1:$G$1,0))</f>
        <v>7.169999999999999</v>
      </c>
      <c r="M845" s="3">
        <f>L845*E845</f>
        <v>28.679999999999996</v>
      </c>
      <c r="N845" t="str">
        <f>IF(I845="Rob","Robusta",IF(I845="Exc","Excelsa",IF(I845="Ara","Arabica",IF(I845="Lib","Liberica",""))))</f>
        <v>Robusta</v>
      </c>
      <c r="O845" t="str">
        <f>IF(J845="M","Medium",IF(J845="L","Light",IF(J845="D","Dark","")))</f>
        <v>Light</v>
      </c>
      <c r="P845" t="str">
        <f>_xlfn.XLOOKUP(C845,[1]customers!$A$1:$A$1001,[1]customers!$I$1:$I$1001,,0)</f>
        <v>Yes</v>
      </c>
    </row>
    <row r="846" spans="1:16" x14ac:dyDescent="0.25">
      <c r="A846" s="2" t="s">
        <v>2446</v>
      </c>
      <c r="B846" s="4">
        <v>44311</v>
      </c>
      <c r="C846" s="2" t="s">
        <v>2447</v>
      </c>
      <c r="D846" t="s">
        <v>6162</v>
      </c>
      <c r="E846" s="2">
        <v>3</v>
      </c>
      <c r="F846" s="2" t="str">
        <f>_xlfn.XLOOKUP(C846,[1]customers!$A$1:$A$1001,[1]customers!$B$1:$B$1001,,0)</f>
        <v>Lewes Danes</v>
      </c>
      <c r="G846" s="2" t="str">
        <f>IF(_xlfn.XLOOKUP(C846,[1]customers!$A$1:$A$1001,[1]customers!$C$1:$C$1001,,0)=0,"",_xlfn.XLOOKUP(C846,[1]customers!$A$1:$A$1001,[1]customers!$C$1:$C$1001,,0))</f>
        <v>ldanes9n@umn.edu</v>
      </c>
      <c r="H846" s="2" t="str">
        <f>_xlfn.XLOOKUP(C846,[1]customers!A$1:A$1001,[1]customers!$G$1:$G$1001,,0)</f>
        <v>United States</v>
      </c>
      <c r="I846" t="str">
        <f>INDEX([1]products!$A$1:$G$49,MATCH([1]orders!$D846,[1]products!$A$1:$A$49,0),MATCH([1]orders!I$1,[1]products!$A$1:$G$1,0))</f>
        <v>Lib</v>
      </c>
      <c r="J846" t="str">
        <f>INDEX([1]products!$A$1:$G$49,MATCH([1]orders!$D846,[1]products!$A$1:$A$49,0),MATCH([1]orders!J$1,[1]products!$A$1:$G$1,0))</f>
        <v>M</v>
      </c>
      <c r="K846" s="11">
        <f>INDEX([1]products!$A$1:$G$49,MATCH([1]orders!$D846,[1]products!$A$1:$A$49,0),MATCH([1]orders!K$1,[1]products!$A$1:$G$1,0))</f>
        <v>1</v>
      </c>
      <c r="L846" s="3">
        <f>INDEX([1]products!$A$1:$G$49,MATCH([1]orders!$D846,[1]products!$A$1:$A$49,0),MATCH([1]orders!L$1,[1]products!$A$1:$G$1,0))</f>
        <v>14.55</v>
      </c>
      <c r="M846" s="3">
        <f>L846*E846</f>
        <v>43.650000000000006</v>
      </c>
      <c r="N846" t="str">
        <f>IF(I846="Rob","Robusta",IF(I846="Exc","Excelsa",IF(I846="Ara","Arabica",IF(I846="Lib","Liberica",""))))</f>
        <v>Liberica</v>
      </c>
      <c r="O846" t="str">
        <f>IF(J846="M","Medium",IF(J846="L","Light",IF(J846="D","Dark","")))</f>
        <v>Medium</v>
      </c>
      <c r="P846" t="str">
        <f>_xlfn.XLOOKUP(C846,[1]customers!$A$1:$A$1001,[1]customers!$I$1:$I$1001,,0)</f>
        <v>No</v>
      </c>
    </row>
    <row r="847" spans="1:16" x14ac:dyDescent="0.25">
      <c r="A847" s="2" t="s">
        <v>4074</v>
      </c>
      <c r="B847" s="4">
        <v>44312</v>
      </c>
      <c r="C847" s="2" t="s">
        <v>4075</v>
      </c>
      <c r="D847" t="s">
        <v>6176</v>
      </c>
      <c r="E847" s="2">
        <v>4</v>
      </c>
      <c r="F847" s="2" t="str">
        <f>_xlfn.XLOOKUP(C847,[1]customers!$A$1:$A$1001,[1]customers!$B$1:$B$1001,,0)</f>
        <v>Eal D'Ambrogio</v>
      </c>
      <c r="G847" s="2" t="str">
        <f>IF(_xlfn.XLOOKUP(C847,[1]customers!$A$1:$A$1001,[1]customers!$C$1:$C$1001,,0)=0,"",_xlfn.XLOOKUP(C847,[1]customers!$A$1:$A$1001,[1]customers!$C$1:$C$1001,,0))</f>
        <v>edambrogiohn@techcrunch.com</v>
      </c>
      <c r="H847" s="2" t="str">
        <f>_xlfn.XLOOKUP(C847,[1]customers!A$1:A$1001,[1]customers!$G$1:$G$1001,,0)</f>
        <v>United States</v>
      </c>
      <c r="I847" t="str">
        <f>INDEX([1]products!$A$1:$G$49,MATCH([1]orders!$D847,[1]products!$A$1:$A$49,0),MATCH([1]orders!I$1,[1]products!$A$1:$G$1,0))</f>
        <v>Exc</v>
      </c>
      <c r="J847" t="str">
        <f>INDEX([1]products!$A$1:$G$49,MATCH([1]orders!$D847,[1]products!$A$1:$A$49,0),MATCH([1]orders!J$1,[1]products!$A$1:$G$1,0))</f>
        <v>L</v>
      </c>
      <c r="K847" s="11">
        <f>INDEX([1]products!$A$1:$G$49,MATCH([1]orders!$D847,[1]products!$A$1:$A$49,0),MATCH([1]orders!K$1,[1]products!$A$1:$G$1,0))</f>
        <v>0.5</v>
      </c>
      <c r="L847" s="3">
        <f>INDEX([1]products!$A$1:$G$49,MATCH([1]orders!$D847,[1]products!$A$1:$A$49,0),MATCH([1]orders!L$1,[1]products!$A$1:$G$1,0))</f>
        <v>8.91</v>
      </c>
      <c r="M847" s="3">
        <f>L847*E847</f>
        <v>35.64</v>
      </c>
      <c r="N847" t="str">
        <f>IF(I847="Rob","Robusta",IF(I847="Exc","Excelsa",IF(I847="Ara","Arabica",IF(I847="Lib","Liberica",""))))</f>
        <v>Excelsa</v>
      </c>
      <c r="O847" t="str">
        <f>IF(J847="M","Medium",IF(J847="L","Light",IF(J847="D","Dark","")))</f>
        <v>Light</v>
      </c>
      <c r="P847" t="str">
        <f>_xlfn.XLOOKUP(C847,[1]customers!$A$1:$A$1001,[1]customers!$I$1:$I$1001,,0)</f>
        <v>Yes</v>
      </c>
    </row>
    <row r="848" spans="1:16" x14ac:dyDescent="0.25">
      <c r="A848" s="2" t="s">
        <v>3047</v>
      </c>
      <c r="B848" s="4">
        <v>44313</v>
      </c>
      <c r="C848" s="2" t="s">
        <v>3048</v>
      </c>
      <c r="D848" t="s">
        <v>6161</v>
      </c>
      <c r="E848" s="2">
        <v>4</v>
      </c>
      <c r="F848" s="2" t="str">
        <f>_xlfn.XLOOKUP(C848,[1]customers!$A$1:$A$1001,[1]customers!$B$1:$B$1001,,0)</f>
        <v>Nalani Pirrone</v>
      </c>
      <c r="G848" s="2" t="str">
        <f>IF(_xlfn.XLOOKUP(C848,[1]customers!$A$1:$A$1001,[1]customers!$C$1:$C$1001,,0)=0,"",_xlfn.XLOOKUP(C848,[1]customers!$A$1:$A$1001,[1]customers!$C$1:$C$1001,,0))</f>
        <v>npirronecl@weibo.com</v>
      </c>
      <c r="H848" s="2" t="str">
        <f>_xlfn.XLOOKUP(C848,[1]customers!A$1:A$1001,[1]customers!$G$1:$G$1001,,0)</f>
        <v>United States</v>
      </c>
      <c r="I848" t="str">
        <f>INDEX([1]products!$A$1:$G$49,MATCH([1]orders!$D848,[1]products!$A$1:$A$49,0),MATCH([1]orders!I$1,[1]products!$A$1:$G$1,0))</f>
        <v>Lib</v>
      </c>
      <c r="J848" t="str">
        <f>INDEX([1]products!$A$1:$G$49,MATCH([1]orders!$D848,[1]products!$A$1:$A$49,0),MATCH([1]orders!J$1,[1]products!$A$1:$G$1,0))</f>
        <v>L</v>
      </c>
      <c r="K848" s="11">
        <f>INDEX([1]products!$A$1:$G$49,MATCH([1]orders!$D848,[1]products!$A$1:$A$49,0),MATCH([1]orders!K$1,[1]products!$A$1:$G$1,0))</f>
        <v>0.5</v>
      </c>
      <c r="L848" s="3">
        <f>INDEX([1]products!$A$1:$G$49,MATCH([1]orders!$D848,[1]products!$A$1:$A$49,0),MATCH([1]orders!L$1,[1]products!$A$1:$G$1,0))</f>
        <v>9.51</v>
      </c>
      <c r="M848" s="3">
        <f>L848*E848</f>
        <v>38.04</v>
      </c>
      <c r="N848" t="str">
        <f>IF(I848="Rob","Robusta",IF(I848="Exc","Excelsa",IF(I848="Ara","Arabica",IF(I848="Lib","Liberica",""))))</f>
        <v>Liberica</v>
      </c>
      <c r="O848" t="str">
        <f>IF(J848="M","Medium",IF(J848="L","Light",IF(J848="D","Dark","")))</f>
        <v>Light</v>
      </c>
      <c r="P848" t="str">
        <f>_xlfn.XLOOKUP(C848,[1]customers!$A$1:$A$1001,[1]customers!$I$1:$I$1001,,0)</f>
        <v>No</v>
      </c>
    </row>
    <row r="849" spans="1:16" x14ac:dyDescent="0.25">
      <c r="A849" s="2" t="s">
        <v>524</v>
      </c>
      <c r="B849" s="4">
        <v>44314</v>
      </c>
      <c r="C849" s="2" t="s">
        <v>525</v>
      </c>
      <c r="D849" t="s">
        <v>6144</v>
      </c>
      <c r="E849" s="2">
        <v>3</v>
      </c>
      <c r="F849" s="2" t="str">
        <f>_xlfn.XLOOKUP(C849,[1]customers!$A$1:$A$1001,[1]customers!$B$1:$B$1001,,0)</f>
        <v>Shaylynn Lobe</v>
      </c>
      <c r="G849" s="2" t="str">
        <f>IF(_xlfn.XLOOKUP(C849,[1]customers!$A$1:$A$1001,[1]customers!$C$1:$C$1001,,0)=0,"",_xlfn.XLOOKUP(C849,[1]customers!$A$1:$A$1001,[1]customers!$C$1:$C$1001,,0))</f>
        <v>slobe6@nifty.com</v>
      </c>
      <c r="H849" s="2" t="str">
        <f>_xlfn.XLOOKUP(C849,[1]customers!A$1:A$1001,[1]customers!$G$1:$G$1001,,0)</f>
        <v>United States</v>
      </c>
      <c r="I849" t="str">
        <f>INDEX([1]products!$A$1:$G$49,MATCH([1]orders!$D849,[1]products!$A$1:$A$49,0),MATCH([1]orders!I$1,[1]products!$A$1:$G$1,0))</f>
        <v>Exc</v>
      </c>
      <c r="J849" t="str">
        <f>INDEX([1]products!$A$1:$G$49,MATCH([1]orders!$D849,[1]products!$A$1:$A$49,0),MATCH([1]orders!J$1,[1]products!$A$1:$G$1,0))</f>
        <v>D</v>
      </c>
      <c r="K849" s="11">
        <f>INDEX([1]products!$A$1:$G$49,MATCH([1]orders!$D849,[1]products!$A$1:$A$49,0),MATCH([1]orders!K$1,[1]products!$A$1:$G$1,0))</f>
        <v>0.5</v>
      </c>
      <c r="L849" s="3">
        <f>INDEX([1]products!$A$1:$G$49,MATCH([1]orders!$D849,[1]products!$A$1:$A$49,0),MATCH([1]orders!L$1,[1]products!$A$1:$G$1,0))</f>
        <v>7.29</v>
      </c>
      <c r="M849" s="3">
        <f>L849*E849</f>
        <v>21.87</v>
      </c>
      <c r="N849" t="str">
        <f>IF(I849="Rob","Robusta",IF(I849="Exc","Excelsa",IF(I849="Ara","Arabica",IF(I849="Lib","Liberica",""))))</f>
        <v>Excelsa</v>
      </c>
      <c r="O849" t="str">
        <f>IF(J849="M","Medium",IF(J849="L","Light",IF(J849="D","Dark","")))</f>
        <v>Dark</v>
      </c>
      <c r="P849" t="str">
        <f>_xlfn.XLOOKUP(C849,[1]customers!$A$1:$A$1001,[1]customers!$I$1:$I$1001,,0)</f>
        <v>Yes</v>
      </c>
    </row>
    <row r="850" spans="1:16" x14ac:dyDescent="0.25">
      <c r="A850" s="2" t="s">
        <v>5878</v>
      </c>
      <c r="B850" s="4">
        <v>44315</v>
      </c>
      <c r="C850" s="2" t="s">
        <v>5764</v>
      </c>
      <c r="D850" t="s">
        <v>6167</v>
      </c>
      <c r="E850" s="2">
        <v>1</v>
      </c>
      <c r="F850" s="2" t="str">
        <f>_xlfn.XLOOKUP(C850,[1]customers!$A$1:$A$1001,[1]customers!$B$1:$B$1001,,0)</f>
        <v>Brenn Dundredge</v>
      </c>
      <c r="G850" s="2" t="str">
        <f>IF(_xlfn.XLOOKUP(C850,[1]customers!$A$1:$A$1001,[1]customers!$C$1:$C$1001,,0)=0,"",_xlfn.XLOOKUP(C850,[1]customers!$A$1:$A$1001,[1]customers!$C$1:$C$1001,,0))</f>
        <v/>
      </c>
      <c r="H850" s="2" t="str">
        <f>_xlfn.XLOOKUP(C850,[1]customers!A$1:A$1001,[1]customers!$G$1:$G$1001,,0)</f>
        <v>United States</v>
      </c>
      <c r="I850" t="str">
        <f>INDEX([1]products!$A$1:$G$49,MATCH([1]orders!$D850,[1]products!$A$1:$A$49,0),MATCH([1]orders!I$1,[1]products!$A$1:$G$1,0))</f>
        <v>Ara</v>
      </c>
      <c r="J850" t="str">
        <f>INDEX([1]products!$A$1:$G$49,MATCH([1]orders!$D850,[1]products!$A$1:$A$49,0),MATCH([1]orders!J$1,[1]products!$A$1:$G$1,0))</f>
        <v>L</v>
      </c>
      <c r="K850" s="11">
        <f>INDEX([1]products!$A$1:$G$49,MATCH([1]orders!$D850,[1]products!$A$1:$A$49,0),MATCH([1]orders!K$1,[1]products!$A$1:$G$1,0))</f>
        <v>0.2</v>
      </c>
      <c r="L850" s="3">
        <f>INDEX([1]products!$A$1:$G$49,MATCH([1]orders!$D850,[1]products!$A$1:$A$49,0),MATCH([1]orders!L$1,[1]products!$A$1:$G$1,0))</f>
        <v>3.8849999999999998</v>
      </c>
      <c r="M850" s="3">
        <f>L850*E850</f>
        <v>3.8849999999999998</v>
      </c>
      <c r="N850" t="str">
        <f>IF(I850="Rob","Robusta",IF(I850="Exc","Excelsa",IF(I850="Ara","Arabica",IF(I850="Lib","Liberica",""))))</f>
        <v>Arabica</v>
      </c>
      <c r="O850" t="str">
        <f>IF(J850="M","Medium",IF(J850="L","Light",IF(J850="D","Dark","")))</f>
        <v>Light</v>
      </c>
      <c r="P850" t="str">
        <f>_xlfn.XLOOKUP(C850,[1]customers!$A$1:$A$1001,[1]customers!$I$1:$I$1001,,0)</f>
        <v>Yes</v>
      </c>
    </row>
    <row r="851" spans="1:16" x14ac:dyDescent="0.25">
      <c r="A851" s="2" t="s">
        <v>5580</v>
      </c>
      <c r="B851" s="4">
        <v>44316</v>
      </c>
      <c r="C851" s="2" t="s">
        <v>5581</v>
      </c>
      <c r="D851" t="s">
        <v>6170</v>
      </c>
      <c r="E851" s="2">
        <v>3</v>
      </c>
      <c r="F851" s="2" t="str">
        <f>_xlfn.XLOOKUP(C851,[1]customers!$A$1:$A$1001,[1]customers!$B$1:$B$1001,,0)</f>
        <v>Skelly Dolohunty</v>
      </c>
      <c r="G851" s="2" t="str">
        <f>IF(_xlfn.XLOOKUP(C851,[1]customers!$A$1:$A$1001,[1]customers!$C$1:$C$1001,,0)=0,"",_xlfn.XLOOKUP(C851,[1]customers!$A$1:$A$1001,[1]customers!$C$1:$C$1001,,0))</f>
        <v/>
      </c>
      <c r="H851" s="2" t="str">
        <f>_xlfn.XLOOKUP(C851,[1]customers!A$1:A$1001,[1]customers!$G$1:$G$1001,,0)</f>
        <v>Ireland</v>
      </c>
      <c r="I851" t="str">
        <f>INDEX([1]products!$A$1:$G$49,MATCH([1]orders!$D851,[1]products!$A$1:$A$49,0),MATCH([1]orders!I$1,[1]products!$A$1:$G$1,0))</f>
        <v>Lib</v>
      </c>
      <c r="J851" t="str">
        <f>INDEX([1]products!$A$1:$G$49,MATCH([1]orders!$D851,[1]products!$A$1:$A$49,0),MATCH([1]orders!J$1,[1]products!$A$1:$G$1,0))</f>
        <v>L</v>
      </c>
      <c r="K851" s="11">
        <f>INDEX([1]products!$A$1:$G$49,MATCH([1]orders!$D851,[1]products!$A$1:$A$49,0),MATCH([1]orders!K$1,[1]products!$A$1:$G$1,0))</f>
        <v>1</v>
      </c>
      <c r="L851" s="3">
        <f>INDEX([1]products!$A$1:$G$49,MATCH([1]orders!$D851,[1]products!$A$1:$A$49,0),MATCH([1]orders!L$1,[1]products!$A$1:$G$1,0))</f>
        <v>15.85</v>
      </c>
      <c r="M851" s="3">
        <f>L851*E851</f>
        <v>47.55</v>
      </c>
      <c r="N851" t="str">
        <f>IF(I851="Rob","Robusta",IF(I851="Exc","Excelsa",IF(I851="Ara","Arabica",IF(I851="Lib","Liberica",""))))</f>
        <v>Liberica</v>
      </c>
      <c r="O851" t="str">
        <f>IF(J851="M","Medium",IF(J851="L","Light",IF(J851="D","Dark","")))</f>
        <v>Light</v>
      </c>
      <c r="P851" t="str">
        <f>_xlfn.XLOOKUP(C851,[1]customers!$A$1:$A$1001,[1]customers!$I$1:$I$1001,,0)</f>
        <v>No</v>
      </c>
    </row>
    <row r="852" spans="1:16" x14ac:dyDescent="0.25">
      <c r="A852" s="2" t="s">
        <v>3516</v>
      </c>
      <c r="B852" s="4">
        <v>44317</v>
      </c>
      <c r="C852" s="2" t="s">
        <v>3517</v>
      </c>
      <c r="D852" t="s">
        <v>6145</v>
      </c>
      <c r="E852" s="2">
        <v>2</v>
      </c>
      <c r="F852" s="2" t="str">
        <f>_xlfn.XLOOKUP(C852,[1]customers!$A$1:$A$1001,[1]customers!$B$1:$B$1001,,0)</f>
        <v>Timoteo Glisane</v>
      </c>
      <c r="G852" s="2" t="str">
        <f>IF(_xlfn.XLOOKUP(C852,[1]customers!$A$1:$A$1001,[1]customers!$C$1:$C$1001,,0)=0,"",_xlfn.XLOOKUP(C852,[1]customers!$A$1:$A$1001,[1]customers!$C$1:$C$1001,,0))</f>
        <v/>
      </c>
      <c r="H852" s="2" t="str">
        <f>_xlfn.XLOOKUP(C852,[1]customers!A$1:A$1001,[1]customers!$G$1:$G$1001,,0)</f>
        <v>Ireland</v>
      </c>
      <c r="I852" t="str">
        <f>INDEX([1]products!$A$1:$G$49,MATCH([1]orders!$D852,[1]products!$A$1:$A$49,0),MATCH([1]orders!I$1,[1]products!$A$1:$G$1,0))</f>
        <v>Lib</v>
      </c>
      <c r="J852" t="str">
        <f>INDEX([1]products!$A$1:$G$49,MATCH([1]orders!$D852,[1]products!$A$1:$A$49,0),MATCH([1]orders!J$1,[1]products!$A$1:$G$1,0))</f>
        <v>L</v>
      </c>
      <c r="K852" s="11">
        <f>INDEX([1]products!$A$1:$G$49,MATCH([1]orders!$D852,[1]products!$A$1:$A$49,0),MATCH([1]orders!K$1,[1]products!$A$1:$G$1,0))</f>
        <v>0.2</v>
      </c>
      <c r="L852" s="3">
        <f>INDEX([1]products!$A$1:$G$49,MATCH([1]orders!$D852,[1]products!$A$1:$A$49,0),MATCH([1]orders!L$1,[1]products!$A$1:$G$1,0))</f>
        <v>4.7549999999999999</v>
      </c>
      <c r="M852" s="3">
        <f>L852*E852</f>
        <v>9.51</v>
      </c>
      <c r="N852" t="str">
        <f>IF(I852="Rob","Robusta",IF(I852="Exc","Excelsa",IF(I852="Ara","Arabica",IF(I852="Lib","Liberica",""))))</f>
        <v>Liberica</v>
      </c>
      <c r="O852" t="str">
        <f>IF(J852="M","Medium",IF(J852="L","Light",IF(J852="D","Dark","")))</f>
        <v>Light</v>
      </c>
      <c r="P852" t="str">
        <f>_xlfn.XLOOKUP(C852,[1]customers!$A$1:$A$1001,[1]customers!$I$1:$I$1001,,0)</f>
        <v>No</v>
      </c>
    </row>
    <row r="853" spans="1:16" x14ac:dyDescent="0.25">
      <c r="A853" s="2" t="s">
        <v>2238</v>
      </c>
      <c r="B853" s="4">
        <v>44318</v>
      </c>
      <c r="C853" s="2" t="s">
        <v>2239</v>
      </c>
      <c r="D853" t="s">
        <v>6171</v>
      </c>
      <c r="E853" s="2">
        <v>1</v>
      </c>
      <c r="F853" s="2" t="str">
        <f>_xlfn.XLOOKUP(C853,[1]customers!$A$1:$A$1001,[1]customers!$B$1:$B$1001,,0)</f>
        <v>Paola Brydell</v>
      </c>
      <c r="G853" s="2" t="str">
        <f>IF(_xlfn.XLOOKUP(C853,[1]customers!$A$1:$A$1001,[1]customers!$C$1:$C$1001,,0)=0,"",_xlfn.XLOOKUP(C853,[1]customers!$A$1:$A$1001,[1]customers!$C$1:$C$1001,,0))</f>
        <v>pbrydell8m@bloglovin.com</v>
      </c>
      <c r="H853" s="2" t="str">
        <f>_xlfn.XLOOKUP(C853,[1]customers!A$1:A$1001,[1]customers!$G$1:$G$1001,,0)</f>
        <v>Ireland</v>
      </c>
      <c r="I853" t="str">
        <f>INDEX([1]products!$A$1:$G$49,MATCH([1]orders!$D853,[1]products!$A$1:$A$49,0),MATCH([1]orders!I$1,[1]products!$A$1:$G$1,0))</f>
        <v>Exc</v>
      </c>
      <c r="J853" t="str">
        <f>INDEX([1]products!$A$1:$G$49,MATCH([1]orders!$D853,[1]products!$A$1:$A$49,0),MATCH([1]orders!J$1,[1]products!$A$1:$G$1,0))</f>
        <v>L</v>
      </c>
      <c r="K853" s="11">
        <f>INDEX([1]products!$A$1:$G$49,MATCH([1]orders!$D853,[1]products!$A$1:$A$49,0),MATCH([1]orders!K$1,[1]products!$A$1:$G$1,0))</f>
        <v>1</v>
      </c>
      <c r="L853" s="3">
        <f>INDEX([1]products!$A$1:$G$49,MATCH([1]orders!$D853,[1]products!$A$1:$A$49,0),MATCH([1]orders!L$1,[1]products!$A$1:$G$1,0))</f>
        <v>14.85</v>
      </c>
      <c r="M853" s="3">
        <f>L853*E853</f>
        <v>14.85</v>
      </c>
      <c r="N853" t="str">
        <f>IF(I853="Rob","Robusta",IF(I853="Exc","Excelsa",IF(I853="Ara","Arabica",IF(I853="Lib","Liberica",""))))</f>
        <v>Excelsa</v>
      </c>
      <c r="O853" t="str">
        <f>IF(J853="M","Medium",IF(J853="L","Light",IF(J853="D","Dark","")))</f>
        <v>Light</v>
      </c>
      <c r="P853" t="str">
        <f>_xlfn.XLOOKUP(C853,[1]customers!$A$1:$A$1001,[1]customers!$I$1:$I$1001,,0)</f>
        <v>No</v>
      </c>
    </row>
    <row r="854" spans="1:16" x14ac:dyDescent="0.25">
      <c r="A854" s="2" t="s">
        <v>4803</v>
      </c>
      <c r="B854" s="4">
        <v>44319</v>
      </c>
      <c r="C854" s="2" t="s">
        <v>4804</v>
      </c>
      <c r="D854" t="s">
        <v>6180</v>
      </c>
      <c r="E854" s="2">
        <v>3</v>
      </c>
      <c r="F854" s="2" t="str">
        <f>_xlfn.XLOOKUP(C854,[1]customers!$A$1:$A$1001,[1]customers!$B$1:$B$1001,,0)</f>
        <v>Sarajane Potter</v>
      </c>
      <c r="G854" s="2" t="str">
        <f>IF(_xlfn.XLOOKUP(C854,[1]customers!$A$1:$A$1001,[1]customers!$C$1:$C$1001,,0)=0,"",_xlfn.XLOOKUP(C854,[1]customers!$A$1:$A$1001,[1]customers!$C$1:$C$1001,,0))</f>
        <v/>
      </c>
      <c r="H854" s="2" t="str">
        <f>_xlfn.XLOOKUP(C854,[1]customers!A$1:A$1001,[1]customers!$G$1:$G$1001,,0)</f>
        <v>United States</v>
      </c>
      <c r="I854" t="str">
        <f>INDEX([1]products!$A$1:$G$49,MATCH([1]orders!$D854,[1]products!$A$1:$A$49,0),MATCH([1]orders!I$1,[1]products!$A$1:$G$1,0))</f>
        <v>Ara</v>
      </c>
      <c r="J854" t="str">
        <f>INDEX([1]products!$A$1:$G$49,MATCH([1]orders!$D854,[1]products!$A$1:$A$49,0),MATCH([1]orders!J$1,[1]products!$A$1:$G$1,0))</f>
        <v>L</v>
      </c>
      <c r="K854" s="11">
        <f>INDEX([1]products!$A$1:$G$49,MATCH([1]orders!$D854,[1]products!$A$1:$A$49,0),MATCH([1]orders!K$1,[1]products!$A$1:$G$1,0))</f>
        <v>0.5</v>
      </c>
      <c r="L854" s="3">
        <f>INDEX([1]products!$A$1:$G$49,MATCH([1]orders!$D854,[1]products!$A$1:$A$49,0),MATCH([1]orders!L$1,[1]products!$A$1:$G$1,0))</f>
        <v>7.77</v>
      </c>
      <c r="M854" s="3">
        <f>L854*E854</f>
        <v>23.31</v>
      </c>
      <c r="N854" t="str">
        <f>IF(I854="Rob","Robusta",IF(I854="Exc","Excelsa",IF(I854="Ara","Arabica",IF(I854="Lib","Liberica",""))))</f>
        <v>Arabica</v>
      </c>
      <c r="O854" t="str">
        <f>IF(J854="M","Medium",IF(J854="L","Light",IF(J854="D","Dark","")))</f>
        <v>Light</v>
      </c>
      <c r="P854" t="str">
        <f>_xlfn.XLOOKUP(C854,[1]customers!$A$1:$A$1001,[1]customers!$I$1:$I$1001,,0)</f>
        <v>No</v>
      </c>
    </row>
    <row r="855" spans="1:16" x14ac:dyDescent="0.25">
      <c r="A855" s="2" t="s">
        <v>5008</v>
      </c>
      <c r="B855" s="4">
        <v>44320</v>
      </c>
      <c r="C855" s="2" t="s">
        <v>5009</v>
      </c>
      <c r="D855" t="s">
        <v>6183</v>
      </c>
      <c r="E855" s="2">
        <v>3</v>
      </c>
      <c r="F855" s="2" t="str">
        <f>_xlfn.XLOOKUP(C855,[1]customers!$A$1:$A$1001,[1]customers!$B$1:$B$1001,,0)</f>
        <v>Gonzales Cicculi</v>
      </c>
      <c r="G855" s="2" t="str">
        <f>IF(_xlfn.XLOOKUP(C855,[1]customers!$A$1:$A$1001,[1]customers!$C$1:$C$1001,,0)=0,"",_xlfn.XLOOKUP(C855,[1]customers!$A$1:$A$1001,[1]customers!$C$1:$C$1001,,0))</f>
        <v/>
      </c>
      <c r="H855" s="2" t="str">
        <f>_xlfn.XLOOKUP(C855,[1]customers!A$1:A$1001,[1]customers!$G$1:$G$1001,,0)</f>
        <v>United States</v>
      </c>
      <c r="I855" t="str">
        <f>INDEX([1]products!$A$1:$G$49,MATCH([1]orders!$D855,[1]products!$A$1:$A$49,0),MATCH([1]orders!I$1,[1]products!$A$1:$G$1,0))</f>
        <v>Exc</v>
      </c>
      <c r="J855" t="str">
        <f>INDEX([1]products!$A$1:$G$49,MATCH([1]orders!$D855,[1]products!$A$1:$A$49,0),MATCH([1]orders!J$1,[1]products!$A$1:$G$1,0))</f>
        <v>D</v>
      </c>
      <c r="K855" s="11">
        <f>INDEX([1]products!$A$1:$G$49,MATCH([1]orders!$D855,[1]products!$A$1:$A$49,0),MATCH([1]orders!K$1,[1]products!$A$1:$G$1,0))</f>
        <v>1</v>
      </c>
      <c r="L855" s="3">
        <f>INDEX([1]products!$A$1:$G$49,MATCH([1]orders!$D855,[1]products!$A$1:$A$49,0),MATCH([1]orders!L$1,[1]products!$A$1:$G$1,0))</f>
        <v>12.15</v>
      </c>
      <c r="M855" s="3">
        <f>L855*E855</f>
        <v>36.450000000000003</v>
      </c>
      <c r="N855" t="str">
        <f>IF(I855="Rob","Robusta",IF(I855="Exc","Excelsa",IF(I855="Ara","Arabica",IF(I855="Lib","Liberica",""))))</f>
        <v>Excelsa</v>
      </c>
      <c r="O855" t="str">
        <f>IF(J855="M","Medium",IF(J855="L","Light",IF(J855="D","Dark","")))</f>
        <v>Dark</v>
      </c>
      <c r="P855" t="str">
        <f>_xlfn.XLOOKUP(C855,[1]customers!$A$1:$A$1001,[1]customers!$I$1:$I$1001,,0)</f>
        <v>Yes</v>
      </c>
    </row>
    <row r="856" spans="1:16" x14ac:dyDescent="0.25">
      <c r="A856" s="2" t="s">
        <v>5614</v>
      </c>
      <c r="B856" s="4">
        <v>44321</v>
      </c>
      <c r="C856" s="2" t="s">
        <v>5615</v>
      </c>
      <c r="D856" t="s">
        <v>6157</v>
      </c>
      <c r="E856" s="2">
        <v>4</v>
      </c>
      <c r="F856" s="2" t="str">
        <f>_xlfn.XLOOKUP(C856,[1]customers!$A$1:$A$1001,[1]customers!$B$1:$B$1001,,0)</f>
        <v>Lauritz Ledgley</v>
      </c>
      <c r="G856" s="2" t="str">
        <f>IF(_xlfn.XLOOKUP(C856,[1]customers!$A$1:$A$1001,[1]customers!$C$1:$C$1001,,0)=0,"",_xlfn.XLOOKUP(C856,[1]customers!$A$1:$A$1001,[1]customers!$C$1:$C$1001,,0))</f>
        <v>lledgleyp6@de.vu</v>
      </c>
      <c r="H856" s="2" t="str">
        <f>_xlfn.XLOOKUP(C856,[1]customers!A$1:A$1001,[1]customers!$G$1:$G$1001,,0)</f>
        <v>United States</v>
      </c>
      <c r="I856" t="str">
        <f>INDEX([1]products!$A$1:$G$49,MATCH([1]orders!$D856,[1]products!$A$1:$A$49,0),MATCH([1]orders!I$1,[1]products!$A$1:$G$1,0))</f>
        <v>Ara</v>
      </c>
      <c r="J856" t="str">
        <f>INDEX([1]products!$A$1:$G$49,MATCH([1]orders!$D856,[1]products!$A$1:$A$49,0),MATCH([1]orders!J$1,[1]products!$A$1:$G$1,0))</f>
        <v>M</v>
      </c>
      <c r="K856" s="11">
        <f>INDEX([1]products!$A$1:$G$49,MATCH([1]orders!$D856,[1]products!$A$1:$A$49,0),MATCH([1]orders!K$1,[1]products!$A$1:$G$1,0))</f>
        <v>0.5</v>
      </c>
      <c r="L856" s="3">
        <f>INDEX([1]products!$A$1:$G$49,MATCH([1]orders!$D856,[1]products!$A$1:$A$49,0),MATCH([1]orders!L$1,[1]products!$A$1:$G$1,0))</f>
        <v>6.75</v>
      </c>
      <c r="M856" s="3">
        <f>L856*E856</f>
        <v>27</v>
      </c>
      <c r="N856" t="str">
        <f>IF(I856="Rob","Robusta",IF(I856="Exc","Excelsa",IF(I856="Ara","Arabica",IF(I856="Lib","Liberica",""))))</f>
        <v>Arabica</v>
      </c>
      <c r="O856" t="str">
        <f>IF(J856="M","Medium",IF(J856="L","Light",IF(J856="D","Dark","")))</f>
        <v>Medium</v>
      </c>
      <c r="P856" t="str">
        <f>_xlfn.XLOOKUP(C856,[1]customers!$A$1:$A$1001,[1]customers!$I$1:$I$1001,,0)</f>
        <v>Yes</v>
      </c>
    </row>
    <row r="857" spans="1:16" x14ac:dyDescent="0.25">
      <c r="A857" s="2" t="s">
        <v>3493</v>
      </c>
      <c r="B857" s="4">
        <v>44322</v>
      </c>
      <c r="C857" s="2" t="s">
        <v>3494</v>
      </c>
      <c r="D857" t="s">
        <v>6177</v>
      </c>
      <c r="E857" s="2">
        <v>5</v>
      </c>
      <c r="F857" s="2" t="str">
        <f>_xlfn.XLOOKUP(C857,[1]customers!$A$1:$A$1001,[1]customers!$B$1:$B$1001,,0)</f>
        <v>Rana Sharer</v>
      </c>
      <c r="G857" s="2" t="str">
        <f>IF(_xlfn.XLOOKUP(C857,[1]customers!$A$1:$A$1001,[1]customers!$C$1:$C$1001,,0)=0,"",_xlfn.XLOOKUP(C857,[1]customers!$A$1:$A$1001,[1]customers!$C$1:$C$1001,,0))</f>
        <v>rsharerer@flavors.me</v>
      </c>
      <c r="H857" s="2" t="str">
        <f>_xlfn.XLOOKUP(C857,[1]customers!A$1:A$1001,[1]customers!$G$1:$G$1001,,0)</f>
        <v>United States</v>
      </c>
      <c r="I857" t="str">
        <f>INDEX([1]products!$A$1:$G$49,MATCH([1]orders!$D857,[1]products!$A$1:$A$49,0),MATCH([1]orders!I$1,[1]products!$A$1:$G$1,0))</f>
        <v>Rob</v>
      </c>
      <c r="J857" t="str">
        <f>INDEX([1]products!$A$1:$G$49,MATCH([1]orders!$D857,[1]products!$A$1:$A$49,0),MATCH([1]orders!J$1,[1]products!$A$1:$G$1,0))</f>
        <v>D</v>
      </c>
      <c r="K857" s="11">
        <f>INDEX([1]products!$A$1:$G$49,MATCH([1]orders!$D857,[1]products!$A$1:$A$49,0),MATCH([1]orders!K$1,[1]products!$A$1:$G$1,0))</f>
        <v>1</v>
      </c>
      <c r="L857" s="3">
        <f>INDEX([1]products!$A$1:$G$49,MATCH([1]orders!$D857,[1]products!$A$1:$A$49,0),MATCH([1]orders!L$1,[1]products!$A$1:$G$1,0))</f>
        <v>8.9499999999999993</v>
      </c>
      <c r="M857" s="3">
        <f>L857*E857</f>
        <v>44.75</v>
      </c>
      <c r="N857" t="str">
        <f>IF(I857="Rob","Robusta",IF(I857="Exc","Excelsa",IF(I857="Ara","Arabica",IF(I857="Lib","Liberica",""))))</f>
        <v>Robusta</v>
      </c>
      <c r="O857" t="str">
        <f>IF(J857="M","Medium",IF(J857="L","Light",IF(J857="D","Dark","")))</f>
        <v>Dark</v>
      </c>
      <c r="P857" t="str">
        <f>_xlfn.XLOOKUP(C857,[1]customers!$A$1:$A$1001,[1]customers!$I$1:$I$1001,,0)</f>
        <v>No</v>
      </c>
    </row>
    <row r="858" spans="1:16" x14ac:dyDescent="0.25">
      <c r="A858" s="2" t="s">
        <v>5915</v>
      </c>
      <c r="B858" s="4">
        <v>44323</v>
      </c>
      <c r="C858" s="2" t="s">
        <v>5916</v>
      </c>
      <c r="D858" t="s">
        <v>6170</v>
      </c>
      <c r="E858" s="2">
        <v>5</v>
      </c>
      <c r="F858" s="2" t="str">
        <f>_xlfn.XLOOKUP(C858,[1]customers!$A$1:$A$1001,[1]customers!$B$1:$B$1001,,0)</f>
        <v>Chad Miguel</v>
      </c>
      <c r="G858" s="2" t="str">
        <f>IF(_xlfn.XLOOKUP(C858,[1]customers!$A$1:$A$1001,[1]customers!$C$1:$C$1001,,0)=0,"",_xlfn.XLOOKUP(C858,[1]customers!$A$1:$A$1001,[1]customers!$C$1:$C$1001,,0))</f>
        <v>cmiguelqo@exblog.jp</v>
      </c>
      <c r="H858" s="2" t="str">
        <f>_xlfn.XLOOKUP(C858,[1]customers!A$1:A$1001,[1]customers!$G$1:$G$1001,,0)</f>
        <v>United States</v>
      </c>
      <c r="I858" t="str">
        <f>INDEX([1]products!$A$1:$G$49,MATCH([1]orders!$D858,[1]products!$A$1:$A$49,0),MATCH([1]orders!I$1,[1]products!$A$1:$G$1,0))</f>
        <v>Lib</v>
      </c>
      <c r="J858" t="str">
        <f>INDEX([1]products!$A$1:$G$49,MATCH([1]orders!$D858,[1]products!$A$1:$A$49,0),MATCH([1]orders!J$1,[1]products!$A$1:$G$1,0))</f>
        <v>L</v>
      </c>
      <c r="K858" s="11">
        <f>INDEX([1]products!$A$1:$G$49,MATCH([1]orders!$D858,[1]products!$A$1:$A$49,0),MATCH([1]orders!K$1,[1]products!$A$1:$G$1,0))</f>
        <v>1</v>
      </c>
      <c r="L858" s="3">
        <f>INDEX([1]products!$A$1:$G$49,MATCH([1]orders!$D858,[1]products!$A$1:$A$49,0),MATCH([1]orders!L$1,[1]products!$A$1:$G$1,0))</f>
        <v>15.85</v>
      </c>
      <c r="M858" s="3">
        <f>L858*E858</f>
        <v>79.25</v>
      </c>
      <c r="N858" t="str">
        <f>IF(I858="Rob","Robusta",IF(I858="Exc","Excelsa",IF(I858="Ara","Arabica",IF(I858="Lib","Liberica",""))))</f>
        <v>Liberica</v>
      </c>
      <c r="O858" t="str">
        <f>IF(J858="M","Medium",IF(J858="L","Light",IF(J858="D","Dark","")))</f>
        <v>Light</v>
      </c>
      <c r="P858" t="str">
        <f>_xlfn.XLOOKUP(C858,[1]customers!$A$1:$A$1001,[1]customers!$I$1:$I$1001,,0)</f>
        <v>Yes</v>
      </c>
    </row>
    <row r="859" spans="1:16" x14ac:dyDescent="0.25">
      <c r="A859" s="2" t="s">
        <v>744</v>
      </c>
      <c r="B859" s="4">
        <v>44324</v>
      </c>
      <c r="C859" s="2" t="s">
        <v>745</v>
      </c>
      <c r="D859" t="s">
        <v>6165</v>
      </c>
      <c r="E859" s="2">
        <v>6</v>
      </c>
      <c r="F859" s="2" t="str">
        <f>_xlfn.XLOOKUP(C859,[1]customers!$A$1:$A$1001,[1]customers!$B$1:$B$1001,,0)</f>
        <v>Petey Kingsbury</v>
      </c>
      <c r="G859" s="2" t="str">
        <f>IF(_xlfn.XLOOKUP(C859,[1]customers!$A$1:$A$1001,[1]customers!$C$1:$C$1001,,0)=0,"",_xlfn.XLOOKUP(C859,[1]customers!$A$1:$A$1001,[1]customers!$C$1:$C$1001,,0))</f>
        <v>pkingsbury19@comcast.net</v>
      </c>
      <c r="H859" s="2" t="str">
        <f>_xlfn.XLOOKUP(C859,[1]customers!A$1:A$1001,[1]customers!$G$1:$G$1001,,0)</f>
        <v>United States</v>
      </c>
      <c r="I859" t="str">
        <f>INDEX([1]products!$A$1:$G$49,MATCH([1]orders!$D859,[1]products!$A$1:$A$49,0),MATCH([1]orders!I$1,[1]products!$A$1:$G$1,0))</f>
        <v>Lib</v>
      </c>
      <c r="J859" t="str">
        <f>INDEX([1]products!$A$1:$G$49,MATCH([1]orders!$D859,[1]products!$A$1:$A$49,0),MATCH([1]orders!J$1,[1]products!$A$1:$G$1,0))</f>
        <v>D</v>
      </c>
      <c r="K859" s="11">
        <f>INDEX([1]products!$A$1:$G$49,MATCH([1]orders!$D859,[1]products!$A$1:$A$49,0),MATCH([1]orders!K$1,[1]products!$A$1:$G$1,0))</f>
        <v>2.5</v>
      </c>
      <c r="L859" s="3">
        <f>INDEX([1]products!$A$1:$G$49,MATCH([1]orders!$D859,[1]products!$A$1:$A$49,0),MATCH([1]orders!L$1,[1]products!$A$1:$G$1,0))</f>
        <v>29.784999999999997</v>
      </c>
      <c r="M859" s="3">
        <f>L859*E859</f>
        <v>178.70999999999998</v>
      </c>
      <c r="N859" t="str">
        <f>IF(I859="Rob","Robusta",IF(I859="Exc","Excelsa",IF(I859="Ara","Arabica",IF(I859="Lib","Liberica",""))))</f>
        <v>Liberica</v>
      </c>
      <c r="O859" t="str">
        <f>IF(J859="M","Medium",IF(J859="L","Light",IF(J859="D","Dark","")))</f>
        <v>Dark</v>
      </c>
      <c r="P859" t="str">
        <f>_xlfn.XLOOKUP(C859,[1]customers!$A$1:$A$1001,[1]customers!$I$1:$I$1001,,0)</f>
        <v>No</v>
      </c>
    </row>
    <row r="860" spans="1:16" x14ac:dyDescent="0.25">
      <c r="A860" s="2" t="s">
        <v>3718</v>
      </c>
      <c r="B860" s="4">
        <v>44325</v>
      </c>
      <c r="C860" s="2" t="s">
        <v>3719</v>
      </c>
      <c r="D860" t="s">
        <v>6176</v>
      </c>
      <c r="E860" s="2">
        <v>4</v>
      </c>
      <c r="F860" s="2" t="str">
        <f>_xlfn.XLOOKUP(C860,[1]customers!$A$1:$A$1001,[1]customers!$B$1:$B$1001,,0)</f>
        <v>Elizabet Aizikowitz</v>
      </c>
      <c r="G860" s="2" t="str">
        <f>IF(_xlfn.XLOOKUP(C860,[1]customers!$A$1:$A$1001,[1]customers!$C$1:$C$1001,,0)=0,"",_xlfn.XLOOKUP(C860,[1]customers!$A$1:$A$1001,[1]customers!$C$1:$C$1001,,0))</f>
        <v>eaizikowitzfv@virginia.edu</v>
      </c>
      <c r="H860" s="2" t="str">
        <f>_xlfn.XLOOKUP(C860,[1]customers!A$1:A$1001,[1]customers!$G$1:$G$1001,,0)</f>
        <v>United Kingdom</v>
      </c>
      <c r="I860" t="str">
        <f>INDEX([1]products!$A$1:$G$49,MATCH([1]orders!$D860,[1]products!$A$1:$A$49,0),MATCH([1]orders!I$1,[1]products!$A$1:$G$1,0))</f>
        <v>Exc</v>
      </c>
      <c r="J860" t="str">
        <f>INDEX([1]products!$A$1:$G$49,MATCH([1]orders!$D860,[1]products!$A$1:$A$49,0),MATCH([1]orders!J$1,[1]products!$A$1:$G$1,0))</f>
        <v>L</v>
      </c>
      <c r="K860" s="11">
        <f>INDEX([1]products!$A$1:$G$49,MATCH([1]orders!$D860,[1]products!$A$1:$A$49,0),MATCH([1]orders!K$1,[1]products!$A$1:$G$1,0))</f>
        <v>0.5</v>
      </c>
      <c r="L860" s="3">
        <f>INDEX([1]products!$A$1:$G$49,MATCH([1]orders!$D860,[1]products!$A$1:$A$49,0),MATCH([1]orders!L$1,[1]products!$A$1:$G$1,0))</f>
        <v>8.91</v>
      </c>
      <c r="M860" s="3">
        <f>L860*E860</f>
        <v>35.64</v>
      </c>
      <c r="N860" t="str">
        <f>IF(I860="Rob","Robusta",IF(I860="Exc","Excelsa",IF(I860="Ara","Arabica",IF(I860="Lib","Liberica",""))))</f>
        <v>Excelsa</v>
      </c>
      <c r="O860" t="str">
        <f>IF(J860="M","Medium",IF(J860="L","Light",IF(J860="D","Dark","")))</f>
        <v>Light</v>
      </c>
      <c r="P860" t="str">
        <f>_xlfn.XLOOKUP(C860,[1]customers!$A$1:$A$1001,[1]customers!$I$1:$I$1001,,0)</f>
        <v>No</v>
      </c>
    </row>
    <row r="861" spans="1:16" x14ac:dyDescent="0.25">
      <c r="A861" s="2" t="s">
        <v>2787</v>
      </c>
      <c r="B861" s="4">
        <v>44326</v>
      </c>
      <c r="C861" s="2" t="s">
        <v>2788</v>
      </c>
      <c r="D861" t="s">
        <v>6139</v>
      </c>
      <c r="E861" s="2">
        <v>6</v>
      </c>
      <c r="F861" s="2" t="str">
        <f>_xlfn.XLOOKUP(C861,[1]customers!$A$1:$A$1001,[1]customers!$B$1:$B$1001,,0)</f>
        <v>Lorin Guerrazzi</v>
      </c>
      <c r="G861" s="2" t="str">
        <f>IF(_xlfn.XLOOKUP(C861,[1]customers!$A$1:$A$1001,[1]customers!$C$1:$C$1001,,0)=0,"",_xlfn.XLOOKUP(C861,[1]customers!$A$1:$A$1001,[1]customers!$C$1:$C$1001,,0))</f>
        <v/>
      </c>
      <c r="H861" s="2" t="str">
        <f>_xlfn.XLOOKUP(C861,[1]customers!A$1:A$1001,[1]customers!$G$1:$G$1001,,0)</f>
        <v>Ireland</v>
      </c>
      <c r="I861" t="str">
        <f>INDEX([1]products!$A$1:$G$49,MATCH([1]orders!$D861,[1]products!$A$1:$A$49,0),MATCH([1]orders!I$1,[1]products!$A$1:$G$1,0))</f>
        <v>Exc</v>
      </c>
      <c r="J861" t="str">
        <f>INDEX([1]products!$A$1:$G$49,MATCH([1]orders!$D861,[1]products!$A$1:$A$49,0),MATCH([1]orders!J$1,[1]products!$A$1:$G$1,0))</f>
        <v>M</v>
      </c>
      <c r="K861" s="11">
        <f>INDEX([1]products!$A$1:$G$49,MATCH([1]orders!$D861,[1]products!$A$1:$A$49,0),MATCH([1]orders!K$1,[1]products!$A$1:$G$1,0))</f>
        <v>0.5</v>
      </c>
      <c r="L861" s="3">
        <f>INDEX([1]products!$A$1:$G$49,MATCH([1]orders!$D861,[1]products!$A$1:$A$49,0),MATCH([1]orders!L$1,[1]products!$A$1:$G$1,0))</f>
        <v>8.25</v>
      </c>
      <c r="M861" s="3">
        <f>L861*E861</f>
        <v>49.5</v>
      </c>
      <c r="N861" t="str">
        <f>IF(I861="Rob","Robusta",IF(I861="Exc","Excelsa",IF(I861="Ara","Arabica",IF(I861="Lib","Liberica",""))))</f>
        <v>Excelsa</v>
      </c>
      <c r="O861" t="str">
        <f>IF(J861="M","Medium",IF(J861="L","Light",IF(J861="D","Dark","")))</f>
        <v>Medium</v>
      </c>
      <c r="P861" t="str">
        <f>_xlfn.XLOOKUP(C861,[1]customers!$A$1:$A$1001,[1]customers!$I$1:$I$1001,,0)</f>
        <v>No</v>
      </c>
    </row>
    <row r="862" spans="1:16" x14ac:dyDescent="0.25">
      <c r="A862" s="2" t="s">
        <v>5910</v>
      </c>
      <c r="B862" s="4">
        <v>44327</v>
      </c>
      <c r="C862" s="2" t="s">
        <v>5911</v>
      </c>
      <c r="D862" t="s">
        <v>6145</v>
      </c>
      <c r="E862" s="2">
        <v>5</v>
      </c>
      <c r="F862" s="2" t="str">
        <f>_xlfn.XLOOKUP(C862,[1]customers!$A$1:$A$1001,[1]customers!$B$1:$B$1001,,0)</f>
        <v>Rhodie Strathern</v>
      </c>
      <c r="G862" s="2" t="str">
        <f>IF(_xlfn.XLOOKUP(C862,[1]customers!$A$1:$A$1001,[1]customers!$C$1:$C$1001,,0)=0,"",_xlfn.XLOOKUP(C862,[1]customers!$A$1:$A$1001,[1]customers!$C$1:$C$1001,,0))</f>
        <v>rstrathernqn@devhub.com</v>
      </c>
      <c r="H862" s="2" t="str">
        <f>_xlfn.XLOOKUP(C862,[1]customers!A$1:A$1001,[1]customers!$G$1:$G$1001,,0)</f>
        <v>United States</v>
      </c>
      <c r="I862" t="str">
        <f>INDEX([1]products!$A$1:$G$49,MATCH([1]orders!$D862,[1]products!$A$1:$A$49,0),MATCH([1]orders!I$1,[1]products!$A$1:$G$1,0))</f>
        <v>Lib</v>
      </c>
      <c r="J862" t="str">
        <f>INDEX([1]products!$A$1:$G$49,MATCH([1]orders!$D862,[1]products!$A$1:$A$49,0),MATCH([1]orders!J$1,[1]products!$A$1:$G$1,0))</f>
        <v>L</v>
      </c>
      <c r="K862" s="11">
        <f>INDEX([1]products!$A$1:$G$49,MATCH([1]orders!$D862,[1]products!$A$1:$A$49,0),MATCH([1]orders!K$1,[1]products!$A$1:$G$1,0))</f>
        <v>0.2</v>
      </c>
      <c r="L862" s="3">
        <f>INDEX([1]products!$A$1:$G$49,MATCH([1]orders!$D862,[1]products!$A$1:$A$49,0),MATCH([1]orders!L$1,[1]products!$A$1:$G$1,0))</f>
        <v>4.7549999999999999</v>
      </c>
      <c r="M862" s="3">
        <f>L862*E862</f>
        <v>23.774999999999999</v>
      </c>
      <c r="N862" t="str">
        <f>IF(I862="Rob","Robusta",IF(I862="Exc","Excelsa",IF(I862="Ara","Arabica",IF(I862="Lib","Liberica",""))))</f>
        <v>Liberica</v>
      </c>
      <c r="O862" t="str">
        <f>IF(J862="M","Medium",IF(J862="L","Light",IF(J862="D","Dark","")))</f>
        <v>Light</v>
      </c>
      <c r="P862" t="str">
        <f>_xlfn.XLOOKUP(C862,[1]customers!$A$1:$A$1001,[1]customers!$I$1:$I$1001,,0)</f>
        <v>Yes</v>
      </c>
    </row>
    <row r="863" spans="1:16" x14ac:dyDescent="0.25">
      <c r="A863" s="2" t="s">
        <v>4505</v>
      </c>
      <c r="B863" s="4">
        <v>44328</v>
      </c>
      <c r="C863" s="2" t="s">
        <v>4506</v>
      </c>
      <c r="D863" t="s">
        <v>6174</v>
      </c>
      <c r="E863" s="2">
        <v>6</v>
      </c>
      <c r="F863" s="2" t="str">
        <f>_xlfn.XLOOKUP(C863,[1]customers!$A$1:$A$1001,[1]customers!$B$1:$B$1001,,0)</f>
        <v>Selia Ragles</v>
      </c>
      <c r="G863" s="2" t="str">
        <f>IF(_xlfn.XLOOKUP(C863,[1]customers!$A$1:$A$1001,[1]customers!$C$1:$C$1001,,0)=0,"",_xlfn.XLOOKUP(C863,[1]customers!$A$1:$A$1001,[1]customers!$C$1:$C$1001,,0))</f>
        <v>sraglesjr@blogtalkradio.com</v>
      </c>
      <c r="H863" s="2" t="str">
        <f>_xlfn.XLOOKUP(C863,[1]customers!A$1:A$1001,[1]customers!$G$1:$G$1001,,0)</f>
        <v>United States</v>
      </c>
      <c r="I863" t="str">
        <f>INDEX([1]products!$A$1:$G$49,MATCH([1]orders!$D863,[1]products!$A$1:$A$49,0),MATCH([1]orders!I$1,[1]products!$A$1:$G$1,0))</f>
        <v>Rob</v>
      </c>
      <c r="J863" t="str">
        <f>INDEX([1]products!$A$1:$G$49,MATCH([1]orders!$D863,[1]products!$A$1:$A$49,0),MATCH([1]orders!J$1,[1]products!$A$1:$G$1,0))</f>
        <v>M</v>
      </c>
      <c r="K863" s="11">
        <f>INDEX([1]products!$A$1:$G$49,MATCH([1]orders!$D863,[1]products!$A$1:$A$49,0),MATCH([1]orders!K$1,[1]products!$A$1:$G$1,0))</f>
        <v>0.2</v>
      </c>
      <c r="L863" s="3">
        <f>INDEX([1]products!$A$1:$G$49,MATCH([1]orders!$D863,[1]products!$A$1:$A$49,0),MATCH([1]orders!L$1,[1]products!$A$1:$G$1,0))</f>
        <v>2.9849999999999999</v>
      </c>
      <c r="M863" s="3">
        <f>L863*E863</f>
        <v>17.91</v>
      </c>
      <c r="N863" t="str">
        <f>IF(I863="Rob","Robusta",IF(I863="Exc","Excelsa",IF(I863="Ara","Arabica",IF(I863="Lib","Liberica",""))))</f>
        <v>Robusta</v>
      </c>
      <c r="O863" t="str">
        <f>IF(J863="M","Medium",IF(J863="L","Light",IF(J863="D","Dark","")))</f>
        <v>Medium</v>
      </c>
      <c r="P863" t="str">
        <f>_xlfn.XLOOKUP(C863,[1]customers!$A$1:$A$1001,[1]customers!$I$1:$I$1001,,0)</f>
        <v>No</v>
      </c>
    </row>
    <row r="864" spans="1:16" x14ac:dyDescent="0.25">
      <c r="A864" s="2" t="s">
        <v>1812</v>
      </c>
      <c r="B864" s="4">
        <v>44329</v>
      </c>
      <c r="C864" s="2" t="s">
        <v>1813</v>
      </c>
      <c r="D864" t="s">
        <v>6164</v>
      </c>
      <c r="E864" s="2">
        <v>1</v>
      </c>
      <c r="F864" s="2" t="str">
        <f>_xlfn.XLOOKUP(C864,[1]customers!$A$1:$A$1001,[1]customers!$B$1:$B$1001,,0)</f>
        <v>Tomas Sutty</v>
      </c>
      <c r="G864" s="2" t="str">
        <f>IF(_xlfn.XLOOKUP(C864,[1]customers!$A$1:$A$1001,[1]customers!$C$1:$C$1001,,0)=0,"",_xlfn.XLOOKUP(C864,[1]customers!$A$1:$A$1001,[1]customers!$C$1:$C$1001,,0))</f>
        <v>tsutty6i@google.es</v>
      </c>
      <c r="H864" s="2" t="str">
        <f>_xlfn.XLOOKUP(C864,[1]customers!A$1:A$1001,[1]customers!$G$1:$G$1001,,0)</f>
        <v>United States</v>
      </c>
      <c r="I864" t="str">
        <f>INDEX([1]products!$A$1:$G$49,MATCH([1]orders!$D864,[1]products!$A$1:$A$49,0),MATCH([1]orders!I$1,[1]products!$A$1:$G$1,0))</f>
        <v>Lib</v>
      </c>
      <c r="J864" t="str">
        <f>INDEX([1]products!$A$1:$G$49,MATCH([1]orders!$D864,[1]products!$A$1:$A$49,0),MATCH([1]orders!J$1,[1]products!$A$1:$G$1,0))</f>
        <v>L</v>
      </c>
      <c r="K864" s="11">
        <f>INDEX([1]products!$A$1:$G$49,MATCH([1]orders!$D864,[1]products!$A$1:$A$49,0),MATCH([1]orders!K$1,[1]products!$A$1:$G$1,0))</f>
        <v>2.5</v>
      </c>
      <c r="L864" s="3">
        <f>INDEX([1]products!$A$1:$G$49,MATCH([1]orders!$D864,[1]products!$A$1:$A$49,0),MATCH([1]orders!L$1,[1]products!$A$1:$G$1,0))</f>
        <v>36.454999999999998</v>
      </c>
      <c r="M864" s="3">
        <f>L864*E864</f>
        <v>36.454999999999998</v>
      </c>
      <c r="N864" t="str">
        <f>IF(I864="Rob","Robusta",IF(I864="Exc","Excelsa",IF(I864="Ara","Arabica",IF(I864="Lib","Liberica",""))))</f>
        <v>Liberica</v>
      </c>
      <c r="O864" t="str">
        <f>IF(J864="M","Medium",IF(J864="L","Light",IF(J864="D","Dark","")))</f>
        <v>Light</v>
      </c>
      <c r="P864" t="str">
        <f>_xlfn.XLOOKUP(C864,[1]customers!$A$1:$A$1001,[1]customers!$I$1:$I$1001,,0)</f>
        <v>No</v>
      </c>
    </row>
    <row r="865" spans="1:16" x14ac:dyDescent="0.25">
      <c r="A865" s="2" t="s">
        <v>620</v>
      </c>
      <c r="B865" s="4">
        <v>44330</v>
      </c>
      <c r="C865" s="2" t="s">
        <v>621</v>
      </c>
      <c r="D865" t="s">
        <v>6154</v>
      </c>
      <c r="E865" s="2">
        <v>4</v>
      </c>
      <c r="F865" s="2" t="str">
        <f>_xlfn.XLOOKUP(C865,[1]customers!$A$1:$A$1001,[1]customers!$B$1:$B$1001,,0)</f>
        <v>Iorgo Kleinert</v>
      </c>
      <c r="G865" s="2" t="str">
        <f>IF(_xlfn.XLOOKUP(C865,[1]customers!$A$1:$A$1001,[1]customers!$C$1:$C$1001,,0)=0,"",_xlfn.XLOOKUP(C865,[1]customers!$A$1:$A$1001,[1]customers!$C$1:$C$1001,,0))</f>
        <v>ikleinertn@timesonline.co.uk</v>
      </c>
      <c r="H865" s="2" t="str">
        <f>_xlfn.XLOOKUP(C865,[1]customers!A$1:A$1001,[1]customers!$G$1:$G$1001,,0)</f>
        <v>United States</v>
      </c>
      <c r="I865" t="str">
        <f>INDEX([1]products!$A$1:$G$49,MATCH([1]orders!$D865,[1]products!$A$1:$A$49,0),MATCH([1]orders!I$1,[1]products!$A$1:$G$1,0))</f>
        <v>Ara</v>
      </c>
      <c r="J865" t="str">
        <f>INDEX([1]products!$A$1:$G$49,MATCH([1]orders!$D865,[1]products!$A$1:$A$49,0),MATCH([1]orders!J$1,[1]products!$A$1:$G$1,0))</f>
        <v>D</v>
      </c>
      <c r="K865" s="11">
        <f>INDEX([1]products!$A$1:$G$49,MATCH([1]orders!$D865,[1]products!$A$1:$A$49,0),MATCH([1]orders!K$1,[1]products!$A$1:$G$1,0))</f>
        <v>0.2</v>
      </c>
      <c r="L865" s="3">
        <f>INDEX([1]products!$A$1:$G$49,MATCH([1]orders!$D865,[1]products!$A$1:$A$49,0),MATCH([1]orders!L$1,[1]products!$A$1:$G$1,0))</f>
        <v>2.9849999999999999</v>
      </c>
      <c r="M865" s="3">
        <f>L865*E865</f>
        <v>11.94</v>
      </c>
      <c r="N865" t="str">
        <f>IF(I865="Rob","Robusta",IF(I865="Exc","Excelsa",IF(I865="Ara","Arabica",IF(I865="Lib","Liberica",""))))</f>
        <v>Arabica</v>
      </c>
      <c r="O865" t="str">
        <f>IF(J865="M","Medium",IF(J865="L","Light",IF(J865="D","Dark","")))</f>
        <v>Dark</v>
      </c>
      <c r="P865" t="str">
        <f>_xlfn.XLOOKUP(C865,[1]customers!$A$1:$A$1001,[1]customers!$I$1:$I$1001,,0)</f>
        <v>Yes</v>
      </c>
    </row>
    <row r="866" spans="1:16" x14ac:dyDescent="0.25">
      <c r="A866" s="2" t="s">
        <v>3164</v>
      </c>
      <c r="B866" s="4">
        <v>44331</v>
      </c>
      <c r="C866" s="2" t="s">
        <v>3165</v>
      </c>
      <c r="D866" t="s">
        <v>6140</v>
      </c>
      <c r="E866" s="2">
        <v>2</v>
      </c>
      <c r="F866" s="2" t="str">
        <f>_xlfn.XLOOKUP(C866,[1]customers!$A$1:$A$1001,[1]customers!$B$1:$B$1001,,0)</f>
        <v>Heloise Zeal</v>
      </c>
      <c r="G866" s="2" t="str">
        <f>IF(_xlfn.XLOOKUP(C866,[1]customers!$A$1:$A$1001,[1]customers!$C$1:$C$1001,,0)=0,"",_xlfn.XLOOKUP(C866,[1]customers!$A$1:$A$1001,[1]customers!$C$1:$C$1001,,0))</f>
        <v>hzeald5@google.de</v>
      </c>
      <c r="H866" s="2" t="str">
        <f>_xlfn.XLOOKUP(C866,[1]customers!A$1:A$1001,[1]customers!$G$1:$G$1001,,0)</f>
        <v>United States</v>
      </c>
      <c r="I866" t="str">
        <f>INDEX([1]products!$A$1:$G$49,MATCH([1]orders!$D866,[1]products!$A$1:$A$49,0),MATCH([1]orders!I$1,[1]products!$A$1:$G$1,0))</f>
        <v>Ara</v>
      </c>
      <c r="J866" t="str">
        <f>INDEX([1]products!$A$1:$G$49,MATCH([1]orders!$D866,[1]products!$A$1:$A$49,0),MATCH([1]orders!J$1,[1]products!$A$1:$G$1,0))</f>
        <v>L</v>
      </c>
      <c r="K866" s="11">
        <f>INDEX([1]products!$A$1:$G$49,MATCH([1]orders!$D866,[1]products!$A$1:$A$49,0),MATCH([1]orders!K$1,[1]products!$A$1:$G$1,0))</f>
        <v>1</v>
      </c>
      <c r="L866" s="3">
        <f>INDEX([1]products!$A$1:$G$49,MATCH([1]orders!$D866,[1]products!$A$1:$A$49,0),MATCH([1]orders!L$1,[1]products!$A$1:$G$1,0))</f>
        <v>12.95</v>
      </c>
      <c r="M866" s="3">
        <f>L866*E866</f>
        <v>25.9</v>
      </c>
      <c r="N866" t="str">
        <f>IF(I866="Rob","Robusta",IF(I866="Exc","Excelsa",IF(I866="Ara","Arabica",IF(I866="Lib","Liberica",""))))</f>
        <v>Arabica</v>
      </c>
      <c r="O866" t="str">
        <f>IF(J866="M","Medium",IF(J866="L","Light",IF(J866="D","Dark","")))</f>
        <v>Light</v>
      </c>
      <c r="P866" t="str">
        <f>_xlfn.XLOOKUP(C866,[1]customers!$A$1:$A$1001,[1]customers!$I$1:$I$1001,,0)</f>
        <v>No</v>
      </c>
    </row>
    <row r="867" spans="1:16" x14ac:dyDescent="0.25">
      <c r="A867" s="2" t="s">
        <v>5152</v>
      </c>
      <c r="B867" s="4">
        <v>44332</v>
      </c>
      <c r="C867" s="2" t="s">
        <v>5188</v>
      </c>
      <c r="D867" t="s">
        <v>6147</v>
      </c>
      <c r="E867" s="2">
        <v>3</v>
      </c>
      <c r="F867" s="2" t="str">
        <f>_xlfn.XLOOKUP(C867,[1]customers!$A$1:$A$1001,[1]customers!$B$1:$B$1001,,0)</f>
        <v>Odelia Skerme</v>
      </c>
      <c r="G867" s="2" t="str">
        <f>IF(_xlfn.XLOOKUP(C867,[1]customers!$A$1:$A$1001,[1]customers!$C$1:$C$1001,,0)=0,"",_xlfn.XLOOKUP(C867,[1]customers!$A$1:$A$1001,[1]customers!$C$1:$C$1001,,0))</f>
        <v>oskermen3@hatena.ne.jp</v>
      </c>
      <c r="H867" s="2" t="str">
        <f>_xlfn.XLOOKUP(C867,[1]customers!A$1:A$1001,[1]customers!$G$1:$G$1001,,0)</f>
        <v>United States</v>
      </c>
      <c r="I867" t="str">
        <f>INDEX([1]products!$A$1:$G$49,MATCH([1]orders!$D867,[1]products!$A$1:$A$49,0),MATCH([1]orders!I$1,[1]products!$A$1:$G$1,0))</f>
        <v>Ara</v>
      </c>
      <c r="J867" t="str">
        <f>INDEX([1]products!$A$1:$G$49,MATCH([1]orders!$D867,[1]products!$A$1:$A$49,0),MATCH([1]orders!J$1,[1]products!$A$1:$G$1,0))</f>
        <v>D</v>
      </c>
      <c r="K867" s="11">
        <f>INDEX([1]products!$A$1:$G$49,MATCH([1]orders!$D867,[1]products!$A$1:$A$49,0),MATCH([1]orders!K$1,[1]products!$A$1:$G$1,0))</f>
        <v>1</v>
      </c>
      <c r="L867" s="3">
        <f>INDEX([1]products!$A$1:$G$49,MATCH([1]orders!$D867,[1]products!$A$1:$A$49,0),MATCH([1]orders!L$1,[1]products!$A$1:$G$1,0))</f>
        <v>9.9499999999999993</v>
      </c>
      <c r="M867" s="3">
        <f>L867*E867</f>
        <v>29.849999999999998</v>
      </c>
      <c r="N867" t="str">
        <f>IF(I867="Rob","Robusta",IF(I867="Exc","Excelsa",IF(I867="Ara","Arabica",IF(I867="Lib","Liberica",""))))</f>
        <v>Arabica</v>
      </c>
      <c r="O867" t="str">
        <f>IF(J867="M","Medium",IF(J867="L","Light",IF(J867="D","Dark","")))</f>
        <v>Dark</v>
      </c>
      <c r="P867" t="str">
        <f>_xlfn.XLOOKUP(C867,[1]customers!$A$1:$A$1001,[1]customers!$I$1:$I$1001,,0)</f>
        <v>Yes</v>
      </c>
    </row>
    <row r="868" spans="1:16" x14ac:dyDescent="0.25">
      <c r="A868" s="2" t="s">
        <v>5753</v>
      </c>
      <c r="B868" s="4">
        <v>44333</v>
      </c>
      <c r="C868" s="2" t="s">
        <v>5754</v>
      </c>
      <c r="D868" t="s">
        <v>6158</v>
      </c>
      <c r="E868" s="2">
        <v>4</v>
      </c>
      <c r="F868" s="2" t="str">
        <f>_xlfn.XLOOKUP(C868,[1]customers!$A$1:$A$1001,[1]customers!$B$1:$B$1001,,0)</f>
        <v>Mallory Shrimpling</v>
      </c>
      <c r="G868" s="2" t="str">
        <f>IF(_xlfn.XLOOKUP(C868,[1]customers!$A$1:$A$1001,[1]customers!$C$1:$C$1001,,0)=0,"",_xlfn.XLOOKUP(C868,[1]customers!$A$1:$A$1001,[1]customers!$C$1:$C$1001,,0))</f>
        <v/>
      </c>
      <c r="H868" s="2" t="str">
        <f>_xlfn.XLOOKUP(C868,[1]customers!A$1:A$1001,[1]customers!$G$1:$G$1001,,0)</f>
        <v>United States</v>
      </c>
      <c r="I868" t="str">
        <f>INDEX([1]products!$A$1:$G$49,MATCH([1]orders!$D868,[1]products!$A$1:$A$49,0),MATCH([1]orders!I$1,[1]products!$A$1:$G$1,0))</f>
        <v>Ara</v>
      </c>
      <c r="J868" t="str">
        <f>INDEX([1]products!$A$1:$G$49,MATCH([1]orders!$D868,[1]products!$A$1:$A$49,0),MATCH([1]orders!J$1,[1]products!$A$1:$G$1,0))</f>
        <v>D</v>
      </c>
      <c r="K868" s="11">
        <f>INDEX([1]products!$A$1:$G$49,MATCH([1]orders!$D868,[1]products!$A$1:$A$49,0),MATCH([1]orders!K$1,[1]products!$A$1:$G$1,0))</f>
        <v>0.5</v>
      </c>
      <c r="L868" s="3">
        <f>INDEX([1]products!$A$1:$G$49,MATCH([1]orders!$D868,[1]products!$A$1:$A$49,0),MATCH([1]orders!L$1,[1]products!$A$1:$G$1,0))</f>
        <v>5.97</v>
      </c>
      <c r="M868" s="3">
        <f>L868*E868</f>
        <v>23.88</v>
      </c>
      <c r="N868" t="str">
        <f>IF(I868="Rob","Robusta",IF(I868="Exc","Excelsa",IF(I868="Ara","Arabica",IF(I868="Lib","Liberica",""))))</f>
        <v>Arabica</v>
      </c>
      <c r="O868" t="str">
        <f>IF(J868="M","Medium",IF(J868="L","Light",IF(J868="D","Dark","")))</f>
        <v>Dark</v>
      </c>
      <c r="P868" t="str">
        <f>_xlfn.XLOOKUP(C868,[1]customers!$A$1:$A$1001,[1]customers!$I$1:$I$1001,,0)</f>
        <v>Yes</v>
      </c>
    </row>
    <row r="869" spans="1:16" x14ac:dyDescent="0.25">
      <c r="A869" s="2" t="s">
        <v>1632</v>
      </c>
      <c r="B869" s="4">
        <v>44334</v>
      </c>
      <c r="C869" s="2" t="s">
        <v>1633</v>
      </c>
      <c r="D869" t="s">
        <v>6145</v>
      </c>
      <c r="E869" s="2">
        <v>1</v>
      </c>
      <c r="F869" s="2" t="str">
        <f>_xlfn.XLOOKUP(C869,[1]customers!$A$1:$A$1001,[1]customers!$B$1:$B$1001,,0)</f>
        <v>Vanna Le - Count</v>
      </c>
      <c r="G869" s="2" t="str">
        <f>IF(_xlfn.XLOOKUP(C869,[1]customers!$A$1:$A$1001,[1]customers!$C$1:$C$1001,,0)=0,"",_xlfn.XLOOKUP(C869,[1]customers!$A$1:$A$1001,[1]customers!$C$1:$C$1001,,0))</f>
        <v>vle5n@disqus.com</v>
      </c>
      <c r="H869" s="2" t="str">
        <f>_xlfn.XLOOKUP(C869,[1]customers!A$1:A$1001,[1]customers!$G$1:$G$1001,,0)</f>
        <v>United States</v>
      </c>
      <c r="I869" t="str">
        <f>INDEX([1]products!$A$1:$G$49,MATCH([1]orders!$D869,[1]products!$A$1:$A$49,0),MATCH([1]orders!I$1,[1]products!$A$1:$G$1,0))</f>
        <v>Lib</v>
      </c>
      <c r="J869" t="str">
        <f>INDEX([1]products!$A$1:$G$49,MATCH([1]orders!$D869,[1]products!$A$1:$A$49,0),MATCH([1]orders!J$1,[1]products!$A$1:$G$1,0))</f>
        <v>L</v>
      </c>
      <c r="K869" s="11">
        <f>INDEX([1]products!$A$1:$G$49,MATCH([1]orders!$D869,[1]products!$A$1:$A$49,0),MATCH([1]orders!K$1,[1]products!$A$1:$G$1,0))</f>
        <v>0.2</v>
      </c>
      <c r="L869" s="3">
        <f>INDEX([1]products!$A$1:$G$49,MATCH([1]orders!$D869,[1]products!$A$1:$A$49,0),MATCH([1]orders!L$1,[1]products!$A$1:$G$1,0))</f>
        <v>4.7549999999999999</v>
      </c>
      <c r="M869" s="3">
        <f>L869*E869</f>
        <v>4.7549999999999999</v>
      </c>
      <c r="N869" t="str">
        <f>IF(I869="Rob","Robusta",IF(I869="Exc","Excelsa",IF(I869="Ara","Arabica",IF(I869="Lib","Liberica",""))))</f>
        <v>Liberica</v>
      </c>
      <c r="O869" t="str">
        <f>IF(J869="M","Medium",IF(J869="L","Light",IF(J869="D","Dark","")))</f>
        <v>Light</v>
      </c>
      <c r="P869" t="str">
        <f>_xlfn.XLOOKUP(C869,[1]customers!$A$1:$A$1001,[1]customers!$I$1:$I$1001,,0)</f>
        <v>No</v>
      </c>
    </row>
    <row r="870" spans="1:16" x14ac:dyDescent="0.25">
      <c r="A870" s="2" t="s">
        <v>3923</v>
      </c>
      <c r="B870" s="4">
        <v>44335</v>
      </c>
      <c r="C870" s="2" t="s">
        <v>3924</v>
      </c>
      <c r="D870" t="s">
        <v>6185</v>
      </c>
      <c r="E870" s="2">
        <v>2</v>
      </c>
      <c r="F870" s="2" t="str">
        <f>_xlfn.XLOOKUP(C870,[1]customers!$A$1:$A$1001,[1]customers!$B$1:$B$1001,,0)</f>
        <v>Billy Neiland</v>
      </c>
      <c r="G870" s="2" t="str">
        <f>IF(_xlfn.XLOOKUP(C870,[1]customers!$A$1:$A$1001,[1]customers!$C$1:$C$1001,,0)=0,"",_xlfn.XLOOKUP(C870,[1]customers!$A$1:$A$1001,[1]customers!$C$1:$C$1001,,0))</f>
        <v/>
      </c>
      <c r="H870" s="2" t="str">
        <f>_xlfn.XLOOKUP(C870,[1]customers!A$1:A$1001,[1]customers!$G$1:$G$1001,,0)</f>
        <v>United States</v>
      </c>
      <c r="I870" t="str">
        <f>INDEX([1]products!$A$1:$G$49,MATCH([1]orders!$D870,[1]products!$A$1:$A$49,0),MATCH([1]orders!I$1,[1]products!$A$1:$G$1,0))</f>
        <v>Exc</v>
      </c>
      <c r="J870" t="str">
        <f>INDEX([1]products!$A$1:$G$49,MATCH([1]orders!$D870,[1]products!$A$1:$A$49,0),MATCH([1]orders!J$1,[1]products!$A$1:$G$1,0))</f>
        <v>D</v>
      </c>
      <c r="K870" s="11">
        <f>INDEX([1]products!$A$1:$G$49,MATCH([1]orders!$D870,[1]products!$A$1:$A$49,0),MATCH([1]orders!K$1,[1]products!$A$1:$G$1,0))</f>
        <v>2.5</v>
      </c>
      <c r="L870" s="3">
        <f>INDEX([1]products!$A$1:$G$49,MATCH([1]orders!$D870,[1]products!$A$1:$A$49,0),MATCH([1]orders!L$1,[1]products!$A$1:$G$1,0))</f>
        <v>27.945</v>
      </c>
      <c r="M870" s="3">
        <f>L870*E870</f>
        <v>55.89</v>
      </c>
      <c r="N870" t="str">
        <f>IF(I870="Rob","Robusta",IF(I870="Exc","Excelsa",IF(I870="Ara","Arabica",IF(I870="Lib","Liberica",""))))</f>
        <v>Excelsa</v>
      </c>
      <c r="O870" t="str">
        <f>IF(J870="M","Medium",IF(J870="L","Light",IF(J870="D","Dark","")))</f>
        <v>Dark</v>
      </c>
      <c r="P870" t="str">
        <f>_xlfn.XLOOKUP(C870,[1]customers!$A$1:$A$1001,[1]customers!$I$1:$I$1001,,0)</f>
        <v>No</v>
      </c>
    </row>
    <row r="871" spans="1:16" x14ac:dyDescent="0.25">
      <c r="A871" s="2" t="s">
        <v>3343</v>
      </c>
      <c r="B871" s="4">
        <v>44336</v>
      </c>
      <c r="C871" s="2" t="s">
        <v>3344</v>
      </c>
      <c r="D871" t="s">
        <v>6159</v>
      </c>
      <c r="E871" s="2">
        <v>6</v>
      </c>
      <c r="F871" s="2" t="str">
        <f>_xlfn.XLOOKUP(C871,[1]customers!$A$1:$A$1001,[1]customers!$B$1:$B$1001,,0)</f>
        <v>Wain Stearley</v>
      </c>
      <c r="G871" s="2" t="str">
        <f>IF(_xlfn.XLOOKUP(C871,[1]customers!$A$1:$A$1001,[1]customers!$C$1:$C$1001,,0)=0,"",_xlfn.XLOOKUP(C871,[1]customers!$A$1:$A$1001,[1]customers!$C$1:$C$1001,,0))</f>
        <v>wstearleye1@census.gov</v>
      </c>
      <c r="H871" s="2" t="str">
        <f>_xlfn.XLOOKUP(C871,[1]customers!A$1:A$1001,[1]customers!$G$1:$G$1001,,0)</f>
        <v>United States</v>
      </c>
      <c r="I871" t="str">
        <f>INDEX([1]products!$A$1:$G$49,MATCH([1]orders!$D871,[1]products!$A$1:$A$49,0),MATCH([1]orders!I$1,[1]products!$A$1:$G$1,0))</f>
        <v>Lib</v>
      </c>
      <c r="J871" t="str">
        <f>INDEX([1]products!$A$1:$G$49,MATCH([1]orders!$D871,[1]products!$A$1:$A$49,0),MATCH([1]orders!J$1,[1]products!$A$1:$G$1,0))</f>
        <v>M</v>
      </c>
      <c r="K871" s="11">
        <f>INDEX([1]products!$A$1:$G$49,MATCH([1]orders!$D871,[1]products!$A$1:$A$49,0),MATCH([1]orders!K$1,[1]products!$A$1:$G$1,0))</f>
        <v>0.2</v>
      </c>
      <c r="L871" s="3">
        <f>INDEX([1]products!$A$1:$G$49,MATCH([1]orders!$D871,[1]products!$A$1:$A$49,0),MATCH([1]orders!L$1,[1]products!$A$1:$G$1,0))</f>
        <v>4.3650000000000002</v>
      </c>
      <c r="M871" s="3">
        <f>L871*E871</f>
        <v>26.19</v>
      </c>
      <c r="N871" t="str">
        <f>IF(I871="Rob","Robusta",IF(I871="Exc","Excelsa",IF(I871="Ara","Arabica",IF(I871="Lib","Liberica",""))))</f>
        <v>Liberica</v>
      </c>
      <c r="O871" t="str">
        <f>IF(J871="M","Medium",IF(J871="L","Light",IF(J871="D","Dark","")))</f>
        <v>Medium</v>
      </c>
      <c r="P871" t="str">
        <f>_xlfn.XLOOKUP(C871,[1]customers!$A$1:$A$1001,[1]customers!$I$1:$I$1001,,0)</f>
        <v>No</v>
      </c>
    </row>
    <row r="872" spans="1:16" x14ac:dyDescent="0.25">
      <c r="A872" s="2" t="s">
        <v>4533</v>
      </c>
      <c r="B872" s="4">
        <v>44337</v>
      </c>
      <c r="C872" s="2" t="s">
        <v>4434</v>
      </c>
      <c r="D872" t="s">
        <v>6179</v>
      </c>
      <c r="E872" s="2">
        <v>3</v>
      </c>
      <c r="F872" s="2" t="str">
        <f>_xlfn.XLOOKUP(C872,[1]customers!$A$1:$A$1001,[1]customers!$B$1:$B$1001,,0)</f>
        <v>Jimmy Dymoke</v>
      </c>
      <c r="G872" s="2" t="str">
        <f>IF(_xlfn.XLOOKUP(C872,[1]customers!$A$1:$A$1001,[1]customers!$C$1:$C$1001,,0)=0,"",_xlfn.XLOOKUP(C872,[1]customers!$A$1:$A$1001,[1]customers!$C$1:$C$1001,,0))</f>
        <v>jdymokeje@prnewswire.com</v>
      </c>
      <c r="H872" s="2" t="str">
        <f>_xlfn.XLOOKUP(C872,[1]customers!A$1:A$1001,[1]customers!$G$1:$G$1001,,0)</f>
        <v>Ireland</v>
      </c>
      <c r="I872" t="str">
        <f>INDEX([1]products!$A$1:$G$49,MATCH([1]orders!$D872,[1]products!$A$1:$A$49,0),MATCH([1]orders!I$1,[1]products!$A$1:$G$1,0))</f>
        <v>Rob</v>
      </c>
      <c r="J872" t="str">
        <f>INDEX([1]products!$A$1:$G$49,MATCH([1]orders!$D872,[1]products!$A$1:$A$49,0),MATCH([1]orders!J$1,[1]products!$A$1:$G$1,0))</f>
        <v>L</v>
      </c>
      <c r="K872" s="11">
        <f>INDEX([1]products!$A$1:$G$49,MATCH([1]orders!$D872,[1]products!$A$1:$A$49,0),MATCH([1]orders!K$1,[1]products!$A$1:$G$1,0))</f>
        <v>1</v>
      </c>
      <c r="L872" s="3">
        <f>INDEX([1]products!$A$1:$G$49,MATCH([1]orders!$D872,[1]products!$A$1:$A$49,0),MATCH([1]orders!L$1,[1]products!$A$1:$G$1,0))</f>
        <v>11.95</v>
      </c>
      <c r="M872" s="3">
        <f>L872*E872</f>
        <v>35.849999999999994</v>
      </c>
      <c r="N872" t="str">
        <f>IF(I872="Rob","Robusta",IF(I872="Exc","Excelsa",IF(I872="Ara","Arabica",IF(I872="Lib","Liberica",""))))</f>
        <v>Robusta</v>
      </c>
      <c r="O872" t="str">
        <f>IF(J872="M","Medium",IF(J872="L","Light",IF(J872="D","Dark","")))</f>
        <v>Light</v>
      </c>
      <c r="P872" t="str">
        <f>_xlfn.XLOOKUP(C872,[1]customers!$A$1:$A$1001,[1]customers!$I$1:$I$1001,,0)</f>
        <v>No</v>
      </c>
    </row>
    <row r="873" spans="1:16" x14ac:dyDescent="0.25">
      <c r="A873" s="2" t="s">
        <v>4955</v>
      </c>
      <c r="B873" s="4">
        <v>44338</v>
      </c>
      <c r="C873" s="2" t="s">
        <v>4956</v>
      </c>
      <c r="D873" t="s">
        <v>6180</v>
      </c>
      <c r="E873" s="2">
        <v>3</v>
      </c>
      <c r="F873" s="2" t="str">
        <f>_xlfn.XLOOKUP(C873,[1]customers!$A$1:$A$1001,[1]customers!$B$1:$B$1001,,0)</f>
        <v>Silvan McShea</v>
      </c>
      <c r="G873" s="2" t="str">
        <f>IF(_xlfn.XLOOKUP(C873,[1]customers!$A$1:$A$1001,[1]customers!$C$1:$C$1001,,0)=0,"",_xlfn.XLOOKUP(C873,[1]customers!$A$1:$A$1001,[1]customers!$C$1:$C$1001,,0))</f>
        <v>smcshealy@photobucket.com</v>
      </c>
      <c r="H873" s="2" t="str">
        <f>_xlfn.XLOOKUP(C873,[1]customers!A$1:A$1001,[1]customers!$G$1:$G$1001,,0)</f>
        <v>United States</v>
      </c>
      <c r="I873" t="str">
        <f>INDEX([1]products!$A$1:$G$49,MATCH([1]orders!$D873,[1]products!$A$1:$A$49,0),MATCH([1]orders!I$1,[1]products!$A$1:$G$1,0))</f>
        <v>Ara</v>
      </c>
      <c r="J873" t="str">
        <f>INDEX([1]products!$A$1:$G$49,MATCH([1]orders!$D873,[1]products!$A$1:$A$49,0),MATCH([1]orders!J$1,[1]products!$A$1:$G$1,0))</f>
        <v>L</v>
      </c>
      <c r="K873" s="11">
        <f>INDEX([1]products!$A$1:$G$49,MATCH([1]orders!$D873,[1]products!$A$1:$A$49,0),MATCH([1]orders!K$1,[1]products!$A$1:$G$1,0))</f>
        <v>0.5</v>
      </c>
      <c r="L873" s="3">
        <f>INDEX([1]products!$A$1:$G$49,MATCH([1]orders!$D873,[1]products!$A$1:$A$49,0),MATCH([1]orders!L$1,[1]products!$A$1:$G$1,0))</f>
        <v>7.77</v>
      </c>
      <c r="M873" s="3">
        <f>L873*E873</f>
        <v>23.31</v>
      </c>
      <c r="N873" t="str">
        <f>IF(I873="Rob","Robusta",IF(I873="Exc","Excelsa",IF(I873="Ara","Arabica",IF(I873="Lib","Liberica",""))))</f>
        <v>Arabica</v>
      </c>
      <c r="O873" t="str">
        <f>IF(J873="M","Medium",IF(J873="L","Light",IF(J873="D","Dark","")))</f>
        <v>Light</v>
      </c>
      <c r="P873" t="str">
        <f>_xlfn.XLOOKUP(C873,[1]customers!$A$1:$A$1001,[1]customers!$I$1:$I$1001,,0)</f>
        <v>No</v>
      </c>
    </row>
    <row r="874" spans="1:16" x14ac:dyDescent="0.25">
      <c r="A874" s="2" t="s">
        <v>3271</v>
      </c>
      <c r="B874" s="4">
        <v>44339</v>
      </c>
      <c r="C874" s="2" t="s">
        <v>3272</v>
      </c>
      <c r="D874" t="s">
        <v>6156</v>
      </c>
      <c r="E874" s="2">
        <v>1</v>
      </c>
      <c r="F874" s="2" t="str">
        <f>_xlfn.XLOOKUP(C874,[1]customers!$A$1:$A$1001,[1]customers!$B$1:$B$1001,,0)</f>
        <v>Uriah Lethbrig</v>
      </c>
      <c r="G874" s="2" t="str">
        <f>IF(_xlfn.XLOOKUP(C874,[1]customers!$A$1:$A$1001,[1]customers!$C$1:$C$1001,,0)=0,"",_xlfn.XLOOKUP(C874,[1]customers!$A$1:$A$1001,[1]customers!$C$1:$C$1001,,0))</f>
        <v>ulethbrigdo@hc360.com</v>
      </c>
      <c r="H874" s="2" t="str">
        <f>_xlfn.XLOOKUP(C874,[1]customers!A$1:A$1001,[1]customers!$G$1:$G$1001,,0)</f>
        <v>United States</v>
      </c>
      <c r="I874" t="str">
        <f>INDEX([1]products!$A$1:$G$49,MATCH([1]orders!$D874,[1]products!$A$1:$A$49,0),MATCH([1]orders!I$1,[1]products!$A$1:$G$1,0))</f>
        <v>Exc</v>
      </c>
      <c r="J874" t="str">
        <f>INDEX([1]products!$A$1:$G$49,MATCH([1]orders!$D874,[1]products!$A$1:$A$49,0),MATCH([1]orders!J$1,[1]products!$A$1:$G$1,0))</f>
        <v>M</v>
      </c>
      <c r="K874" s="11">
        <f>INDEX([1]products!$A$1:$G$49,MATCH([1]orders!$D874,[1]products!$A$1:$A$49,0),MATCH([1]orders!K$1,[1]products!$A$1:$G$1,0))</f>
        <v>0.2</v>
      </c>
      <c r="L874" s="3">
        <f>INDEX([1]products!$A$1:$G$49,MATCH([1]orders!$D874,[1]products!$A$1:$A$49,0),MATCH([1]orders!L$1,[1]products!$A$1:$G$1,0))</f>
        <v>4.125</v>
      </c>
      <c r="M874" s="3">
        <f>L874*E874</f>
        <v>4.125</v>
      </c>
      <c r="N874" t="str">
        <f>IF(I874="Rob","Robusta",IF(I874="Exc","Excelsa",IF(I874="Ara","Arabica",IF(I874="Lib","Liberica",""))))</f>
        <v>Excelsa</v>
      </c>
      <c r="O874" t="str">
        <f>IF(J874="M","Medium",IF(J874="L","Light",IF(J874="D","Dark","")))</f>
        <v>Medium</v>
      </c>
      <c r="P874" t="str">
        <f>_xlfn.XLOOKUP(C874,[1]customers!$A$1:$A$1001,[1]customers!$I$1:$I$1001,,0)</f>
        <v>Yes</v>
      </c>
    </row>
    <row r="875" spans="1:16" x14ac:dyDescent="0.25">
      <c r="A875" s="2" t="s">
        <v>4569</v>
      </c>
      <c r="B875" s="4">
        <v>44340</v>
      </c>
      <c r="C875" s="2" t="s">
        <v>4570</v>
      </c>
      <c r="D875" t="s">
        <v>6183</v>
      </c>
      <c r="E875" s="2">
        <v>2</v>
      </c>
      <c r="F875" s="2" t="str">
        <f>_xlfn.XLOOKUP(C875,[1]customers!$A$1:$A$1001,[1]customers!$B$1:$B$1001,,0)</f>
        <v>Hetti Measures</v>
      </c>
      <c r="G875" s="2" t="str">
        <f>IF(_xlfn.XLOOKUP(C875,[1]customers!$A$1:$A$1001,[1]customers!$C$1:$C$1001,,0)=0,"",_xlfn.XLOOKUP(C875,[1]customers!$A$1:$A$1001,[1]customers!$C$1:$C$1001,,0))</f>
        <v/>
      </c>
      <c r="H875" s="2" t="str">
        <f>_xlfn.XLOOKUP(C875,[1]customers!A$1:A$1001,[1]customers!$G$1:$G$1001,,0)</f>
        <v>United States</v>
      </c>
      <c r="I875" t="str">
        <f>INDEX([1]products!$A$1:$G$49,MATCH([1]orders!$D875,[1]products!$A$1:$A$49,0),MATCH([1]orders!I$1,[1]products!$A$1:$G$1,0))</f>
        <v>Exc</v>
      </c>
      <c r="J875" t="str">
        <f>INDEX([1]products!$A$1:$G$49,MATCH([1]orders!$D875,[1]products!$A$1:$A$49,0),MATCH([1]orders!J$1,[1]products!$A$1:$G$1,0))</f>
        <v>D</v>
      </c>
      <c r="K875" s="11">
        <f>INDEX([1]products!$A$1:$G$49,MATCH([1]orders!$D875,[1]products!$A$1:$A$49,0),MATCH([1]orders!K$1,[1]products!$A$1:$G$1,0))</f>
        <v>1</v>
      </c>
      <c r="L875" s="3">
        <f>INDEX([1]products!$A$1:$G$49,MATCH([1]orders!$D875,[1]products!$A$1:$A$49,0),MATCH([1]orders!L$1,[1]products!$A$1:$G$1,0))</f>
        <v>12.15</v>
      </c>
      <c r="M875" s="3">
        <f>L875*E875</f>
        <v>24.3</v>
      </c>
      <c r="N875" t="str">
        <f>IF(I875="Rob","Robusta",IF(I875="Exc","Excelsa",IF(I875="Ara","Arabica",IF(I875="Lib","Liberica",""))))</f>
        <v>Excelsa</v>
      </c>
      <c r="O875" t="str">
        <f>IF(J875="M","Medium",IF(J875="L","Light",IF(J875="D","Dark","")))</f>
        <v>Dark</v>
      </c>
      <c r="P875" t="str">
        <f>_xlfn.XLOOKUP(C875,[1]customers!$A$1:$A$1001,[1]customers!$I$1:$I$1001,,0)</f>
        <v>No</v>
      </c>
    </row>
    <row r="876" spans="1:16" x14ac:dyDescent="0.25">
      <c r="A876" s="2" t="s">
        <v>817</v>
      </c>
      <c r="B876" s="4">
        <v>44341</v>
      </c>
      <c r="C876" s="2" t="s">
        <v>818</v>
      </c>
      <c r="D876" t="s">
        <v>6165</v>
      </c>
      <c r="E876" s="2">
        <v>3</v>
      </c>
      <c r="F876" s="2" t="str">
        <f>_xlfn.XLOOKUP(C876,[1]customers!$A$1:$A$1001,[1]customers!$B$1:$B$1001,,0)</f>
        <v>Willa Rolling</v>
      </c>
      <c r="G876" s="2" t="str">
        <f>IF(_xlfn.XLOOKUP(C876,[1]customers!$A$1:$A$1001,[1]customers!$C$1:$C$1001,,0)=0,"",_xlfn.XLOOKUP(C876,[1]customers!$A$1:$A$1001,[1]customers!$C$1:$C$1001,,0))</f>
        <v/>
      </c>
      <c r="H876" s="2" t="str">
        <f>_xlfn.XLOOKUP(C876,[1]customers!A$1:A$1001,[1]customers!$G$1:$G$1001,,0)</f>
        <v>United States</v>
      </c>
      <c r="I876" t="str">
        <f>INDEX([1]products!$A$1:$G$49,MATCH([1]orders!$D876,[1]products!$A$1:$A$49,0),MATCH([1]orders!I$1,[1]products!$A$1:$G$1,0))</f>
        <v>Lib</v>
      </c>
      <c r="J876" t="str">
        <f>INDEX([1]products!$A$1:$G$49,MATCH([1]orders!$D876,[1]products!$A$1:$A$49,0),MATCH([1]orders!J$1,[1]products!$A$1:$G$1,0))</f>
        <v>D</v>
      </c>
      <c r="K876" s="11">
        <f>INDEX([1]products!$A$1:$G$49,MATCH([1]orders!$D876,[1]products!$A$1:$A$49,0),MATCH([1]orders!K$1,[1]products!$A$1:$G$1,0))</f>
        <v>2.5</v>
      </c>
      <c r="L876" s="3">
        <f>INDEX([1]products!$A$1:$G$49,MATCH([1]orders!$D876,[1]products!$A$1:$A$49,0),MATCH([1]orders!L$1,[1]products!$A$1:$G$1,0))</f>
        <v>29.784999999999997</v>
      </c>
      <c r="M876" s="3">
        <f>L876*E876</f>
        <v>89.35499999999999</v>
      </c>
      <c r="N876" t="str">
        <f>IF(I876="Rob","Robusta",IF(I876="Exc","Excelsa",IF(I876="Ara","Arabica",IF(I876="Lib","Liberica",""))))</f>
        <v>Liberica</v>
      </c>
      <c r="O876" t="str">
        <f>IF(J876="M","Medium",IF(J876="L","Light",IF(J876="D","Dark","")))</f>
        <v>Dark</v>
      </c>
      <c r="P876" t="str">
        <f>_xlfn.XLOOKUP(C876,[1]customers!$A$1:$A$1001,[1]customers!$I$1:$I$1001,,0)</f>
        <v>Yes</v>
      </c>
    </row>
    <row r="877" spans="1:16" x14ac:dyDescent="0.25">
      <c r="A877" s="2" t="s">
        <v>1222</v>
      </c>
      <c r="B877" s="4">
        <v>44342</v>
      </c>
      <c r="C877" s="2" t="s">
        <v>1223</v>
      </c>
      <c r="D877" t="s">
        <v>6182</v>
      </c>
      <c r="E877" s="2">
        <v>5</v>
      </c>
      <c r="F877" s="2" t="str">
        <f>_xlfn.XLOOKUP(C877,[1]customers!$A$1:$A$1001,[1]customers!$B$1:$B$1001,,0)</f>
        <v>Bidget Tremellier</v>
      </c>
      <c r="G877" s="2" t="str">
        <f>IF(_xlfn.XLOOKUP(C877,[1]customers!$A$1:$A$1001,[1]customers!$C$1:$C$1001,,0)=0,"",_xlfn.XLOOKUP(C877,[1]customers!$A$1:$A$1001,[1]customers!$C$1:$C$1001,,0))</f>
        <v/>
      </c>
      <c r="H877" s="2" t="str">
        <f>_xlfn.XLOOKUP(C877,[1]customers!A$1:A$1001,[1]customers!$G$1:$G$1001,,0)</f>
        <v>Ireland</v>
      </c>
      <c r="I877" t="str">
        <f>INDEX([1]products!$A$1:$G$49,MATCH([1]orders!$D877,[1]products!$A$1:$A$49,0),MATCH([1]orders!I$1,[1]products!$A$1:$G$1,0))</f>
        <v>Ara</v>
      </c>
      <c r="J877" t="str">
        <f>INDEX([1]products!$A$1:$G$49,MATCH([1]orders!$D877,[1]products!$A$1:$A$49,0),MATCH([1]orders!J$1,[1]products!$A$1:$G$1,0))</f>
        <v>L</v>
      </c>
      <c r="K877" s="11">
        <f>INDEX([1]products!$A$1:$G$49,MATCH([1]orders!$D877,[1]products!$A$1:$A$49,0),MATCH([1]orders!K$1,[1]products!$A$1:$G$1,0))</f>
        <v>2.5</v>
      </c>
      <c r="L877" s="3">
        <f>INDEX([1]products!$A$1:$G$49,MATCH([1]orders!$D877,[1]products!$A$1:$A$49,0),MATCH([1]orders!L$1,[1]products!$A$1:$G$1,0))</f>
        <v>29.784999999999997</v>
      </c>
      <c r="M877" s="3">
        <f>L877*E877</f>
        <v>148.92499999999998</v>
      </c>
      <c r="N877" t="str">
        <f>IF(I877="Rob","Robusta",IF(I877="Exc","Excelsa",IF(I877="Ara","Arabica",IF(I877="Lib","Liberica",""))))</f>
        <v>Arabica</v>
      </c>
      <c r="O877" t="str">
        <f>IF(J877="M","Medium",IF(J877="L","Light",IF(J877="D","Dark","")))</f>
        <v>Light</v>
      </c>
      <c r="P877" t="str">
        <f>_xlfn.XLOOKUP(C877,[1]customers!$A$1:$A$1001,[1]customers!$I$1:$I$1001,,0)</f>
        <v>Yes</v>
      </c>
    </row>
    <row r="878" spans="1:16" x14ac:dyDescent="0.25">
      <c r="A878" s="2" t="s">
        <v>854</v>
      </c>
      <c r="B878" s="4">
        <v>44343</v>
      </c>
      <c r="C878" s="2" t="s">
        <v>855</v>
      </c>
      <c r="D878" t="s">
        <v>6149</v>
      </c>
      <c r="E878" s="2">
        <v>4</v>
      </c>
      <c r="F878" s="2" t="str">
        <f>_xlfn.XLOOKUP(C878,[1]customers!$A$1:$A$1001,[1]customers!$B$1:$B$1001,,0)</f>
        <v>Angelia Cockrem</v>
      </c>
      <c r="G878" s="2" t="str">
        <f>IF(_xlfn.XLOOKUP(C878,[1]customers!$A$1:$A$1001,[1]customers!$C$1:$C$1001,,0)=0,"",_xlfn.XLOOKUP(C878,[1]customers!$A$1:$A$1001,[1]customers!$C$1:$C$1001,,0))</f>
        <v>acockrem1t@engadget.com</v>
      </c>
      <c r="H878" s="2" t="str">
        <f>_xlfn.XLOOKUP(C878,[1]customers!A$1:A$1001,[1]customers!$G$1:$G$1001,,0)</f>
        <v>United States</v>
      </c>
      <c r="I878" t="str">
        <f>INDEX([1]products!$A$1:$G$49,MATCH([1]orders!$D878,[1]products!$A$1:$A$49,0),MATCH([1]orders!I$1,[1]products!$A$1:$G$1,0))</f>
        <v>Rob</v>
      </c>
      <c r="J878" t="str">
        <f>INDEX([1]products!$A$1:$G$49,MATCH([1]orders!$D878,[1]products!$A$1:$A$49,0),MATCH([1]orders!J$1,[1]products!$A$1:$G$1,0))</f>
        <v>D</v>
      </c>
      <c r="K878" s="11">
        <f>INDEX([1]products!$A$1:$G$49,MATCH([1]orders!$D878,[1]products!$A$1:$A$49,0),MATCH([1]orders!K$1,[1]products!$A$1:$G$1,0))</f>
        <v>2.5</v>
      </c>
      <c r="L878" s="3">
        <f>INDEX([1]products!$A$1:$G$49,MATCH([1]orders!$D878,[1]products!$A$1:$A$49,0),MATCH([1]orders!L$1,[1]products!$A$1:$G$1,0))</f>
        <v>20.584999999999997</v>
      </c>
      <c r="M878" s="3">
        <f>L878*E878</f>
        <v>82.339999999999989</v>
      </c>
      <c r="N878" t="str">
        <f>IF(I878="Rob","Robusta",IF(I878="Exc","Excelsa",IF(I878="Ara","Arabica",IF(I878="Lib","Liberica",""))))</f>
        <v>Robusta</v>
      </c>
      <c r="O878" t="str">
        <f>IF(J878="M","Medium",IF(J878="L","Light",IF(J878="D","Dark","")))</f>
        <v>Dark</v>
      </c>
      <c r="P878" t="str">
        <f>_xlfn.XLOOKUP(C878,[1]customers!$A$1:$A$1001,[1]customers!$I$1:$I$1001,,0)</f>
        <v>Yes</v>
      </c>
    </row>
    <row r="879" spans="1:16" x14ac:dyDescent="0.25">
      <c r="A879" s="2" t="s">
        <v>5288</v>
      </c>
      <c r="B879" s="4">
        <v>44344</v>
      </c>
      <c r="C879" s="2" t="s">
        <v>5289</v>
      </c>
      <c r="D879" t="s">
        <v>6167</v>
      </c>
      <c r="E879" s="2">
        <v>6</v>
      </c>
      <c r="F879" s="2" t="str">
        <f>_xlfn.XLOOKUP(C879,[1]customers!$A$1:$A$1001,[1]customers!$B$1:$B$1001,,0)</f>
        <v>Jemimah Ethelston</v>
      </c>
      <c r="G879" s="2" t="str">
        <f>IF(_xlfn.XLOOKUP(C879,[1]customers!$A$1:$A$1001,[1]customers!$C$1:$C$1001,,0)=0,"",_xlfn.XLOOKUP(C879,[1]customers!$A$1:$A$1001,[1]customers!$C$1:$C$1001,,0))</f>
        <v>jethelstonnl@creativecommons.org</v>
      </c>
      <c r="H879" s="2" t="str">
        <f>_xlfn.XLOOKUP(C879,[1]customers!A$1:A$1001,[1]customers!$G$1:$G$1001,,0)</f>
        <v>United States</v>
      </c>
      <c r="I879" t="str">
        <f>INDEX([1]products!$A$1:$G$49,MATCH([1]orders!$D879,[1]products!$A$1:$A$49,0),MATCH([1]orders!I$1,[1]products!$A$1:$G$1,0))</f>
        <v>Ara</v>
      </c>
      <c r="J879" t="str">
        <f>INDEX([1]products!$A$1:$G$49,MATCH([1]orders!$D879,[1]products!$A$1:$A$49,0),MATCH([1]orders!J$1,[1]products!$A$1:$G$1,0))</f>
        <v>L</v>
      </c>
      <c r="K879" s="11">
        <f>INDEX([1]products!$A$1:$G$49,MATCH([1]orders!$D879,[1]products!$A$1:$A$49,0),MATCH([1]orders!K$1,[1]products!$A$1:$G$1,0))</f>
        <v>0.2</v>
      </c>
      <c r="L879" s="3">
        <f>INDEX([1]products!$A$1:$G$49,MATCH([1]orders!$D879,[1]products!$A$1:$A$49,0),MATCH([1]orders!L$1,[1]products!$A$1:$G$1,0))</f>
        <v>3.8849999999999998</v>
      </c>
      <c r="M879" s="3">
        <f>L879*E879</f>
        <v>23.31</v>
      </c>
      <c r="N879" t="str">
        <f>IF(I879="Rob","Robusta",IF(I879="Exc","Excelsa",IF(I879="Ara","Arabica",IF(I879="Lib","Liberica",""))))</f>
        <v>Arabica</v>
      </c>
      <c r="O879" t="str">
        <f>IF(J879="M","Medium",IF(J879="L","Light",IF(J879="D","Dark","")))</f>
        <v>Light</v>
      </c>
      <c r="P879" t="str">
        <f>_xlfn.XLOOKUP(C879,[1]customers!$A$1:$A$1001,[1]customers!$I$1:$I$1001,,0)</f>
        <v>Yes</v>
      </c>
    </row>
    <row r="880" spans="1:16" x14ac:dyDescent="0.25">
      <c r="A880" s="2" t="s">
        <v>5288</v>
      </c>
      <c r="B880" s="4">
        <v>44345</v>
      </c>
      <c r="C880" s="2" t="s">
        <v>5289</v>
      </c>
      <c r="D880" t="s">
        <v>6152</v>
      </c>
      <c r="E880" s="2">
        <v>2</v>
      </c>
      <c r="F880" s="2" t="str">
        <f>_xlfn.XLOOKUP(C880,[1]customers!$A$1:$A$1001,[1]customers!$B$1:$B$1001,,0)</f>
        <v>Jemimah Ethelston</v>
      </c>
      <c r="G880" s="2" t="str">
        <f>IF(_xlfn.XLOOKUP(C880,[1]customers!$A$1:$A$1001,[1]customers!$C$1:$C$1001,,0)=0,"",_xlfn.XLOOKUP(C880,[1]customers!$A$1:$A$1001,[1]customers!$C$1:$C$1001,,0))</f>
        <v>jethelstonnl@creativecommons.org</v>
      </c>
      <c r="H880" s="2" t="str">
        <f>_xlfn.XLOOKUP(C880,[1]customers!A$1:A$1001,[1]customers!$G$1:$G$1001,,0)</f>
        <v>United States</v>
      </c>
      <c r="I880" t="str">
        <f>INDEX([1]products!$A$1:$G$49,MATCH([1]orders!$D880,[1]products!$A$1:$A$49,0),MATCH([1]orders!I$1,[1]products!$A$1:$G$1,0))</f>
        <v>Ara</v>
      </c>
      <c r="J880" t="str">
        <f>INDEX([1]products!$A$1:$G$49,MATCH([1]orders!$D880,[1]products!$A$1:$A$49,0),MATCH([1]orders!J$1,[1]products!$A$1:$G$1,0))</f>
        <v>M</v>
      </c>
      <c r="K880" s="11">
        <f>INDEX([1]products!$A$1:$G$49,MATCH([1]orders!$D880,[1]products!$A$1:$A$49,0),MATCH([1]orders!K$1,[1]products!$A$1:$G$1,0))</f>
        <v>0.2</v>
      </c>
      <c r="L880" s="3">
        <f>INDEX([1]products!$A$1:$G$49,MATCH([1]orders!$D880,[1]products!$A$1:$A$49,0),MATCH([1]orders!L$1,[1]products!$A$1:$G$1,0))</f>
        <v>3.375</v>
      </c>
      <c r="M880" s="3">
        <f>L880*E880</f>
        <v>6.75</v>
      </c>
      <c r="N880" t="str">
        <f>IF(I880="Rob","Robusta",IF(I880="Exc","Excelsa",IF(I880="Ara","Arabica",IF(I880="Lib","Liberica",""))))</f>
        <v>Arabica</v>
      </c>
      <c r="O880" t="str">
        <f>IF(J880="M","Medium",IF(J880="L","Light",IF(J880="D","Dark","")))</f>
        <v>Medium</v>
      </c>
      <c r="P880" t="str">
        <f>_xlfn.XLOOKUP(C880,[1]customers!$A$1:$A$1001,[1]customers!$I$1:$I$1001,,0)</f>
        <v>Yes</v>
      </c>
    </row>
    <row r="881" spans="1:16" x14ac:dyDescent="0.25">
      <c r="A881" s="2" t="s">
        <v>4207</v>
      </c>
      <c r="B881" s="4">
        <v>44346</v>
      </c>
      <c r="C881" s="2" t="s">
        <v>4263</v>
      </c>
      <c r="D881" t="s">
        <v>6139</v>
      </c>
      <c r="E881" s="2">
        <v>3</v>
      </c>
      <c r="F881" s="2" t="str">
        <f>_xlfn.XLOOKUP(C881,[1]customers!$A$1:$A$1001,[1]customers!$B$1:$B$1001,,0)</f>
        <v>Janella Millett</v>
      </c>
      <c r="G881" s="2" t="str">
        <f>IF(_xlfn.XLOOKUP(C881,[1]customers!$A$1:$A$1001,[1]customers!$C$1:$C$1001,,0)=0,"",_xlfn.XLOOKUP(C881,[1]customers!$A$1:$A$1001,[1]customers!$C$1:$C$1001,,0))</f>
        <v>jmillettik@addtoany.com</v>
      </c>
      <c r="H881" s="2" t="str">
        <f>_xlfn.XLOOKUP(C881,[1]customers!A$1:A$1001,[1]customers!$G$1:$G$1001,,0)</f>
        <v>United States</v>
      </c>
      <c r="I881" t="str">
        <f>INDEX([1]products!$A$1:$G$49,MATCH([1]orders!$D881,[1]products!$A$1:$A$49,0),MATCH([1]orders!I$1,[1]products!$A$1:$G$1,0))</f>
        <v>Exc</v>
      </c>
      <c r="J881" t="str">
        <f>INDEX([1]products!$A$1:$G$49,MATCH([1]orders!$D881,[1]products!$A$1:$A$49,0),MATCH([1]orders!J$1,[1]products!$A$1:$G$1,0))</f>
        <v>M</v>
      </c>
      <c r="K881" s="11">
        <f>INDEX([1]products!$A$1:$G$49,MATCH([1]orders!$D881,[1]products!$A$1:$A$49,0),MATCH([1]orders!K$1,[1]products!$A$1:$G$1,0))</f>
        <v>0.5</v>
      </c>
      <c r="L881" s="3">
        <f>INDEX([1]products!$A$1:$G$49,MATCH([1]orders!$D881,[1]products!$A$1:$A$49,0),MATCH([1]orders!L$1,[1]products!$A$1:$G$1,0))</f>
        <v>8.25</v>
      </c>
      <c r="M881" s="3">
        <f>L881*E881</f>
        <v>24.75</v>
      </c>
      <c r="N881" t="str">
        <f>IF(I881="Rob","Robusta",IF(I881="Exc","Excelsa",IF(I881="Ara","Arabica",IF(I881="Lib","Liberica",""))))</f>
        <v>Excelsa</v>
      </c>
      <c r="O881" t="str">
        <f>IF(J881="M","Medium",IF(J881="L","Light",IF(J881="D","Dark","")))</f>
        <v>Medium</v>
      </c>
      <c r="P881" t="str">
        <f>_xlfn.XLOOKUP(C881,[1]customers!$A$1:$A$1001,[1]customers!$I$1:$I$1001,,0)</f>
        <v>Yes</v>
      </c>
    </row>
    <row r="882" spans="1:16" x14ac:dyDescent="0.25">
      <c r="A882" s="2" t="s">
        <v>2498</v>
      </c>
      <c r="B882" s="4">
        <v>44347</v>
      </c>
      <c r="C882" s="2" t="s">
        <v>2499</v>
      </c>
      <c r="D882" t="s">
        <v>6143</v>
      </c>
      <c r="E882" s="2">
        <v>4</v>
      </c>
      <c r="F882" s="2" t="str">
        <f>_xlfn.XLOOKUP(C882,[1]customers!$A$1:$A$1001,[1]customers!$B$1:$B$1001,,0)</f>
        <v>Willey Romao</v>
      </c>
      <c r="G882" s="2" t="str">
        <f>IF(_xlfn.XLOOKUP(C882,[1]customers!$A$1:$A$1001,[1]customers!$C$1:$C$1001,,0)=0,"",_xlfn.XLOOKUP(C882,[1]customers!$A$1:$A$1001,[1]customers!$C$1:$C$1001,,0))</f>
        <v>wromao9w@chronoengine.com</v>
      </c>
      <c r="H882" s="2" t="str">
        <f>_xlfn.XLOOKUP(C882,[1]customers!A$1:A$1001,[1]customers!$G$1:$G$1001,,0)</f>
        <v>United States</v>
      </c>
      <c r="I882" t="str">
        <f>INDEX([1]products!$A$1:$G$49,MATCH([1]orders!$D882,[1]products!$A$1:$A$49,0),MATCH([1]orders!I$1,[1]products!$A$1:$G$1,0))</f>
        <v>Lib</v>
      </c>
      <c r="J882" t="str">
        <f>INDEX([1]products!$A$1:$G$49,MATCH([1]orders!$D882,[1]products!$A$1:$A$49,0),MATCH([1]orders!J$1,[1]products!$A$1:$G$1,0))</f>
        <v>D</v>
      </c>
      <c r="K882" s="11">
        <f>INDEX([1]products!$A$1:$G$49,MATCH([1]orders!$D882,[1]products!$A$1:$A$49,0),MATCH([1]orders!K$1,[1]products!$A$1:$G$1,0))</f>
        <v>1</v>
      </c>
      <c r="L882" s="3">
        <f>INDEX([1]products!$A$1:$G$49,MATCH([1]orders!$D882,[1]products!$A$1:$A$49,0),MATCH([1]orders!L$1,[1]products!$A$1:$G$1,0))</f>
        <v>12.95</v>
      </c>
      <c r="M882" s="3">
        <f>L882*E882</f>
        <v>51.8</v>
      </c>
      <c r="N882" t="str">
        <f>IF(I882="Rob","Robusta",IF(I882="Exc","Excelsa",IF(I882="Ara","Arabica",IF(I882="Lib","Liberica",""))))</f>
        <v>Liberica</v>
      </c>
      <c r="O882" t="str">
        <f>IF(J882="M","Medium",IF(J882="L","Light",IF(J882="D","Dark","")))</f>
        <v>Dark</v>
      </c>
      <c r="P882" t="str">
        <f>_xlfn.XLOOKUP(C882,[1]customers!$A$1:$A$1001,[1]customers!$I$1:$I$1001,,0)</f>
        <v>Yes</v>
      </c>
    </row>
    <row r="883" spans="1:16" x14ac:dyDescent="0.25">
      <c r="A883" s="2" t="s">
        <v>2945</v>
      </c>
      <c r="B883" s="4">
        <v>44348</v>
      </c>
      <c r="C883" s="2" t="s">
        <v>2946</v>
      </c>
      <c r="D883" t="s">
        <v>6145</v>
      </c>
      <c r="E883" s="2">
        <v>2</v>
      </c>
      <c r="F883" s="2" t="str">
        <f>_xlfn.XLOOKUP(C883,[1]customers!$A$1:$A$1001,[1]customers!$B$1:$B$1001,,0)</f>
        <v>Orly Ryland</v>
      </c>
      <c r="G883" s="2" t="str">
        <f>IF(_xlfn.XLOOKUP(C883,[1]customers!$A$1:$A$1001,[1]customers!$C$1:$C$1001,,0)=0,"",_xlfn.XLOOKUP(C883,[1]customers!$A$1:$A$1001,[1]customers!$C$1:$C$1001,,0))</f>
        <v>orylandc4@deviantart.com</v>
      </c>
      <c r="H883" s="2" t="str">
        <f>_xlfn.XLOOKUP(C883,[1]customers!A$1:A$1001,[1]customers!$G$1:$G$1001,,0)</f>
        <v>United States</v>
      </c>
      <c r="I883" t="str">
        <f>INDEX([1]products!$A$1:$G$49,MATCH([1]orders!$D883,[1]products!$A$1:$A$49,0),MATCH([1]orders!I$1,[1]products!$A$1:$G$1,0))</f>
        <v>Lib</v>
      </c>
      <c r="J883" t="str">
        <f>INDEX([1]products!$A$1:$G$49,MATCH([1]orders!$D883,[1]products!$A$1:$A$49,0),MATCH([1]orders!J$1,[1]products!$A$1:$G$1,0))</f>
        <v>L</v>
      </c>
      <c r="K883" s="11">
        <f>INDEX([1]products!$A$1:$G$49,MATCH([1]orders!$D883,[1]products!$A$1:$A$49,0),MATCH([1]orders!K$1,[1]products!$A$1:$G$1,0))</f>
        <v>0.2</v>
      </c>
      <c r="L883" s="3">
        <f>INDEX([1]products!$A$1:$G$49,MATCH([1]orders!$D883,[1]products!$A$1:$A$49,0),MATCH([1]orders!L$1,[1]products!$A$1:$G$1,0))</f>
        <v>4.7549999999999999</v>
      </c>
      <c r="M883" s="3">
        <f>L883*E883</f>
        <v>9.51</v>
      </c>
      <c r="N883" t="str">
        <f>IF(I883="Rob","Robusta",IF(I883="Exc","Excelsa",IF(I883="Ara","Arabica",IF(I883="Lib","Liberica",""))))</f>
        <v>Liberica</v>
      </c>
      <c r="O883" t="str">
        <f>IF(J883="M","Medium",IF(J883="L","Light",IF(J883="D","Dark","")))</f>
        <v>Light</v>
      </c>
      <c r="P883" t="str">
        <f>_xlfn.XLOOKUP(C883,[1]customers!$A$1:$A$1001,[1]customers!$I$1:$I$1001,,0)</f>
        <v>Yes</v>
      </c>
    </row>
    <row r="884" spans="1:16" x14ac:dyDescent="0.25">
      <c r="A884" s="2" t="s">
        <v>936</v>
      </c>
      <c r="B884" s="4">
        <v>44349</v>
      </c>
      <c r="C884" s="2" t="s">
        <v>937</v>
      </c>
      <c r="D884" t="s">
        <v>6179</v>
      </c>
      <c r="E884" s="2">
        <v>4</v>
      </c>
      <c r="F884" s="2" t="str">
        <f>_xlfn.XLOOKUP(C884,[1]customers!$A$1:$A$1001,[1]customers!$B$1:$B$1001,,0)</f>
        <v>Cletis Giacomazzo</v>
      </c>
      <c r="G884" s="2" t="str">
        <f>IF(_xlfn.XLOOKUP(C884,[1]customers!$A$1:$A$1001,[1]customers!$C$1:$C$1001,,0)=0,"",_xlfn.XLOOKUP(C884,[1]customers!$A$1:$A$1001,[1]customers!$C$1:$C$1001,,0))</f>
        <v>cgiacomazzo27@jigsy.com</v>
      </c>
      <c r="H884" s="2" t="str">
        <f>_xlfn.XLOOKUP(C884,[1]customers!A$1:A$1001,[1]customers!$G$1:$G$1001,,0)</f>
        <v>United States</v>
      </c>
      <c r="I884" t="str">
        <f>INDEX([1]products!$A$1:$G$49,MATCH([1]orders!$D884,[1]products!$A$1:$A$49,0),MATCH([1]orders!I$1,[1]products!$A$1:$G$1,0))</f>
        <v>Rob</v>
      </c>
      <c r="J884" t="str">
        <f>INDEX([1]products!$A$1:$G$49,MATCH([1]orders!$D884,[1]products!$A$1:$A$49,0),MATCH([1]orders!J$1,[1]products!$A$1:$G$1,0))</f>
        <v>L</v>
      </c>
      <c r="K884" s="11">
        <f>INDEX([1]products!$A$1:$G$49,MATCH([1]orders!$D884,[1]products!$A$1:$A$49,0),MATCH([1]orders!K$1,[1]products!$A$1:$G$1,0))</f>
        <v>1</v>
      </c>
      <c r="L884" s="3">
        <f>INDEX([1]products!$A$1:$G$49,MATCH([1]orders!$D884,[1]products!$A$1:$A$49,0),MATCH([1]orders!L$1,[1]products!$A$1:$G$1,0))</f>
        <v>11.95</v>
      </c>
      <c r="M884" s="3">
        <f>L884*E884</f>
        <v>47.8</v>
      </c>
      <c r="N884" t="str">
        <f>IF(I884="Rob","Robusta",IF(I884="Exc","Excelsa",IF(I884="Ara","Arabica",IF(I884="Lib","Liberica",""))))</f>
        <v>Robusta</v>
      </c>
      <c r="O884" t="str">
        <f>IF(J884="M","Medium",IF(J884="L","Light",IF(J884="D","Dark","")))</f>
        <v>Light</v>
      </c>
      <c r="P884" t="str">
        <f>_xlfn.XLOOKUP(C884,[1]customers!$A$1:$A$1001,[1]customers!$I$1:$I$1001,,0)</f>
        <v>No</v>
      </c>
    </row>
    <row r="885" spans="1:16" x14ac:dyDescent="0.25">
      <c r="A885" s="2" t="s">
        <v>1544</v>
      </c>
      <c r="B885" s="4">
        <v>44350</v>
      </c>
      <c r="C885" s="2" t="s">
        <v>1545</v>
      </c>
      <c r="D885" t="s">
        <v>6160</v>
      </c>
      <c r="E885" s="2">
        <v>5</v>
      </c>
      <c r="F885" s="2" t="str">
        <f>_xlfn.XLOOKUP(C885,[1]customers!$A$1:$A$1001,[1]customers!$B$1:$B$1001,,0)</f>
        <v>Lawrence Pratt</v>
      </c>
      <c r="G885" s="2" t="str">
        <f>IF(_xlfn.XLOOKUP(C885,[1]customers!$A$1:$A$1001,[1]customers!$C$1:$C$1001,,0)=0,"",_xlfn.XLOOKUP(C885,[1]customers!$A$1:$A$1001,[1]customers!$C$1:$C$1001,,0))</f>
        <v>lpratt57@netvibes.com</v>
      </c>
      <c r="H885" s="2" t="str">
        <f>_xlfn.XLOOKUP(C885,[1]customers!A$1:A$1001,[1]customers!$G$1:$G$1001,,0)</f>
        <v>United States</v>
      </c>
      <c r="I885" t="str">
        <f>INDEX([1]products!$A$1:$G$49,MATCH([1]orders!$D885,[1]products!$A$1:$A$49,0),MATCH([1]orders!I$1,[1]products!$A$1:$G$1,0))</f>
        <v>Lib</v>
      </c>
      <c r="J885" t="str">
        <f>INDEX([1]products!$A$1:$G$49,MATCH([1]orders!$D885,[1]products!$A$1:$A$49,0),MATCH([1]orders!J$1,[1]products!$A$1:$G$1,0))</f>
        <v>M</v>
      </c>
      <c r="K885" s="11">
        <f>INDEX([1]products!$A$1:$G$49,MATCH([1]orders!$D885,[1]products!$A$1:$A$49,0),MATCH([1]orders!K$1,[1]products!$A$1:$G$1,0))</f>
        <v>0.5</v>
      </c>
      <c r="L885" s="3">
        <f>INDEX([1]products!$A$1:$G$49,MATCH([1]orders!$D885,[1]products!$A$1:$A$49,0),MATCH([1]orders!L$1,[1]products!$A$1:$G$1,0))</f>
        <v>8.73</v>
      </c>
      <c r="M885" s="3">
        <f>L885*E885</f>
        <v>43.650000000000006</v>
      </c>
      <c r="N885" t="str">
        <f>IF(I885="Rob","Robusta",IF(I885="Exc","Excelsa",IF(I885="Ara","Arabica",IF(I885="Lib","Liberica",""))))</f>
        <v>Liberica</v>
      </c>
      <c r="O885" t="str">
        <f>IF(J885="M","Medium",IF(J885="L","Light",IF(J885="D","Dark","")))</f>
        <v>Medium</v>
      </c>
      <c r="P885" t="str">
        <f>_xlfn.XLOOKUP(C885,[1]customers!$A$1:$A$1001,[1]customers!$I$1:$I$1001,,0)</f>
        <v>Yes</v>
      </c>
    </row>
    <row r="886" spans="1:16" x14ac:dyDescent="0.25">
      <c r="A886" s="2" t="s">
        <v>4608</v>
      </c>
      <c r="B886" s="4">
        <v>44351</v>
      </c>
      <c r="C886" s="2" t="s">
        <v>4609</v>
      </c>
      <c r="D886" t="s">
        <v>6159</v>
      </c>
      <c r="E886" s="2">
        <v>1</v>
      </c>
      <c r="F886" s="2" t="str">
        <f>_xlfn.XLOOKUP(C886,[1]customers!$A$1:$A$1001,[1]customers!$B$1:$B$1001,,0)</f>
        <v>Selle Scurrer</v>
      </c>
      <c r="G886" s="2" t="str">
        <f>IF(_xlfn.XLOOKUP(C886,[1]customers!$A$1:$A$1001,[1]customers!$C$1:$C$1001,,0)=0,"",_xlfn.XLOOKUP(C886,[1]customers!$A$1:$A$1001,[1]customers!$C$1:$C$1001,,0))</f>
        <v>sscurrerk9@flavors.me</v>
      </c>
      <c r="H886" s="2" t="str">
        <f>_xlfn.XLOOKUP(C886,[1]customers!A$1:A$1001,[1]customers!$G$1:$G$1001,,0)</f>
        <v>United Kingdom</v>
      </c>
      <c r="I886" t="str">
        <f>INDEX([1]products!$A$1:$G$49,MATCH([1]orders!$D886,[1]products!$A$1:$A$49,0),MATCH([1]orders!I$1,[1]products!$A$1:$G$1,0))</f>
        <v>Lib</v>
      </c>
      <c r="J886" t="str">
        <f>INDEX([1]products!$A$1:$G$49,MATCH([1]orders!$D886,[1]products!$A$1:$A$49,0),MATCH([1]orders!J$1,[1]products!$A$1:$G$1,0))</f>
        <v>M</v>
      </c>
      <c r="K886" s="11">
        <f>INDEX([1]products!$A$1:$G$49,MATCH([1]orders!$D886,[1]products!$A$1:$A$49,0),MATCH([1]orders!K$1,[1]products!$A$1:$G$1,0))</f>
        <v>0.2</v>
      </c>
      <c r="L886" s="3">
        <f>INDEX([1]products!$A$1:$G$49,MATCH([1]orders!$D886,[1]products!$A$1:$A$49,0),MATCH([1]orders!L$1,[1]products!$A$1:$G$1,0))</f>
        <v>4.3650000000000002</v>
      </c>
      <c r="M886" s="3">
        <f>L886*E886</f>
        <v>4.3650000000000002</v>
      </c>
      <c r="N886" t="str">
        <f>IF(I886="Rob","Robusta",IF(I886="Exc","Excelsa",IF(I886="Ara","Arabica",IF(I886="Lib","Liberica",""))))</f>
        <v>Liberica</v>
      </c>
      <c r="O886" t="str">
        <f>IF(J886="M","Medium",IF(J886="L","Light",IF(J886="D","Dark","")))</f>
        <v>Medium</v>
      </c>
      <c r="P886" t="str">
        <f>_xlfn.XLOOKUP(C886,[1]customers!$A$1:$A$1001,[1]customers!$I$1:$I$1001,,0)</f>
        <v>No</v>
      </c>
    </row>
    <row r="887" spans="1:16" x14ac:dyDescent="0.25">
      <c r="A887" s="2" t="s">
        <v>5632</v>
      </c>
      <c r="B887" s="4">
        <v>44352</v>
      </c>
      <c r="C887" s="2" t="s">
        <v>5633</v>
      </c>
      <c r="D887" t="s">
        <v>6178</v>
      </c>
      <c r="E887" s="2">
        <v>3</v>
      </c>
      <c r="F887" s="2" t="str">
        <f>_xlfn.XLOOKUP(C887,[1]customers!$A$1:$A$1001,[1]customers!$B$1:$B$1001,,0)</f>
        <v>Bobbe Renner</v>
      </c>
      <c r="G887" s="2" t="str">
        <f>IF(_xlfn.XLOOKUP(C887,[1]customers!$A$1:$A$1001,[1]customers!$C$1:$C$1001,,0)=0,"",_xlfn.XLOOKUP(C887,[1]customers!$A$1:$A$1001,[1]customers!$C$1:$C$1001,,0))</f>
        <v/>
      </c>
      <c r="H887" s="2" t="str">
        <f>_xlfn.XLOOKUP(C887,[1]customers!A$1:A$1001,[1]customers!$G$1:$G$1001,,0)</f>
        <v>United States</v>
      </c>
      <c r="I887" t="str">
        <f>INDEX([1]products!$A$1:$G$49,MATCH([1]orders!$D887,[1]products!$A$1:$A$49,0),MATCH([1]orders!I$1,[1]products!$A$1:$G$1,0))</f>
        <v>Rob</v>
      </c>
      <c r="J887" t="str">
        <f>INDEX([1]products!$A$1:$G$49,MATCH([1]orders!$D887,[1]products!$A$1:$A$49,0),MATCH([1]orders!J$1,[1]products!$A$1:$G$1,0))</f>
        <v>L</v>
      </c>
      <c r="K887" s="11">
        <f>INDEX([1]products!$A$1:$G$49,MATCH([1]orders!$D887,[1]products!$A$1:$A$49,0),MATCH([1]orders!K$1,[1]products!$A$1:$G$1,0))</f>
        <v>0.2</v>
      </c>
      <c r="L887" s="3">
        <f>INDEX([1]products!$A$1:$G$49,MATCH([1]orders!$D887,[1]products!$A$1:$A$49,0),MATCH([1]orders!L$1,[1]products!$A$1:$G$1,0))</f>
        <v>3.5849999999999995</v>
      </c>
      <c r="M887" s="3">
        <f>L887*E887</f>
        <v>10.754999999999999</v>
      </c>
      <c r="N887" t="str">
        <f>IF(I887="Rob","Robusta",IF(I887="Exc","Excelsa",IF(I887="Ara","Arabica",IF(I887="Lib","Liberica",""))))</f>
        <v>Robusta</v>
      </c>
      <c r="O887" t="str">
        <f>IF(J887="M","Medium",IF(J887="L","Light",IF(J887="D","Dark","")))</f>
        <v>Light</v>
      </c>
      <c r="P887" t="str">
        <f>_xlfn.XLOOKUP(C887,[1]customers!$A$1:$A$1001,[1]customers!$I$1:$I$1001,,0)</f>
        <v>No</v>
      </c>
    </row>
    <row r="888" spans="1:16" x14ac:dyDescent="0.25">
      <c r="A888" s="2" t="s">
        <v>4262</v>
      </c>
      <c r="B888" s="4">
        <v>44353</v>
      </c>
      <c r="C888" s="2" t="s">
        <v>4263</v>
      </c>
      <c r="D888" t="s">
        <v>6142</v>
      </c>
      <c r="E888" s="2">
        <v>5</v>
      </c>
      <c r="F888" s="2" t="str">
        <f>_xlfn.XLOOKUP(C888,[1]customers!$A$1:$A$1001,[1]customers!$B$1:$B$1001,,0)</f>
        <v>Janella Millett</v>
      </c>
      <c r="G888" s="2" t="str">
        <f>IF(_xlfn.XLOOKUP(C888,[1]customers!$A$1:$A$1001,[1]customers!$C$1:$C$1001,,0)=0,"",_xlfn.XLOOKUP(C888,[1]customers!$A$1:$A$1001,[1]customers!$C$1:$C$1001,,0))</f>
        <v>jmillettik@addtoany.com</v>
      </c>
      <c r="H888" s="2" t="str">
        <f>_xlfn.XLOOKUP(C888,[1]customers!A$1:A$1001,[1]customers!$G$1:$G$1001,,0)</f>
        <v>United States</v>
      </c>
      <c r="I888" t="str">
        <f>INDEX([1]products!$A$1:$G$49,MATCH([1]orders!$D888,[1]products!$A$1:$A$49,0),MATCH([1]orders!I$1,[1]products!$A$1:$G$1,0))</f>
        <v>Rob</v>
      </c>
      <c r="J888" t="str">
        <f>INDEX([1]products!$A$1:$G$49,MATCH([1]orders!$D888,[1]products!$A$1:$A$49,0),MATCH([1]orders!J$1,[1]products!$A$1:$G$1,0))</f>
        <v>L</v>
      </c>
      <c r="K888" s="11">
        <f>INDEX([1]products!$A$1:$G$49,MATCH([1]orders!$D888,[1]products!$A$1:$A$49,0),MATCH([1]orders!K$1,[1]products!$A$1:$G$1,0))</f>
        <v>2.5</v>
      </c>
      <c r="L888" s="3">
        <f>INDEX([1]products!$A$1:$G$49,MATCH([1]orders!$D888,[1]products!$A$1:$A$49,0),MATCH([1]orders!L$1,[1]products!$A$1:$G$1,0))</f>
        <v>27.484999999999996</v>
      </c>
      <c r="M888" s="3">
        <f>L888*E888</f>
        <v>137.42499999999998</v>
      </c>
      <c r="N888" t="str">
        <f>IF(I888="Rob","Robusta",IF(I888="Exc","Excelsa",IF(I888="Ara","Arabica",IF(I888="Lib","Liberica",""))))</f>
        <v>Robusta</v>
      </c>
      <c r="O888" t="str">
        <f>IF(J888="M","Medium",IF(J888="L","Light",IF(J888="D","Dark","")))</f>
        <v>Light</v>
      </c>
      <c r="P888" t="str">
        <f>_xlfn.XLOOKUP(C888,[1]customers!$A$1:$A$1001,[1]customers!$I$1:$I$1001,,0)</f>
        <v>Yes</v>
      </c>
    </row>
    <row r="889" spans="1:16" x14ac:dyDescent="0.25">
      <c r="A889" s="2" t="s">
        <v>1261</v>
      </c>
      <c r="B889" s="4">
        <v>44354</v>
      </c>
      <c r="C889" s="2" t="s">
        <v>1262</v>
      </c>
      <c r="D889" t="s">
        <v>6148</v>
      </c>
      <c r="E889" s="2">
        <v>3</v>
      </c>
      <c r="F889" s="2" t="str">
        <f>_xlfn.XLOOKUP(C889,[1]customers!$A$1:$A$1001,[1]customers!$B$1:$B$1001,,0)</f>
        <v>Elonore Joliffe</v>
      </c>
      <c r="G889" s="2" t="str">
        <f>IF(_xlfn.XLOOKUP(C889,[1]customers!$A$1:$A$1001,[1]customers!$C$1:$C$1001,,0)=0,"",_xlfn.XLOOKUP(C889,[1]customers!$A$1:$A$1001,[1]customers!$C$1:$C$1001,,0))</f>
        <v/>
      </c>
      <c r="H889" s="2" t="str">
        <f>_xlfn.XLOOKUP(C889,[1]customers!A$1:A$1001,[1]customers!$G$1:$G$1001,,0)</f>
        <v>Ireland</v>
      </c>
      <c r="I889" t="str">
        <f>INDEX([1]products!$A$1:$G$49,MATCH([1]orders!$D889,[1]products!$A$1:$A$49,0),MATCH([1]orders!I$1,[1]products!$A$1:$G$1,0))</f>
        <v>Exc</v>
      </c>
      <c r="J889" t="str">
        <f>INDEX([1]products!$A$1:$G$49,MATCH([1]orders!$D889,[1]products!$A$1:$A$49,0),MATCH([1]orders!J$1,[1]products!$A$1:$G$1,0))</f>
        <v>L</v>
      </c>
      <c r="K889" s="11">
        <f>INDEX([1]products!$A$1:$G$49,MATCH([1]orders!$D889,[1]products!$A$1:$A$49,0),MATCH([1]orders!K$1,[1]products!$A$1:$G$1,0))</f>
        <v>2.5</v>
      </c>
      <c r="L889" s="3">
        <f>INDEX([1]products!$A$1:$G$49,MATCH([1]orders!$D889,[1]products!$A$1:$A$49,0),MATCH([1]orders!L$1,[1]products!$A$1:$G$1,0))</f>
        <v>34.154999999999994</v>
      </c>
      <c r="M889" s="3">
        <f>L889*E889</f>
        <v>102.46499999999997</v>
      </c>
      <c r="N889" t="str">
        <f>IF(I889="Rob","Robusta",IF(I889="Exc","Excelsa",IF(I889="Ara","Arabica",IF(I889="Lib","Liberica",""))))</f>
        <v>Excelsa</v>
      </c>
      <c r="O889" t="str">
        <f>IF(J889="M","Medium",IF(J889="L","Light",IF(J889="D","Dark","")))</f>
        <v>Light</v>
      </c>
      <c r="P889" t="str">
        <f>_xlfn.XLOOKUP(C889,[1]customers!$A$1:$A$1001,[1]customers!$I$1:$I$1001,,0)</f>
        <v>No</v>
      </c>
    </row>
    <row r="890" spans="1:16" x14ac:dyDescent="0.25">
      <c r="A890" s="2" t="s">
        <v>4359</v>
      </c>
      <c r="B890" s="4">
        <v>44355</v>
      </c>
      <c r="C890" s="2" t="s">
        <v>4360</v>
      </c>
      <c r="D890" t="s">
        <v>6164</v>
      </c>
      <c r="E890" s="2">
        <v>2</v>
      </c>
      <c r="F890" s="2" t="str">
        <f>_xlfn.XLOOKUP(C890,[1]customers!$A$1:$A$1001,[1]customers!$B$1:$B$1001,,0)</f>
        <v>Jeno Druitt</v>
      </c>
      <c r="G890" s="2" t="str">
        <f>IF(_xlfn.XLOOKUP(C890,[1]customers!$A$1:$A$1001,[1]customers!$C$1:$C$1001,,0)=0,"",_xlfn.XLOOKUP(C890,[1]customers!$A$1:$A$1001,[1]customers!$C$1:$C$1001,,0))</f>
        <v>jdruittj1@feedburner.com</v>
      </c>
      <c r="H890" s="2" t="str">
        <f>_xlfn.XLOOKUP(C890,[1]customers!A$1:A$1001,[1]customers!$G$1:$G$1001,,0)</f>
        <v>United States</v>
      </c>
      <c r="I890" t="str">
        <f>INDEX([1]products!$A$1:$G$49,MATCH([1]orders!$D890,[1]products!$A$1:$A$49,0),MATCH([1]orders!I$1,[1]products!$A$1:$G$1,0))</f>
        <v>Lib</v>
      </c>
      <c r="J890" t="str">
        <f>INDEX([1]products!$A$1:$G$49,MATCH([1]orders!$D890,[1]products!$A$1:$A$49,0),MATCH([1]orders!J$1,[1]products!$A$1:$G$1,0))</f>
        <v>L</v>
      </c>
      <c r="K890" s="11">
        <f>INDEX([1]products!$A$1:$G$49,MATCH([1]orders!$D890,[1]products!$A$1:$A$49,0),MATCH([1]orders!K$1,[1]products!$A$1:$G$1,0))</f>
        <v>2.5</v>
      </c>
      <c r="L890" s="3">
        <f>INDEX([1]products!$A$1:$G$49,MATCH([1]orders!$D890,[1]products!$A$1:$A$49,0),MATCH([1]orders!L$1,[1]products!$A$1:$G$1,0))</f>
        <v>36.454999999999998</v>
      </c>
      <c r="M890" s="3">
        <f>L890*E890</f>
        <v>72.91</v>
      </c>
      <c r="N890" t="str">
        <f>IF(I890="Rob","Robusta",IF(I890="Exc","Excelsa",IF(I890="Ara","Arabica",IF(I890="Lib","Liberica",""))))</f>
        <v>Liberica</v>
      </c>
      <c r="O890" t="str">
        <f>IF(J890="M","Medium",IF(J890="L","Light",IF(J890="D","Dark","")))</f>
        <v>Light</v>
      </c>
      <c r="P890" t="str">
        <f>_xlfn.XLOOKUP(C890,[1]customers!$A$1:$A$1001,[1]customers!$I$1:$I$1001,,0)</f>
        <v>Yes</v>
      </c>
    </row>
    <row r="891" spans="1:16" x14ac:dyDescent="0.25">
      <c r="A891" s="2" t="s">
        <v>3917</v>
      </c>
      <c r="B891" s="4">
        <v>44356</v>
      </c>
      <c r="C891" s="2" t="s">
        <v>3918</v>
      </c>
      <c r="D891" t="s">
        <v>6153</v>
      </c>
      <c r="E891" s="2">
        <v>1</v>
      </c>
      <c r="F891" s="2" t="str">
        <f>_xlfn.XLOOKUP(C891,[1]customers!$A$1:$A$1001,[1]customers!$B$1:$B$1001,,0)</f>
        <v>Laurence Ellingham</v>
      </c>
      <c r="G891" s="2" t="str">
        <f>IF(_xlfn.XLOOKUP(C891,[1]customers!$A$1:$A$1001,[1]customers!$C$1:$C$1001,,0)=0,"",_xlfn.XLOOKUP(C891,[1]customers!$A$1:$A$1001,[1]customers!$C$1:$C$1001,,0))</f>
        <v>lellinghamgv@sciencedaily.com</v>
      </c>
      <c r="H891" s="2" t="str">
        <f>_xlfn.XLOOKUP(C891,[1]customers!A$1:A$1001,[1]customers!$G$1:$G$1001,,0)</f>
        <v>United States</v>
      </c>
      <c r="I891" t="str">
        <f>INDEX([1]products!$A$1:$G$49,MATCH([1]orders!$D891,[1]products!$A$1:$A$49,0),MATCH([1]orders!I$1,[1]products!$A$1:$G$1,0))</f>
        <v>Exc</v>
      </c>
      <c r="J891" t="str">
        <f>INDEX([1]products!$A$1:$G$49,MATCH([1]orders!$D891,[1]products!$A$1:$A$49,0),MATCH([1]orders!J$1,[1]products!$A$1:$G$1,0))</f>
        <v>D</v>
      </c>
      <c r="K891" s="11">
        <f>INDEX([1]products!$A$1:$G$49,MATCH([1]orders!$D891,[1]products!$A$1:$A$49,0),MATCH([1]orders!K$1,[1]products!$A$1:$G$1,0))</f>
        <v>0.2</v>
      </c>
      <c r="L891" s="3">
        <f>INDEX([1]products!$A$1:$G$49,MATCH([1]orders!$D891,[1]products!$A$1:$A$49,0),MATCH([1]orders!L$1,[1]products!$A$1:$G$1,0))</f>
        <v>3.645</v>
      </c>
      <c r="M891" s="3">
        <f>L891*E891</f>
        <v>3.645</v>
      </c>
      <c r="N891" t="str">
        <f>IF(I891="Rob","Robusta",IF(I891="Exc","Excelsa",IF(I891="Ara","Arabica",IF(I891="Lib","Liberica",""))))</f>
        <v>Excelsa</v>
      </c>
      <c r="O891" t="str">
        <f>IF(J891="M","Medium",IF(J891="L","Light",IF(J891="D","Dark","")))</f>
        <v>Dark</v>
      </c>
      <c r="P891" t="str">
        <f>_xlfn.XLOOKUP(C891,[1]customers!$A$1:$A$1001,[1]customers!$I$1:$I$1001,,0)</f>
        <v>Yes</v>
      </c>
    </row>
    <row r="892" spans="1:16" x14ac:dyDescent="0.25">
      <c r="A892" s="2" t="s">
        <v>5660</v>
      </c>
      <c r="B892" s="4">
        <v>44357</v>
      </c>
      <c r="C892" s="2" t="s">
        <v>5661</v>
      </c>
      <c r="D892" t="s">
        <v>6155</v>
      </c>
      <c r="E892" s="2">
        <v>4</v>
      </c>
      <c r="F892" s="2" t="str">
        <f>_xlfn.XLOOKUP(C892,[1]customers!$A$1:$A$1001,[1]customers!$B$1:$B$1001,,0)</f>
        <v>Antonius Lewry</v>
      </c>
      <c r="G892" s="2" t="str">
        <f>IF(_xlfn.XLOOKUP(C892,[1]customers!$A$1:$A$1001,[1]customers!$C$1:$C$1001,,0)=0,"",_xlfn.XLOOKUP(C892,[1]customers!$A$1:$A$1001,[1]customers!$C$1:$C$1001,,0))</f>
        <v>alewrype@whitehouse.gov</v>
      </c>
      <c r="H892" s="2" t="str">
        <f>_xlfn.XLOOKUP(C892,[1]customers!A$1:A$1001,[1]customers!$G$1:$G$1001,,0)</f>
        <v>United States</v>
      </c>
      <c r="I892" t="str">
        <f>INDEX([1]products!$A$1:$G$49,MATCH([1]orders!$D892,[1]products!$A$1:$A$49,0),MATCH([1]orders!I$1,[1]products!$A$1:$G$1,0))</f>
        <v>Ara</v>
      </c>
      <c r="J892" t="str">
        <f>INDEX([1]products!$A$1:$G$49,MATCH([1]orders!$D892,[1]products!$A$1:$A$49,0),MATCH([1]orders!J$1,[1]products!$A$1:$G$1,0))</f>
        <v>M</v>
      </c>
      <c r="K892" s="11">
        <f>INDEX([1]products!$A$1:$G$49,MATCH([1]orders!$D892,[1]products!$A$1:$A$49,0),MATCH([1]orders!K$1,[1]products!$A$1:$G$1,0))</f>
        <v>1</v>
      </c>
      <c r="L892" s="3">
        <f>INDEX([1]products!$A$1:$G$49,MATCH([1]orders!$D892,[1]products!$A$1:$A$49,0),MATCH([1]orders!L$1,[1]products!$A$1:$G$1,0))</f>
        <v>11.25</v>
      </c>
      <c r="M892" s="3">
        <f>L892*E892</f>
        <v>45</v>
      </c>
      <c r="N892" t="str">
        <f>IF(I892="Rob","Robusta",IF(I892="Exc","Excelsa",IF(I892="Ara","Arabica",IF(I892="Lib","Liberica",""))))</f>
        <v>Arabica</v>
      </c>
      <c r="O892" t="str">
        <f>IF(J892="M","Medium",IF(J892="L","Light",IF(J892="D","Dark","")))</f>
        <v>Medium</v>
      </c>
      <c r="P892" t="str">
        <f>_xlfn.XLOOKUP(C892,[1]customers!$A$1:$A$1001,[1]customers!$I$1:$I$1001,,0)</f>
        <v>No</v>
      </c>
    </row>
    <row r="893" spans="1:16" x14ac:dyDescent="0.25">
      <c r="A893" s="2" t="s">
        <v>5961</v>
      </c>
      <c r="B893" s="4">
        <v>44358</v>
      </c>
      <c r="C893" s="2" t="s">
        <v>5962</v>
      </c>
      <c r="D893" t="s">
        <v>6174</v>
      </c>
      <c r="E893" s="2">
        <v>2</v>
      </c>
      <c r="F893" s="2" t="str">
        <f>_xlfn.XLOOKUP(C893,[1]customers!$A$1:$A$1001,[1]customers!$B$1:$B$1001,,0)</f>
        <v>Wiley Leopold</v>
      </c>
      <c r="G893" s="2" t="str">
        <f>IF(_xlfn.XLOOKUP(C893,[1]customers!$A$1:$A$1001,[1]customers!$C$1:$C$1001,,0)=0,"",_xlfn.XLOOKUP(C893,[1]customers!$A$1:$A$1001,[1]customers!$C$1:$C$1001,,0))</f>
        <v>wleopoldqw@blogspot.com</v>
      </c>
      <c r="H893" s="2" t="str">
        <f>_xlfn.XLOOKUP(C893,[1]customers!A$1:A$1001,[1]customers!$G$1:$G$1001,,0)</f>
        <v>United States</v>
      </c>
      <c r="I893" t="str">
        <f>INDEX([1]products!$A$1:$G$49,MATCH([1]orders!$D893,[1]products!$A$1:$A$49,0),MATCH([1]orders!I$1,[1]products!$A$1:$G$1,0))</f>
        <v>Rob</v>
      </c>
      <c r="J893" t="str">
        <f>INDEX([1]products!$A$1:$G$49,MATCH([1]orders!$D893,[1]products!$A$1:$A$49,0),MATCH([1]orders!J$1,[1]products!$A$1:$G$1,0))</f>
        <v>M</v>
      </c>
      <c r="K893" s="11">
        <f>INDEX([1]products!$A$1:$G$49,MATCH([1]orders!$D893,[1]products!$A$1:$A$49,0),MATCH([1]orders!K$1,[1]products!$A$1:$G$1,0))</f>
        <v>0.2</v>
      </c>
      <c r="L893" s="3">
        <f>INDEX([1]products!$A$1:$G$49,MATCH([1]orders!$D893,[1]products!$A$1:$A$49,0),MATCH([1]orders!L$1,[1]products!$A$1:$G$1,0))</f>
        <v>2.9849999999999999</v>
      </c>
      <c r="M893" s="3">
        <f>L893*E893</f>
        <v>5.97</v>
      </c>
      <c r="N893" t="str">
        <f>IF(I893="Rob","Robusta",IF(I893="Exc","Excelsa",IF(I893="Ara","Arabica",IF(I893="Lib","Liberica",""))))</f>
        <v>Robusta</v>
      </c>
      <c r="O893" t="str">
        <f>IF(J893="M","Medium",IF(J893="L","Light",IF(J893="D","Dark","")))</f>
        <v>Medium</v>
      </c>
      <c r="P893" t="str">
        <f>_xlfn.XLOOKUP(C893,[1]customers!$A$1:$A$1001,[1]customers!$I$1:$I$1001,,0)</f>
        <v>No</v>
      </c>
    </row>
    <row r="894" spans="1:16" x14ac:dyDescent="0.25">
      <c r="A894" s="2" t="s">
        <v>1441</v>
      </c>
      <c r="B894" s="4">
        <v>44359</v>
      </c>
      <c r="C894" s="2" t="s">
        <v>1442</v>
      </c>
      <c r="D894" t="s">
        <v>6177</v>
      </c>
      <c r="E894" s="2">
        <v>2</v>
      </c>
      <c r="F894" s="2" t="str">
        <f>_xlfn.XLOOKUP(C894,[1]customers!$A$1:$A$1001,[1]customers!$B$1:$B$1001,,0)</f>
        <v>Felita Dauney</v>
      </c>
      <c r="G894" s="2" t="str">
        <f>IF(_xlfn.XLOOKUP(C894,[1]customers!$A$1:$A$1001,[1]customers!$C$1:$C$1001,,0)=0,"",_xlfn.XLOOKUP(C894,[1]customers!$A$1:$A$1001,[1]customers!$C$1:$C$1001,,0))</f>
        <v>fdauney4p@sphinn.com</v>
      </c>
      <c r="H894" s="2" t="str">
        <f>_xlfn.XLOOKUP(C894,[1]customers!A$1:A$1001,[1]customers!$G$1:$G$1001,,0)</f>
        <v>Ireland</v>
      </c>
      <c r="I894" t="str">
        <f>INDEX([1]products!$A$1:$G$49,MATCH([1]orders!$D894,[1]products!$A$1:$A$49,0),MATCH([1]orders!I$1,[1]products!$A$1:$G$1,0))</f>
        <v>Rob</v>
      </c>
      <c r="J894" t="str">
        <f>INDEX([1]products!$A$1:$G$49,MATCH([1]orders!$D894,[1]products!$A$1:$A$49,0),MATCH([1]orders!J$1,[1]products!$A$1:$G$1,0))</f>
        <v>D</v>
      </c>
      <c r="K894" s="11">
        <f>INDEX([1]products!$A$1:$G$49,MATCH([1]orders!$D894,[1]products!$A$1:$A$49,0),MATCH([1]orders!K$1,[1]products!$A$1:$G$1,0))</f>
        <v>1</v>
      </c>
      <c r="L894" s="3">
        <f>INDEX([1]products!$A$1:$G$49,MATCH([1]orders!$D894,[1]products!$A$1:$A$49,0),MATCH([1]orders!L$1,[1]products!$A$1:$G$1,0))</f>
        <v>8.9499999999999993</v>
      </c>
      <c r="M894" s="3">
        <f>L894*E894</f>
        <v>17.899999999999999</v>
      </c>
      <c r="N894" t="str">
        <f>IF(I894="Rob","Robusta",IF(I894="Exc","Excelsa",IF(I894="Ara","Arabica",IF(I894="Lib","Liberica",""))))</f>
        <v>Robusta</v>
      </c>
      <c r="O894" t="str">
        <f>IF(J894="M","Medium",IF(J894="L","Light",IF(J894="D","Dark","")))</f>
        <v>Dark</v>
      </c>
      <c r="P894" t="str">
        <f>_xlfn.XLOOKUP(C894,[1]customers!$A$1:$A$1001,[1]customers!$I$1:$I$1001,,0)</f>
        <v>No</v>
      </c>
    </row>
    <row r="895" spans="1:16" x14ac:dyDescent="0.25">
      <c r="A895" s="2" t="s">
        <v>4670</v>
      </c>
      <c r="B895" s="4">
        <v>44360</v>
      </c>
      <c r="C895" s="2" t="s">
        <v>4671</v>
      </c>
      <c r="D895" t="s">
        <v>6173</v>
      </c>
      <c r="E895" s="2">
        <v>4</v>
      </c>
      <c r="F895" s="2" t="str">
        <f>_xlfn.XLOOKUP(C895,[1]customers!$A$1:$A$1001,[1]customers!$B$1:$B$1001,,0)</f>
        <v>Kandace Cragell</v>
      </c>
      <c r="G895" s="2" t="str">
        <f>IF(_xlfn.XLOOKUP(C895,[1]customers!$A$1:$A$1001,[1]customers!$C$1:$C$1001,,0)=0,"",_xlfn.XLOOKUP(C895,[1]customers!$A$1:$A$1001,[1]customers!$C$1:$C$1001,,0))</f>
        <v>kcragellkk@google.com</v>
      </c>
      <c r="H895" s="2" t="str">
        <f>_xlfn.XLOOKUP(C895,[1]customers!A$1:A$1001,[1]customers!$G$1:$G$1001,,0)</f>
        <v>Ireland</v>
      </c>
      <c r="I895" t="str">
        <f>INDEX([1]products!$A$1:$G$49,MATCH([1]orders!$D895,[1]products!$A$1:$A$49,0),MATCH([1]orders!I$1,[1]products!$A$1:$G$1,0))</f>
        <v>Rob</v>
      </c>
      <c r="J895" t="str">
        <f>INDEX([1]products!$A$1:$G$49,MATCH([1]orders!$D895,[1]products!$A$1:$A$49,0),MATCH([1]orders!J$1,[1]products!$A$1:$G$1,0))</f>
        <v>L</v>
      </c>
      <c r="K895" s="11">
        <f>INDEX([1]products!$A$1:$G$49,MATCH([1]orders!$D895,[1]products!$A$1:$A$49,0),MATCH([1]orders!K$1,[1]products!$A$1:$G$1,0))</f>
        <v>0.5</v>
      </c>
      <c r="L895" s="3">
        <f>INDEX([1]products!$A$1:$G$49,MATCH([1]orders!$D895,[1]products!$A$1:$A$49,0),MATCH([1]orders!L$1,[1]products!$A$1:$G$1,0))</f>
        <v>7.169999999999999</v>
      </c>
      <c r="M895" s="3">
        <f>L895*E895</f>
        <v>28.679999999999996</v>
      </c>
      <c r="N895" t="str">
        <f>IF(I895="Rob","Robusta",IF(I895="Exc","Excelsa",IF(I895="Ara","Arabica",IF(I895="Lib","Liberica",""))))</f>
        <v>Robusta</v>
      </c>
      <c r="O895" t="str">
        <f>IF(J895="M","Medium",IF(J895="L","Light",IF(J895="D","Dark","")))</f>
        <v>Light</v>
      </c>
      <c r="P895" t="str">
        <f>_xlfn.XLOOKUP(C895,[1]customers!$A$1:$A$1001,[1]customers!$I$1:$I$1001,,0)</f>
        <v>No</v>
      </c>
    </row>
    <row r="896" spans="1:16" x14ac:dyDescent="0.25">
      <c r="A896" s="2" t="s">
        <v>1579</v>
      </c>
      <c r="B896" s="4">
        <v>44361</v>
      </c>
      <c r="C896" s="2" t="s">
        <v>1580</v>
      </c>
      <c r="D896" t="s">
        <v>6171</v>
      </c>
      <c r="E896" s="2">
        <v>3</v>
      </c>
      <c r="F896" s="2" t="str">
        <f>_xlfn.XLOOKUP(C896,[1]customers!$A$1:$A$1001,[1]customers!$B$1:$B$1001,,0)</f>
        <v>Kimberli Mustchin</v>
      </c>
      <c r="G896" s="2" t="str">
        <f>IF(_xlfn.XLOOKUP(C896,[1]customers!$A$1:$A$1001,[1]customers!$C$1:$C$1001,,0)=0,"",_xlfn.XLOOKUP(C896,[1]customers!$A$1:$A$1001,[1]customers!$C$1:$C$1001,,0))</f>
        <v/>
      </c>
      <c r="H896" s="2" t="str">
        <f>_xlfn.XLOOKUP(C896,[1]customers!A$1:A$1001,[1]customers!$G$1:$G$1001,,0)</f>
        <v>United States</v>
      </c>
      <c r="I896" t="str">
        <f>INDEX([1]products!$A$1:$G$49,MATCH([1]orders!$D896,[1]products!$A$1:$A$49,0),MATCH([1]orders!I$1,[1]products!$A$1:$G$1,0))</f>
        <v>Exc</v>
      </c>
      <c r="J896" t="str">
        <f>INDEX([1]products!$A$1:$G$49,MATCH([1]orders!$D896,[1]products!$A$1:$A$49,0),MATCH([1]orders!J$1,[1]products!$A$1:$G$1,0))</f>
        <v>L</v>
      </c>
      <c r="K896" s="11">
        <f>INDEX([1]products!$A$1:$G$49,MATCH([1]orders!$D896,[1]products!$A$1:$A$49,0),MATCH([1]orders!K$1,[1]products!$A$1:$G$1,0))</f>
        <v>1</v>
      </c>
      <c r="L896" s="3">
        <f>INDEX([1]products!$A$1:$G$49,MATCH([1]orders!$D896,[1]products!$A$1:$A$49,0),MATCH([1]orders!L$1,[1]products!$A$1:$G$1,0))</f>
        <v>14.85</v>
      </c>
      <c r="M896" s="3">
        <f>L896*E896</f>
        <v>44.55</v>
      </c>
      <c r="N896" t="str">
        <f>IF(I896="Rob","Robusta",IF(I896="Exc","Excelsa",IF(I896="Ara","Arabica",IF(I896="Lib","Liberica",""))))</f>
        <v>Excelsa</v>
      </c>
      <c r="O896" t="str">
        <f>IF(J896="M","Medium",IF(J896="L","Light",IF(J896="D","Dark","")))</f>
        <v>Light</v>
      </c>
      <c r="P896" t="str">
        <f>_xlfn.XLOOKUP(C896,[1]customers!$A$1:$A$1001,[1]customers!$I$1:$I$1001,,0)</f>
        <v>No</v>
      </c>
    </row>
    <row r="897" spans="1:16" x14ac:dyDescent="0.25">
      <c r="A897" s="2" t="s">
        <v>3153</v>
      </c>
      <c r="B897" s="4">
        <v>44362</v>
      </c>
      <c r="C897" s="2" t="s">
        <v>3154</v>
      </c>
      <c r="D897" t="s">
        <v>6181</v>
      </c>
      <c r="E897" s="2">
        <v>4</v>
      </c>
      <c r="F897" s="2" t="str">
        <f>_xlfn.XLOOKUP(C897,[1]customers!$A$1:$A$1001,[1]customers!$B$1:$B$1001,,0)</f>
        <v>Lamond Gheeraert</v>
      </c>
      <c r="G897" s="2" t="str">
        <f>IF(_xlfn.XLOOKUP(C897,[1]customers!$A$1:$A$1001,[1]customers!$C$1:$C$1001,,0)=0,"",_xlfn.XLOOKUP(C897,[1]customers!$A$1:$A$1001,[1]customers!$C$1:$C$1001,,0))</f>
        <v/>
      </c>
      <c r="H897" s="2" t="str">
        <f>_xlfn.XLOOKUP(C897,[1]customers!A$1:A$1001,[1]customers!$G$1:$G$1001,,0)</f>
        <v>United States</v>
      </c>
      <c r="I897" t="str">
        <f>INDEX([1]products!$A$1:$G$49,MATCH([1]orders!$D897,[1]products!$A$1:$A$49,0),MATCH([1]orders!I$1,[1]products!$A$1:$G$1,0))</f>
        <v>Lib</v>
      </c>
      <c r="J897" t="str">
        <f>INDEX([1]products!$A$1:$G$49,MATCH([1]orders!$D897,[1]products!$A$1:$A$49,0),MATCH([1]orders!J$1,[1]products!$A$1:$G$1,0))</f>
        <v>M</v>
      </c>
      <c r="K897" s="11">
        <f>INDEX([1]products!$A$1:$G$49,MATCH([1]orders!$D897,[1]products!$A$1:$A$49,0),MATCH([1]orders!K$1,[1]products!$A$1:$G$1,0))</f>
        <v>2.5</v>
      </c>
      <c r="L897" s="3">
        <f>INDEX([1]products!$A$1:$G$49,MATCH([1]orders!$D897,[1]products!$A$1:$A$49,0),MATCH([1]orders!L$1,[1]products!$A$1:$G$1,0))</f>
        <v>33.464999999999996</v>
      </c>
      <c r="M897" s="3">
        <f>L897*E897</f>
        <v>133.85999999999999</v>
      </c>
      <c r="N897" t="str">
        <f>IF(I897="Rob","Robusta",IF(I897="Exc","Excelsa",IF(I897="Ara","Arabica",IF(I897="Lib","Liberica",""))))</f>
        <v>Liberica</v>
      </c>
      <c r="O897" t="str">
        <f>IF(J897="M","Medium",IF(J897="L","Light",IF(J897="D","Dark","")))</f>
        <v>Medium</v>
      </c>
      <c r="P897" t="str">
        <f>_xlfn.XLOOKUP(C897,[1]customers!$A$1:$A$1001,[1]customers!$I$1:$I$1001,,0)</f>
        <v>Yes</v>
      </c>
    </row>
    <row r="898" spans="1:16" x14ac:dyDescent="0.25">
      <c r="A898" s="2" t="s">
        <v>4325</v>
      </c>
      <c r="B898" s="4">
        <v>44363</v>
      </c>
      <c r="C898" s="2" t="s">
        <v>4326</v>
      </c>
      <c r="D898" t="s">
        <v>6142</v>
      </c>
      <c r="E898" s="2">
        <v>1</v>
      </c>
      <c r="F898" s="2" t="str">
        <f>_xlfn.XLOOKUP(C898,[1]customers!$A$1:$A$1001,[1]customers!$B$1:$B$1001,,0)</f>
        <v>Adrianne Vairow</v>
      </c>
      <c r="G898" s="2" t="str">
        <f>IF(_xlfn.XLOOKUP(C898,[1]customers!$A$1:$A$1001,[1]customers!$C$1:$C$1001,,0)=0,"",_xlfn.XLOOKUP(C898,[1]customers!$A$1:$A$1001,[1]customers!$C$1:$C$1001,,0))</f>
        <v>avairowiv@studiopress.com</v>
      </c>
      <c r="H898" s="2" t="str">
        <f>_xlfn.XLOOKUP(C898,[1]customers!A$1:A$1001,[1]customers!$G$1:$G$1001,,0)</f>
        <v>United Kingdom</v>
      </c>
      <c r="I898" t="str">
        <f>INDEX([1]products!$A$1:$G$49,MATCH([1]orders!$D898,[1]products!$A$1:$A$49,0),MATCH([1]orders!I$1,[1]products!$A$1:$G$1,0))</f>
        <v>Rob</v>
      </c>
      <c r="J898" t="str">
        <f>INDEX([1]products!$A$1:$G$49,MATCH([1]orders!$D898,[1]products!$A$1:$A$49,0),MATCH([1]orders!J$1,[1]products!$A$1:$G$1,0))</f>
        <v>L</v>
      </c>
      <c r="K898" s="11">
        <f>INDEX([1]products!$A$1:$G$49,MATCH([1]orders!$D898,[1]products!$A$1:$A$49,0),MATCH([1]orders!K$1,[1]products!$A$1:$G$1,0))</f>
        <v>2.5</v>
      </c>
      <c r="L898" s="3">
        <f>INDEX([1]products!$A$1:$G$49,MATCH([1]orders!$D898,[1]products!$A$1:$A$49,0),MATCH([1]orders!L$1,[1]products!$A$1:$G$1,0))</f>
        <v>27.484999999999996</v>
      </c>
      <c r="M898" s="3">
        <f>L898*E898</f>
        <v>27.484999999999996</v>
      </c>
      <c r="N898" t="str">
        <f>IF(I898="Rob","Robusta",IF(I898="Exc","Excelsa",IF(I898="Ara","Arabica",IF(I898="Lib","Liberica",""))))</f>
        <v>Robusta</v>
      </c>
      <c r="O898" t="str">
        <f>IF(J898="M","Medium",IF(J898="L","Light",IF(J898="D","Dark","")))</f>
        <v>Light</v>
      </c>
      <c r="P898" t="str">
        <f>_xlfn.XLOOKUP(C898,[1]customers!$A$1:$A$1001,[1]customers!$I$1:$I$1001,,0)</f>
        <v>No</v>
      </c>
    </row>
    <row r="899" spans="1:16" x14ac:dyDescent="0.25">
      <c r="A899" s="2" t="s">
        <v>1688</v>
      </c>
      <c r="B899" s="4">
        <v>44364</v>
      </c>
      <c r="C899" s="2" t="s">
        <v>1689</v>
      </c>
      <c r="D899" t="s">
        <v>6149</v>
      </c>
      <c r="E899" s="2">
        <v>1</v>
      </c>
      <c r="F899" s="2" t="str">
        <f>_xlfn.XLOOKUP(C899,[1]customers!$A$1:$A$1001,[1]customers!$B$1:$B$1001,,0)</f>
        <v>Emiline Galgey</v>
      </c>
      <c r="G899" s="2" t="str">
        <f>IF(_xlfn.XLOOKUP(C899,[1]customers!$A$1:$A$1001,[1]customers!$C$1:$C$1001,,0)=0,"",_xlfn.XLOOKUP(C899,[1]customers!$A$1:$A$1001,[1]customers!$C$1:$C$1001,,0))</f>
        <v>egalgey5x@wufoo.com</v>
      </c>
      <c r="H899" s="2" t="str">
        <f>_xlfn.XLOOKUP(C899,[1]customers!A$1:A$1001,[1]customers!$G$1:$G$1001,,0)</f>
        <v>United States</v>
      </c>
      <c r="I899" t="str">
        <f>INDEX([1]products!$A$1:$G$49,MATCH([1]orders!$D899,[1]products!$A$1:$A$49,0),MATCH([1]orders!I$1,[1]products!$A$1:$G$1,0))</f>
        <v>Rob</v>
      </c>
      <c r="J899" t="str">
        <f>INDEX([1]products!$A$1:$G$49,MATCH([1]orders!$D899,[1]products!$A$1:$A$49,0),MATCH([1]orders!J$1,[1]products!$A$1:$G$1,0))</f>
        <v>D</v>
      </c>
      <c r="K899" s="11">
        <f>INDEX([1]products!$A$1:$G$49,MATCH([1]orders!$D899,[1]products!$A$1:$A$49,0),MATCH([1]orders!K$1,[1]products!$A$1:$G$1,0))</f>
        <v>2.5</v>
      </c>
      <c r="L899" s="3">
        <f>INDEX([1]products!$A$1:$G$49,MATCH([1]orders!$D899,[1]products!$A$1:$A$49,0),MATCH([1]orders!L$1,[1]products!$A$1:$G$1,0))</f>
        <v>20.584999999999997</v>
      </c>
      <c r="M899" s="3">
        <f>L899*E899</f>
        <v>20.584999999999997</v>
      </c>
      <c r="N899" t="str">
        <f>IF(I899="Rob","Robusta",IF(I899="Exc","Excelsa",IF(I899="Ara","Arabica",IF(I899="Lib","Liberica",""))))</f>
        <v>Robusta</v>
      </c>
      <c r="O899" t="str">
        <f>IF(J899="M","Medium",IF(J899="L","Light",IF(J899="D","Dark","")))</f>
        <v>Dark</v>
      </c>
      <c r="P899" t="str">
        <f>_xlfn.XLOOKUP(C899,[1]customers!$A$1:$A$1001,[1]customers!$I$1:$I$1001,,0)</f>
        <v>No</v>
      </c>
    </row>
    <row r="900" spans="1:16" x14ac:dyDescent="0.25">
      <c r="A900" s="2" t="s">
        <v>2181</v>
      </c>
      <c r="B900" s="4">
        <v>44365</v>
      </c>
      <c r="C900" s="2" t="s">
        <v>2182</v>
      </c>
      <c r="D900" t="s">
        <v>6140</v>
      </c>
      <c r="E900" s="2">
        <v>3</v>
      </c>
      <c r="F900" s="2" t="str">
        <f>_xlfn.XLOOKUP(C900,[1]customers!$A$1:$A$1001,[1]customers!$B$1:$B$1001,,0)</f>
        <v>Arel De Lasci</v>
      </c>
      <c r="G900" s="2" t="str">
        <f>IF(_xlfn.XLOOKUP(C900,[1]customers!$A$1:$A$1001,[1]customers!$C$1:$C$1001,,0)=0,"",_xlfn.XLOOKUP(C900,[1]customers!$A$1:$A$1001,[1]customers!$C$1:$C$1001,,0))</f>
        <v>ade8c@1und1.de</v>
      </c>
      <c r="H900" s="2" t="str">
        <f>_xlfn.XLOOKUP(C900,[1]customers!A$1:A$1001,[1]customers!$G$1:$G$1001,,0)</f>
        <v>United States</v>
      </c>
      <c r="I900" t="str">
        <f>INDEX([1]products!$A$1:$G$49,MATCH([1]orders!$D900,[1]products!$A$1:$A$49,0),MATCH([1]orders!I$1,[1]products!$A$1:$G$1,0))</f>
        <v>Ara</v>
      </c>
      <c r="J900" t="str">
        <f>INDEX([1]products!$A$1:$G$49,MATCH([1]orders!$D900,[1]products!$A$1:$A$49,0),MATCH([1]orders!J$1,[1]products!$A$1:$G$1,0))</f>
        <v>L</v>
      </c>
      <c r="K900" s="11">
        <f>INDEX([1]products!$A$1:$G$49,MATCH([1]orders!$D900,[1]products!$A$1:$A$49,0),MATCH([1]orders!K$1,[1]products!$A$1:$G$1,0))</f>
        <v>1</v>
      </c>
      <c r="L900" s="3">
        <f>INDEX([1]products!$A$1:$G$49,MATCH([1]orders!$D900,[1]products!$A$1:$A$49,0),MATCH([1]orders!L$1,[1]products!$A$1:$G$1,0))</f>
        <v>12.95</v>
      </c>
      <c r="M900" s="3">
        <f>L900*E900</f>
        <v>38.849999999999994</v>
      </c>
      <c r="N900" t="str">
        <f>IF(I900="Rob","Robusta",IF(I900="Exc","Excelsa",IF(I900="Ara","Arabica",IF(I900="Lib","Liberica",""))))</f>
        <v>Arabica</v>
      </c>
      <c r="O900" t="str">
        <f>IF(J900="M","Medium",IF(J900="L","Light",IF(J900="D","Dark","")))</f>
        <v>Light</v>
      </c>
      <c r="P900" t="str">
        <f>_xlfn.XLOOKUP(C900,[1]customers!$A$1:$A$1001,[1]customers!$I$1:$I$1001,,0)</f>
        <v>Yes</v>
      </c>
    </row>
    <row r="901" spans="1:16" x14ac:dyDescent="0.25">
      <c r="A901" s="2" t="s">
        <v>2638</v>
      </c>
      <c r="B901" s="4">
        <v>44366</v>
      </c>
      <c r="C901" s="2" t="s">
        <v>2639</v>
      </c>
      <c r="D901" t="s">
        <v>6154</v>
      </c>
      <c r="E901" s="2">
        <v>5</v>
      </c>
      <c r="F901" s="2" t="str">
        <f>_xlfn.XLOOKUP(C901,[1]customers!$A$1:$A$1001,[1]customers!$B$1:$B$1001,,0)</f>
        <v>Pren Bess</v>
      </c>
      <c r="G901" s="2" t="str">
        <f>IF(_xlfn.XLOOKUP(C901,[1]customers!$A$1:$A$1001,[1]customers!$C$1:$C$1001,,0)=0,"",_xlfn.XLOOKUP(C901,[1]customers!$A$1:$A$1001,[1]customers!$C$1:$C$1001,,0))</f>
        <v>pbessal@qq.com</v>
      </c>
      <c r="H901" s="2" t="str">
        <f>_xlfn.XLOOKUP(C901,[1]customers!A$1:A$1001,[1]customers!$G$1:$G$1001,,0)</f>
        <v>United States</v>
      </c>
      <c r="I901" t="str">
        <f>INDEX([1]products!$A$1:$G$49,MATCH([1]orders!$D901,[1]products!$A$1:$A$49,0),MATCH([1]orders!I$1,[1]products!$A$1:$G$1,0))</f>
        <v>Ara</v>
      </c>
      <c r="J901" t="str">
        <f>INDEX([1]products!$A$1:$G$49,MATCH([1]orders!$D901,[1]products!$A$1:$A$49,0),MATCH([1]orders!J$1,[1]products!$A$1:$G$1,0))</f>
        <v>D</v>
      </c>
      <c r="K901" s="11">
        <f>INDEX([1]products!$A$1:$G$49,MATCH([1]orders!$D901,[1]products!$A$1:$A$49,0),MATCH([1]orders!K$1,[1]products!$A$1:$G$1,0))</f>
        <v>0.2</v>
      </c>
      <c r="L901" s="3">
        <f>INDEX([1]products!$A$1:$G$49,MATCH([1]orders!$D901,[1]products!$A$1:$A$49,0),MATCH([1]orders!L$1,[1]products!$A$1:$G$1,0))</f>
        <v>2.9849999999999999</v>
      </c>
      <c r="M901" s="3">
        <f>L901*E901</f>
        <v>14.924999999999999</v>
      </c>
      <c r="N901" t="str">
        <f>IF(I901="Rob","Robusta",IF(I901="Exc","Excelsa",IF(I901="Ara","Arabica",IF(I901="Lib","Liberica",""))))</f>
        <v>Arabica</v>
      </c>
      <c r="O901" t="str">
        <f>IF(J901="M","Medium",IF(J901="L","Light",IF(J901="D","Dark","")))</f>
        <v>Dark</v>
      </c>
      <c r="P901" t="str">
        <f>_xlfn.XLOOKUP(C901,[1]customers!$A$1:$A$1001,[1]customers!$I$1:$I$1001,,0)</f>
        <v>Yes</v>
      </c>
    </row>
    <row r="902" spans="1:16" x14ac:dyDescent="0.25">
      <c r="A902" s="2" t="s">
        <v>5525</v>
      </c>
      <c r="B902" s="4">
        <v>44367</v>
      </c>
      <c r="C902" s="2" t="s">
        <v>5526</v>
      </c>
      <c r="D902" t="s">
        <v>6149</v>
      </c>
      <c r="E902" s="2">
        <v>1</v>
      </c>
      <c r="F902" s="2" t="str">
        <f>_xlfn.XLOOKUP(C902,[1]customers!$A$1:$A$1001,[1]customers!$B$1:$B$1001,,0)</f>
        <v>Kippie Marrison</v>
      </c>
      <c r="G902" s="2" t="str">
        <f>IF(_xlfn.XLOOKUP(C902,[1]customers!$A$1:$A$1001,[1]customers!$C$1:$C$1001,,0)=0,"",_xlfn.XLOOKUP(C902,[1]customers!$A$1:$A$1001,[1]customers!$C$1:$C$1001,,0))</f>
        <v>kmarrisonoq@dropbox.com</v>
      </c>
      <c r="H902" s="2" t="str">
        <f>_xlfn.XLOOKUP(C902,[1]customers!A$1:A$1001,[1]customers!$G$1:$G$1001,,0)</f>
        <v>United States</v>
      </c>
      <c r="I902" t="str">
        <f>INDEX([1]products!$A$1:$G$49,MATCH([1]orders!$D902,[1]products!$A$1:$A$49,0),MATCH([1]orders!I$1,[1]products!$A$1:$G$1,0))</f>
        <v>Rob</v>
      </c>
      <c r="J902" t="str">
        <f>INDEX([1]products!$A$1:$G$49,MATCH([1]orders!$D902,[1]products!$A$1:$A$49,0),MATCH([1]orders!J$1,[1]products!$A$1:$G$1,0))</f>
        <v>D</v>
      </c>
      <c r="K902" s="11">
        <f>INDEX([1]products!$A$1:$G$49,MATCH([1]orders!$D902,[1]products!$A$1:$A$49,0),MATCH([1]orders!K$1,[1]products!$A$1:$G$1,0))</f>
        <v>2.5</v>
      </c>
      <c r="L902" s="3">
        <f>INDEX([1]products!$A$1:$G$49,MATCH([1]orders!$D902,[1]products!$A$1:$A$49,0),MATCH([1]orders!L$1,[1]products!$A$1:$G$1,0))</f>
        <v>20.584999999999997</v>
      </c>
      <c r="M902" s="3">
        <f>L902*E902</f>
        <v>20.584999999999997</v>
      </c>
      <c r="N902" t="str">
        <f>IF(I902="Rob","Robusta",IF(I902="Exc","Excelsa",IF(I902="Ara","Arabica",IF(I902="Lib","Liberica",""))))</f>
        <v>Robusta</v>
      </c>
      <c r="O902" t="str">
        <f>IF(J902="M","Medium",IF(J902="L","Light",IF(J902="D","Dark","")))</f>
        <v>Dark</v>
      </c>
      <c r="P902" t="str">
        <f>_xlfn.XLOOKUP(C902,[1]customers!$A$1:$A$1001,[1]customers!$I$1:$I$1001,,0)</f>
        <v>Yes</v>
      </c>
    </row>
    <row r="903" spans="1:16" x14ac:dyDescent="0.25">
      <c r="A903" s="2" t="s">
        <v>5543</v>
      </c>
      <c r="B903" s="4">
        <v>44368</v>
      </c>
      <c r="C903" s="2" t="s">
        <v>5544</v>
      </c>
      <c r="D903" t="s">
        <v>6161</v>
      </c>
      <c r="E903" s="2">
        <v>6</v>
      </c>
      <c r="F903" s="2" t="str">
        <f>_xlfn.XLOOKUP(C903,[1]customers!$A$1:$A$1001,[1]customers!$B$1:$B$1001,,0)</f>
        <v>Raphaela Schankelborg</v>
      </c>
      <c r="G903" s="2" t="str">
        <f>IF(_xlfn.XLOOKUP(C903,[1]customers!$A$1:$A$1001,[1]customers!$C$1:$C$1001,,0)=0,"",_xlfn.XLOOKUP(C903,[1]customers!$A$1:$A$1001,[1]customers!$C$1:$C$1001,,0))</f>
        <v>rschankelborgot@ameblo.jp</v>
      </c>
      <c r="H903" s="2" t="str">
        <f>_xlfn.XLOOKUP(C903,[1]customers!A$1:A$1001,[1]customers!$G$1:$G$1001,,0)</f>
        <v>United States</v>
      </c>
      <c r="I903" t="str">
        <f>INDEX([1]products!$A$1:$G$49,MATCH([1]orders!$D903,[1]products!$A$1:$A$49,0),MATCH([1]orders!I$1,[1]products!$A$1:$G$1,0))</f>
        <v>Lib</v>
      </c>
      <c r="J903" t="str">
        <f>INDEX([1]products!$A$1:$G$49,MATCH([1]orders!$D903,[1]products!$A$1:$A$49,0),MATCH([1]orders!J$1,[1]products!$A$1:$G$1,0))</f>
        <v>L</v>
      </c>
      <c r="K903" s="11">
        <f>INDEX([1]products!$A$1:$G$49,MATCH([1]orders!$D903,[1]products!$A$1:$A$49,0),MATCH([1]orders!K$1,[1]products!$A$1:$G$1,0))</f>
        <v>0.5</v>
      </c>
      <c r="L903" s="3">
        <f>INDEX([1]products!$A$1:$G$49,MATCH([1]orders!$D903,[1]products!$A$1:$A$49,0),MATCH([1]orders!L$1,[1]products!$A$1:$G$1,0))</f>
        <v>9.51</v>
      </c>
      <c r="M903" s="3">
        <f>L903*E903</f>
        <v>57.06</v>
      </c>
      <c r="N903" t="str">
        <f>IF(I903="Rob","Robusta",IF(I903="Exc","Excelsa",IF(I903="Ara","Arabica",IF(I903="Lib","Liberica",""))))</f>
        <v>Liberica</v>
      </c>
      <c r="O903" t="str">
        <f>IF(J903="M","Medium",IF(J903="L","Light",IF(J903="D","Dark","")))</f>
        <v>Light</v>
      </c>
      <c r="P903" t="str">
        <f>_xlfn.XLOOKUP(C903,[1]customers!$A$1:$A$1001,[1]customers!$I$1:$I$1001,,0)</f>
        <v>Yes</v>
      </c>
    </row>
    <row r="904" spans="1:16" x14ac:dyDescent="0.25">
      <c r="A904" s="2" t="s">
        <v>4499</v>
      </c>
      <c r="B904" s="4">
        <v>44369</v>
      </c>
      <c r="C904" s="2" t="s">
        <v>4500</v>
      </c>
      <c r="D904" t="s">
        <v>6139</v>
      </c>
      <c r="E904" s="2">
        <v>3</v>
      </c>
      <c r="F904" s="2" t="str">
        <f>_xlfn.XLOOKUP(C904,[1]customers!$A$1:$A$1001,[1]customers!$B$1:$B$1001,,0)</f>
        <v>Stearne Count</v>
      </c>
      <c r="G904" s="2" t="str">
        <f>IF(_xlfn.XLOOKUP(C904,[1]customers!$A$1:$A$1001,[1]customers!$C$1:$C$1001,,0)=0,"",_xlfn.XLOOKUP(C904,[1]customers!$A$1:$A$1001,[1]customers!$C$1:$C$1001,,0))</f>
        <v>scountjq@nba.com</v>
      </c>
      <c r="H904" s="2" t="str">
        <f>_xlfn.XLOOKUP(C904,[1]customers!A$1:A$1001,[1]customers!$G$1:$G$1001,,0)</f>
        <v>United States</v>
      </c>
      <c r="I904" t="str">
        <f>INDEX([1]products!$A$1:$G$49,MATCH([1]orders!$D904,[1]products!$A$1:$A$49,0),MATCH([1]orders!I$1,[1]products!$A$1:$G$1,0))</f>
        <v>Exc</v>
      </c>
      <c r="J904" t="str">
        <f>INDEX([1]products!$A$1:$G$49,MATCH([1]orders!$D904,[1]products!$A$1:$A$49,0),MATCH([1]orders!J$1,[1]products!$A$1:$G$1,0))</f>
        <v>M</v>
      </c>
      <c r="K904" s="11">
        <f>INDEX([1]products!$A$1:$G$49,MATCH([1]orders!$D904,[1]products!$A$1:$A$49,0),MATCH([1]orders!K$1,[1]products!$A$1:$G$1,0))</f>
        <v>0.5</v>
      </c>
      <c r="L904" s="3">
        <f>INDEX([1]products!$A$1:$G$49,MATCH([1]orders!$D904,[1]products!$A$1:$A$49,0),MATCH([1]orders!L$1,[1]products!$A$1:$G$1,0))</f>
        <v>8.25</v>
      </c>
      <c r="M904" s="3">
        <f>L904*E904</f>
        <v>24.75</v>
      </c>
      <c r="N904" t="str">
        <f>IF(I904="Rob","Robusta",IF(I904="Exc","Excelsa",IF(I904="Ara","Arabica",IF(I904="Lib","Liberica",""))))</f>
        <v>Excelsa</v>
      </c>
      <c r="O904" t="str">
        <f>IF(J904="M","Medium",IF(J904="L","Light",IF(J904="D","Dark","")))</f>
        <v>Medium</v>
      </c>
      <c r="P904" t="str">
        <f>_xlfn.XLOOKUP(C904,[1]customers!$A$1:$A$1001,[1]customers!$I$1:$I$1001,,0)</f>
        <v>No</v>
      </c>
    </row>
    <row r="905" spans="1:16" x14ac:dyDescent="0.25">
      <c r="A905" s="2" t="s">
        <v>570</v>
      </c>
      <c r="B905" s="4">
        <v>44370</v>
      </c>
      <c r="C905" s="2" t="s">
        <v>571</v>
      </c>
      <c r="D905" t="s">
        <v>6150</v>
      </c>
      <c r="E905" s="2">
        <v>3</v>
      </c>
      <c r="F905" s="2" t="str">
        <f>_xlfn.XLOOKUP(C905,[1]customers!$A$1:$A$1001,[1]customers!$B$1:$B$1001,,0)</f>
        <v>Patrice Trobe</v>
      </c>
      <c r="G905" s="2" t="str">
        <f>IF(_xlfn.XLOOKUP(C905,[1]customers!$A$1:$A$1001,[1]customers!$C$1:$C$1001,,0)=0,"",_xlfn.XLOOKUP(C905,[1]customers!$A$1:$A$1001,[1]customers!$C$1:$C$1001,,0))</f>
        <v>ptrobee@wunderground.com</v>
      </c>
      <c r="H905" s="2" t="str">
        <f>_xlfn.XLOOKUP(C905,[1]customers!A$1:A$1001,[1]customers!$G$1:$G$1001,,0)</f>
        <v>United States</v>
      </c>
      <c r="I905" t="str">
        <f>INDEX([1]products!$A$1:$G$49,MATCH([1]orders!$D905,[1]products!$A$1:$A$49,0),MATCH([1]orders!I$1,[1]products!$A$1:$G$1,0))</f>
        <v>Lib</v>
      </c>
      <c r="J905" t="str">
        <f>INDEX([1]products!$A$1:$G$49,MATCH([1]orders!$D905,[1]products!$A$1:$A$49,0),MATCH([1]orders!J$1,[1]products!$A$1:$G$1,0))</f>
        <v>D</v>
      </c>
      <c r="K905" s="11">
        <f>INDEX([1]products!$A$1:$G$49,MATCH([1]orders!$D905,[1]products!$A$1:$A$49,0),MATCH([1]orders!K$1,[1]products!$A$1:$G$1,0))</f>
        <v>0.2</v>
      </c>
      <c r="L905" s="3">
        <f>INDEX([1]products!$A$1:$G$49,MATCH([1]orders!$D905,[1]products!$A$1:$A$49,0),MATCH([1]orders!L$1,[1]products!$A$1:$G$1,0))</f>
        <v>3.8849999999999998</v>
      </c>
      <c r="M905" s="3">
        <f>L905*E905</f>
        <v>11.654999999999999</v>
      </c>
      <c r="N905" t="str">
        <f>IF(I905="Rob","Robusta",IF(I905="Exc","Excelsa",IF(I905="Ara","Arabica",IF(I905="Lib","Liberica",""))))</f>
        <v>Liberica</v>
      </c>
      <c r="O905" t="str">
        <f>IF(J905="M","Medium",IF(J905="L","Light",IF(J905="D","Dark","")))</f>
        <v>Dark</v>
      </c>
      <c r="P905" t="str">
        <f>_xlfn.XLOOKUP(C905,[1]customers!$A$1:$A$1001,[1]customers!$I$1:$I$1001,,0)</f>
        <v>Yes</v>
      </c>
    </row>
    <row r="906" spans="1:16" x14ac:dyDescent="0.25">
      <c r="A906" s="2" t="s">
        <v>1146</v>
      </c>
      <c r="B906" s="4">
        <v>44371</v>
      </c>
      <c r="C906" s="2" t="s">
        <v>1147</v>
      </c>
      <c r="D906" t="s">
        <v>6161</v>
      </c>
      <c r="E906" s="2">
        <v>4</v>
      </c>
      <c r="F906" s="2" t="str">
        <f>_xlfn.XLOOKUP(C906,[1]customers!$A$1:$A$1001,[1]customers!$B$1:$B$1001,,0)</f>
        <v>Brook Drage</v>
      </c>
      <c r="G906" s="2" t="str">
        <f>IF(_xlfn.XLOOKUP(C906,[1]customers!$A$1:$A$1001,[1]customers!$C$1:$C$1001,,0)=0,"",_xlfn.XLOOKUP(C906,[1]customers!$A$1:$A$1001,[1]customers!$C$1:$C$1001,,0))</f>
        <v>bdrage39@youku.com</v>
      </c>
      <c r="H906" s="2" t="str">
        <f>_xlfn.XLOOKUP(C906,[1]customers!A$1:A$1001,[1]customers!$G$1:$G$1001,,0)</f>
        <v>United States</v>
      </c>
      <c r="I906" t="str">
        <f>INDEX([1]products!$A$1:$G$49,MATCH([1]orders!$D906,[1]products!$A$1:$A$49,0),MATCH([1]orders!I$1,[1]products!$A$1:$G$1,0))</f>
        <v>Lib</v>
      </c>
      <c r="J906" t="str">
        <f>INDEX([1]products!$A$1:$G$49,MATCH([1]orders!$D906,[1]products!$A$1:$A$49,0),MATCH([1]orders!J$1,[1]products!$A$1:$G$1,0))</f>
        <v>L</v>
      </c>
      <c r="K906" s="11">
        <f>INDEX([1]products!$A$1:$G$49,MATCH([1]orders!$D906,[1]products!$A$1:$A$49,0),MATCH([1]orders!K$1,[1]products!$A$1:$G$1,0))</f>
        <v>0.5</v>
      </c>
      <c r="L906" s="3">
        <f>INDEX([1]products!$A$1:$G$49,MATCH([1]orders!$D906,[1]products!$A$1:$A$49,0),MATCH([1]orders!L$1,[1]products!$A$1:$G$1,0))</f>
        <v>9.51</v>
      </c>
      <c r="M906" s="3">
        <f>L906*E906</f>
        <v>38.04</v>
      </c>
      <c r="N906" t="str">
        <f>IF(I906="Rob","Robusta",IF(I906="Exc","Excelsa",IF(I906="Ara","Arabica",IF(I906="Lib","Liberica",""))))</f>
        <v>Liberica</v>
      </c>
      <c r="O906" t="str">
        <f>IF(J906="M","Medium",IF(J906="L","Light",IF(J906="D","Dark","")))</f>
        <v>Light</v>
      </c>
      <c r="P906" t="str">
        <f>_xlfn.XLOOKUP(C906,[1]customers!$A$1:$A$1001,[1]customers!$I$1:$I$1001,,0)</f>
        <v>No</v>
      </c>
    </row>
    <row r="907" spans="1:16" x14ac:dyDescent="0.25">
      <c r="A907" s="2" t="s">
        <v>3147</v>
      </c>
      <c r="B907" s="4">
        <v>44372</v>
      </c>
      <c r="C907" s="2" t="s">
        <v>3148</v>
      </c>
      <c r="D907" t="s">
        <v>6157</v>
      </c>
      <c r="E907" s="2">
        <v>1</v>
      </c>
      <c r="F907" s="2" t="str">
        <f>_xlfn.XLOOKUP(C907,[1]customers!$A$1:$A$1001,[1]customers!$B$1:$B$1001,,0)</f>
        <v>Alberto Hutchinson</v>
      </c>
      <c r="G907" s="2" t="str">
        <f>IF(_xlfn.XLOOKUP(C907,[1]customers!$A$1:$A$1001,[1]customers!$C$1:$C$1001,,0)=0,"",_xlfn.XLOOKUP(C907,[1]customers!$A$1:$A$1001,[1]customers!$C$1:$C$1001,,0))</f>
        <v>ahutchinsond2@imgur.com</v>
      </c>
      <c r="H907" s="2" t="str">
        <f>_xlfn.XLOOKUP(C907,[1]customers!A$1:A$1001,[1]customers!$G$1:$G$1001,,0)</f>
        <v>United States</v>
      </c>
      <c r="I907" t="str">
        <f>INDEX([1]products!$A$1:$G$49,MATCH([1]orders!$D907,[1]products!$A$1:$A$49,0),MATCH([1]orders!I$1,[1]products!$A$1:$G$1,0))</f>
        <v>Ara</v>
      </c>
      <c r="J907" t="str">
        <f>INDEX([1]products!$A$1:$G$49,MATCH([1]orders!$D907,[1]products!$A$1:$A$49,0),MATCH([1]orders!J$1,[1]products!$A$1:$G$1,0))</f>
        <v>M</v>
      </c>
      <c r="K907" s="11">
        <f>INDEX([1]products!$A$1:$G$49,MATCH([1]orders!$D907,[1]products!$A$1:$A$49,0),MATCH([1]orders!K$1,[1]products!$A$1:$G$1,0))</f>
        <v>0.5</v>
      </c>
      <c r="L907" s="3">
        <f>INDEX([1]products!$A$1:$G$49,MATCH([1]orders!$D907,[1]products!$A$1:$A$49,0),MATCH([1]orders!L$1,[1]products!$A$1:$G$1,0))</f>
        <v>6.75</v>
      </c>
      <c r="M907" s="3">
        <f>L907*E907</f>
        <v>6.75</v>
      </c>
      <c r="N907" t="str">
        <f>IF(I907="Rob","Robusta",IF(I907="Exc","Excelsa",IF(I907="Ara","Arabica",IF(I907="Lib","Liberica",""))))</f>
        <v>Arabica</v>
      </c>
      <c r="O907" t="str">
        <f>IF(J907="M","Medium",IF(J907="L","Light",IF(J907="D","Dark","")))</f>
        <v>Medium</v>
      </c>
      <c r="P907" t="str">
        <f>_xlfn.XLOOKUP(C907,[1]customers!$A$1:$A$1001,[1]customers!$I$1:$I$1001,,0)</f>
        <v>Yes</v>
      </c>
    </row>
    <row r="908" spans="1:16" x14ac:dyDescent="0.25">
      <c r="A908" s="2" t="s">
        <v>1659</v>
      </c>
      <c r="B908" s="4">
        <v>44373</v>
      </c>
      <c r="C908" s="2" t="s">
        <v>1660</v>
      </c>
      <c r="D908" t="s">
        <v>6144</v>
      </c>
      <c r="E908" s="2">
        <v>4</v>
      </c>
      <c r="F908" s="2" t="str">
        <f>_xlfn.XLOOKUP(C908,[1]customers!$A$1:$A$1001,[1]customers!$B$1:$B$1001,,0)</f>
        <v>Constance Halfhide</v>
      </c>
      <c r="G908" s="2" t="str">
        <f>IF(_xlfn.XLOOKUP(C908,[1]customers!$A$1:$A$1001,[1]customers!$C$1:$C$1001,,0)=0,"",_xlfn.XLOOKUP(C908,[1]customers!$A$1:$A$1001,[1]customers!$C$1:$C$1001,,0))</f>
        <v>chalfhide5s@google.ru</v>
      </c>
      <c r="H908" s="2" t="str">
        <f>_xlfn.XLOOKUP(C908,[1]customers!A$1:A$1001,[1]customers!$G$1:$G$1001,,0)</f>
        <v>Ireland</v>
      </c>
      <c r="I908" t="str">
        <f>INDEX([1]products!$A$1:$G$49,MATCH([1]orders!$D908,[1]products!$A$1:$A$49,0),MATCH([1]orders!I$1,[1]products!$A$1:$G$1,0))</f>
        <v>Exc</v>
      </c>
      <c r="J908" t="str">
        <f>INDEX([1]products!$A$1:$G$49,MATCH([1]orders!$D908,[1]products!$A$1:$A$49,0),MATCH([1]orders!J$1,[1]products!$A$1:$G$1,0))</f>
        <v>D</v>
      </c>
      <c r="K908" s="11">
        <f>INDEX([1]products!$A$1:$G$49,MATCH([1]orders!$D908,[1]products!$A$1:$A$49,0),MATCH([1]orders!K$1,[1]products!$A$1:$G$1,0))</f>
        <v>0.5</v>
      </c>
      <c r="L908" s="3">
        <f>INDEX([1]products!$A$1:$G$49,MATCH([1]orders!$D908,[1]products!$A$1:$A$49,0),MATCH([1]orders!L$1,[1]products!$A$1:$G$1,0))</f>
        <v>7.29</v>
      </c>
      <c r="M908" s="3">
        <f>L908*E908</f>
        <v>29.16</v>
      </c>
      <c r="N908" t="str">
        <f>IF(I908="Rob","Robusta",IF(I908="Exc","Excelsa",IF(I908="Ara","Arabica",IF(I908="Lib","Liberica",""))))</f>
        <v>Excelsa</v>
      </c>
      <c r="O908" t="str">
        <f>IF(J908="M","Medium",IF(J908="L","Light",IF(J908="D","Dark","")))</f>
        <v>Dark</v>
      </c>
      <c r="P908" t="str">
        <f>_xlfn.XLOOKUP(C908,[1]customers!$A$1:$A$1001,[1]customers!$I$1:$I$1001,,0)</f>
        <v>Yes</v>
      </c>
    </row>
    <row r="909" spans="1:16" x14ac:dyDescent="0.25">
      <c r="A909" s="2" t="s">
        <v>2148</v>
      </c>
      <c r="B909" s="4">
        <v>44374</v>
      </c>
      <c r="C909" s="2" t="s">
        <v>2149</v>
      </c>
      <c r="D909" t="s">
        <v>6171</v>
      </c>
      <c r="E909" s="2">
        <v>3</v>
      </c>
      <c r="F909" s="2" t="str">
        <f>_xlfn.XLOOKUP(C909,[1]customers!$A$1:$A$1001,[1]customers!$B$1:$B$1001,,0)</f>
        <v>Micki Fero</v>
      </c>
      <c r="G909" s="2" t="str">
        <f>IF(_xlfn.XLOOKUP(C909,[1]customers!$A$1:$A$1001,[1]customers!$C$1:$C$1001,,0)=0,"",_xlfn.XLOOKUP(C909,[1]customers!$A$1:$A$1001,[1]customers!$C$1:$C$1001,,0))</f>
        <v/>
      </c>
      <c r="H909" s="2" t="str">
        <f>_xlfn.XLOOKUP(C909,[1]customers!A$1:A$1001,[1]customers!$G$1:$G$1001,,0)</f>
        <v>United States</v>
      </c>
      <c r="I909" t="str">
        <f>INDEX([1]products!$A$1:$G$49,MATCH([1]orders!$D909,[1]products!$A$1:$A$49,0),MATCH([1]orders!I$1,[1]products!$A$1:$G$1,0))</f>
        <v>Exc</v>
      </c>
      <c r="J909" t="str">
        <f>INDEX([1]products!$A$1:$G$49,MATCH([1]orders!$D909,[1]products!$A$1:$A$49,0),MATCH([1]orders!J$1,[1]products!$A$1:$G$1,0))</f>
        <v>L</v>
      </c>
      <c r="K909" s="11">
        <f>INDEX([1]products!$A$1:$G$49,MATCH([1]orders!$D909,[1]products!$A$1:$A$49,0),MATCH([1]orders!K$1,[1]products!$A$1:$G$1,0))</f>
        <v>1</v>
      </c>
      <c r="L909" s="3">
        <f>INDEX([1]products!$A$1:$G$49,MATCH([1]orders!$D909,[1]products!$A$1:$A$49,0),MATCH([1]orders!L$1,[1]products!$A$1:$G$1,0))</f>
        <v>14.85</v>
      </c>
      <c r="M909" s="3">
        <f>L909*E909</f>
        <v>44.55</v>
      </c>
      <c r="N909" t="str">
        <f>IF(I909="Rob","Robusta",IF(I909="Exc","Excelsa",IF(I909="Ara","Arabica",IF(I909="Lib","Liberica",""))))</f>
        <v>Excelsa</v>
      </c>
      <c r="O909" t="str">
        <f>IF(J909="M","Medium",IF(J909="L","Light",IF(J909="D","Dark","")))</f>
        <v>Light</v>
      </c>
      <c r="P909" t="str">
        <f>_xlfn.XLOOKUP(C909,[1]customers!$A$1:$A$1001,[1]customers!$I$1:$I$1001,,0)</f>
        <v>No</v>
      </c>
    </row>
    <row r="910" spans="1:16" x14ac:dyDescent="0.25">
      <c r="A910" s="2" t="s">
        <v>2792</v>
      </c>
      <c r="B910" s="4">
        <v>44375</v>
      </c>
      <c r="C910" s="2" t="s">
        <v>2793</v>
      </c>
      <c r="D910" t="s">
        <v>6175</v>
      </c>
      <c r="E910" s="2">
        <v>2</v>
      </c>
      <c r="F910" s="2" t="str">
        <f>_xlfn.XLOOKUP(C910,[1]customers!$A$1:$A$1001,[1]customers!$B$1:$B$1001,,0)</f>
        <v>Felice Miell</v>
      </c>
      <c r="G910" s="2" t="str">
        <f>IF(_xlfn.XLOOKUP(C910,[1]customers!$A$1:$A$1001,[1]customers!$C$1:$C$1001,,0)=0,"",_xlfn.XLOOKUP(C910,[1]customers!$A$1:$A$1001,[1]customers!$C$1:$C$1001,,0))</f>
        <v>fmiellbc@spiegel.de</v>
      </c>
      <c r="H910" s="2" t="str">
        <f>_xlfn.XLOOKUP(C910,[1]customers!A$1:A$1001,[1]customers!$G$1:$G$1001,,0)</f>
        <v>United States</v>
      </c>
      <c r="I910" t="str">
        <f>INDEX([1]products!$A$1:$G$49,MATCH([1]orders!$D910,[1]products!$A$1:$A$49,0),MATCH([1]orders!I$1,[1]products!$A$1:$G$1,0))</f>
        <v>Ara</v>
      </c>
      <c r="J910" t="str">
        <f>INDEX([1]products!$A$1:$G$49,MATCH([1]orders!$D910,[1]products!$A$1:$A$49,0),MATCH([1]orders!J$1,[1]products!$A$1:$G$1,0))</f>
        <v>M</v>
      </c>
      <c r="K910" s="11">
        <f>INDEX([1]products!$A$1:$G$49,MATCH([1]orders!$D910,[1]products!$A$1:$A$49,0),MATCH([1]orders!K$1,[1]products!$A$1:$G$1,0))</f>
        <v>2.5</v>
      </c>
      <c r="L910" s="3">
        <f>INDEX([1]products!$A$1:$G$49,MATCH([1]orders!$D910,[1]products!$A$1:$A$49,0),MATCH([1]orders!L$1,[1]products!$A$1:$G$1,0))</f>
        <v>25.874999999999996</v>
      </c>
      <c r="M910" s="3">
        <f>L910*E910</f>
        <v>51.749999999999993</v>
      </c>
      <c r="N910" t="str">
        <f>IF(I910="Rob","Robusta",IF(I910="Exc","Excelsa",IF(I910="Ara","Arabica",IF(I910="Lib","Liberica",""))))</f>
        <v>Arabica</v>
      </c>
      <c r="O910" t="str">
        <f>IF(J910="M","Medium",IF(J910="L","Light",IF(J910="D","Dark","")))</f>
        <v>Medium</v>
      </c>
      <c r="P910" t="str">
        <f>_xlfn.XLOOKUP(C910,[1]customers!$A$1:$A$1001,[1]customers!$I$1:$I$1001,,0)</f>
        <v>Yes</v>
      </c>
    </row>
    <row r="911" spans="1:16" x14ac:dyDescent="0.25">
      <c r="A911" s="2" t="s">
        <v>5705</v>
      </c>
      <c r="B911" s="4">
        <v>44376</v>
      </c>
      <c r="C911" s="2" t="s">
        <v>5706</v>
      </c>
      <c r="D911" t="s">
        <v>6155</v>
      </c>
      <c r="E911" s="2">
        <v>6</v>
      </c>
      <c r="F911" s="2" t="str">
        <f>_xlfn.XLOOKUP(C911,[1]customers!$A$1:$A$1001,[1]customers!$B$1:$B$1001,,0)</f>
        <v>Charin Maplethorp</v>
      </c>
      <c r="G911" s="2" t="str">
        <f>IF(_xlfn.XLOOKUP(C911,[1]customers!$A$1:$A$1001,[1]customers!$C$1:$C$1001,,0)=0,"",_xlfn.XLOOKUP(C911,[1]customers!$A$1:$A$1001,[1]customers!$C$1:$C$1001,,0))</f>
        <v/>
      </c>
      <c r="H911" s="2" t="str">
        <f>_xlfn.XLOOKUP(C911,[1]customers!A$1:A$1001,[1]customers!$G$1:$G$1001,,0)</f>
        <v>United States</v>
      </c>
      <c r="I911" t="str">
        <f>INDEX([1]products!$A$1:$G$49,MATCH([1]orders!$D911,[1]products!$A$1:$A$49,0),MATCH([1]orders!I$1,[1]products!$A$1:$G$1,0))</f>
        <v>Ara</v>
      </c>
      <c r="J911" t="str">
        <f>INDEX([1]products!$A$1:$G$49,MATCH([1]orders!$D911,[1]products!$A$1:$A$49,0),MATCH([1]orders!J$1,[1]products!$A$1:$G$1,0))</f>
        <v>M</v>
      </c>
      <c r="K911" s="11">
        <f>INDEX([1]products!$A$1:$G$49,MATCH([1]orders!$D911,[1]products!$A$1:$A$49,0),MATCH([1]orders!K$1,[1]products!$A$1:$G$1,0))</f>
        <v>1</v>
      </c>
      <c r="L911" s="3">
        <f>INDEX([1]products!$A$1:$G$49,MATCH([1]orders!$D911,[1]products!$A$1:$A$49,0),MATCH([1]orders!L$1,[1]products!$A$1:$G$1,0))</f>
        <v>11.25</v>
      </c>
      <c r="M911" s="3">
        <f>L911*E911</f>
        <v>67.5</v>
      </c>
      <c r="N911" t="str">
        <f>IF(I911="Rob","Robusta",IF(I911="Exc","Excelsa",IF(I911="Ara","Arabica",IF(I911="Lib","Liberica",""))))</f>
        <v>Arabica</v>
      </c>
      <c r="O911" t="str">
        <f>IF(J911="M","Medium",IF(J911="L","Light",IF(J911="D","Dark","")))</f>
        <v>Medium</v>
      </c>
      <c r="P911" t="str">
        <f>_xlfn.XLOOKUP(C911,[1]customers!$A$1:$A$1001,[1]customers!$I$1:$I$1001,,0)</f>
        <v>Yes</v>
      </c>
    </row>
    <row r="912" spans="1:16" x14ac:dyDescent="0.25">
      <c r="A912" s="2" t="s">
        <v>3487</v>
      </c>
      <c r="B912" s="4">
        <v>44377</v>
      </c>
      <c r="C912" s="2" t="s">
        <v>3488</v>
      </c>
      <c r="D912" t="s">
        <v>6138</v>
      </c>
      <c r="E912" s="2">
        <v>6</v>
      </c>
      <c r="F912" s="2" t="str">
        <f>_xlfn.XLOOKUP(C912,[1]customers!$A$1:$A$1001,[1]customers!$B$1:$B$1001,,0)</f>
        <v>Donny Fries</v>
      </c>
      <c r="G912" s="2" t="str">
        <f>IF(_xlfn.XLOOKUP(C912,[1]customers!$A$1:$A$1001,[1]customers!$C$1:$C$1001,,0)=0,"",_xlfn.XLOOKUP(C912,[1]customers!$A$1:$A$1001,[1]customers!$C$1:$C$1001,,0))</f>
        <v>dfrieseq@cargocollective.com</v>
      </c>
      <c r="H912" s="2" t="str">
        <f>_xlfn.XLOOKUP(C912,[1]customers!A$1:A$1001,[1]customers!$G$1:$G$1001,,0)</f>
        <v>United States</v>
      </c>
      <c r="I912" t="str">
        <f>INDEX([1]products!$A$1:$G$49,MATCH([1]orders!$D912,[1]products!$A$1:$A$49,0),MATCH([1]orders!I$1,[1]products!$A$1:$G$1,0))</f>
        <v>Rob</v>
      </c>
      <c r="J912" t="str">
        <f>INDEX([1]products!$A$1:$G$49,MATCH([1]orders!$D912,[1]products!$A$1:$A$49,0),MATCH([1]orders!J$1,[1]products!$A$1:$G$1,0))</f>
        <v>M</v>
      </c>
      <c r="K912" s="11">
        <f>INDEX([1]products!$A$1:$G$49,MATCH([1]orders!$D912,[1]products!$A$1:$A$49,0),MATCH([1]orders!K$1,[1]products!$A$1:$G$1,0))</f>
        <v>1</v>
      </c>
      <c r="L912" s="3">
        <f>INDEX([1]products!$A$1:$G$49,MATCH([1]orders!$D912,[1]products!$A$1:$A$49,0),MATCH([1]orders!L$1,[1]products!$A$1:$G$1,0))</f>
        <v>9.9499999999999993</v>
      </c>
      <c r="M912" s="3">
        <f>L912*E912</f>
        <v>59.699999999999996</v>
      </c>
      <c r="N912" t="str">
        <f>IF(I912="Rob","Robusta",IF(I912="Exc","Excelsa",IF(I912="Ara","Arabica",IF(I912="Lib","Liberica",""))))</f>
        <v>Robusta</v>
      </c>
      <c r="O912" t="str">
        <f>IF(J912="M","Medium",IF(J912="L","Light",IF(J912="D","Dark","")))</f>
        <v>Medium</v>
      </c>
      <c r="P912" t="str">
        <f>_xlfn.XLOOKUP(C912,[1]customers!$A$1:$A$1001,[1]customers!$I$1:$I$1001,,0)</f>
        <v>No</v>
      </c>
    </row>
    <row r="913" spans="1:16" x14ac:dyDescent="0.25">
      <c r="A913" s="2" t="s">
        <v>5926</v>
      </c>
      <c r="B913" s="4">
        <v>44378</v>
      </c>
      <c r="C913" s="2" t="s">
        <v>5927</v>
      </c>
      <c r="D913" t="s">
        <v>6177</v>
      </c>
      <c r="E913" s="2">
        <v>1</v>
      </c>
      <c r="F913" s="2" t="str">
        <f>_xlfn.XLOOKUP(C913,[1]customers!$A$1:$A$1001,[1]customers!$B$1:$B$1001,,0)</f>
        <v>Morly Rocks</v>
      </c>
      <c r="G913" s="2" t="str">
        <f>IF(_xlfn.XLOOKUP(C913,[1]customers!$A$1:$A$1001,[1]customers!$C$1:$C$1001,,0)=0,"",_xlfn.XLOOKUP(C913,[1]customers!$A$1:$A$1001,[1]customers!$C$1:$C$1001,,0))</f>
        <v>mrocksqq@exblog.jp</v>
      </c>
      <c r="H913" s="2" t="str">
        <f>_xlfn.XLOOKUP(C913,[1]customers!A$1:A$1001,[1]customers!$G$1:$G$1001,,0)</f>
        <v>Ireland</v>
      </c>
      <c r="I913" t="str">
        <f>INDEX([1]products!$A$1:$G$49,MATCH([1]orders!$D913,[1]products!$A$1:$A$49,0),MATCH([1]orders!I$1,[1]products!$A$1:$G$1,0))</f>
        <v>Rob</v>
      </c>
      <c r="J913" t="str">
        <f>INDEX([1]products!$A$1:$G$49,MATCH([1]orders!$D913,[1]products!$A$1:$A$49,0),MATCH([1]orders!J$1,[1]products!$A$1:$G$1,0))</f>
        <v>D</v>
      </c>
      <c r="K913" s="11">
        <f>INDEX([1]products!$A$1:$G$49,MATCH([1]orders!$D913,[1]products!$A$1:$A$49,0),MATCH([1]orders!K$1,[1]products!$A$1:$G$1,0))</f>
        <v>1</v>
      </c>
      <c r="L913" s="3">
        <f>INDEX([1]products!$A$1:$G$49,MATCH([1]orders!$D913,[1]products!$A$1:$A$49,0),MATCH([1]orders!L$1,[1]products!$A$1:$G$1,0))</f>
        <v>8.9499999999999993</v>
      </c>
      <c r="M913" s="3">
        <f>L913*E913</f>
        <v>8.9499999999999993</v>
      </c>
      <c r="N913" t="str">
        <f>IF(I913="Rob","Robusta",IF(I913="Exc","Excelsa",IF(I913="Ara","Arabica",IF(I913="Lib","Liberica",""))))</f>
        <v>Robusta</v>
      </c>
      <c r="O913" t="str">
        <f>IF(J913="M","Medium",IF(J913="L","Light",IF(J913="D","Dark","")))</f>
        <v>Dark</v>
      </c>
      <c r="P913" t="str">
        <f>_xlfn.XLOOKUP(C913,[1]customers!$A$1:$A$1001,[1]customers!$I$1:$I$1001,,0)</f>
        <v>Yes</v>
      </c>
    </row>
    <row r="914" spans="1:16" x14ac:dyDescent="0.25">
      <c r="A914" s="2" t="s">
        <v>860</v>
      </c>
      <c r="B914" s="4">
        <v>44379</v>
      </c>
      <c r="C914" s="2" t="s">
        <v>861</v>
      </c>
      <c r="D914" t="s">
        <v>6173</v>
      </c>
      <c r="E914" s="2">
        <v>1</v>
      </c>
      <c r="F914" s="2" t="str">
        <f>_xlfn.XLOOKUP(C914,[1]customers!$A$1:$A$1001,[1]customers!$B$1:$B$1001,,0)</f>
        <v>Belvia Umpleby</v>
      </c>
      <c r="G914" s="2" t="str">
        <f>IF(_xlfn.XLOOKUP(C914,[1]customers!$A$1:$A$1001,[1]customers!$C$1:$C$1001,,0)=0,"",_xlfn.XLOOKUP(C914,[1]customers!$A$1:$A$1001,[1]customers!$C$1:$C$1001,,0))</f>
        <v>bumpleby1u@soundcloud.com</v>
      </c>
      <c r="H914" s="2" t="str">
        <f>_xlfn.XLOOKUP(C914,[1]customers!A$1:A$1001,[1]customers!$G$1:$G$1001,,0)</f>
        <v>United States</v>
      </c>
      <c r="I914" t="str">
        <f>INDEX([1]products!$A$1:$G$49,MATCH([1]orders!$D914,[1]products!$A$1:$A$49,0),MATCH([1]orders!I$1,[1]products!$A$1:$G$1,0))</f>
        <v>Rob</v>
      </c>
      <c r="J914" t="str">
        <f>INDEX([1]products!$A$1:$G$49,MATCH([1]orders!$D914,[1]products!$A$1:$A$49,0),MATCH([1]orders!J$1,[1]products!$A$1:$G$1,0))</f>
        <v>L</v>
      </c>
      <c r="K914" s="11">
        <f>INDEX([1]products!$A$1:$G$49,MATCH([1]orders!$D914,[1]products!$A$1:$A$49,0),MATCH([1]orders!K$1,[1]products!$A$1:$G$1,0))</f>
        <v>0.5</v>
      </c>
      <c r="L914" s="3">
        <f>INDEX([1]products!$A$1:$G$49,MATCH([1]orders!$D914,[1]products!$A$1:$A$49,0),MATCH([1]orders!L$1,[1]products!$A$1:$G$1,0))</f>
        <v>7.169999999999999</v>
      </c>
      <c r="M914" s="3">
        <f>L914*E914</f>
        <v>7.169999999999999</v>
      </c>
      <c r="N914" t="str">
        <f>IF(I914="Rob","Robusta",IF(I914="Exc","Excelsa",IF(I914="Ara","Arabica",IF(I914="Lib","Liberica",""))))</f>
        <v>Robusta</v>
      </c>
      <c r="O914" t="str">
        <f>IF(J914="M","Medium",IF(J914="L","Light",IF(J914="D","Dark","")))</f>
        <v>Light</v>
      </c>
      <c r="P914" t="str">
        <f>_xlfn.XLOOKUP(C914,[1]customers!$A$1:$A$1001,[1]customers!$I$1:$I$1001,,0)</f>
        <v>Yes</v>
      </c>
    </row>
    <row r="915" spans="1:16" x14ac:dyDescent="0.25">
      <c r="A915" s="2" t="s">
        <v>3648</v>
      </c>
      <c r="B915" s="4">
        <v>44380</v>
      </c>
      <c r="C915" s="2" t="s">
        <v>3649</v>
      </c>
      <c r="D915" t="s">
        <v>6140</v>
      </c>
      <c r="E915" s="2">
        <v>3</v>
      </c>
      <c r="F915" s="2" t="str">
        <f>_xlfn.XLOOKUP(C915,[1]customers!$A$1:$A$1001,[1]customers!$B$1:$B$1001,,0)</f>
        <v>Reamonn Aynold</v>
      </c>
      <c r="G915" s="2" t="str">
        <f>IF(_xlfn.XLOOKUP(C915,[1]customers!$A$1:$A$1001,[1]customers!$C$1:$C$1001,,0)=0,"",_xlfn.XLOOKUP(C915,[1]customers!$A$1:$A$1001,[1]customers!$C$1:$C$1001,,0))</f>
        <v>raynoldfj@ustream.tv</v>
      </c>
      <c r="H915" s="2" t="str">
        <f>_xlfn.XLOOKUP(C915,[1]customers!A$1:A$1001,[1]customers!$G$1:$G$1001,,0)</f>
        <v>United States</v>
      </c>
      <c r="I915" t="str">
        <f>INDEX([1]products!$A$1:$G$49,MATCH([1]orders!$D915,[1]products!$A$1:$A$49,0),MATCH([1]orders!I$1,[1]products!$A$1:$G$1,0))</f>
        <v>Ara</v>
      </c>
      <c r="J915" t="str">
        <f>INDEX([1]products!$A$1:$G$49,MATCH([1]orders!$D915,[1]products!$A$1:$A$49,0),MATCH([1]orders!J$1,[1]products!$A$1:$G$1,0))</f>
        <v>L</v>
      </c>
      <c r="K915" s="11">
        <f>INDEX([1]products!$A$1:$G$49,MATCH([1]orders!$D915,[1]products!$A$1:$A$49,0),MATCH([1]orders!K$1,[1]products!$A$1:$G$1,0))</f>
        <v>1</v>
      </c>
      <c r="L915" s="3">
        <f>INDEX([1]products!$A$1:$G$49,MATCH([1]orders!$D915,[1]products!$A$1:$A$49,0),MATCH([1]orders!L$1,[1]products!$A$1:$G$1,0))</f>
        <v>12.95</v>
      </c>
      <c r="M915" s="3">
        <f>L915*E915</f>
        <v>38.849999999999994</v>
      </c>
      <c r="N915" t="str">
        <f>IF(I915="Rob","Robusta",IF(I915="Exc","Excelsa",IF(I915="Ara","Arabica",IF(I915="Lib","Liberica",""))))</f>
        <v>Arabica</v>
      </c>
      <c r="O915" t="str">
        <f>IF(J915="M","Medium",IF(J915="L","Light",IF(J915="D","Dark","")))</f>
        <v>Light</v>
      </c>
      <c r="P915" t="str">
        <f>_xlfn.XLOOKUP(C915,[1]customers!$A$1:$A$1001,[1]customers!$I$1:$I$1001,,0)</f>
        <v>Yes</v>
      </c>
    </row>
    <row r="916" spans="1:16" x14ac:dyDescent="0.25">
      <c r="A916" s="2" t="s">
        <v>3402</v>
      </c>
      <c r="B916" s="4">
        <v>44381</v>
      </c>
      <c r="C916" s="2" t="s">
        <v>3403</v>
      </c>
      <c r="D916" t="s">
        <v>6173</v>
      </c>
      <c r="E916" s="2">
        <v>3</v>
      </c>
      <c r="F916" s="2" t="str">
        <f>_xlfn.XLOOKUP(C916,[1]customers!$A$1:$A$1001,[1]customers!$B$1:$B$1001,,0)</f>
        <v>Tildie Tilzey</v>
      </c>
      <c r="G916" s="2" t="str">
        <f>IF(_xlfn.XLOOKUP(C916,[1]customers!$A$1:$A$1001,[1]customers!$C$1:$C$1001,,0)=0,"",_xlfn.XLOOKUP(C916,[1]customers!$A$1:$A$1001,[1]customers!$C$1:$C$1001,,0))</f>
        <v>ttilzeyeb@hostgator.com</v>
      </c>
      <c r="H916" s="2" t="str">
        <f>_xlfn.XLOOKUP(C916,[1]customers!A$1:A$1001,[1]customers!$G$1:$G$1001,,0)</f>
        <v>United States</v>
      </c>
      <c r="I916" t="str">
        <f>INDEX([1]products!$A$1:$G$49,MATCH([1]orders!$D916,[1]products!$A$1:$A$49,0),MATCH([1]orders!I$1,[1]products!$A$1:$G$1,0))</f>
        <v>Rob</v>
      </c>
      <c r="J916" t="str">
        <f>INDEX([1]products!$A$1:$G$49,MATCH([1]orders!$D916,[1]products!$A$1:$A$49,0),MATCH([1]orders!J$1,[1]products!$A$1:$G$1,0))</f>
        <v>L</v>
      </c>
      <c r="K916" s="11">
        <f>INDEX([1]products!$A$1:$G$49,MATCH([1]orders!$D916,[1]products!$A$1:$A$49,0),MATCH([1]orders!K$1,[1]products!$A$1:$G$1,0))</f>
        <v>0.5</v>
      </c>
      <c r="L916" s="3">
        <f>INDEX([1]products!$A$1:$G$49,MATCH([1]orders!$D916,[1]products!$A$1:$A$49,0),MATCH([1]orders!L$1,[1]products!$A$1:$G$1,0))</f>
        <v>7.169999999999999</v>
      </c>
      <c r="M916" s="3">
        <f>L916*E916</f>
        <v>21.509999999999998</v>
      </c>
      <c r="N916" t="str">
        <f>IF(I916="Rob","Robusta",IF(I916="Exc","Excelsa",IF(I916="Ara","Arabica",IF(I916="Lib","Liberica",""))))</f>
        <v>Robusta</v>
      </c>
      <c r="O916" t="str">
        <f>IF(J916="M","Medium",IF(J916="L","Light",IF(J916="D","Dark","")))</f>
        <v>Light</v>
      </c>
      <c r="P916" t="str">
        <f>_xlfn.XLOOKUP(C916,[1]customers!$A$1:$A$1001,[1]customers!$I$1:$I$1001,,0)</f>
        <v>No</v>
      </c>
    </row>
    <row r="917" spans="1:16" x14ac:dyDescent="0.25">
      <c r="A917" s="2" t="s">
        <v>5809</v>
      </c>
      <c r="B917" s="4">
        <v>44382</v>
      </c>
      <c r="C917" s="2" t="s">
        <v>5810</v>
      </c>
      <c r="D917" t="s">
        <v>6180</v>
      </c>
      <c r="E917" s="2">
        <v>2</v>
      </c>
      <c r="F917" s="2" t="str">
        <f>_xlfn.XLOOKUP(C917,[1]customers!$A$1:$A$1001,[1]customers!$B$1:$B$1001,,0)</f>
        <v>Henderson Crowne</v>
      </c>
      <c r="G917" s="2" t="str">
        <f>IF(_xlfn.XLOOKUP(C917,[1]customers!$A$1:$A$1001,[1]customers!$C$1:$C$1001,,0)=0,"",_xlfn.XLOOKUP(C917,[1]customers!$A$1:$A$1001,[1]customers!$C$1:$C$1001,,0))</f>
        <v>hcrowneq5@wufoo.com</v>
      </c>
      <c r="H917" s="2" t="str">
        <f>_xlfn.XLOOKUP(C917,[1]customers!A$1:A$1001,[1]customers!$G$1:$G$1001,,0)</f>
        <v>Ireland</v>
      </c>
      <c r="I917" t="str">
        <f>INDEX([1]products!$A$1:$G$49,MATCH([1]orders!$D917,[1]products!$A$1:$A$49,0),MATCH([1]orders!I$1,[1]products!$A$1:$G$1,0))</f>
        <v>Ara</v>
      </c>
      <c r="J917" t="str">
        <f>INDEX([1]products!$A$1:$G$49,MATCH([1]orders!$D917,[1]products!$A$1:$A$49,0),MATCH([1]orders!J$1,[1]products!$A$1:$G$1,0))</f>
        <v>L</v>
      </c>
      <c r="K917" s="11">
        <f>INDEX([1]products!$A$1:$G$49,MATCH([1]orders!$D917,[1]products!$A$1:$A$49,0),MATCH([1]orders!K$1,[1]products!$A$1:$G$1,0))</f>
        <v>0.5</v>
      </c>
      <c r="L917" s="3">
        <f>INDEX([1]products!$A$1:$G$49,MATCH([1]orders!$D917,[1]products!$A$1:$A$49,0),MATCH([1]orders!L$1,[1]products!$A$1:$G$1,0))</f>
        <v>7.77</v>
      </c>
      <c r="M917" s="3">
        <f>L917*E917</f>
        <v>15.54</v>
      </c>
      <c r="N917" t="str">
        <f>IF(I917="Rob","Robusta",IF(I917="Exc","Excelsa",IF(I917="Ara","Arabica",IF(I917="Lib","Liberica",""))))</f>
        <v>Arabica</v>
      </c>
      <c r="O917" t="str">
        <f>IF(J917="M","Medium",IF(J917="L","Light",IF(J917="D","Dark","")))</f>
        <v>Light</v>
      </c>
      <c r="P917" t="str">
        <f>_xlfn.XLOOKUP(C917,[1]customers!$A$1:$A$1001,[1]customers!$I$1:$I$1001,,0)</f>
        <v>Yes</v>
      </c>
    </row>
    <row r="918" spans="1:16" x14ac:dyDescent="0.25">
      <c r="A918" s="2" t="s">
        <v>5380</v>
      </c>
      <c r="B918" s="4">
        <v>44383</v>
      </c>
      <c r="C918" s="2" t="s">
        <v>5428</v>
      </c>
      <c r="D918" t="s">
        <v>6157</v>
      </c>
      <c r="E918" s="2">
        <v>1</v>
      </c>
      <c r="F918" s="2" t="str">
        <f>_xlfn.XLOOKUP(C918,[1]customers!$A$1:$A$1001,[1]customers!$B$1:$B$1001,,0)</f>
        <v>Modesty MacConnechie</v>
      </c>
      <c r="G918" s="2" t="str">
        <f>IF(_xlfn.XLOOKUP(C918,[1]customers!$A$1:$A$1001,[1]customers!$C$1:$C$1001,,0)=0,"",_xlfn.XLOOKUP(C918,[1]customers!$A$1:$A$1001,[1]customers!$C$1:$C$1001,,0))</f>
        <v>mmacconnechieo9@reuters.com</v>
      </c>
      <c r="H918" s="2" t="str">
        <f>_xlfn.XLOOKUP(C918,[1]customers!A$1:A$1001,[1]customers!$G$1:$G$1001,,0)</f>
        <v>United States</v>
      </c>
      <c r="I918" t="str">
        <f>INDEX([1]products!$A$1:$G$49,MATCH([1]orders!$D918,[1]products!$A$1:$A$49,0),MATCH([1]orders!I$1,[1]products!$A$1:$G$1,0))</f>
        <v>Ara</v>
      </c>
      <c r="J918" t="str">
        <f>INDEX([1]products!$A$1:$G$49,MATCH([1]orders!$D918,[1]products!$A$1:$A$49,0),MATCH([1]orders!J$1,[1]products!$A$1:$G$1,0))</f>
        <v>M</v>
      </c>
      <c r="K918" s="11">
        <f>INDEX([1]products!$A$1:$G$49,MATCH([1]orders!$D918,[1]products!$A$1:$A$49,0),MATCH([1]orders!K$1,[1]products!$A$1:$G$1,0))</f>
        <v>0.5</v>
      </c>
      <c r="L918" s="3">
        <f>INDEX([1]products!$A$1:$G$49,MATCH([1]orders!$D918,[1]products!$A$1:$A$49,0),MATCH([1]orders!L$1,[1]products!$A$1:$G$1,0))</f>
        <v>6.75</v>
      </c>
      <c r="M918" s="3">
        <f>L918*E918</f>
        <v>6.75</v>
      </c>
      <c r="N918" t="str">
        <f>IF(I918="Rob","Robusta",IF(I918="Exc","Excelsa",IF(I918="Ara","Arabica",IF(I918="Lib","Liberica",""))))</f>
        <v>Arabica</v>
      </c>
      <c r="O918" t="str">
        <f>IF(J918="M","Medium",IF(J918="L","Light",IF(J918="D","Dark","")))</f>
        <v>Medium</v>
      </c>
      <c r="P918" t="str">
        <f>_xlfn.XLOOKUP(C918,[1]customers!$A$1:$A$1001,[1]customers!$I$1:$I$1001,,0)</f>
        <v>Yes</v>
      </c>
    </row>
    <row r="919" spans="1:16" x14ac:dyDescent="0.25">
      <c r="A919" s="2" t="s">
        <v>1940</v>
      </c>
      <c r="B919" s="4">
        <v>44384</v>
      </c>
      <c r="C919" s="2" t="s">
        <v>1941</v>
      </c>
      <c r="D919" t="s">
        <v>6185</v>
      </c>
      <c r="E919" s="2">
        <v>1</v>
      </c>
      <c r="F919" s="2" t="str">
        <f>_xlfn.XLOOKUP(C919,[1]customers!$A$1:$A$1001,[1]customers!$B$1:$B$1001,,0)</f>
        <v>Denyse O'Calleran</v>
      </c>
      <c r="G919" s="2" t="str">
        <f>IF(_xlfn.XLOOKUP(C919,[1]customers!$A$1:$A$1001,[1]customers!$C$1:$C$1001,,0)=0,"",_xlfn.XLOOKUP(C919,[1]customers!$A$1:$A$1001,[1]customers!$C$1:$C$1001,,0))</f>
        <v>docalleran75@ucla.edu</v>
      </c>
      <c r="H919" s="2" t="str">
        <f>_xlfn.XLOOKUP(C919,[1]customers!A$1:A$1001,[1]customers!$G$1:$G$1001,,0)</f>
        <v>United States</v>
      </c>
      <c r="I919" t="str">
        <f>INDEX([1]products!$A$1:$G$49,MATCH([1]orders!$D919,[1]products!$A$1:$A$49,0),MATCH([1]orders!I$1,[1]products!$A$1:$G$1,0))</f>
        <v>Exc</v>
      </c>
      <c r="J919" t="str">
        <f>INDEX([1]products!$A$1:$G$49,MATCH([1]orders!$D919,[1]products!$A$1:$A$49,0),MATCH([1]orders!J$1,[1]products!$A$1:$G$1,0))</f>
        <v>D</v>
      </c>
      <c r="K919" s="11">
        <f>INDEX([1]products!$A$1:$G$49,MATCH([1]orders!$D919,[1]products!$A$1:$A$49,0),MATCH([1]orders!K$1,[1]products!$A$1:$G$1,0))</f>
        <v>2.5</v>
      </c>
      <c r="L919" s="3">
        <f>INDEX([1]products!$A$1:$G$49,MATCH([1]orders!$D919,[1]products!$A$1:$A$49,0),MATCH([1]orders!L$1,[1]products!$A$1:$G$1,0))</f>
        <v>27.945</v>
      </c>
      <c r="M919" s="3">
        <f>L919*E919</f>
        <v>27.945</v>
      </c>
      <c r="N919" t="str">
        <f>IF(I919="Rob","Robusta",IF(I919="Exc","Excelsa",IF(I919="Ara","Arabica",IF(I919="Lib","Liberica",""))))</f>
        <v>Excelsa</v>
      </c>
      <c r="O919" t="str">
        <f>IF(J919="M","Medium",IF(J919="L","Light",IF(J919="D","Dark","")))</f>
        <v>Dark</v>
      </c>
      <c r="P919" t="str">
        <f>_xlfn.XLOOKUP(C919,[1]customers!$A$1:$A$1001,[1]customers!$I$1:$I$1001,,0)</f>
        <v>Yes</v>
      </c>
    </row>
    <row r="920" spans="1:16" x14ac:dyDescent="0.25">
      <c r="A920" s="2" t="s">
        <v>1289</v>
      </c>
      <c r="B920" s="4">
        <v>44385</v>
      </c>
      <c r="C920" s="2" t="s">
        <v>1290</v>
      </c>
      <c r="D920" t="s">
        <v>6148</v>
      </c>
      <c r="E920" s="2">
        <v>4</v>
      </c>
      <c r="F920" s="2" t="str">
        <f>_xlfn.XLOOKUP(C920,[1]customers!$A$1:$A$1001,[1]customers!$B$1:$B$1001,,0)</f>
        <v>Julio Armytage</v>
      </c>
      <c r="G920" s="2" t="str">
        <f>IF(_xlfn.XLOOKUP(C920,[1]customers!$A$1:$A$1001,[1]customers!$C$1:$C$1001,,0)=0,"",_xlfn.XLOOKUP(C920,[1]customers!$A$1:$A$1001,[1]customers!$C$1:$C$1001,,0))</f>
        <v/>
      </c>
      <c r="H920" s="2" t="str">
        <f>_xlfn.XLOOKUP(C920,[1]customers!A$1:A$1001,[1]customers!$G$1:$G$1001,,0)</f>
        <v>Ireland</v>
      </c>
      <c r="I920" t="str">
        <f>INDEX([1]products!$A$1:$G$49,MATCH([1]orders!$D920,[1]products!$A$1:$A$49,0),MATCH([1]orders!I$1,[1]products!$A$1:$G$1,0))</f>
        <v>Exc</v>
      </c>
      <c r="J920" t="str">
        <f>INDEX([1]products!$A$1:$G$49,MATCH([1]orders!$D920,[1]products!$A$1:$A$49,0),MATCH([1]orders!J$1,[1]products!$A$1:$G$1,0))</f>
        <v>L</v>
      </c>
      <c r="K920" s="11">
        <f>INDEX([1]products!$A$1:$G$49,MATCH([1]orders!$D920,[1]products!$A$1:$A$49,0),MATCH([1]orders!K$1,[1]products!$A$1:$G$1,0))</f>
        <v>2.5</v>
      </c>
      <c r="L920" s="3">
        <f>INDEX([1]products!$A$1:$G$49,MATCH([1]orders!$D920,[1]products!$A$1:$A$49,0),MATCH([1]orders!L$1,[1]products!$A$1:$G$1,0))</f>
        <v>34.154999999999994</v>
      </c>
      <c r="M920" s="3">
        <f>L920*E920</f>
        <v>136.61999999999998</v>
      </c>
      <c r="N920" t="str">
        <f>IF(I920="Rob","Robusta",IF(I920="Exc","Excelsa",IF(I920="Ara","Arabica",IF(I920="Lib","Liberica",""))))</f>
        <v>Excelsa</v>
      </c>
      <c r="O920" t="str">
        <f>IF(J920="M","Medium",IF(J920="L","Light",IF(J920="D","Dark","")))</f>
        <v>Light</v>
      </c>
      <c r="P920" t="str">
        <f>_xlfn.XLOOKUP(C920,[1]customers!$A$1:$A$1001,[1]customers!$I$1:$I$1001,,0)</f>
        <v>Yes</v>
      </c>
    </row>
    <row r="921" spans="1:16" x14ac:dyDescent="0.25">
      <c r="A921" s="2" t="s">
        <v>3413</v>
      </c>
      <c r="B921" s="4">
        <v>44386</v>
      </c>
      <c r="C921" s="2" t="s">
        <v>3414</v>
      </c>
      <c r="D921" t="s">
        <v>6150</v>
      </c>
      <c r="E921" s="2">
        <v>2</v>
      </c>
      <c r="F921" s="2" t="str">
        <f>_xlfn.XLOOKUP(C921,[1]customers!$A$1:$A$1001,[1]customers!$B$1:$B$1001,,0)</f>
        <v>Channa Belamy</v>
      </c>
      <c r="G921" s="2" t="str">
        <f>IF(_xlfn.XLOOKUP(C921,[1]customers!$A$1:$A$1001,[1]customers!$C$1:$C$1001,,0)=0,"",_xlfn.XLOOKUP(C921,[1]customers!$A$1:$A$1001,[1]customers!$C$1:$C$1001,,0))</f>
        <v/>
      </c>
      <c r="H921" s="2" t="str">
        <f>_xlfn.XLOOKUP(C921,[1]customers!A$1:A$1001,[1]customers!$G$1:$G$1001,,0)</f>
        <v>United States</v>
      </c>
      <c r="I921" t="str">
        <f>INDEX([1]products!$A$1:$G$49,MATCH([1]orders!$D921,[1]products!$A$1:$A$49,0),MATCH([1]orders!I$1,[1]products!$A$1:$G$1,0))</f>
        <v>Lib</v>
      </c>
      <c r="J921" t="str">
        <f>INDEX([1]products!$A$1:$G$49,MATCH([1]orders!$D921,[1]products!$A$1:$A$49,0),MATCH([1]orders!J$1,[1]products!$A$1:$G$1,0))</f>
        <v>D</v>
      </c>
      <c r="K921" s="11">
        <f>INDEX([1]products!$A$1:$G$49,MATCH([1]orders!$D921,[1]products!$A$1:$A$49,0),MATCH([1]orders!K$1,[1]products!$A$1:$G$1,0))</f>
        <v>0.2</v>
      </c>
      <c r="L921" s="3">
        <f>INDEX([1]products!$A$1:$G$49,MATCH([1]orders!$D921,[1]products!$A$1:$A$49,0),MATCH([1]orders!L$1,[1]products!$A$1:$G$1,0))</f>
        <v>3.8849999999999998</v>
      </c>
      <c r="M921" s="3">
        <f>L921*E921</f>
        <v>7.77</v>
      </c>
      <c r="N921" t="str">
        <f>IF(I921="Rob","Robusta",IF(I921="Exc","Excelsa",IF(I921="Ara","Arabica",IF(I921="Lib","Liberica",""))))</f>
        <v>Liberica</v>
      </c>
      <c r="O921" t="str">
        <f>IF(J921="M","Medium",IF(J921="L","Light",IF(J921="D","Dark","")))</f>
        <v>Dark</v>
      </c>
      <c r="P921" t="str">
        <f>_xlfn.XLOOKUP(C921,[1]customers!$A$1:$A$1001,[1]customers!$I$1:$I$1001,,0)</f>
        <v>No</v>
      </c>
    </row>
    <row r="922" spans="1:16" x14ac:dyDescent="0.25">
      <c r="A922" s="2" t="s">
        <v>4035</v>
      </c>
      <c r="B922" s="4">
        <v>44387</v>
      </c>
      <c r="C922" s="2" t="s">
        <v>4036</v>
      </c>
      <c r="D922" t="s">
        <v>6184</v>
      </c>
      <c r="E922" s="2">
        <v>6</v>
      </c>
      <c r="F922" s="2" t="str">
        <f>_xlfn.XLOOKUP(C922,[1]customers!$A$1:$A$1001,[1]customers!$B$1:$B$1001,,0)</f>
        <v>Faunie Brigham</v>
      </c>
      <c r="G922" s="2" t="str">
        <f>IF(_xlfn.XLOOKUP(C922,[1]customers!$A$1:$A$1001,[1]customers!$C$1:$C$1001,,0)=0,"",_xlfn.XLOOKUP(C922,[1]customers!$A$1:$A$1001,[1]customers!$C$1:$C$1001,,0))</f>
        <v>fbrighamhg@blog.com</v>
      </c>
      <c r="H922" s="2" t="str">
        <f>_xlfn.XLOOKUP(C922,[1]customers!A$1:A$1001,[1]customers!$G$1:$G$1001,,0)</f>
        <v>Ireland</v>
      </c>
      <c r="I922" t="str">
        <f>INDEX([1]products!$A$1:$G$49,MATCH([1]orders!$D922,[1]products!$A$1:$A$49,0),MATCH([1]orders!I$1,[1]products!$A$1:$G$1,0))</f>
        <v>Exc</v>
      </c>
      <c r="J922" t="str">
        <f>INDEX([1]products!$A$1:$G$49,MATCH([1]orders!$D922,[1]products!$A$1:$A$49,0),MATCH([1]orders!J$1,[1]products!$A$1:$G$1,0))</f>
        <v>L</v>
      </c>
      <c r="K922" s="11">
        <f>INDEX([1]products!$A$1:$G$49,MATCH([1]orders!$D922,[1]products!$A$1:$A$49,0),MATCH([1]orders!K$1,[1]products!$A$1:$G$1,0))</f>
        <v>0.2</v>
      </c>
      <c r="L922" s="3">
        <f>INDEX([1]products!$A$1:$G$49,MATCH([1]orders!$D922,[1]products!$A$1:$A$49,0),MATCH([1]orders!L$1,[1]products!$A$1:$G$1,0))</f>
        <v>4.4550000000000001</v>
      </c>
      <c r="M922" s="3">
        <f>L922*E922</f>
        <v>26.73</v>
      </c>
      <c r="N922" t="str">
        <f>IF(I922="Rob","Robusta",IF(I922="Exc","Excelsa",IF(I922="Ara","Arabica",IF(I922="Lib","Liberica",""))))</f>
        <v>Excelsa</v>
      </c>
      <c r="O922" t="str">
        <f>IF(J922="M","Medium",IF(J922="L","Light",IF(J922="D","Dark","")))</f>
        <v>Light</v>
      </c>
      <c r="P922" t="str">
        <f>_xlfn.XLOOKUP(C922,[1]customers!$A$1:$A$1001,[1]customers!$I$1:$I$1001,,0)</f>
        <v>Yes</v>
      </c>
    </row>
    <row r="923" spans="1:16" x14ac:dyDescent="0.25">
      <c r="A923" s="2" t="s">
        <v>4035</v>
      </c>
      <c r="B923" s="4">
        <v>44388</v>
      </c>
      <c r="C923" s="2" t="s">
        <v>4036</v>
      </c>
      <c r="D923" t="s">
        <v>6169</v>
      </c>
      <c r="E923" s="2">
        <v>4</v>
      </c>
      <c r="F923" s="2" t="str">
        <f>_xlfn.XLOOKUP(C923,[1]customers!$A$1:$A$1001,[1]customers!$B$1:$B$1001,,0)</f>
        <v>Faunie Brigham</v>
      </c>
      <c r="G923" s="2" t="str">
        <f>IF(_xlfn.XLOOKUP(C923,[1]customers!$A$1:$A$1001,[1]customers!$C$1:$C$1001,,0)=0,"",_xlfn.XLOOKUP(C923,[1]customers!$A$1:$A$1001,[1]customers!$C$1:$C$1001,,0))</f>
        <v>fbrighamhg@blog.com</v>
      </c>
      <c r="H923" s="2" t="str">
        <f>_xlfn.XLOOKUP(C923,[1]customers!A$1:A$1001,[1]customers!$G$1:$G$1001,,0)</f>
        <v>Ireland</v>
      </c>
      <c r="I923" t="str">
        <f>INDEX([1]products!$A$1:$G$49,MATCH([1]orders!$D923,[1]products!$A$1:$A$49,0),MATCH([1]orders!I$1,[1]products!$A$1:$G$1,0))</f>
        <v>Lib</v>
      </c>
      <c r="J923" t="str">
        <f>INDEX([1]products!$A$1:$G$49,MATCH([1]orders!$D923,[1]products!$A$1:$A$49,0),MATCH([1]orders!J$1,[1]products!$A$1:$G$1,0))</f>
        <v>D</v>
      </c>
      <c r="K923" s="11">
        <f>INDEX([1]products!$A$1:$G$49,MATCH([1]orders!$D923,[1]products!$A$1:$A$49,0),MATCH([1]orders!K$1,[1]products!$A$1:$G$1,0))</f>
        <v>0.5</v>
      </c>
      <c r="L923" s="3">
        <f>INDEX([1]products!$A$1:$G$49,MATCH([1]orders!$D923,[1]products!$A$1:$A$49,0),MATCH([1]orders!L$1,[1]products!$A$1:$G$1,0))</f>
        <v>7.77</v>
      </c>
      <c r="M923" s="3">
        <f>L923*E923</f>
        <v>31.08</v>
      </c>
      <c r="N923" t="str">
        <f>IF(I923="Rob","Robusta",IF(I923="Exc","Excelsa",IF(I923="Ara","Arabica",IF(I923="Lib","Liberica",""))))</f>
        <v>Liberica</v>
      </c>
      <c r="O923" t="str">
        <f>IF(J923="M","Medium",IF(J923="L","Light",IF(J923="D","Dark","")))</f>
        <v>Dark</v>
      </c>
      <c r="P923" t="str">
        <f>_xlfn.XLOOKUP(C923,[1]customers!$A$1:$A$1001,[1]customers!$I$1:$I$1001,,0)</f>
        <v>Yes</v>
      </c>
    </row>
    <row r="924" spans="1:16" x14ac:dyDescent="0.25">
      <c r="A924" s="2" t="s">
        <v>4035</v>
      </c>
      <c r="B924" s="4">
        <v>44389</v>
      </c>
      <c r="C924" s="2" t="s">
        <v>4036</v>
      </c>
      <c r="D924" t="s">
        <v>6154</v>
      </c>
      <c r="E924" s="2">
        <v>1</v>
      </c>
      <c r="F924" s="2" t="str">
        <f>_xlfn.XLOOKUP(C924,[1]customers!$A$1:$A$1001,[1]customers!$B$1:$B$1001,,0)</f>
        <v>Faunie Brigham</v>
      </c>
      <c r="G924" s="2" t="str">
        <f>IF(_xlfn.XLOOKUP(C924,[1]customers!$A$1:$A$1001,[1]customers!$C$1:$C$1001,,0)=0,"",_xlfn.XLOOKUP(C924,[1]customers!$A$1:$A$1001,[1]customers!$C$1:$C$1001,,0))</f>
        <v>fbrighamhg@blog.com</v>
      </c>
      <c r="H924" s="2" t="str">
        <f>_xlfn.XLOOKUP(C924,[1]customers!A$1:A$1001,[1]customers!$G$1:$G$1001,,0)</f>
        <v>Ireland</v>
      </c>
      <c r="I924" t="str">
        <f>INDEX([1]products!$A$1:$G$49,MATCH([1]orders!$D924,[1]products!$A$1:$A$49,0),MATCH([1]orders!I$1,[1]products!$A$1:$G$1,0))</f>
        <v>Ara</v>
      </c>
      <c r="J924" t="str">
        <f>INDEX([1]products!$A$1:$G$49,MATCH([1]orders!$D924,[1]products!$A$1:$A$49,0),MATCH([1]orders!J$1,[1]products!$A$1:$G$1,0))</f>
        <v>D</v>
      </c>
      <c r="K924" s="11">
        <f>INDEX([1]products!$A$1:$G$49,MATCH([1]orders!$D924,[1]products!$A$1:$A$49,0),MATCH([1]orders!K$1,[1]products!$A$1:$G$1,0))</f>
        <v>0.2</v>
      </c>
      <c r="L924" s="3">
        <f>INDEX([1]products!$A$1:$G$49,MATCH([1]orders!$D924,[1]products!$A$1:$A$49,0),MATCH([1]orders!L$1,[1]products!$A$1:$G$1,0))</f>
        <v>2.9849999999999999</v>
      </c>
      <c r="M924" s="3">
        <f>L924*E924</f>
        <v>2.9849999999999999</v>
      </c>
      <c r="N924" t="str">
        <f>IF(I924="Rob","Robusta",IF(I924="Exc","Excelsa",IF(I924="Ara","Arabica",IF(I924="Lib","Liberica",""))))</f>
        <v>Arabica</v>
      </c>
      <c r="O924" t="str">
        <f>IF(J924="M","Medium",IF(J924="L","Light",IF(J924="D","Dark","")))</f>
        <v>Dark</v>
      </c>
      <c r="P924" t="str">
        <f>_xlfn.XLOOKUP(C924,[1]customers!$A$1:$A$1001,[1]customers!$I$1:$I$1001,,0)</f>
        <v>Yes</v>
      </c>
    </row>
    <row r="925" spans="1:16" x14ac:dyDescent="0.25">
      <c r="A925" s="2" t="s">
        <v>4035</v>
      </c>
      <c r="B925" s="4">
        <v>44390</v>
      </c>
      <c r="C925" s="2" t="s">
        <v>4036</v>
      </c>
      <c r="D925" t="s">
        <v>6149</v>
      </c>
      <c r="E925" s="2">
        <v>5</v>
      </c>
      <c r="F925" s="2" t="str">
        <f>_xlfn.XLOOKUP(C925,[1]customers!$A$1:$A$1001,[1]customers!$B$1:$B$1001,,0)</f>
        <v>Faunie Brigham</v>
      </c>
      <c r="G925" s="2" t="str">
        <f>IF(_xlfn.XLOOKUP(C925,[1]customers!$A$1:$A$1001,[1]customers!$C$1:$C$1001,,0)=0,"",_xlfn.XLOOKUP(C925,[1]customers!$A$1:$A$1001,[1]customers!$C$1:$C$1001,,0))</f>
        <v>fbrighamhg@blog.com</v>
      </c>
      <c r="H925" s="2" t="str">
        <f>_xlfn.XLOOKUP(C925,[1]customers!A$1:A$1001,[1]customers!$G$1:$G$1001,,0)</f>
        <v>Ireland</v>
      </c>
      <c r="I925" t="str">
        <f>INDEX([1]products!$A$1:$G$49,MATCH([1]orders!$D925,[1]products!$A$1:$A$49,0),MATCH([1]orders!I$1,[1]products!$A$1:$G$1,0))</f>
        <v>Rob</v>
      </c>
      <c r="J925" t="str">
        <f>INDEX([1]products!$A$1:$G$49,MATCH([1]orders!$D925,[1]products!$A$1:$A$49,0),MATCH([1]orders!J$1,[1]products!$A$1:$G$1,0))</f>
        <v>D</v>
      </c>
      <c r="K925" s="11">
        <f>INDEX([1]products!$A$1:$G$49,MATCH([1]orders!$D925,[1]products!$A$1:$A$49,0),MATCH([1]orders!K$1,[1]products!$A$1:$G$1,0))</f>
        <v>2.5</v>
      </c>
      <c r="L925" s="3">
        <f>INDEX([1]products!$A$1:$G$49,MATCH([1]orders!$D925,[1]products!$A$1:$A$49,0),MATCH([1]orders!L$1,[1]products!$A$1:$G$1,0))</f>
        <v>20.584999999999997</v>
      </c>
      <c r="M925" s="3">
        <f>L925*E925</f>
        <v>102.92499999999998</v>
      </c>
      <c r="N925" t="str">
        <f>IF(I925="Rob","Robusta",IF(I925="Exc","Excelsa",IF(I925="Ara","Arabica",IF(I925="Lib","Liberica",""))))</f>
        <v>Robusta</v>
      </c>
      <c r="O925" t="str">
        <f>IF(J925="M","Medium",IF(J925="L","Light",IF(J925="D","Dark","")))</f>
        <v>Dark</v>
      </c>
      <c r="P925" t="str">
        <f>_xlfn.XLOOKUP(C925,[1]customers!$A$1:$A$1001,[1]customers!$I$1:$I$1001,,0)</f>
        <v>Yes</v>
      </c>
    </row>
    <row r="926" spans="1:16" x14ac:dyDescent="0.25">
      <c r="A926" s="2" t="s">
        <v>2032</v>
      </c>
      <c r="B926" s="4">
        <v>44391</v>
      </c>
      <c r="C926" s="2" t="s">
        <v>2033</v>
      </c>
      <c r="D926" t="s">
        <v>6167</v>
      </c>
      <c r="E926" s="2">
        <v>2</v>
      </c>
      <c r="F926" s="2" t="str">
        <f>_xlfn.XLOOKUP(C926,[1]customers!$A$1:$A$1001,[1]customers!$B$1:$B$1001,,0)</f>
        <v>Warner Maddox</v>
      </c>
      <c r="G926" s="2" t="str">
        <f>IF(_xlfn.XLOOKUP(C926,[1]customers!$A$1:$A$1001,[1]customers!$C$1:$C$1001,,0)=0,"",_xlfn.XLOOKUP(C926,[1]customers!$A$1:$A$1001,[1]customers!$C$1:$C$1001,,0))</f>
        <v>wmaddox7l@timesonline.co.uk</v>
      </c>
      <c r="H926" s="2" t="str">
        <f>_xlfn.XLOOKUP(C926,[1]customers!A$1:A$1001,[1]customers!$G$1:$G$1001,,0)</f>
        <v>United States</v>
      </c>
      <c r="I926" t="str">
        <f>INDEX([1]products!$A$1:$G$49,MATCH([1]orders!$D926,[1]products!$A$1:$A$49,0),MATCH([1]orders!I$1,[1]products!$A$1:$G$1,0))</f>
        <v>Ara</v>
      </c>
      <c r="J926" t="str">
        <f>INDEX([1]products!$A$1:$G$49,MATCH([1]orders!$D926,[1]products!$A$1:$A$49,0),MATCH([1]orders!J$1,[1]products!$A$1:$G$1,0))</f>
        <v>L</v>
      </c>
      <c r="K926" s="11">
        <f>INDEX([1]products!$A$1:$G$49,MATCH([1]orders!$D926,[1]products!$A$1:$A$49,0),MATCH([1]orders!K$1,[1]products!$A$1:$G$1,0))</f>
        <v>0.2</v>
      </c>
      <c r="L926" s="3">
        <f>INDEX([1]products!$A$1:$G$49,MATCH([1]orders!$D926,[1]products!$A$1:$A$49,0),MATCH([1]orders!L$1,[1]products!$A$1:$G$1,0))</f>
        <v>3.8849999999999998</v>
      </c>
      <c r="M926" s="3">
        <f>L926*E926</f>
        <v>7.77</v>
      </c>
      <c r="N926" t="str">
        <f>IF(I926="Rob","Robusta",IF(I926="Exc","Excelsa",IF(I926="Ara","Arabica",IF(I926="Lib","Liberica",""))))</f>
        <v>Arabica</v>
      </c>
      <c r="O926" t="str">
        <f>IF(J926="M","Medium",IF(J926="L","Light",IF(J926="D","Dark","")))</f>
        <v>Light</v>
      </c>
      <c r="P926" t="str">
        <f>_xlfn.XLOOKUP(C926,[1]customers!$A$1:$A$1001,[1]customers!$I$1:$I$1001,,0)</f>
        <v>No</v>
      </c>
    </row>
    <row r="927" spans="1:16" x14ac:dyDescent="0.25">
      <c r="A927" s="2" t="s">
        <v>3984</v>
      </c>
      <c r="B927" s="4">
        <v>44392</v>
      </c>
      <c r="C927" s="2" t="s">
        <v>3985</v>
      </c>
      <c r="D927" t="s">
        <v>6169</v>
      </c>
      <c r="E927" s="2">
        <v>2</v>
      </c>
      <c r="F927" s="2" t="str">
        <f>_xlfn.XLOOKUP(C927,[1]customers!$A$1:$A$1001,[1]customers!$B$1:$B$1001,,0)</f>
        <v>Winne Roche</v>
      </c>
      <c r="G927" s="2" t="str">
        <f>IF(_xlfn.XLOOKUP(C927,[1]customers!$A$1:$A$1001,[1]customers!$C$1:$C$1001,,0)=0,"",_xlfn.XLOOKUP(C927,[1]customers!$A$1:$A$1001,[1]customers!$C$1:$C$1001,,0))</f>
        <v>wrocheh7@xinhuanet.com</v>
      </c>
      <c r="H927" s="2" t="str">
        <f>_xlfn.XLOOKUP(C927,[1]customers!A$1:A$1001,[1]customers!$G$1:$G$1001,,0)</f>
        <v>United States</v>
      </c>
      <c r="I927" t="str">
        <f>INDEX([1]products!$A$1:$G$49,MATCH([1]orders!$D927,[1]products!$A$1:$A$49,0),MATCH([1]orders!I$1,[1]products!$A$1:$G$1,0))</f>
        <v>Lib</v>
      </c>
      <c r="J927" t="str">
        <f>INDEX([1]products!$A$1:$G$49,MATCH([1]orders!$D927,[1]products!$A$1:$A$49,0),MATCH([1]orders!J$1,[1]products!$A$1:$G$1,0))</f>
        <v>D</v>
      </c>
      <c r="K927" s="11">
        <f>INDEX([1]products!$A$1:$G$49,MATCH([1]orders!$D927,[1]products!$A$1:$A$49,0),MATCH([1]orders!K$1,[1]products!$A$1:$G$1,0))</f>
        <v>0.5</v>
      </c>
      <c r="L927" s="3">
        <f>INDEX([1]products!$A$1:$G$49,MATCH([1]orders!$D927,[1]products!$A$1:$A$49,0),MATCH([1]orders!L$1,[1]products!$A$1:$G$1,0))</f>
        <v>7.77</v>
      </c>
      <c r="M927" s="3">
        <f>L927*E927</f>
        <v>15.54</v>
      </c>
      <c r="N927" t="str">
        <f>IF(I927="Rob","Robusta",IF(I927="Exc","Excelsa",IF(I927="Ara","Arabica",IF(I927="Lib","Liberica",""))))</f>
        <v>Liberica</v>
      </c>
      <c r="O927" t="str">
        <f>IF(J927="M","Medium",IF(J927="L","Light",IF(J927="D","Dark","")))</f>
        <v>Dark</v>
      </c>
      <c r="P927" t="str">
        <f>_xlfn.XLOOKUP(C927,[1]customers!$A$1:$A$1001,[1]customers!$I$1:$I$1001,,0)</f>
        <v>Yes</v>
      </c>
    </row>
    <row r="928" spans="1:16" x14ac:dyDescent="0.25">
      <c r="A928" s="2" t="s">
        <v>4029</v>
      </c>
      <c r="B928" s="4">
        <v>44393</v>
      </c>
      <c r="C928" s="2" t="s">
        <v>4030</v>
      </c>
      <c r="D928" t="s">
        <v>6166</v>
      </c>
      <c r="E928" s="2">
        <v>2</v>
      </c>
      <c r="F928" s="2" t="str">
        <f>_xlfn.XLOOKUP(C928,[1]customers!$A$1:$A$1001,[1]customers!$B$1:$B$1001,,0)</f>
        <v>Byron Acarson</v>
      </c>
      <c r="G928" s="2" t="str">
        <f>IF(_xlfn.XLOOKUP(C928,[1]customers!$A$1:$A$1001,[1]customers!$C$1:$C$1001,,0)=0,"",_xlfn.XLOOKUP(C928,[1]customers!$A$1:$A$1001,[1]customers!$C$1:$C$1001,,0))</f>
        <v>bacarsonhf@cnn.com</v>
      </c>
      <c r="H928" s="2" t="str">
        <f>_xlfn.XLOOKUP(C928,[1]customers!A$1:A$1001,[1]customers!$G$1:$G$1001,,0)</f>
        <v>United States</v>
      </c>
      <c r="I928" t="str">
        <f>INDEX([1]products!$A$1:$G$49,MATCH([1]orders!$D928,[1]products!$A$1:$A$49,0),MATCH([1]orders!I$1,[1]products!$A$1:$G$1,0))</f>
        <v>Exc</v>
      </c>
      <c r="J928" t="str">
        <f>INDEX([1]products!$A$1:$G$49,MATCH([1]orders!$D928,[1]products!$A$1:$A$49,0),MATCH([1]orders!J$1,[1]products!$A$1:$G$1,0))</f>
        <v>M</v>
      </c>
      <c r="K928" s="11">
        <f>INDEX([1]products!$A$1:$G$49,MATCH([1]orders!$D928,[1]products!$A$1:$A$49,0),MATCH([1]orders!K$1,[1]products!$A$1:$G$1,0))</f>
        <v>2.5</v>
      </c>
      <c r="L928" s="3">
        <f>INDEX([1]products!$A$1:$G$49,MATCH([1]orders!$D928,[1]products!$A$1:$A$49,0),MATCH([1]orders!L$1,[1]products!$A$1:$G$1,0))</f>
        <v>31.624999999999996</v>
      </c>
      <c r="M928" s="3">
        <f>L928*E928</f>
        <v>63.249999999999993</v>
      </c>
      <c r="N928" t="str">
        <f>IF(I928="Rob","Robusta",IF(I928="Exc","Excelsa",IF(I928="Ara","Arabica",IF(I928="Lib","Liberica",""))))</f>
        <v>Excelsa</v>
      </c>
      <c r="O928" t="str">
        <f>IF(J928="M","Medium",IF(J928="L","Light",IF(J928="D","Dark","")))</f>
        <v>Medium</v>
      </c>
      <c r="P928" t="str">
        <f>_xlfn.XLOOKUP(C928,[1]customers!$A$1:$A$1001,[1]customers!$I$1:$I$1001,,0)</f>
        <v>Yes</v>
      </c>
    </row>
    <row r="929" spans="1:16" x14ac:dyDescent="0.25">
      <c r="A929" s="2" t="s">
        <v>1980</v>
      </c>
      <c r="B929" s="4">
        <v>44394</v>
      </c>
      <c r="C929" s="2" t="s">
        <v>1981</v>
      </c>
      <c r="D929" t="s">
        <v>6179</v>
      </c>
      <c r="E929" s="2">
        <v>5</v>
      </c>
      <c r="F929" s="2" t="str">
        <f>_xlfn.XLOOKUP(C929,[1]customers!$A$1:$A$1001,[1]customers!$B$1:$B$1001,,0)</f>
        <v>Arabella Fransewich</v>
      </c>
      <c r="G929" s="2" t="str">
        <f>IF(_xlfn.XLOOKUP(C929,[1]customers!$A$1:$A$1001,[1]customers!$C$1:$C$1001,,0)=0,"",_xlfn.XLOOKUP(C929,[1]customers!$A$1:$A$1001,[1]customers!$C$1:$C$1001,,0))</f>
        <v/>
      </c>
      <c r="H929" s="2" t="str">
        <f>_xlfn.XLOOKUP(C929,[1]customers!A$1:A$1001,[1]customers!$G$1:$G$1001,,0)</f>
        <v>Ireland</v>
      </c>
      <c r="I929" t="str">
        <f>INDEX([1]products!$A$1:$G$49,MATCH([1]orders!$D929,[1]products!$A$1:$A$49,0),MATCH([1]orders!I$1,[1]products!$A$1:$G$1,0))</f>
        <v>Rob</v>
      </c>
      <c r="J929" t="str">
        <f>INDEX([1]products!$A$1:$G$49,MATCH([1]orders!$D929,[1]products!$A$1:$A$49,0),MATCH([1]orders!J$1,[1]products!$A$1:$G$1,0))</f>
        <v>L</v>
      </c>
      <c r="K929" s="11">
        <f>INDEX([1]products!$A$1:$G$49,MATCH([1]orders!$D929,[1]products!$A$1:$A$49,0),MATCH([1]orders!K$1,[1]products!$A$1:$G$1,0))</f>
        <v>1</v>
      </c>
      <c r="L929" s="3">
        <f>INDEX([1]products!$A$1:$G$49,MATCH([1]orders!$D929,[1]products!$A$1:$A$49,0),MATCH([1]orders!L$1,[1]products!$A$1:$G$1,0))</f>
        <v>11.95</v>
      </c>
      <c r="M929" s="3">
        <f>L929*E929</f>
        <v>59.75</v>
      </c>
      <c r="N929" t="str">
        <f>IF(I929="Rob","Robusta",IF(I929="Exc","Excelsa",IF(I929="Ara","Arabica",IF(I929="Lib","Liberica",""))))</f>
        <v>Robusta</v>
      </c>
      <c r="O929" t="str">
        <f>IF(J929="M","Medium",IF(J929="L","Light",IF(J929="D","Dark","")))</f>
        <v>Light</v>
      </c>
      <c r="P929" t="str">
        <f>_xlfn.XLOOKUP(C929,[1]customers!$A$1:$A$1001,[1]customers!$I$1:$I$1001,,0)</f>
        <v>Yes</v>
      </c>
    </row>
    <row r="930" spans="1:16" x14ac:dyDescent="0.25">
      <c r="A930" s="2" t="s">
        <v>6117</v>
      </c>
      <c r="B930" s="4">
        <v>44395</v>
      </c>
      <c r="C930" s="2" t="s">
        <v>6118</v>
      </c>
      <c r="D930" t="s">
        <v>6146</v>
      </c>
      <c r="E930" s="2">
        <v>5</v>
      </c>
      <c r="F930" s="2" t="str">
        <f>_xlfn.XLOOKUP(C930,[1]customers!$A$1:$A$1001,[1]customers!$B$1:$B$1001,,0)</f>
        <v>Marguerite Graves</v>
      </c>
      <c r="G930" s="2" t="str">
        <f>IF(_xlfn.XLOOKUP(C930,[1]customers!$A$1:$A$1001,[1]customers!$C$1:$C$1001,,0)=0,"",_xlfn.XLOOKUP(C930,[1]customers!$A$1:$A$1001,[1]customers!$C$1:$C$1001,,0))</f>
        <v/>
      </c>
      <c r="H930" s="2" t="str">
        <f>_xlfn.XLOOKUP(C930,[1]customers!A$1:A$1001,[1]customers!$G$1:$G$1001,,0)</f>
        <v>United States</v>
      </c>
      <c r="I930" t="str">
        <f>INDEX([1]products!$A$1:$G$49,MATCH([1]orders!$D930,[1]products!$A$1:$A$49,0),MATCH([1]orders!I$1,[1]products!$A$1:$G$1,0))</f>
        <v>Rob</v>
      </c>
      <c r="J930" t="str">
        <f>INDEX([1]products!$A$1:$G$49,MATCH([1]orders!$D930,[1]products!$A$1:$A$49,0),MATCH([1]orders!J$1,[1]products!$A$1:$G$1,0))</f>
        <v>M</v>
      </c>
      <c r="K930" s="11">
        <f>INDEX([1]products!$A$1:$G$49,MATCH([1]orders!$D930,[1]products!$A$1:$A$49,0),MATCH([1]orders!K$1,[1]products!$A$1:$G$1,0))</f>
        <v>0.5</v>
      </c>
      <c r="L930" s="3">
        <f>INDEX([1]products!$A$1:$G$49,MATCH([1]orders!$D930,[1]products!$A$1:$A$49,0),MATCH([1]orders!L$1,[1]products!$A$1:$G$1,0))</f>
        <v>5.97</v>
      </c>
      <c r="M930" s="3">
        <f>L930*E930</f>
        <v>29.849999999999998</v>
      </c>
      <c r="N930" t="str">
        <f>IF(I930="Rob","Robusta",IF(I930="Exc","Excelsa",IF(I930="Ara","Arabica",IF(I930="Lib","Liberica",""))))</f>
        <v>Robusta</v>
      </c>
      <c r="O930" t="str">
        <f>IF(J930="M","Medium",IF(J930="L","Light",IF(J930="D","Dark","")))</f>
        <v>Medium</v>
      </c>
      <c r="P930" t="str">
        <f>_xlfn.XLOOKUP(C930,[1]customers!$A$1:$A$1001,[1]customers!$I$1:$I$1001,,0)</f>
        <v>No</v>
      </c>
    </row>
    <row r="931" spans="1:16" x14ac:dyDescent="0.25">
      <c r="A931" s="2" t="s">
        <v>2532</v>
      </c>
      <c r="B931" s="4">
        <v>44396</v>
      </c>
      <c r="C931" s="2" t="s">
        <v>2533</v>
      </c>
      <c r="D931" t="s">
        <v>6171</v>
      </c>
      <c r="E931" s="2">
        <v>5</v>
      </c>
      <c r="F931" s="2" t="str">
        <f>_xlfn.XLOOKUP(C931,[1]customers!$A$1:$A$1001,[1]customers!$B$1:$B$1001,,0)</f>
        <v>Feliks Babber</v>
      </c>
      <c r="G931" s="2" t="str">
        <f>IF(_xlfn.XLOOKUP(C931,[1]customers!$A$1:$A$1001,[1]customers!$C$1:$C$1001,,0)=0,"",_xlfn.XLOOKUP(C931,[1]customers!$A$1:$A$1001,[1]customers!$C$1:$C$1001,,0))</f>
        <v>fbabbera2@stanford.edu</v>
      </c>
      <c r="H931" s="2" t="str">
        <f>_xlfn.XLOOKUP(C931,[1]customers!A$1:A$1001,[1]customers!$G$1:$G$1001,,0)</f>
        <v>United States</v>
      </c>
      <c r="I931" t="str">
        <f>INDEX([1]products!$A$1:$G$49,MATCH([1]orders!$D931,[1]products!$A$1:$A$49,0),MATCH([1]orders!I$1,[1]products!$A$1:$G$1,0))</f>
        <v>Exc</v>
      </c>
      <c r="J931" t="str">
        <f>INDEX([1]products!$A$1:$G$49,MATCH([1]orders!$D931,[1]products!$A$1:$A$49,0),MATCH([1]orders!J$1,[1]products!$A$1:$G$1,0))</f>
        <v>L</v>
      </c>
      <c r="K931" s="11">
        <f>INDEX([1]products!$A$1:$G$49,MATCH([1]orders!$D931,[1]products!$A$1:$A$49,0),MATCH([1]orders!K$1,[1]products!$A$1:$G$1,0))</f>
        <v>1</v>
      </c>
      <c r="L931" s="3">
        <f>INDEX([1]products!$A$1:$G$49,MATCH([1]orders!$D931,[1]products!$A$1:$A$49,0),MATCH([1]orders!L$1,[1]products!$A$1:$G$1,0))</f>
        <v>14.85</v>
      </c>
      <c r="M931" s="3">
        <f>L931*E931</f>
        <v>74.25</v>
      </c>
      <c r="N931" t="str">
        <f>IF(I931="Rob","Robusta",IF(I931="Exc","Excelsa",IF(I931="Ara","Arabica",IF(I931="Lib","Liberica",""))))</f>
        <v>Excelsa</v>
      </c>
      <c r="O931" t="str">
        <f>IF(J931="M","Medium",IF(J931="L","Light",IF(J931="D","Dark","")))</f>
        <v>Light</v>
      </c>
      <c r="P931" t="str">
        <f>_xlfn.XLOOKUP(C931,[1]customers!$A$1:$A$1001,[1]customers!$I$1:$I$1001,,0)</f>
        <v>Yes</v>
      </c>
    </row>
    <row r="932" spans="1:16" x14ac:dyDescent="0.25">
      <c r="A932" s="2" t="s">
        <v>3391</v>
      </c>
      <c r="B932" s="4">
        <v>44397</v>
      </c>
      <c r="C932" s="2" t="s">
        <v>3392</v>
      </c>
      <c r="D932" t="s">
        <v>6170</v>
      </c>
      <c r="E932" s="2">
        <v>5</v>
      </c>
      <c r="F932" s="2" t="str">
        <f>_xlfn.XLOOKUP(C932,[1]customers!$A$1:$A$1001,[1]customers!$B$1:$B$1001,,0)</f>
        <v>Nataniel Helkin</v>
      </c>
      <c r="G932" s="2" t="str">
        <f>IF(_xlfn.XLOOKUP(C932,[1]customers!$A$1:$A$1001,[1]customers!$C$1:$C$1001,,0)=0,"",_xlfn.XLOOKUP(C932,[1]customers!$A$1:$A$1001,[1]customers!$C$1:$C$1001,,0))</f>
        <v>nhelkine9@example.com</v>
      </c>
      <c r="H932" s="2" t="str">
        <f>_xlfn.XLOOKUP(C932,[1]customers!A$1:A$1001,[1]customers!$G$1:$G$1001,,0)</f>
        <v>United States</v>
      </c>
      <c r="I932" t="str">
        <f>INDEX([1]products!$A$1:$G$49,MATCH([1]orders!$D932,[1]products!$A$1:$A$49,0),MATCH([1]orders!I$1,[1]products!$A$1:$G$1,0))</f>
        <v>Lib</v>
      </c>
      <c r="J932" t="str">
        <f>INDEX([1]products!$A$1:$G$49,MATCH([1]orders!$D932,[1]products!$A$1:$A$49,0),MATCH([1]orders!J$1,[1]products!$A$1:$G$1,0))</f>
        <v>L</v>
      </c>
      <c r="K932" s="11">
        <f>INDEX([1]products!$A$1:$G$49,MATCH([1]orders!$D932,[1]products!$A$1:$A$49,0),MATCH([1]orders!K$1,[1]products!$A$1:$G$1,0))</f>
        <v>1</v>
      </c>
      <c r="L932" s="3">
        <f>INDEX([1]products!$A$1:$G$49,MATCH([1]orders!$D932,[1]products!$A$1:$A$49,0),MATCH([1]orders!L$1,[1]products!$A$1:$G$1,0))</f>
        <v>15.85</v>
      </c>
      <c r="M932" s="3">
        <f>L932*E932</f>
        <v>79.25</v>
      </c>
      <c r="N932" t="str">
        <f>IF(I932="Rob","Robusta",IF(I932="Exc","Excelsa",IF(I932="Ara","Arabica",IF(I932="Lib","Liberica",""))))</f>
        <v>Liberica</v>
      </c>
      <c r="O932" t="str">
        <f>IF(J932="M","Medium",IF(J932="L","Light",IF(J932="D","Dark","")))</f>
        <v>Light</v>
      </c>
      <c r="P932" t="str">
        <f>_xlfn.XLOOKUP(C932,[1]customers!$A$1:$A$1001,[1]customers!$I$1:$I$1001,,0)</f>
        <v>No</v>
      </c>
    </row>
    <row r="933" spans="1:16" x14ac:dyDescent="0.25">
      <c r="A933" s="2" t="s">
        <v>2563</v>
      </c>
      <c r="B933" s="4">
        <v>44398</v>
      </c>
      <c r="C933" s="2" t="s">
        <v>2564</v>
      </c>
      <c r="D933" t="s">
        <v>6166</v>
      </c>
      <c r="E933" s="2">
        <v>2</v>
      </c>
      <c r="F933" s="2" t="str">
        <f>_xlfn.XLOOKUP(C933,[1]customers!$A$1:$A$1001,[1]customers!$B$1:$B$1001,,0)</f>
        <v>Leesa Flaonier</v>
      </c>
      <c r="G933" s="2" t="str">
        <f>IF(_xlfn.XLOOKUP(C933,[1]customers!$A$1:$A$1001,[1]customers!$C$1:$C$1001,,0)=0,"",_xlfn.XLOOKUP(C933,[1]customers!$A$1:$A$1001,[1]customers!$C$1:$C$1001,,0))</f>
        <v>lflaoniera8@wordpress.org</v>
      </c>
      <c r="H933" s="2" t="str">
        <f>_xlfn.XLOOKUP(C933,[1]customers!A$1:A$1001,[1]customers!$G$1:$G$1001,,0)</f>
        <v>United States</v>
      </c>
      <c r="I933" t="str">
        <f>INDEX([1]products!$A$1:$G$49,MATCH([1]orders!$D933,[1]products!$A$1:$A$49,0),MATCH([1]orders!I$1,[1]products!$A$1:$G$1,0))</f>
        <v>Exc</v>
      </c>
      <c r="J933" t="str">
        <f>INDEX([1]products!$A$1:$G$49,MATCH([1]orders!$D933,[1]products!$A$1:$A$49,0),MATCH([1]orders!J$1,[1]products!$A$1:$G$1,0))</f>
        <v>M</v>
      </c>
      <c r="K933" s="11">
        <f>INDEX([1]products!$A$1:$G$49,MATCH([1]orders!$D933,[1]products!$A$1:$A$49,0),MATCH([1]orders!K$1,[1]products!$A$1:$G$1,0))</f>
        <v>2.5</v>
      </c>
      <c r="L933" s="3">
        <f>INDEX([1]products!$A$1:$G$49,MATCH([1]orders!$D933,[1]products!$A$1:$A$49,0),MATCH([1]orders!L$1,[1]products!$A$1:$G$1,0))</f>
        <v>31.624999999999996</v>
      </c>
      <c r="M933" s="3">
        <f>L933*E933</f>
        <v>63.249999999999993</v>
      </c>
      <c r="N933" t="str">
        <f>IF(I933="Rob","Robusta",IF(I933="Exc","Excelsa",IF(I933="Ara","Arabica",IF(I933="Lib","Liberica",""))))</f>
        <v>Excelsa</v>
      </c>
      <c r="O933" t="str">
        <f>IF(J933="M","Medium",IF(J933="L","Light",IF(J933="D","Dark","")))</f>
        <v>Medium</v>
      </c>
      <c r="P933" t="str">
        <f>_xlfn.XLOOKUP(C933,[1]customers!$A$1:$A$1001,[1]customers!$I$1:$I$1001,,0)</f>
        <v>No</v>
      </c>
    </row>
    <row r="934" spans="1:16" x14ac:dyDescent="0.25">
      <c r="A934" s="2" t="s">
        <v>4211</v>
      </c>
      <c r="B934" s="4">
        <v>44399</v>
      </c>
      <c r="C934" s="2" t="s">
        <v>4212</v>
      </c>
      <c r="D934" t="s">
        <v>6168</v>
      </c>
      <c r="E934" s="2">
        <v>2</v>
      </c>
      <c r="F934" s="2" t="str">
        <f>_xlfn.XLOOKUP(C934,[1]customers!$A$1:$A$1001,[1]customers!$B$1:$B$1001,,0)</f>
        <v>Dollie Gadsden</v>
      </c>
      <c r="G934" s="2" t="str">
        <f>IF(_xlfn.XLOOKUP(C934,[1]customers!$A$1:$A$1001,[1]customers!$C$1:$C$1001,,0)=0,"",_xlfn.XLOOKUP(C934,[1]customers!$A$1:$A$1001,[1]customers!$C$1:$C$1001,,0))</f>
        <v>dgadsdenib@google.com.hk</v>
      </c>
      <c r="H934" s="2" t="str">
        <f>_xlfn.XLOOKUP(C934,[1]customers!A$1:A$1001,[1]customers!$G$1:$G$1001,,0)</f>
        <v>Ireland</v>
      </c>
      <c r="I934" t="str">
        <f>INDEX([1]products!$A$1:$G$49,MATCH([1]orders!$D934,[1]products!$A$1:$A$49,0),MATCH([1]orders!I$1,[1]products!$A$1:$G$1,0))</f>
        <v>Ara</v>
      </c>
      <c r="J934" t="str">
        <f>INDEX([1]products!$A$1:$G$49,MATCH([1]orders!$D934,[1]products!$A$1:$A$49,0),MATCH([1]orders!J$1,[1]products!$A$1:$G$1,0))</f>
        <v>D</v>
      </c>
      <c r="K934" s="11">
        <f>INDEX([1]products!$A$1:$G$49,MATCH([1]orders!$D934,[1]products!$A$1:$A$49,0),MATCH([1]orders!K$1,[1]products!$A$1:$G$1,0))</f>
        <v>2.5</v>
      </c>
      <c r="L934" s="3">
        <f>INDEX([1]products!$A$1:$G$49,MATCH([1]orders!$D934,[1]products!$A$1:$A$49,0),MATCH([1]orders!L$1,[1]products!$A$1:$G$1,0))</f>
        <v>22.884999999999998</v>
      </c>
      <c r="M934" s="3">
        <f>L934*E934</f>
        <v>45.769999999999996</v>
      </c>
      <c r="N934" t="str">
        <f>IF(I934="Rob","Robusta",IF(I934="Exc","Excelsa",IF(I934="Ara","Arabica",IF(I934="Lib","Liberica",""))))</f>
        <v>Arabica</v>
      </c>
      <c r="O934" t="str">
        <f>IF(J934="M","Medium",IF(J934="L","Light",IF(J934="D","Dark","")))</f>
        <v>Dark</v>
      </c>
      <c r="P934" t="str">
        <f>_xlfn.XLOOKUP(C934,[1]customers!$A$1:$A$1001,[1]customers!$I$1:$I$1001,,0)</f>
        <v>Yes</v>
      </c>
    </row>
    <row r="935" spans="1:16" x14ac:dyDescent="0.25">
      <c r="A935" s="2" t="s">
        <v>1276</v>
      </c>
      <c r="B935" s="4">
        <v>44400</v>
      </c>
      <c r="C935" s="2" t="s">
        <v>1277</v>
      </c>
      <c r="D935" t="s">
        <v>6165</v>
      </c>
      <c r="E935" s="2">
        <v>1</v>
      </c>
      <c r="F935" s="2" t="str">
        <f>_xlfn.XLOOKUP(C935,[1]customers!$A$1:$A$1001,[1]customers!$B$1:$B$1001,,0)</f>
        <v>Vallie Kundt</v>
      </c>
      <c r="G935" s="2" t="str">
        <f>IF(_xlfn.XLOOKUP(C935,[1]customers!$A$1:$A$1001,[1]customers!$C$1:$C$1001,,0)=0,"",_xlfn.XLOOKUP(C935,[1]customers!$A$1:$A$1001,[1]customers!$C$1:$C$1001,,0))</f>
        <v>vkundt3w@bigcartel.com</v>
      </c>
      <c r="H935" s="2" t="str">
        <f>_xlfn.XLOOKUP(C935,[1]customers!A$1:A$1001,[1]customers!$G$1:$G$1001,,0)</f>
        <v>Ireland</v>
      </c>
      <c r="I935" t="str">
        <f>INDEX([1]products!$A$1:$G$49,MATCH([1]orders!$D935,[1]products!$A$1:$A$49,0),MATCH([1]orders!I$1,[1]products!$A$1:$G$1,0))</f>
        <v>Lib</v>
      </c>
      <c r="J935" t="str">
        <f>INDEX([1]products!$A$1:$G$49,MATCH([1]orders!$D935,[1]products!$A$1:$A$49,0),MATCH([1]orders!J$1,[1]products!$A$1:$G$1,0))</f>
        <v>D</v>
      </c>
      <c r="K935" s="11">
        <f>INDEX([1]products!$A$1:$G$49,MATCH([1]orders!$D935,[1]products!$A$1:$A$49,0),MATCH([1]orders!K$1,[1]products!$A$1:$G$1,0))</f>
        <v>2.5</v>
      </c>
      <c r="L935" s="3">
        <f>INDEX([1]products!$A$1:$G$49,MATCH([1]orders!$D935,[1]products!$A$1:$A$49,0),MATCH([1]orders!L$1,[1]products!$A$1:$G$1,0))</f>
        <v>29.784999999999997</v>
      </c>
      <c r="M935" s="3">
        <f>L935*E935</f>
        <v>29.784999999999997</v>
      </c>
      <c r="N935" t="str">
        <f>IF(I935="Rob","Robusta",IF(I935="Exc","Excelsa",IF(I935="Ara","Arabica",IF(I935="Lib","Liberica",""))))</f>
        <v>Liberica</v>
      </c>
      <c r="O935" t="str">
        <f>IF(J935="M","Medium",IF(J935="L","Light",IF(J935="D","Dark","")))</f>
        <v>Dark</v>
      </c>
      <c r="P935" t="str">
        <f>_xlfn.XLOOKUP(C935,[1]customers!$A$1:$A$1001,[1]customers!$I$1:$I$1001,,0)</f>
        <v>Yes</v>
      </c>
    </row>
    <row r="936" spans="1:16" x14ac:dyDescent="0.25">
      <c r="A936" s="2" t="s">
        <v>3605</v>
      </c>
      <c r="B936" s="4">
        <v>44401</v>
      </c>
      <c r="C936" s="2" t="s">
        <v>3606</v>
      </c>
      <c r="D936" t="s">
        <v>6153</v>
      </c>
      <c r="E936" s="2">
        <v>2</v>
      </c>
      <c r="F936" s="2" t="str">
        <f>_xlfn.XLOOKUP(C936,[1]customers!$A$1:$A$1001,[1]customers!$B$1:$B$1001,,0)</f>
        <v>Malynda Glawsop</v>
      </c>
      <c r="G936" s="2" t="str">
        <f>IF(_xlfn.XLOOKUP(C936,[1]customers!$A$1:$A$1001,[1]customers!$C$1:$C$1001,,0)=0,"",_xlfn.XLOOKUP(C936,[1]customers!$A$1:$A$1001,[1]customers!$C$1:$C$1001,,0))</f>
        <v>mglawsopfb@reverbnation.com</v>
      </c>
      <c r="H936" s="2" t="str">
        <f>_xlfn.XLOOKUP(C936,[1]customers!A$1:A$1001,[1]customers!$G$1:$G$1001,,0)</f>
        <v>United States</v>
      </c>
      <c r="I936" t="str">
        <f>INDEX([1]products!$A$1:$G$49,MATCH([1]orders!$D936,[1]products!$A$1:$A$49,0),MATCH([1]orders!I$1,[1]products!$A$1:$G$1,0))</f>
        <v>Exc</v>
      </c>
      <c r="J936" t="str">
        <f>INDEX([1]products!$A$1:$G$49,MATCH([1]orders!$D936,[1]products!$A$1:$A$49,0),MATCH([1]orders!J$1,[1]products!$A$1:$G$1,0))</f>
        <v>D</v>
      </c>
      <c r="K936" s="11">
        <f>INDEX([1]products!$A$1:$G$49,MATCH([1]orders!$D936,[1]products!$A$1:$A$49,0),MATCH([1]orders!K$1,[1]products!$A$1:$G$1,0))</f>
        <v>0.2</v>
      </c>
      <c r="L936" s="3">
        <f>INDEX([1]products!$A$1:$G$49,MATCH([1]orders!$D936,[1]products!$A$1:$A$49,0),MATCH([1]orders!L$1,[1]products!$A$1:$G$1,0))</f>
        <v>3.645</v>
      </c>
      <c r="M936" s="3">
        <f>L936*E936</f>
        <v>7.29</v>
      </c>
      <c r="N936" t="str">
        <f>IF(I936="Rob","Robusta",IF(I936="Exc","Excelsa",IF(I936="Ara","Arabica",IF(I936="Lib","Liberica",""))))</f>
        <v>Excelsa</v>
      </c>
      <c r="O936" t="str">
        <f>IF(J936="M","Medium",IF(J936="L","Light",IF(J936="D","Dark","")))</f>
        <v>Dark</v>
      </c>
      <c r="P936" t="str">
        <f>_xlfn.XLOOKUP(C936,[1]customers!$A$1:$A$1001,[1]customers!$I$1:$I$1001,,0)</f>
        <v>No</v>
      </c>
    </row>
    <row r="937" spans="1:16" x14ac:dyDescent="0.25">
      <c r="A937" s="2" t="s">
        <v>4128</v>
      </c>
      <c r="B937" s="4">
        <v>44402</v>
      </c>
      <c r="C937" s="2" t="s">
        <v>4129</v>
      </c>
      <c r="D937" t="s">
        <v>6149</v>
      </c>
      <c r="E937" s="2">
        <v>2</v>
      </c>
      <c r="F937" s="2" t="str">
        <f>_xlfn.XLOOKUP(C937,[1]customers!$A$1:$A$1001,[1]customers!$B$1:$B$1001,,0)</f>
        <v>Marne Mingey</v>
      </c>
      <c r="G937" s="2" t="str">
        <f>IF(_xlfn.XLOOKUP(C937,[1]customers!$A$1:$A$1001,[1]customers!$C$1:$C$1001,,0)=0,"",_xlfn.XLOOKUP(C937,[1]customers!$A$1:$A$1001,[1]customers!$C$1:$C$1001,,0))</f>
        <v/>
      </c>
      <c r="H937" s="2" t="str">
        <f>_xlfn.XLOOKUP(C937,[1]customers!A$1:A$1001,[1]customers!$G$1:$G$1001,,0)</f>
        <v>United States</v>
      </c>
      <c r="I937" t="str">
        <f>INDEX([1]products!$A$1:$G$49,MATCH([1]orders!$D937,[1]products!$A$1:$A$49,0),MATCH([1]orders!I$1,[1]products!$A$1:$G$1,0))</f>
        <v>Rob</v>
      </c>
      <c r="J937" t="str">
        <f>INDEX([1]products!$A$1:$G$49,MATCH([1]orders!$D937,[1]products!$A$1:$A$49,0),MATCH([1]orders!J$1,[1]products!$A$1:$G$1,0))</f>
        <v>D</v>
      </c>
      <c r="K937" s="11">
        <f>INDEX([1]products!$A$1:$G$49,MATCH([1]orders!$D937,[1]products!$A$1:$A$49,0),MATCH([1]orders!K$1,[1]products!$A$1:$G$1,0))</f>
        <v>2.5</v>
      </c>
      <c r="L937" s="3">
        <f>INDEX([1]products!$A$1:$G$49,MATCH([1]orders!$D937,[1]products!$A$1:$A$49,0),MATCH([1]orders!L$1,[1]products!$A$1:$G$1,0))</f>
        <v>20.584999999999997</v>
      </c>
      <c r="M937" s="3">
        <f>L937*E937</f>
        <v>41.169999999999995</v>
      </c>
      <c r="N937" t="str">
        <f>IF(I937="Rob","Robusta",IF(I937="Exc","Excelsa",IF(I937="Ara","Arabica",IF(I937="Lib","Liberica",""))))</f>
        <v>Robusta</v>
      </c>
      <c r="O937" t="str">
        <f>IF(J937="M","Medium",IF(J937="L","Light",IF(J937="D","Dark","")))</f>
        <v>Dark</v>
      </c>
      <c r="P937" t="str">
        <f>_xlfn.XLOOKUP(C937,[1]customers!$A$1:$A$1001,[1]customers!$I$1:$I$1001,,0)</f>
        <v>No</v>
      </c>
    </row>
    <row r="938" spans="1:16" x14ac:dyDescent="0.25">
      <c r="A938" s="2" t="s">
        <v>2112</v>
      </c>
      <c r="B938" s="4">
        <v>44403</v>
      </c>
      <c r="C938" s="2" t="s">
        <v>2113</v>
      </c>
      <c r="D938" t="s">
        <v>6178</v>
      </c>
      <c r="E938" s="2">
        <v>4</v>
      </c>
      <c r="F938" s="2" t="str">
        <f>_xlfn.XLOOKUP(C938,[1]customers!$A$1:$A$1001,[1]customers!$B$1:$B$1001,,0)</f>
        <v>Kerr Patise</v>
      </c>
      <c r="G938" s="2" t="str">
        <f>IF(_xlfn.XLOOKUP(C938,[1]customers!$A$1:$A$1001,[1]customers!$C$1:$C$1001,,0)=0,"",_xlfn.XLOOKUP(C938,[1]customers!$A$1:$A$1001,[1]customers!$C$1:$C$1001,,0))</f>
        <v>kpatise7z@jigsy.com</v>
      </c>
      <c r="H938" s="2" t="str">
        <f>_xlfn.XLOOKUP(C938,[1]customers!A$1:A$1001,[1]customers!$G$1:$G$1001,,0)</f>
        <v>United States</v>
      </c>
      <c r="I938" t="str">
        <f>INDEX([1]products!$A$1:$G$49,MATCH([1]orders!$D938,[1]products!$A$1:$A$49,0),MATCH([1]orders!I$1,[1]products!$A$1:$G$1,0))</f>
        <v>Rob</v>
      </c>
      <c r="J938" t="str">
        <f>INDEX([1]products!$A$1:$G$49,MATCH([1]orders!$D938,[1]products!$A$1:$A$49,0),MATCH([1]orders!J$1,[1]products!$A$1:$G$1,0))</f>
        <v>L</v>
      </c>
      <c r="K938" s="11">
        <f>INDEX([1]products!$A$1:$G$49,MATCH([1]orders!$D938,[1]products!$A$1:$A$49,0),MATCH([1]orders!K$1,[1]products!$A$1:$G$1,0))</f>
        <v>0.2</v>
      </c>
      <c r="L938" s="3">
        <f>INDEX([1]products!$A$1:$G$49,MATCH([1]orders!$D938,[1]products!$A$1:$A$49,0),MATCH([1]orders!L$1,[1]products!$A$1:$G$1,0))</f>
        <v>3.5849999999999995</v>
      </c>
      <c r="M938" s="3">
        <f>L938*E938</f>
        <v>14.339999999999998</v>
      </c>
      <c r="N938" t="str">
        <f>IF(I938="Rob","Robusta",IF(I938="Exc","Excelsa",IF(I938="Ara","Arabica",IF(I938="Lib","Liberica",""))))</f>
        <v>Robusta</v>
      </c>
      <c r="O938" t="str">
        <f>IF(J938="M","Medium",IF(J938="L","Light",IF(J938="D","Dark","")))</f>
        <v>Light</v>
      </c>
      <c r="P938" t="str">
        <f>_xlfn.XLOOKUP(C938,[1]customers!$A$1:$A$1001,[1]customers!$I$1:$I$1001,,0)</f>
        <v>No</v>
      </c>
    </row>
    <row r="939" spans="1:16" x14ac:dyDescent="0.25">
      <c r="A939" s="2" t="s">
        <v>3734</v>
      </c>
      <c r="B939" s="4">
        <v>44404</v>
      </c>
      <c r="C939" s="2" t="s">
        <v>3735</v>
      </c>
      <c r="D939" t="s">
        <v>6178</v>
      </c>
      <c r="E939" s="2">
        <v>6</v>
      </c>
      <c r="F939" s="2" t="str">
        <f>_xlfn.XLOOKUP(C939,[1]customers!$A$1:$A$1001,[1]customers!$B$1:$B$1001,,0)</f>
        <v>Maggy Harby</v>
      </c>
      <c r="G939" s="2" t="str">
        <f>IF(_xlfn.XLOOKUP(C939,[1]customers!$A$1:$A$1001,[1]customers!$C$1:$C$1001,,0)=0,"",_xlfn.XLOOKUP(C939,[1]customers!$A$1:$A$1001,[1]customers!$C$1:$C$1001,,0))</f>
        <v>mharbyfy@163.com</v>
      </c>
      <c r="H939" s="2" t="str">
        <f>_xlfn.XLOOKUP(C939,[1]customers!A$1:A$1001,[1]customers!$G$1:$G$1001,,0)</f>
        <v>United States</v>
      </c>
      <c r="I939" t="str">
        <f>INDEX([1]products!$A$1:$G$49,MATCH([1]orders!$D939,[1]products!$A$1:$A$49,0),MATCH([1]orders!I$1,[1]products!$A$1:$G$1,0))</f>
        <v>Rob</v>
      </c>
      <c r="J939" t="str">
        <f>INDEX([1]products!$A$1:$G$49,MATCH([1]orders!$D939,[1]products!$A$1:$A$49,0),MATCH([1]orders!J$1,[1]products!$A$1:$G$1,0))</f>
        <v>L</v>
      </c>
      <c r="K939" s="11">
        <f>INDEX([1]products!$A$1:$G$49,MATCH([1]orders!$D939,[1]products!$A$1:$A$49,0),MATCH([1]orders!K$1,[1]products!$A$1:$G$1,0))</f>
        <v>0.2</v>
      </c>
      <c r="L939" s="3">
        <f>INDEX([1]products!$A$1:$G$49,MATCH([1]orders!$D939,[1]products!$A$1:$A$49,0),MATCH([1]orders!L$1,[1]products!$A$1:$G$1,0))</f>
        <v>3.5849999999999995</v>
      </c>
      <c r="M939" s="3">
        <f>L939*E939</f>
        <v>21.509999999999998</v>
      </c>
      <c r="N939" t="str">
        <f>IF(I939="Rob","Robusta",IF(I939="Exc","Excelsa",IF(I939="Ara","Arabica",IF(I939="Lib","Liberica",""))))</f>
        <v>Robusta</v>
      </c>
      <c r="O939" t="str">
        <f>IF(J939="M","Medium",IF(J939="L","Light",IF(J939="D","Dark","")))</f>
        <v>Light</v>
      </c>
      <c r="P939" t="str">
        <f>_xlfn.XLOOKUP(C939,[1]customers!$A$1:$A$1001,[1]customers!$I$1:$I$1001,,0)</f>
        <v>Yes</v>
      </c>
    </row>
    <row r="940" spans="1:16" x14ac:dyDescent="0.25">
      <c r="A940" s="2" t="s">
        <v>1549</v>
      </c>
      <c r="B940" s="4">
        <v>44405</v>
      </c>
      <c r="C940" s="2" t="s">
        <v>1550</v>
      </c>
      <c r="D940" t="s">
        <v>6184</v>
      </c>
      <c r="E940" s="2">
        <v>1</v>
      </c>
      <c r="F940" s="2" t="str">
        <f>_xlfn.XLOOKUP(C940,[1]customers!$A$1:$A$1001,[1]customers!$B$1:$B$1001,,0)</f>
        <v>Astrix Kitchingham</v>
      </c>
      <c r="G940" s="2" t="str">
        <f>IF(_xlfn.XLOOKUP(C940,[1]customers!$A$1:$A$1001,[1]customers!$C$1:$C$1001,,0)=0,"",_xlfn.XLOOKUP(C940,[1]customers!$A$1:$A$1001,[1]customers!$C$1:$C$1001,,0))</f>
        <v>akitchingham58@com.com</v>
      </c>
      <c r="H940" s="2" t="str">
        <f>_xlfn.XLOOKUP(C940,[1]customers!A$1:A$1001,[1]customers!$G$1:$G$1001,,0)</f>
        <v>United States</v>
      </c>
      <c r="I940" t="str">
        <f>INDEX([1]products!$A$1:$G$49,MATCH([1]orders!$D940,[1]products!$A$1:$A$49,0),MATCH([1]orders!I$1,[1]products!$A$1:$G$1,0))</f>
        <v>Exc</v>
      </c>
      <c r="J940" t="str">
        <f>INDEX([1]products!$A$1:$G$49,MATCH([1]orders!$D940,[1]products!$A$1:$A$49,0),MATCH([1]orders!J$1,[1]products!$A$1:$G$1,0))</f>
        <v>L</v>
      </c>
      <c r="K940" s="11">
        <f>INDEX([1]products!$A$1:$G$49,MATCH([1]orders!$D940,[1]products!$A$1:$A$49,0),MATCH([1]orders!K$1,[1]products!$A$1:$G$1,0))</f>
        <v>0.2</v>
      </c>
      <c r="L940" s="3">
        <f>INDEX([1]products!$A$1:$G$49,MATCH([1]orders!$D940,[1]products!$A$1:$A$49,0),MATCH([1]orders!L$1,[1]products!$A$1:$G$1,0))</f>
        <v>4.4550000000000001</v>
      </c>
      <c r="M940" s="3">
        <f>L940*E940</f>
        <v>4.4550000000000001</v>
      </c>
      <c r="N940" t="str">
        <f>IF(I940="Rob","Robusta",IF(I940="Exc","Excelsa",IF(I940="Ara","Arabica",IF(I940="Lib","Liberica",""))))</f>
        <v>Excelsa</v>
      </c>
      <c r="O940" t="str">
        <f>IF(J940="M","Medium",IF(J940="L","Light",IF(J940="D","Dark","")))</f>
        <v>Light</v>
      </c>
      <c r="P940" t="str">
        <f>_xlfn.XLOOKUP(C940,[1]customers!$A$1:$A$1001,[1]customers!$I$1:$I$1001,,0)</f>
        <v>Yes</v>
      </c>
    </row>
    <row r="941" spans="1:16" x14ac:dyDescent="0.25">
      <c r="A941" s="2" t="s">
        <v>530</v>
      </c>
      <c r="B941" s="4">
        <v>44406</v>
      </c>
      <c r="C941" s="2" t="s">
        <v>531</v>
      </c>
      <c r="D941" t="s">
        <v>6145</v>
      </c>
      <c r="E941" s="2">
        <v>1</v>
      </c>
      <c r="F941" s="2" t="str">
        <f>_xlfn.XLOOKUP(C941,[1]customers!$A$1:$A$1001,[1]customers!$B$1:$B$1001,,0)</f>
        <v>Melvin Wharfe</v>
      </c>
      <c r="G941" s="2" t="str">
        <f>IF(_xlfn.XLOOKUP(C941,[1]customers!$A$1:$A$1001,[1]customers!$C$1:$C$1001,,0)=0,"",_xlfn.XLOOKUP(C941,[1]customers!$A$1:$A$1001,[1]customers!$C$1:$C$1001,,0))</f>
        <v/>
      </c>
      <c r="H941" s="2" t="str">
        <f>_xlfn.XLOOKUP(C941,[1]customers!A$1:A$1001,[1]customers!$G$1:$G$1001,,0)</f>
        <v>Ireland</v>
      </c>
      <c r="I941" t="str">
        <f>INDEX([1]products!$A$1:$G$49,MATCH([1]orders!$D941,[1]products!$A$1:$A$49,0),MATCH([1]orders!I$1,[1]products!$A$1:$G$1,0))</f>
        <v>Lib</v>
      </c>
      <c r="J941" t="str">
        <f>INDEX([1]products!$A$1:$G$49,MATCH([1]orders!$D941,[1]products!$A$1:$A$49,0),MATCH([1]orders!J$1,[1]products!$A$1:$G$1,0))</f>
        <v>L</v>
      </c>
      <c r="K941" s="11">
        <f>INDEX([1]products!$A$1:$G$49,MATCH([1]orders!$D941,[1]products!$A$1:$A$49,0),MATCH([1]orders!K$1,[1]products!$A$1:$G$1,0))</f>
        <v>0.2</v>
      </c>
      <c r="L941" s="3">
        <f>INDEX([1]products!$A$1:$G$49,MATCH([1]orders!$D941,[1]products!$A$1:$A$49,0),MATCH([1]orders!L$1,[1]products!$A$1:$G$1,0))</f>
        <v>4.7549999999999999</v>
      </c>
      <c r="M941" s="3">
        <f>L941*E941</f>
        <v>4.7549999999999999</v>
      </c>
      <c r="N941" t="str">
        <f>IF(I941="Rob","Robusta",IF(I941="Exc","Excelsa",IF(I941="Ara","Arabica",IF(I941="Lib","Liberica",""))))</f>
        <v>Liberica</v>
      </c>
      <c r="O941" t="str">
        <f>IF(J941="M","Medium",IF(J941="L","Light",IF(J941="D","Dark","")))</f>
        <v>Light</v>
      </c>
      <c r="P941" t="str">
        <f>_xlfn.XLOOKUP(C941,[1]customers!$A$1:$A$1001,[1]customers!$I$1:$I$1001,,0)</f>
        <v>Yes</v>
      </c>
    </row>
    <row r="942" spans="1:16" x14ac:dyDescent="0.25">
      <c r="A942" s="2" t="s">
        <v>1866</v>
      </c>
      <c r="B942" s="4">
        <v>44407</v>
      </c>
      <c r="C942" s="2" t="s">
        <v>1867</v>
      </c>
      <c r="D942" t="s">
        <v>6181</v>
      </c>
      <c r="E942" s="2">
        <v>4</v>
      </c>
      <c r="F942" s="2" t="str">
        <f>_xlfn.XLOOKUP(C942,[1]customers!$A$1:$A$1001,[1]customers!$B$1:$B$1001,,0)</f>
        <v>Effie Yurkov</v>
      </c>
      <c r="G942" s="2" t="str">
        <f>IF(_xlfn.XLOOKUP(C942,[1]customers!$A$1:$A$1001,[1]customers!$C$1:$C$1001,,0)=0,"",_xlfn.XLOOKUP(C942,[1]customers!$A$1:$A$1001,[1]customers!$C$1:$C$1001,,0))</f>
        <v>eyurkov6s@hud.gov</v>
      </c>
      <c r="H942" s="2" t="str">
        <f>_xlfn.XLOOKUP(C942,[1]customers!A$1:A$1001,[1]customers!$G$1:$G$1001,,0)</f>
        <v>United States</v>
      </c>
      <c r="I942" t="str">
        <f>INDEX([1]products!$A$1:$G$49,MATCH([1]orders!$D942,[1]products!$A$1:$A$49,0),MATCH([1]orders!I$1,[1]products!$A$1:$G$1,0))</f>
        <v>Lib</v>
      </c>
      <c r="J942" t="str">
        <f>INDEX([1]products!$A$1:$G$49,MATCH([1]orders!$D942,[1]products!$A$1:$A$49,0),MATCH([1]orders!J$1,[1]products!$A$1:$G$1,0))</f>
        <v>M</v>
      </c>
      <c r="K942" s="11">
        <f>INDEX([1]products!$A$1:$G$49,MATCH([1]orders!$D942,[1]products!$A$1:$A$49,0),MATCH([1]orders!K$1,[1]products!$A$1:$G$1,0))</f>
        <v>2.5</v>
      </c>
      <c r="L942" s="3">
        <f>INDEX([1]products!$A$1:$G$49,MATCH([1]orders!$D942,[1]products!$A$1:$A$49,0),MATCH([1]orders!L$1,[1]products!$A$1:$G$1,0))</f>
        <v>33.464999999999996</v>
      </c>
      <c r="M942" s="3">
        <f>L942*E942</f>
        <v>133.85999999999999</v>
      </c>
      <c r="N942" t="str">
        <f>IF(I942="Rob","Robusta",IF(I942="Exc","Excelsa",IF(I942="Ara","Arabica",IF(I942="Lib","Liberica",""))))</f>
        <v>Liberica</v>
      </c>
      <c r="O942" t="str">
        <f>IF(J942="M","Medium",IF(J942="L","Light",IF(J942="D","Dark","")))</f>
        <v>Medium</v>
      </c>
      <c r="P942" t="str">
        <f>_xlfn.XLOOKUP(C942,[1]customers!$A$1:$A$1001,[1]customers!$I$1:$I$1001,,0)</f>
        <v>No</v>
      </c>
    </row>
    <row r="943" spans="1:16" x14ac:dyDescent="0.25">
      <c r="A943" s="2" t="s">
        <v>5861</v>
      </c>
      <c r="B943" s="4">
        <v>44408</v>
      </c>
      <c r="C943" s="2" t="s">
        <v>5862</v>
      </c>
      <c r="D943" t="s">
        <v>6178</v>
      </c>
      <c r="E943" s="2">
        <v>4</v>
      </c>
      <c r="F943" s="2" t="str">
        <f>_xlfn.XLOOKUP(C943,[1]customers!$A$1:$A$1001,[1]customers!$B$1:$B$1001,,0)</f>
        <v>Johnath Fairebrother</v>
      </c>
      <c r="G943" s="2" t="str">
        <f>IF(_xlfn.XLOOKUP(C943,[1]customers!$A$1:$A$1001,[1]customers!$C$1:$C$1001,,0)=0,"",_xlfn.XLOOKUP(C943,[1]customers!$A$1:$A$1001,[1]customers!$C$1:$C$1001,,0))</f>
        <v/>
      </c>
      <c r="H943" s="2" t="str">
        <f>_xlfn.XLOOKUP(C943,[1]customers!A$1:A$1001,[1]customers!$G$1:$G$1001,,0)</f>
        <v>United States</v>
      </c>
      <c r="I943" t="str">
        <f>INDEX([1]products!$A$1:$G$49,MATCH([1]orders!$D943,[1]products!$A$1:$A$49,0),MATCH([1]orders!I$1,[1]products!$A$1:$G$1,0))</f>
        <v>Rob</v>
      </c>
      <c r="J943" t="str">
        <f>INDEX([1]products!$A$1:$G$49,MATCH([1]orders!$D943,[1]products!$A$1:$A$49,0),MATCH([1]orders!J$1,[1]products!$A$1:$G$1,0))</f>
        <v>L</v>
      </c>
      <c r="K943" s="11">
        <f>INDEX([1]products!$A$1:$G$49,MATCH([1]orders!$D943,[1]products!$A$1:$A$49,0),MATCH([1]orders!K$1,[1]products!$A$1:$G$1,0))</f>
        <v>0.2</v>
      </c>
      <c r="L943" s="3">
        <f>INDEX([1]products!$A$1:$G$49,MATCH([1]orders!$D943,[1]products!$A$1:$A$49,0),MATCH([1]orders!L$1,[1]products!$A$1:$G$1,0))</f>
        <v>3.5849999999999995</v>
      </c>
      <c r="M943" s="3">
        <f>L943*E943</f>
        <v>14.339999999999998</v>
      </c>
      <c r="N943" t="str">
        <f>IF(I943="Rob","Robusta",IF(I943="Exc","Excelsa",IF(I943="Ara","Arabica",IF(I943="Lib","Liberica",""))))</f>
        <v>Robusta</v>
      </c>
      <c r="O943" t="str">
        <f>IF(J943="M","Medium",IF(J943="L","Light",IF(J943="D","Dark","")))</f>
        <v>Light</v>
      </c>
      <c r="P943" t="str">
        <f>_xlfn.XLOOKUP(C943,[1]customers!$A$1:$A$1001,[1]customers!$I$1:$I$1001,,0)</f>
        <v>Yes</v>
      </c>
    </row>
    <row r="944" spans="1:16" x14ac:dyDescent="0.25">
      <c r="A944" s="2" t="s">
        <v>4747</v>
      </c>
      <c r="B944" s="4">
        <v>44409</v>
      </c>
      <c r="C944" s="2" t="s">
        <v>4748</v>
      </c>
      <c r="D944" t="s">
        <v>6158</v>
      </c>
      <c r="E944" s="2">
        <v>5</v>
      </c>
      <c r="F944" s="2" t="str">
        <f>_xlfn.XLOOKUP(C944,[1]customers!$A$1:$A$1001,[1]customers!$B$1:$B$1001,,0)</f>
        <v>Simone Capon</v>
      </c>
      <c r="G944" s="2" t="str">
        <f>IF(_xlfn.XLOOKUP(C944,[1]customers!$A$1:$A$1001,[1]customers!$C$1:$C$1001,,0)=0,"",_xlfn.XLOOKUP(C944,[1]customers!$A$1:$A$1001,[1]customers!$C$1:$C$1001,,0))</f>
        <v>scaponkx@craigslist.org</v>
      </c>
      <c r="H944" s="2" t="str">
        <f>_xlfn.XLOOKUP(C944,[1]customers!A$1:A$1001,[1]customers!$G$1:$G$1001,,0)</f>
        <v>United States</v>
      </c>
      <c r="I944" t="str">
        <f>INDEX([1]products!$A$1:$G$49,MATCH([1]orders!$D944,[1]products!$A$1:$A$49,0),MATCH([1]orders!I$1,[1]products!$A$1:$G$1,0))</f>
        <v>Ara</v>
      </c>
      <c r="J944" t="str">
        <f>INDEX([1]products!$A$1:$G$49,MATCH([1]orders!$D944,[1]products!$A$1:$A$49,0),MATCH([1]orders!J$1,[1]products!$A$1:$G$1,0))</f>
        <v>D</v>
      </c>
      <c r="K944" s="11">
        <f>INDEX([1]products!$A$1:$G$49,MATCH([1]orders!$D944,[1]products!$A$1:$A$49,0),MATCH([1]orders!K$1,[1]products!$A$1:$G$1,0))</f>
        <v>0.5</v>
      </c>
      <c r="L944" s="3">
        <f>INDEX([1]products!$A$1:$G$49,MATCH([1]orders!$D944,[1]products!$A$1:$A$49,0),MATCH([1]orders!L$1,[1]products!$A$1:$G$1,0))</f>
        <v>5.97</v>
      </c>
      <c r="M944" s="3">
        <f>L944*E944</f>
        <v>29.849999999999998</v>
      </c>
      <c r="N944" t="str">
        <f>IF(I944="Rob","Robusta",IF(I944="Exc","Excelsa",IF(I944="Ara","Arabica",IF(I944="Lib","Liberica",""))))</f>
        <v>Arabica</v>
      </c>
      <c r="O944" t="str">
        <f>IF(J944="M","Medium",IF(J944="L","Light",IF(J944="D","Dark","")))</f>
        <v>Dark</v>
      </c>
      <c r="P944" t="str">
        <f>_xlfn.XLOOKUP(C944,[1]customers!$A$1:$A$1001,[1]customers!$I$1:$I$1001,,0)</f>
        <v>No</v>
      </c>
    </row>
    <row r="945" spans="1:16" x14ac:dyDescent="0.25">
      <c r="A945" s="2" t="s">
        <v>2579</v>
      </c>
      <c r="B945" s="4">
        <v>44410</v>
      </c>
      <c r="C945" s="2" t="s">
        <v>2580</v>
      </c>
      <c r="D945" t="s">
        <v>6180</v>
      </c>
      <c r="E945" s="2">
        <v>6</v>
      </c>
      <c r="F945" s="2" t="str">
        <f>_xlfn.XLOOKUP(C945,[1]customers!$A$1:$A$1001,[1]customers!$B$1:$B$1001,,0)</f>
        <v>Cortney Gibbonson</v>
      </c>
      <c r="G945" s="2" t="str">
        <f>IF(_xlfn.XLOOKUP(C945,[1]customers!$A$1:$A$1001,[1]customers!$C$1:$C$1001,,0)=0,"",_xlfn.XLOOKUP(C945,[1]customers!$A$1:$A$1001,[1]customers!$C$1:$C$1001,,0))</f>
        <v>cgibbonsonab@accuweather.com</v>
      </c>
      <c r="H945" s="2" t="str">
        <f>_xlfn.XLOOKUP(C945,[1]customers!A$1:A$1001,[1]customers!$G$1:$G$1001,,0)</f>
        <v>United States</v>
      </c>
      <c r="I945" t="str">
        <f>INDEX([1]products!$A$1:$G$49,MATCH([1]orders!$D945,[1]products!$A$1:$A$49,0),MATCH([1]orders!I$1,[1]products!$A$1:$G$1,0))</f>
        <v>Ara</v>
      </c>
      <c r="J945" t="str">
        <f>INDEX([1]products!$A$1:$G$49,MATCH([1]orders!$D945,[1]products!$A$1:$A$49,0),MATCH([1]orders!J$1,[1]products!$A$1:$G$1,0))</f>
        <v>L</v>
      </c>
      <c r="K945" s="11">
        <f>INDEX([1]products!$A$1:$G$49,MATCH([1]orders!$D945,[1]products!$A$1:$A$49,0),MATCH([1]orders!K$1,[1]products!$A$1:$G$1,0))</f>
        <v>0.5</v>
      </c>
      <c r="L945" s="3">
        <f>INDEX([1]products!$A$1:$G$49,MATCH([1]orders!$D945,[1]products!$A$1:$A$49,0),MATCH([1]orders!L$1,[1]products!$A$1:$G$1,0))</f>
        <v>7.77</v>
      </c>
      <c r="M945" s="3">
        <f>L945*E945</f>
        <v>46.62</v>
      </c>
      <c r="N945" t="str">
        <f>IF(I945="Rob","Robusta",IF(I945="Exc","Excelsa",IF(I945="Ara","Arabica",IF(I945="Lib","Liberica",""))))</f>
        <v>Arabica</v>
      </c>
      <c r="O945" t="str">
        <f>IF(J945="M","Medium",IF(J945="L","Light",IF(J945="D","Dark","")))</f>
        <v>Light</v>
      </c>
      <c r="P945" t="str">
        <f>_xlfn.XLOOKUP(C945,[1]customers!$A$1:$A$1001,[1]customers!$I$1:$I$1001,,0)</f>
        <v>Yes</v>
      </c>
    </row>
    <row r="946" spans="1:16" x14ac:dyDescent="0.25">
      <c r="A946" s="2" t="s">
        <v>3076</v>
      </c>
      <c r="B946" s="4">
        <v>44411</v>
      </c>
      <c r="C946" s="2" t="s">
        <v>3077</v>
      </c>
      <c r="D946" t="s">
        <v>6155</v>
      </c>
      <c r="E946" s="2">
        <v>4</v>
      </c>
      <c r="F946" s="2" t="str">
        <f>_xlfn.XLOOKUP(C946,[1]customers!$A$1:$A$1001,[1]customers!$B$1:$B$1001,,0)</f>
        <v>Rodolfo Willoway</v>
      </c>
      <c r="G946" s="2" t="str">
        <f>IF(_xlfn.XLOOKUP(C946,[1]customers!$A$1:$A$1001,[1]customers!$C$1:$C$1001,,0)=0,"",_xlfn.XLOOKUP(C946,[1]customers!$A$1:$A$1001,[1]customers!$C$1:$C$1001,,0))</f>
        <v>rwillowaycq@admin.ch</v>
      </c>
      <c r="H946" s="2" t="str">
        <f>_xlfn.XLOOKUP(C946,[1]customers!A$1:A$1001,[1]customers!$G$1:$G$1001,,0)</f>
        <v>United States</v>
      </c>
      <c r="I946" t="str">
        <f>INDEX([1]products!$A$1:$G$49,MATCH([1]orders!$D946,[1]products!$A$1:$A$49,0),MATCH([1]orders!I$1,[1]products!$A$1:$G$1,0))</f>
        <v>Ara</v>
      </c>
      <c r="J946" t="str">
        <f>INDEX([1]products!$A$1:$G$49,MATCH([1]orders!$D946,[1]products!$A$1:$A$49,0),MATCH([1]orders!J$1,[1]products!$A$1:$G$1,0))</f>
        <v>M</v>
      </c>
      <c r="K946" s="11">
        <f>INDEX([1]products!$A$1:$G$49,MATCH([1]orders!$D946,[1]products!$A$1:$A$49,0),MATCH([1]orders!K$1,[1]products!$A$1:$G$1,0))</f>
        <v>1</v>
      </c>
      <c r="L946" s="3">
        <f>INDEX([1]products!$A$1:$G$49,MATCH([1]orders!$D946,[1]products!$A$1:$A$49,0),MATCH([1]orders!L$1,[1]products!$A$1:$G$1,0))</f>
        <v>11.25</v>
      </c>
      <c r="M946" s="3">
        <f>L946*E946</f>
        <v>45</v>
      </c>
      <c r="N946" t="str">
        <f>IF(I946="Rob","Robusta",IF(I946="Exc","Excelsa",IF(I946="Ara","Arabica",IF(I946="Lib","Liberica",""))))</f>
        <v>Arabica</v>
      </c>
      <c r="O946" t="str">
        <f>IF(J946="M","Medium",IF(J946="L","Light",IF(J946="D","Dark","")))</f>
        <v>Medium</v>
      </c>
      <c r="P946" t="str">
        <f>_xlfn.XLOOKUP(C946,[1]customers!$A$1:$A$1001,[1]customers!$I$1:$I$1001,,0)</f>
        <v>No</v>
      </c>
    </row>
    <row r="947" spans="1:16" x14ac:dyDescent="0.25">
      <c r="A947" s="2" t="s">
        <v>5351</v>
      </c>
      <c r="B947" s="4">
        <v>44412</v>
      </c>
      <c r="C947" s="2" t="s">
        <v>5352</v>
      </c>
      <c r="D947" t="s">
        <v>6175</v>
      </c>
      <c r="E947" s="2">
        <v>1</v>
      </c>
      <c r="F947" s="2" t="str">
        <f>_xlfn.XLOOKUP(C947,[1]customers!$A$1:$A$1001,[1]customers!$B$1:$B$1001,,0)</f>
        <v>Cece Inker</v>
      </c>
      <c r="G947" s="2" t="str">
        <f>IF(_xlfn.XLOOKUP(C947,[1]customers!$A$1:$A$1001,[1]customers!$C$1:$C$1001,,0)=0,"",_xlfn.XLOOKUP(C947,[1]customers!$A$1:$A$1001,[1]customers!$C$1:$C$1001,,0))</f>
        <v/>
      </c>
      <c r="H947" s="2" t="str">
        <f>_xlfn.XLOOKUP(C947,[1]customers!A$1:A$1001,[1]customers!$G$1:$G$1001,,0)</f>
        <v>United States</v>
      </c>
      <c r="I947" t="str">
        <f>INDEX([1]products!$A$1:$G$49,MATCH([1]orders!$D947,[1]products!$A$1:$A$49,0),MATCH([1]orders!I$1,[1]products!$A$1:$G$1,0))</f>
        <v>Ara</v>
      </c>
      <c r="J947" t="str">
        <f>INDEX([1]products!$A$1:$G$49,MATCH([1]orders!$D947,[1]products!$A$1:$A$49,0),MATCH([1]orders!J$1,[1]products!$A$1:$G$1,0))</f>
        <v>M</v>
      </c>
      <c r="K947" s="11">
        <f>INDEX([1]products!$A$1:$G$49,MATCH([1]orders!$D947,[1]products!$A$1:$A$49,0),MATCH([1]orders!K$1,[1]products!$A$1:$G$1,0))</f>
        <v>2.5</v>
      </c>
      <c r="L947" s="3">
        <f>INDEX([1]products!$A$1:$G$49,MATCH([1]orders!$D947,[1]products!$A$1:$A$49,0),MATCH([1]orders!L$1,[1]products!$A$1:$G$1,0))</f>
        <v>25.874999999999996</v>
      </c>
      <c r="M947" s="3">
        <f>L947*E947</f>
        <v>25.874999999999996</v>
      </c>
      <c r="N947" t="str">
        <f>IF(I947="Rob","Robusta",IF(I947="Exc","Excelsa",IF(I947="Ara","Arabica",IF(I947="Lib","Liberica",""))))</f>
        <v>Arabica</v>
      </c>
      <c r="O947" t="str">
        <f>IF(J947="M","Medium",IF(J947="L","Light",IF(J947="D","Dark","")))</f>
        <v>Medium</v>
      </c>
      <c r="P947" t="str">
        <f>_xlfn.XLOOKUP(C947,[1]customers!$A$1:$A$1001,[1]customers!$I$1:$I$1001,,0)</f>
        <v>No</v>
      </c>
    </row>
    <row r="948" spans="1:16" x14ac:dyDescent="0.25">
      <c r="A948" s="2" t="s">
        <v>5693</v>
      </c>
      <c r="B948" s="4">
        <v>44413</v>
      </c>
      <c r="C948" s="2" t="s">
        <v>5694</v>
      </c>
      <c r="D948" t="s">
        <v>6149</v>
      </c>
      <c r="E948" s="2">
        <v>6</v>
      </c>
      <c r="F948" s="2" t="str">
        <f>_xlfn.XLOOKUP(C948,[1]customers!$A$1:$A$1001,[1]customers!$B$1:$B$1001,,0)</f>
        <v>Hadley Reuven</v>
      </c>
      <c r="G948" s="2" t="str">
        <f>IF(_xlfn.XLOOKUP(C948,[1]customers!$A$1:$A$1001,[1]customers!$C$1:$C$1001,,0)=0,"",_xlfn.XLOOKUP(C948,[1]customers!$A$1:$A$1001,[1]customers!$C$1:$C$1001,,0))</f>
        <v>hreuvenpk@whitehouse.gov</v>
      </c>
      <c r="H948" s="2" t="str">
        <f>_xlfn.XLOOKUP(C948,[1]customers!A$1:A$1001,[1]customers!$G$1:$G$1001,,0)</f>
        <v>United States</v>
      </c>
      <c r="I948" t="str">
        <f>INDEX([1]products!$A$1:$G$49,MATCH([1]orders!$D948,[1]products!$A$1:$A$49,0),MATCH([1]orders!I$1,[1]products!$A$1:$G$1,0))</f>
        <v>Rob</v>
      </c>
      <c r="J948" t="str">
        <f>INDEX([1]products!$A$1:$G$49,MATCH([1]orders!$D948,[1]products!$A$1:$A$49,0),MATCH([1]orders!J$1,[1]products!$A$1:$G$1,0))</f>
        <v>D</v>
      </c>
      <c r="K948" s="11">
        <f>INDEX([1]products!$A$1:$G$49,MATCH([1]orders!$D948,[1]products!$A$1:$A$49,0),MATCH([1]orders!K$1,[1]products!$A$1:$G$1,0))</f>
        <v>2.5</v>
      </c>
      <c r="L948" s="3">
        <f>INDEX([1]products!$A$1:$G$49,MATCH([1]orders!$D948,[1]products!$A$1:$A$49,0),MATCH([1]orders!L$1,[1]products!$A$1:$G$1,0))</f>
        <v>20.584999999999997</v>
      </c>
      <c r="M948" s="3">
        <f>L948*E948</f>
        <v>123.50999999999999</v>
      </c>
      <c r="N948" t="str">
        <f>IF(I948="Rob","Robusta",IF(I948="Exc","Excelsa",IF(I948="Ara","Arabica",IF(I948="Lib","Liberica",""))))</f>
        <v>Robusta</v>
      </c>
      <c r="O948" t="str">
        <f>IF(J948="M","Medium",IF(J948="L","Light",IF(J948="D","Dark","")))</f>
        <v>Dark</v>
      </c>
      <c r="P948" t="str">
        <f>_xlfn.XLOOKUP(C948,[1]customers!$A$1:$A$1001,[1]customers!$I$1:$I$1001,,0)</f>
        <v>No</v>
      </c>
    </row>
    <row r="949" spans="1:16" x14ac:dyDescent="0.25">
      <c r="A949" s="2" t="s">
        <v>5368</v>
      </c>
      <c r="B949" s="4">
        <v>44414</v>
      </c>
      <c r="C949" s="2" t="s">
        <v>5369</v>
      </c>
      <c r="D949" t="s">
        <v>6162</v>
      </c>
      <c r="E949" s="2">
        <v>2</v>
      </c>
      <c r="F949" s="2" t="str">
        <f>_xlfn.XLOOKUP(C949,[1]customers!$A$1:$A$1001,[1]customers!$B$1:$B$1001,,0)</f>
        <v>Meade Birkin</v>
      </c>
      <c r="G949" s="2" t="str">
        <f>IF(_xlfn.XLOOKUP(C949,[1]customers!$A$1:$A$1001,[1]customers!$C$1:$C$1001,,0)=0,"",_xlfn.XLOOKUP(C949,[1]customers!$A$1:$A$1001,[1]customers!$C$1:$C$1001,,0))</f>
        <v>mbirkinnz@java.com</v>
      </c>
      <c r="H949" s="2" t="str">
        <f>_xlfn.XLOOKUP(C949,[1]customers!A$1:A$1001,[1]customers!$G$1:$G$1001,,0)</f>
        <v>United States</v>
      </c>
      <c r="I949" t="str">
        <f>INDEX([1]products!$A$1:$G$49,MATCH([1]orders!$D949,[1]products!$A$1:$A$49,0),MATCH([1]orders!I$1,[1]products!$A$1:$G$1,0))</f>
        <v>Lib</v>
      </c>
      <c r="J949" t="str">
        <f>INDEX([1]products!$A$1:$G$49,MATCH([1]orders!$D949,[1]products!$A$1:$A$49,0),MATCH([1]orders!J$1,[1]products!$A$1:$G$1,0))</f>
        <v>M</v>
      </c>
      <c r="K949" s="11">
        <f>INDEX([1]products!$A$1:$G$49,MATCH([1]orders!$D949,[1]products!$A$1:$A$49,0),MATCH([1]orders!K$1,[1]products!$A$1:$G$1,0))</f>
        <v>1</v>
      </c>
      <c r="L949" s="3">
        <f>INDEX([1]products!$A$1:$G$49,MATCH([1]orders!$D949,[1]products!$A$1:$A$49,0),MATCH([1]orders!L$1,[1]products!$A$1:$G$1,0))</f>
        <v>14.55</v>
      </c>
      <c r="M949" s="3">
        <f>L949*E949</f>
        <v>29.1</v>
      </c>
      <c r="N949" t="str">
        <f>IF(I949="Rob","Robusta",IF(I949="Exc","Excelsa",IF(I949="Ara","Arabica",IF(I949="Lib","Liberica",""))))</f>
        <v>Liberica</v>
      </c>
      <c r="O949" t="str">
        <f>IF(J949="M","Medium",IF(J949="L","Light",IF(J949="D","Dark","")))</f>
        <v>Medium</v>
      </c>
      <c r="P949" t="str">
        <f>_xlfn.XLOOKUP(C949,[1]customers!$A$1:$A$1001,[1]customers!$I$1:$I$1001,,0)</f>
        <v>Yes</v>
      </c>
    </row>
    <row r="950" spans="1:16" x14ac:dyDescent="0.25">
      <c r="A950" s="2" t="s">
        <v>5040</v>
      </c>
      <c r="B950" s="4">
        <v>44415</v>
      </c>
      <c r="C950" s="2" t="s">
        <v>5041</v>
      </c>
      <c r="D950" t="s">
        <v>6146</v>
      </c>
      <c r="E950" s="2">
        <v>1</v>
      </c>
      <c r="F950" s="2" t="str">
        <f>_xlfn.XLOOKUP(C950,[1]customers!$A$1:$A$1001,[1]customers!$B$1:$B$1001,,0)</f>
        <v>Chester Clowton</v>
      </c>
      <c r="G950" s="2" t="str">
        <f>IF(_xlfn.XLOOKUP(C950,[1]customers!$A$1:$A$1001,[1]customers!$C$1:$C$1001,,0)=0,"",_xlfn.XLOOKUP(C950,[1]customers!$A$1:$A$1001,[1]customers!$C$1:$C$1001,,0))</f>
        <v/>
      </c>
      <c r="H950" s="2" t="str">
        <f>_xlfn.XLOOKUP(C950,[1]customers!A$1:A$1001,[1]customers!$G$1:$G$1001,,0)</f>
        <v>United States</v>
      </c>
      <c r="I950" t="str">
        <f>INDEX([1]products!$A$1:$G$49,MATCH([1]orders!$D950,[1]products!$A$1:$A$49,0),MATCH([1]orders!I$1,[1]products!$A$1:$G$1,0))</f>
        <v>Rob</v>
      </c>
      <c r="J950" t="str">
        <f>INDEX([1]products!$A$1:$G$49,MATCH([1]orders!$D950,[1]products!$A$1:$A$49,0),MATCH([1]orders!J$1,[1]products!$A$1:$G$1,0))</f>
        <v>M</v>
      </c>
      <c r="K950" s="11">
        <f>INDEX([1]products!$A$1:$G$49,MATCH([1]orders!$D950,[1]products!$A$1:$A$49,0),MATCH([1]orders!K$1,[1]products!$A$1:$G$1,0))</f>
        <v>0.5</v>
      </c>
      <c r="L950" s="3">
        <f>INDEX([1]products!$A$1:$G$49,MATCH([1]orders!$D950,[1]products!$A$1:$A$49,0),MATCH([1]orders!L$1,[1]products!$A$1:$G$1,0))</f>
        <v>5.97</v>
      </c>
      <c r="M950" s="3">
        <f>L950*E950</f>
        <v>5.97</v>
      </c>
      <c r="N950" t="str">
        <f>IF(I950="Rob","Robusta",IF(I950="Exc","Excelsa",IF(I950="Ara","Arabica",IF(I950="Lib","Liberica",""))))</f>
        <v>Robusta</v>
      </c>
      <c r="O950" t="str">
        <f>IF(J950="M","Medium",IF(J950="L","Light",IF(J950="D","Dark","")))</f>
        <v>Medium</v>
      </c>
      <c r="P950" t="str">
        <f>_xlfn.XLOOKUP(C950,[1]customers!$A$1:$A$1001,[1]customers!$I$1:$I$1001,,0)</f>
        <v>No</v>
      </c>
    </row>
    <row r="951" spans="1:16" x14ac:dyDescent="0.25">
      <c r="A951" s="2" t="s">
        <v>4764</v>
      </c>
      <c r="B951" s="4">
        <v>44416</v>
      </c>
      <c r="C951" s="2" t="s">
        <v>4765</v>
      </c>
      <c r="D951" t="s">
        <v>6177</v>
      </c>
      <c r="E951" s="2">
        <v>4</v>
      </c>
      <c r="F951" s="2" t="str">
        <f>_xlfn.XLOOKUP(C951,[1]customers!$A$1:$A$1001,[1]customers!$B$1:$B$1001,,0)</f>
        <v>Fernando Sulman</v>
      </c>
      <c r="G951" s="2" t="str">
        <f>IF(_xlfn.XLOOKUP(C951,[1]customers!$A$1:$A$1001,[1]customers!$C$1:$C$1001,,0)=0,"",_xlfn.XLOOKUP(C951,[1]customers!$A$1:$A$1001,[1]customers!$C$1:$C$1001,,0))</f>
        <v>fsulmanl0@washington.edu</v>
      </c>
      <c r="H951" s="2" t="str">
        <f>_xlfn.XLOOKUP(C951,[1]customers!A$1:A$1001,[1]customers!$G$1:$G$1001,,0)</f>
        <v>United States</v>
      </c>
      <c r="I951" t="str">
        <f>INDEX([1]products!$A$1:$G$49,MATCH([1]orders!$D951,[1]products!$A$1:$A$49,0),MATCH([1]orders!I$1,[1]products!$A$1:$G$1,0))</f>
        <v>Rob</v>
      </c>
      <c r="J951" t="str">
        <f>INDEX([1]products!$A$1:$G$49,MATCH([1]orders!$D951,[1]products!$A$1:$A$49,0),MATCH([1]orders!J$1,[1]products!$A$1:$G$1,0))</f>
        <v>D</v>
      </c>
      <c r="K951" s="11">
        <f>INDEX([1]products!$A$1:$G$49,MATCH([1]orders!$D951,[1]products!$A$1:$A$49,0),MATCH([1]orders!K$1,[1]products!$A$1:$G$1,0))</f>
        <v>1</v>
      </c>
      <c r="L951" s="3">
        <f>INDEX([1]products!$A$1:$G$49,MATCH([1]orders!$D951,[1]products!$A$1:$A$49,0),MATCH([1]orders!L$1,[1]products!$A$1:$G$1,0))</f>
        <v>8.9499999999999993</v>
      </c>
      <c r="M951" s="3">
        <f>L951*E951</f>
        <v>35.799999999999997</v>
      </c>
      <c r="N951" t="str">
        <f>IF(I951="Rob","Robusta",IF(I951="Exc","Excelsa",IF(I951="Ara","Arabica",IF(I951="Lib","Liberica",""))))</f>
        <v>Robusta</v>
      </c>
      <c r="O951" t="str">
        <f>IF(J951="M","Medium",IF(J951="L","Light",IF(J951="D","Dark","")))</f>
        <v>Dark</v>
      </c>
      <c r="P951" t="str">
        <f>_xlfn.XLOOKUP(C951,[1]customers!$A$1:$A$1001,[1]customers!$I$1:$I$1001,,0)</f>
        <v>Yes</v>
      </c>
    </row>
    <row r="952" spans="1:16" x14ac:dyDescent="0.25">
      <c r="A952" s="2" t="s">
        <v>4466</v>
      </c>
      <c r="B952" s="4">
        <v>44417</v>
      </c>
      <c r="C952" s="2" t="s">
        <v>4467</v>
      </c>
      <c r="D952" t="s">
        <v>6153</v>
      </c>
      <c r="E952" s="2">
        <v>6</v>
      </c>
      <c r="F952" s="2" t="str">
        <f>_xlfn.XLOOKUP(C952,[1]customers!$A$1:$A$1001,[1]customers!$B$1:$B$1001,,0)</f>
        <v>Josefina Ferens</v>
      </c>
      <c r="G952" s="2" t="str">
        <f>IF(_xlfn.XLOOKUP(C952,[1]customers!$A$1:$A$1001,[1]customers!$C$1:$C$1001,,0)=0,"",_xlfn.XLOOKUP(C952,[1]customers!$A$1:$A$1001,[1]customers!$C$1:$C$1001,,0))</f>
        <v/>
      </c>
      <c r="H952" s="2" t="str">
        <f>_xlfn.XLOOKUP(C952,[1]customers!A$1:A$1001,[1]customers!$G$1:$G$1001,,0)</f>
        <v>United States</v>
      </c>
      <c r="I952" t="str">
        <f>INDEX([1]products!$A$1:$G$49,MATCH([1]orders!$D952,[1]products!$A$1:$A$49,0),MATCH([1]orders!I$1,[1]products!$A$1:$G$1,0))</f>
        <v>Exc</v>
      </c>
      <c r="J952" t="str">
        <f>INDEX([1]products!$A$1:$G$49,MATCH([1]orders!$D952,[1]products!$A$1:$A$49,0),MATCH([1]orders!J$1,[1]products!$A$1:$G$1,0))</f>
        <v>D</v>
      </c>
      <c r="K952" s="11">
        <f>INDEX([1]products!$A$1:$G$49,MATCH([1]orders!$D952,[1]products!$A$1:$A$49,0),MATCH([1]orders!K$1,[1]products!$A$1:$G$1,0))</f>
        <v>0.2</v>
      </c>
      <c r="L952" s="3">
        <f>INDEX([1]products!$A$1:$G$49,MATCH([1]orders!$D952,[1]products!$A$1:$A$49,0),MATCH([1]orders!L$1,[1]products!$A$1:$G$1,0))</f>
        <v>3.645</v>
      </c>
      <c r="M952" s="3">
        <f>L952*E952</f>
        <v>21.87</v>
      </c>
      <c r="N952" t="str">
        <f>IF(I952="Rob","Robusta",IF(I952="Exc","Excelsa",IF(I952="Ara","Arabica",IF(I952="Lib","Liberica",""))))</f>
        <v>Excelsa</v>
      </c>
      <c r="O952" t="str">
        <f>IF(J952="M","Medium",IF(J952="L","Light",IF(J952="D","Dark","")))</f>
        <v>Dark</v>
      </c>
      <c r="P952" t="str">
        <f>_xlfn.XLOOKUP(C952,[1]customers!$A$1:$A$1001,[1]customers!$I$1:$I$1001,,0)</f>
        <v>Yes</v>
      </c>
    </row>
    <row r="953" spans="1:16" x14ac:dyDescent="0.25">
      <c r="A953" s="2" t="s">
        <v>3463</v>
      </c>
      <c r="B953" s="4">
        <v>44418</v>
      </c>
      <c r="C953" s="2" t="s">
        <v>3464</v>
      </c>
      <c r="D953" t="s">
        <v>6166</v>
      </c>
      <c r="E953" s="2">
        <v>4</v>
      </c>
      <c r="F953" s="2" t="str">
        <f>_xlfn.XLOOKUP(C953,[1]customers!$A$1:$A$1001,[1]customers!$B$1:$B$1001,,0)</f>
        <v>Webb Speechly</v>
      </c>
      <c r="G953" s="2" t="str">
        <f>IF(_xlfn.XLOOKUP(C953,[1]customers!$A$1:$A$1001,[1]customers!$C$1:$C$1001,,0)=0,"",_xlfn.XLOOKUP(C953,[1]customers!$A$1:$A$1001,[1]customers!$C$1:$C$1001,,0))</f>
        <v>wspeechlyem@amazon.com</v>
      </c>
      <c r="H953" s="2" t="str">
        <f>_xlfn.XLOOKUP(C953,[1]customers!A$1:A$1001,[1]customers!$G$1:$G$1001,,0)</f>
        <v>United States</v>
      </c>
      <c r="I953" t="str">
        <f>INDEX([1]products!$A$1:$G$49,MATCH([1]orders!$D953,[1]products!$A$1:$A$49,0),MATCH([1]orders!I$1,[1]products!$A$1:$G$1,0))</f>
        <v>Exc</v>
      </c>
      <c r="J953" t="str">
        <f>INDEX([1]products!$A$1:$G$49,MATCH([1]orders!$D953,[1]products!$A$1:$A$49,0),MATCH([1]orders!J$1,[1]products!$A$1:$G$1,0))</f>
        <v>M</v>
      </c>
      <c r="K953" s="11">
        <f>INDEX([1]products!$A$1:$G$49,MATCH([1]orders!$D953,[1]products!$A$1:$A$49,0),MATCH([1]orders!K$1,[1]products!$A$1:$G$1,0))</f>
        <v>2.5</v>
      </c>
      <c r="L953" s="3">
        <f>INDEX([1]products!$A$1:$G$49,MATCH([1]orders!$D953,[1]products!$A$1:$A$49,0),MATCH([1]orders!L$1,[1]products!$A$1:$G$1,0))</f>
        <v>31.624999999999996</v>
      </c>
      <c r="M953" s="3">
        <f>L953*E953</f>
        <v>126.49999999999999</v>
      </c>
      <c r="N953" t="str">
        <f>IF(I953="Rob","Robusta",IF(I953="Exc","Excelsa",IF(I953="Ara","Arabica",IF(I953="Lib","Liberica",""))))</f>
        <v>Excelsa</v>
      </c>
      <c r="O953" t="str">
        <f>IF(J953="M","Medium",IF(J953="L","Light",IF(J953="D","Dark","")))</f>
        <v>Medium</v>
      </c>
      <c r="P953" t="str">
        <f>_xlfn.XLOOKUP(C953,[1]customers!$A$1:$A$1001,[1]customers!$I$1:$I$1001,,0)</f>
        <v>Yes</v>
      </c>
    </row>
    <row r="954" spans="1:16" x14ac:dyDescent="0.25">
      <c r="A954" s="2" t="s">
        <v>3015</v>
      </c>
      <c r="B954" s="4">
        <v>44419</v>
      </c>
      <c r="C954" s="2" t="s">
        <v>3016</v>
      </c>
      <c r="D954" t="s">
        <v>6173</v>
      </c>
      <c r="E954" s="2">
        <v>1</v>
      </c>
      <c r="F954" s="2" t="str">
        <f>_xlfn.XLOOKUP(C954,[1]customers!$A$1:$A$1001,[1]customers!$B$1:$B$1001,,0)</f>
        <v>Pru Durban</v>
      </c>
      <c r="G954" s="2" t="str">
        <f>IF(_xlfn.XLOOKUP(C954,[1]customers!$A$1:$A$1001,[1]customers!$C$1:$C$1001,,0)=0,"",_xlfn.XLOOKUP(C954,[1]customers!$A$1:$A$1001,[1]customers!$C$1:$C$1001,,0))</f>
        <v>pdurbancg@symantec.com</v>
      </c>
      <c r="H954" s="2" t="str">
        <f>_xlfn.XLOOKUP(C954,[1]customers!A$1:A$1001,[1]customers!$G$1:$G$1001,,0)</f>
        <v>Ireland</v>
      </c>
      <c r="I954" t="str">
        <f>INDEX([1]products!$A$1:$G$49,MATCH([1]orders!$D954,[1]products!$A$1:$A$49,0),MATCH([1]orders!I$1,[1]products!$A$1:$G$1,0))</f>
        <v>Rob</v>
      </c>
      <c r="J954" t="str">
        <f>INDEX([1]products!$A$1:$G$49,MATCH([1]orders!$D954,[1]products!$A$1:$A$49,0),MATCH([1]orders!J$1,[1]products!$A$1:$G$1,0))</f>
        <v>L</v>
      </c>
      <c r="K954" s="11">
        <f>INDEX([1]products!$A$1:$G$49,MATCH([1]orders!$D954,[1]products!$A$1:$A$49,0),MATCH([1]orders!K$1,[1]products!$A$1:$G$1,0))</f>
        <v>0.5</v>
      </c>
      <c r="L954" s="3">
        <f>INDEX([1]products!$A$1:$G$49,MATCH([1]orders!$D954,[1]products!$A$1:$A$49,0),MATCH([1]orders!L$1,[1]products!$A$1:$G$1,0))</f>
        <v>7.169999999999999</v>
      </c>
      <c r="M954" s="3">
        <f>L954*E954</f>
        <v>7.169999999999999</v>
      </c>
      <c r="N954" t="str">
        <f>IF(I954="Rob","Robusta",IF(I954="Exc","Excelsa",IF(I954="Ara","Arabica",IF(I954="Lib","Liberica",""))))</f>
        <v>Robusta</v>
      </c>
      <c r="O954" t="str">
        <f>IF(J954="M","Medium",IF(J954="L","Light",IF(J954="D","Dark","")))</f>
        <v>Light</v>
      </c>
      <c r="P954" t="str">
        <f>_xlfn.XLOOKUP(C954,[1]customers!$A$1:$A$1001,[1]customers!$I$1:$I$1001,,0)</f>
        <v>No</v>
      </c>
    </row>
    <row r="955" spans="1:16" x14ac:dyDescent="0.25">
      <c r="A955" s="2" t="s">
        <v>6086</v>
      </c>
      <c r="B955" s="4">
        <v>44420</v>
      </c>
      <c r="C955" s="2" t="s">
        <v>6118</v>
      </c>
      <c r="D955" t="s">
        <v>6153</v>
      </c>
      <c r="E955" s="2">
        <v>5</v>
      </c>
      <c r="F955" s="2" t="str">
        <f>_xlfn.XLOOKUP(C955,[1]customers!$A$1:$A$1001,[1]customers!$B$1:$B$1001,,0)</f>
        <v>Marguerite Graves</v>
      </c>
      <c r="G955" s="2" t="str">
        <f>IF(_xlfn.XLOOKUP(C955,[1]customers!$A$1:$A$1001,[1]customers!$C$1:$C$1001,,0)=0,"",_xlfn.XLOOKUP(C955,[1]customers!$A$1:$A$1001,[1]customers!$C$1:$C$1001,,0))</f>
        <v/>
      </c>
      <c r="H955" s="2" t="str">
        <f>_xlfn.XLOOKUP(C955,[1]customers!A$1:A$1001,[1]customers!$G$1:$G$1001,,0)</f>
        <v>United States</v>
      </c>
      <c r="I955" t="str">
        <f>INDEX([1]products!$A$1:$G$49,MATCH([1]orders!$D955,[1]products!$A$1:$A$49,0),MATCH([1]orders!I$1,[1]products!$A$1:$G$1,0))</f>
        <v>Exc</v>
      </c>
      <c r="J955" t="str">
        <f>INDEX([1]products!$A$1:$G$49,MATCH([1]orders!$D955,[1]products!$A$1:$A$49,0),MATCH([1]orders!J$1,[1]products!$A$1:$G$1,0))</f>
        <v>D</v>
      </c>
      <c r="K955" s="11">
        <f>INDEX([1]products!$A$1:$G$49,MATCH([1]orders!$D955,[1]products!$A$1:$A$49,0),MATCH([1]orders!K$1,[1]products!$A$1:$G$1,0))</f>
        <v>0.2</v>
      </c>
      <c r="L955" s="3">
        <f>INDEX([1]products!$A$1:$G$49,MATCH([1]orders!$D955,[1]products!$A$1:$A$49,0),MATCH([1]orders!L$1,[1]products!$A$1:$G$1,0))</f>
        <v>3.645</v>
      </c>
      <c r="M955" s="3">
        <f>L955*E955</f>
        <v>18.225000000000001</v>
      </c>
      <c r="N955" t="str">
        <f>IF(I955="Rob","Robusta",IF(I955="Exc","Excelsa",IF(I955="Ara","Arabica",IF(I955="Lib","Liberica",""))))</f>
        <v>Excelsa</v>
      </c>
      <c r="O955" t="str">
        <f>IF(J955="M","Medium",IF(J955="L","Light",IF(J955="D","Dark","")))</f>
        <v>Dark</v>
      </c>
      <c r="P955" t="str">
        <f>_xlfn.XLOOKUP(C955,[1]customers!$A$1:$A$1001,[1]customers!$I$1:$I$1001,,0)</f>
        <v>No</v>
      </c>
    </row>
    <row r="956" spans="1:16" x14ac:dyDescent="0.25">
      <c r="A956" s="2" t="s">
        <v>6086</v>
      </c>
      <c r="B956" s="4">
        <v>44421</v>
      </c>
      <c r="C956" s="2" t="s">
        <v>6118</v>
      </c>
      <c r="D956" t="s">
        <v>6169</v>
      </c>
      <c r="E956" s="2">
        <v>2</v>
      </c>
      <c r="F956" s="2" t="str">
        <f>_xlfn.XLOOKUP(C956,[1]customers!$A$1:$A$1001,[1]customers!$B$1:$B$1001,,0)</f>
        <v>Marguerite Graves</v>
      </c>
      <c r="G956" s="2" t="str">
        <f>IF(_xlfn.XLOOKUP(C956,[1]customers!$A$1:$A$1001,[1]customers!$C$1:$C$1001,,0)=0,"",_xlfn.XLOOKUP(C956,[1]customers!$A$1:$A$1001,[1]customers!$C$1:$C$1001,,0))</f>
        <v/>
      </c>
      <c r="H956" s="2" t="str">
        <f>_xlfn.XLOOKUP(C956,[1]customers!A$1:A$1001,[1]customers!$G$1:$G$1001,,0)</f>
        <v>United States</v>
      </c>
      <c r="I956" t="str">
        <f>INDEX([1]products!$A$1:$G$49,MATCH([1]orders!$D956,[1]products!$A$1:$A$49,0),MATCH([1]orders!I$1,[1]products!$A$1:$G$1,0))</f>
        <v>Lib</v>
      </c>
      <c r="J956" t="str">
        <f>INDEX([1]products!$A$1:$G$49,MATCH([1]orders!$D956,[1]products!$A$1:$A$49,0),MATCH([1]orders!J$1,[1]products!$A$1:$G$1,0))</f>
        <v>D</v>
      </c>
      <c r="K956" s="11">
        <f>INDEX([1]products!$A$1:$G$49,MATCH([1]orders!$D956,[1]products!$A$1:$A$49,0),MATCH([1]orders!K$1,[1]products!$A$1:$G$1,0))</f>
        <v>0.5</v>
      </c>
      <c r="L956" s="3">
        <f>INDEX([1]products!$A$1:$G$49,MATCH([1]orders!$D956,[1]products!$A$1:$A$49,0),MATCH([1]orders!L$1,[1]products!$A$1:$G$1,0))</f>
        <v>7.77</v>
      </c>
      <c r="M956" s="3">
        <f>L956*E956</f>
        <v>15.54</v>
      </c>
      <c r="N956" t="str">
        <f>IF(I956="Rob","Robusta",IF(I956="Exc","Excelsa",IF(I956="Ara","Arabica",IF(I956="Lib","Liberica",""))))</f>
        <v>Liberica</v>
      </c>
      <c r="O956" t="str">
        <f>IF(J956="M","Medium",IF(J956="L","Light",IF(J956="D","Dark","")))</f>
        <v>Dark</v>
      </c>
      <c r="P956" t="str">
        <f>_xlfn.XLOOKUP(C956,[1]customers!$A$1:$A$1001,[1]customers!$I$1:$I$1001,,0)</f>
        <v>No</v>
      </c>
    </row>
    <row r="957" spans="1:16" x14ac:dyDescent="0.25">
      <c r="A957" s="2" t="s">
        <v>576</v>
      </c>
      <c r="B957" s="4">
        <v>44422</v>
      </c>
      <c r="C957" s="2" t="s">
        <v>577</v>
      </c>
      <c r="D957" t="s">
        <v>6151</v>
      </c>
      <c r="E957" s="2">
        <v>5</v>
      </c>
      <c r="F957" s="2" t="str">
        <f>_xlfn.XLOOKUP(C957,[1]customers!$A$1:$A$1001,[1]customers!$B$1:$B$1001,,0)</f>
        <v>Llywellyn Oscroft</v>
      </c>
      <c r="G957" s="2" t="str">
        <f>IF(_xlfn.XLOOKUP(C957,[1]customers!$A$1:$A$1001,[1]customers!$C$1:$C$1001,,0)=0,"",_xlfn.XLOOKUP(C957,[1]customers!$A$1:$A$1001,[1]customers!$C$1:$C$1001,,0))</f>
        <v>loscroftf@ebay.co.uk</v>
      </c>
      <c r="H957" s="2" t="str">
        <f>_xlfn.XLOOKUP(C957,[1]customers!A$1:A$1001,[1]customers!$G$1:$G$1001,,0)</f>
        <v>United States</v>
      </c>
      <c r="I957" t="str">
        <f>INDEX([1]products!$A$1:$G$49,MATCH([1]orders!$D957,[1]products!$A$1:$A$49,0),MATCH([1]orders!I$1,[1]products!$A$1:$G$1,0))</f>
        <v>Rob</v>
      </c>
      <c r="J957" t="str">
        <f>INDEX([1]products!$A$1:$G$49,MATCH([1]orders!$D957,[1]products!$A$1:$A$49,0),MATCH([1]orders!J$1,[1]products!$A$1:$G$1,0))</f>
        <v>M</v>
      </c>
      <c r="K957" s="11">
        <f>INDEX([1]products!$A$1:$G$49,MATCH([1]orders!$D957,[1]products!$A$1:$A$49,0),MATCH([1]orders!K$1,[1]products!$A$1:$G$1,0))</f>
        <v>2.5</v>
      </c>
      <c r="L957" s="3">
        <f>INDEX([1]products!$A$1:$G$49,MATCH([1]orders!$D957,[1]products!$A$1:$A$49,0),MATCH([1]orders!L$1,[1]products!$A$1:$G$1,0))</f>
        <v>22.884999999999998</v>
      </c>
      <c r="M957" s="3">
        <f>L957*E957</f>
        <v>114.42499999999998</v>
      </c>
      <c r="N957" t="str">
        <f>IF(I957="Rob","Robusta",IF(I957="Exc","Excelsa",IF(I957="Ara","Arabica",IF(I957="Lib","Liberica",""))))</f>
        <v>Robusta</v>
      </c>
      <c r="O957" t="str">
        <f>IF(J957="M","Medium",IF(J957="L","Light",IF(J957="D","Dark","")))</f>
        <v>Medium</v>
      </c>
      <c r="P957" t="str">
        <f>_xlfn.XLOOKUP(C957,[1]customers!$A$1:$A$1001,[1]customers!$I$1:$I$1001,,0)</f>
        <v>No</v>
      </c>
    </row>
    <row r="958" spans="1:16" x14ac:dyDescent="0.25">
      <c r="A958" s="2" t="s">
        <v>5822</v>
      </c>
      <c r="B958" s="4">
        <v>44423</v>
      </c>
      <c r="C958" s="2" t="s">
        <v>5823</v>
      </c>
      <c r="D958" t="s">
        <v>6180</v>
      </c>
      <c r="E958" s="2">
        <v>6</v>
      </c>
      <c r="F958" s="2" t="str">
        <f>_xlfn.XLOOKUP(C958,[1]customers!$A$1:$A$1001,[1]customers!$B$1:$B$1001,,0)</f>
        <v>Augustin Waterhouse</v>
      </c>
      <c r="G958" s="2" t="str">
        <f>IF(_xlfn.XLOOKUP(C958,[1]customers!$A$1:$A$1001,[1]customers!$C$1:$C$1001,,0)=0,"",_xlfn.XLOOKUP(C958,[1]customers!$A$1:$A$1001,[1]customers!$C$1:$C$1001,,0))</f>
        <v>awaterhouseq7@istockphoto.com</v>
      </c>
      <c r="H958" s="2" t="str">
        <f>_xlfn.XLOOKUP(C958,[1]customers!A$1:A$1001,[1]customers!$G$1:$G$1001,,0)</f>
        <v>United States</v>
      </c>
      <c r="I958" t="str">
        <f>INDEX([1]products!$A$1:$G$49,MATCH([1]orders!$D958,[1]products!$A$1:$A$49,0),MATCH([1]orders!I$1,[1]products!$A$1:$G$1,0))</f>
        <v>Ara</v>
      </c>
      <c r="J958" t="str">
        <f>INDEX([1]products!$A$1:$G$49,MATCH([1]orders!$D958,[1]products!$A$1:$A$49,0),MATCH([1]orders!J$1,[1]products!$A$1:$G$1,0))</f>
        <v>L</v>
      </c>
      <c r="K958" s="11">
        <f>INDEX([1]products!$A$1:$G$49,MATCH([1]orders!$D958,[1]products!$A$1:$A$49,0),MATCH([1]orders!K$1,[1]products!$A$1:$G$1,0))</f>
        <v>0.5</v>
      </c>
      <c r="L958" s="3">
        <f>INDEX([1]products!$A$1:$G$49,MATCH([1]orders!$D958,[1]products!$A$1:$A$49,0),MATCH([1]orders!L$1,[1]products!$A$1:$G$1,0))</f>
        <v>7.77</v>
      </c>
      <c r="M958" s="3">
        <f>L958*E958</f>
        <v>46.62</v>
      </c>
      <c r="N958" t="str">
        <f>IF(I958="Rob","Robusta",IF(I958="Exc","Excelsa",IF(I958="Ara","Arabica",IF(I958="Lib","Liberica",""))))</f>
        <v>Arabica</v>
      </c>
      <c r="O958" t="str">
        <f>IF(J958="M","Medium",IF(J958="L","Light",IF(J958="D","Dark","")))</f>
        <v>Light</v>
      </c>
      <c r="P958" t="str">
        <f>_xlfn.XLOOKUP(C958,[1]customers!$A$1:$A$1001,[1]customers!$I$1:$I$1001,,0)</f>
        <v>No</v>
      </c>
    </row>
    <row r="959" spans="1:16" x14ac:dyDescent="0.25">
      <c r="A959" s="2" t="s">
        <v>1464</v>
      </c>
      <c r="B959" s="4">
        <v>44424</v>
      </c>
      <c r="C959" s="2" t="s">
        <v>1465</v>
      </c>
      <c r="D959" t="s">
        <v>6151</v>
      </c>
      <c r="E959" s="2">
        <v>4</v>
      </c>
      <c r="F959" s="2" t="str">
        <f>_xlfn.XLOOKUP(C959,[1]customers!$A$1:$A$1001,[1]customers!$B$1:$B$1001,,0)</f>
        <v>Oran Colbeck</v>
      </c>
      <c r="G959" s="2" t="str">
        <f>IF(_xlfn.XLOOKUP(C959,[1]customers!$A$1:$A$1001,[1]customers!$C$1:$C$1001,,0)=0,"",_xlfn.XLOOKUP(C959,[1]customers!$A$1:$A$1001,[1]customers!$C$1:$C$1001,,0))</f>
        <v>ocolbeck4t@sina.com.cn</v>
      </c>
      <c r="H959" s="2" t="str">
        <f>_xlfn.XLOOKUP(C959,[1]customers!A$1:A$1001,[1]customers!$G$1:$G$1001,,0)</f>
        <v>United States</v>
      </c>
      <c r="I959" t="str">
        <f>INDEX([1]products!$A$1:$G$49,MATCH([1]orders!$D959,[1]products!$A$1:$A$49,0),MATCH([1]orders!I$1,[1]products!$A$1:$G$1,0))</f>
        <v>Rob</v>
      </c>
      <c r="J959" t="str">
        <f>INDEX([1]products!$A$1:$G$49,MATCH([1]orders!$D959,[1]products!$A$1:$A$49,0),MATCH([1]orders!J$1,[1]products!$A$1:$G$1,0))</f>
        <v>M</v>
      </c>
      <c r="K959" s="11">
        <f>INDEX([1]products!$A$1:$G$49,MATCH([1]orders!$D959,[1]products!$A$1:$A$49,0),MATCH([1]orders!K$1,[1]products!$A$1:$G$1,0))</f>
        <v>2.5</v>
      </c>
      <c r="L959" s="3">
        <f>INDEX([1]products!$A$1:$G$49,MATCH([1]orders!$D959,[1]products!$A$1:$A$49,0),MATCH([1]orders!L$1,[1]products!$A$1:$G$1,0))</f>
        <v>22.884999999999998</v>
      </c>
      <c r="M959" s="3">
        <f>L959*E959</f>
        <v>91.539999999999992</v>
      </c>
      <c r="N959" t="str">
        <f>IF(I959="Rob","Robusta",IF(I959="Exc","Excelsa",IF(I959="Ara","Arabica",IF(I959="Lib","Liberica",""))))</f>
        <v>Robusta</v>
      </c>
      <c r="O959" t="str">
        <f>IF(J959="M","Medium",IF(J959="L","Light",IF(J959="D","Dark","")))</f>
        <v>Medium</v>
      </c>
      <c r="P959" t="str">
        <f>_xlfn.XLOOKUP(C959,[1]customers!$A$1:$A$1001,[1]customers!$I$1:$I$1001,,0)</f>
        <v>No</v>
      </c>
    </row>
    <row r="960" spans="1:16" x14ac:dyDescent="0.25">
      <c r="A960" s="2" t="s">
        <v>3756</v>
      </c>
      <c r="B960" s="4">
        <v>44425</v>
      </c>
      <c r="C960" s="2" t="s">
        <v>3757</v>
      </c>
      <c r="D960" t="s">
        <v>6184</v>
      </c>
      <c r="E960" s="2">
        <v>3</v>
      </c>
      <c r="F960" s="2" t="str">
        <f>_xlfn.XLOOKUP(C960,[1]customers!$A$1:$A$1001,[1]customers!$B$1:$B$1001,,0)</f>
        <v>Tymon Zanetti</v>
      </c>
      <c r="G960" s="2" t="str">
        <f>IF(_xlfn.XLOOKUP(C960,[1]customers!$A$1:$A$1001,[1]customers!$C$1:$C$1001,,0)=0,"",_xlfn.XLOOKUP(C960,[1]customers!$A$1:$A$1001,[1]customers!$C$1:$C$1001,,0))</f>
        <v>tzanettig2@gravatar.com</v>
      </c>
      <c r="H960" s="2" t="str">
        <f>_xlfn.XLOOKUP(C960,[1]customers!A$1:A$1001,[1]customers!$G$1:$G$1001,,0)</f>
        <v>Ireland</v>
      </c>
      <c r="I960" t="str">
        <f>INDEX([1]products!$A$1:$G$49,MATCH([1]orders!$D960,[1]products!$A$1:$A$49,0),MATCH([1]orders!I$1,[1]products!$A$1:$G$1,0))</f>
        <v>Exc</v>
      </c>
      <c r="J960" t="str">
        <f>INDEX([1]products!$A$1:$G$49,MATCH([1]orders!$D960,[1]products!$A$1:$A$49,0),MATCH([1]orders!J$1,[1]products!$A$1:$G$1,0))</f>
        <v>L</v>
      </c>
      <c r="K960" s="11">
        <f>INDEX([1]products!$A$1:$G$49,MATCH([1]orders!$D960,[1]products!$A$1:$A$49,0),MATCH([1]orders!K$1,[1]products!$A$1:$G$1,0))</f>
        <v>0.2</v>
      </c>
      <c r="L960" s="3">
        <f>INDEX([1]products!$A$1:$G$49,MATCH([1]orders!$D960,[1]products!$A$1:$A$49,0),MATCH([1]orders!L$1,[1]products!$A$1:$G$1,0))</f>
        <v>4.4550000000000001</v>
      </c>
      <c r="M960" s="3">
        <f>L960*E960</f>
        <v>13.365</v>
      </c>
      <c r="N960" t="str">
        <f>IF(I960="Rob","Robusta",IF(I960="Exc","Excelsa",IF(I960="Ara","Arabica",IF(I960="Lib","Liberica",""))))</f>
        <v>Excelsa</v>
      </c>
      <c r="O960" t="str">
        <f>IF(J960="M","Medium",IF(J960="L","Light",IF(J960="D","Dark","")))</f>
        <v>Light</v>
      </c>
      <c r="P960" t="str">
        <f>_xlfn.XLOOKUP(C960,[1]customers!$A$1:$A$1001,[1]customers!$I$1:$I$1001,,0)</f>
        <v>No</v>
      </c>
    </row>
    <row r="961" spans="1:16" x14ac:dyDescent="0.25">
      <c r="A961" s="2" t="s">
        <v>3756</v>
      </c>
      <c r="B961" s="4">
        <v>44426</v>
      </c>
      <c r="C961" s="2" t="s">
        <v>3757</v>
      </c>
      <c r="D961" t="s">
        <v>6157</v>
      </c>
      <c r="E961" s="2">
        <v>5</v>
      </c>
      <c r="F961" s="2" t="str">
        <f>_xlfn.XLOOKUP(C961,[1]customers!$A$1:$A$1001,[1]customers!$B$1:$B$1001,,0)</f>
        <v>Tymon Zanetti</v>
      </c>
      <c r="G961" s="2" t="str">
        <f>IF(_xlfn.XLOOKUP(C961,[1]customers!$A$1:$A$1001,[1]customers!$C$1:$C$1001,,0)=0,"",_xlfn.XLOOKUP(C961,[1]customers!$A$1:$A$1001,[1]customers!$C$1:$C$1001,,0))</f>
        <v>tzanettig2@gravatar.com</v>
      </c>
      <c r="H961" s="2" t="str">
        <f>_xlfn.XLOOKUP(C961,[1]customers!A$1:A$1001,[1]customers!$G$1:$G$1001,,0)</f>
        <v>Ireland</v>
      </c>
      <c r="I961" t="str">
        <f>INDEX([1]products!$A$1:$G$49,MATCH([1]orders!$D961,[1]products!$A$1:$A$49,0),MATCH([1]orders!I$1,[1]products!$A$1:$G$1,0))</f>
        <v>Ara</v>
      </c>
      <c r="J961" t="str">
        <f>INDEX([1]products!$A$1:$G$49,MATCH([1]orders!$D961,[1]products!$A$1:$A$49,0),MATCH([1]orders!J$1,[1]products!$A$1:$G$1,0))</f>
        <v>M</v>
      </c>
      <c r="K961" s="11">
        <f>INDEX([1]products!$A$1:$G$49,MATCH([1]orders!$D961,[1]products!$A$1:$A$49,0),MATCH([1]orders!K$1,[1]products!$A$1:$G$1,0))</f>
        <v>0.5</v>
      </c>
      <c r="L961" s="3">
        <f>INDEX([1]products!$A$1:$G$49,MATCH([1]orders!$D961,[1]products!$A$1:$A$49,0),MATCH([1]orders!L$1,[1]products!$A$1:$G$1,0))</f>
        <v>6.75</v>
      </c>
      <c r="M961" s="3">
        <f>L961*E961</f>
        <v>33.75</v>
      </c>
      <c r="N961" t="str">
        <f>IF(I961="Rob","Robusta",IF(I961="Exc","Excelsa",IF(I961="Ara","Arabica",IF(I961="Lib","Liberica",""))))</f>
        <v>Arabica</v>
      </c>
      <c r="O961" t="str">
        <f>IF(J961="M","Medium",IF(J961="L","Light",IF(J961="D","Dark","")))</f>
        <v>Medium</v>
      </c>
      <c r="P961" t="str">
        <f>_xlfn.XLOOKUP(C961,[1]customers!$A$1:$A$1001,[1]customers!$I$1:$I$1001,,0)</f>
        <v>No</v>
      </c>
    </row>
    <row r="962" spans="1:16" x14ac:dyDescent="0.25">
      <c r="A962" s="2" t="s">
        <v>5884</v>
      </c>
      <c r="B962" s="4">
        <v>44427</v>
      </c>
      <c r="C962" s="2" t="s">
        <v>5764</v>
      </c>
      <c r="D962" t="s">
        <v>6185</v>
      </c>
      <c r="E962" s="2">
        <v>1</v>
      </c>
      <c r="F962" s="2" t="str">
        <f>_xlfn.XLOOKUP(C962,[1]customers!$A$1:$A$1001,[1]customers!$B$1:$B$1001,,0)</f>
        <v>Brenn Dundredge</v>
      </c>
      <c r="G962" s="2" t="str">
        <f>IF(_xlfn.XLOOKUP(C962,[1]customers!$A$1:$A$1001,[1]customers!$C$1:$C$1001,,0)=0,"",_xlfn.XLOOKUP(C962,[1]customers!$A$1:$A$1001,[1]customers!$C$1:$C$1001,,0))</f>
        <v/>
      </c>
      <c r="H962" s="2" t="str">
        <f>_xlfn.XLOOKUP(C962,[1]customers!A$1:A$1001,[1]customers!$G$1:$G$1001,,0)</f>
        <v>United States</v>
      </c>
      <c r="I962" t="str">
        <f>INDEX([1]products!$A$1:$G$49,MATCH([1]orders!$D962,[1]products!$A$1:$A$49,0),MATCH([1]orders!I$1,[1]products!$A$1:$G$1,0))</f>
        <v>Exc</v>
      </c>
      <c r="J962" t="str">
        <f>INDEX([1]products!$A$1:$G$49,MATCH([1]orders!$D962,[1]products!$A$1:$A$49,0),MATCH([1]orders!J$1,[1]products!$A$1:$G$1,0))</f>
        <v>D</v>
      </c>
      <c r="K962" s="11">
        <f>INDEX([1]products!$A$1:$G$49,MATCH([1]orders!$D962,[1]products!$A$1:$A$49,0),MATCH([1]orders!K$1,[1]products!$A$1:$G$1,0))</f>
        <v>2.5</v>
      </c>
      <c r="L962" s="3">
        <f>INDEX([1]products!$A$1:$G$49,MATCH([1]orders!$D962,[1]products!$A$1:$A$49,0),MATCH([1]orders!L$1,[1]products!$A$1:$G$1,0))</f>
        <v>27.945</v>
      </c>
      <c r="M962" s="3">
        <f>L962*E962</f>
        <v>27.945</v>
      </c>
      <c r="N962" t="str">
        <f>IF(I962="Rob","Robusta",IF(I962="Exc","Excelsa",IF(I962="Ara","Arabica",IF(I962="Lib","Liberica",""))))</f>
        <v>Excelsa</v>
      </c>
      <c r="O962" t="str">
        <f>IF(J962="M","Medium",IF(J962="L","Light",IF(J962="D","Dark","")))</f>
        <v>Dark</v>
      </c>
      <c r="P962" t="str">
        <f>_xlfn.XLOOKUP(C962,[1]customers!$A$1:$A$1001,[1]customers!$I$1:$I$1001,,0)</f>
        <v>Yes</v>
      </c>
    </row>
    <row r="963" spans="1:16" x14ac:dyDescent="0.25">
      <c r="A963" s="2" t="s">
        <v>3408</v>
      </c>
      <c r="B963" s="4">
        <v>44428</v>
      </c>
      <c r="C963" s="2" t="s">
        <v>3409</v>
      </c>
      <c r="D963" t="s">
        <v>6149</v>
      </c>
      <c r="E963" s="2">
        <v>5</v>
      </c>
      <c r="F963" s="2" t="str">
        <f>_xlfn.XLOOKUP(C963,[1]customers!$A$1:$A$1001,[1]customers!$B$1:$B$1001,,0)</f>
        <v>Cindra Burling</v>
      </c>
      <c r="G963" s="2" t="str">
        <f>IF(_xlfn.XLOOKUP(C963,[1]customers!$A$1:$A$1001,[1]customers!$C$1:$C$1001,,0)=0,"",_xlfn.XLOOKUP(C963,[1]customers!$A$1:$A$1001,[1]customers!$C$1:$C$1001,,0))</f>
        <v/>
      </c>
      <c r="H963" s="2" t="str">
        <f>_xlfn.XLOOKUP(C963,[1]customers!A$1:A$1001,[1]customers!$G$1:$G$1001,,0)</f>
        <v>United States</v>
      </c>
      <c r="I963" t="str">
        <f>INDEX([1]products!$A$1:$G$49,MATCH([1]orders!$D963,[1]products!$A$1:$A$49,0),MATCH([1]orders!I$1,[1]products!$A$1:$G$1,0))</f>
        <v>Rob</v>
      </c>
      <c r="J963" t="str">
        <f>INDEX([1]products!$A$1:$G$49,MATCH([1]orders!$D963,[1]products!$A$1:$A$49,0),MATCH([1]orders!J$1,[1]products!$A$1:$G$1,0))</f>
        <v>D</v>
      </c>
      <c r="K963" s="11">
        <f>INDEX([1]products!$A$1:$G$49,MATCH([1]orders!$D963,[1]products!$A$1:$A$49,0),MATCH([1]orders!K$1,[1]products!$A$1:$G$1,0))</f>
        <v>2.5</v>
      </c>
      <c r="L963" s="3">
        <f>INDEX([1]products!$A$1:$G$49,MATCH([1]orders!$D963,[1]products!$A$1:$A$49,0),MATCH([1]orders!L$1,[1]products!$A$1:$G$1,0))</f>
        <v>20.584999999999997</v>
      </c>
      <c r="M963" s="3">
        <f>L963*E963</f>
        <v>102.92499999999998</v>
      </c>
      <c r="N963" t="str">
        <f>IF(I963="Rob","Robusta",IF(I963="Exc","Excelsa",IF(I963="Ara","Arabica",IF(I963="Lib","Liberica",""))))</f>
        <v>Robusta</v>
      </c>
      <c r="O963" t="str">
        <f>IF(J963="M","Medium",IF(J963="L","Light",IF(J963="D","Dark","")))</f>
        <v>Dark</v>
      </c>
      <c r="P963" t="str">
        <f>_xlfn.XLOOKUP(C963,[1]customers!$A$1:$A$1001,[1]customers!$I$1:$I$1001,,0)</f>
        <v>Yes</v>
      </c>
    </row>
    <row r="964" spans="1:16" x14ac:dyDescent="0.25">
      <c r="A964" s="2" t="s">
        <v>1180</v>
      </c>
      <c r="B964" s="4">
        <v>44429</v>
      </c>
      <c r="C964" s="2" t="s">
        <v>1181</v>
      </c>
      <c r="D964" t="s">
        <v>6164</v>
      </c>
      <c r="E964" s="2">
        <v>4</v>
      </c>
      <c r="F964" s="2" t="str">
        <f>_xlfn.XLOOKUP(C964,[1]customers!$A$1:$A$1001,[1]customers!$B$1:$B$1001,,0)</f>
        <v>Doll Beauchamp</v>
      </c>
      <c r="G964" s="2" t="str">
        <f>IF(_xlfn.XLOOKUP(C964,[1]customers!$A$1:$A$1001,[1]customers!$C$1:$C$1001,,0)=0,"",_xlfn.XLOOKUP(C964,[1]customers!$A$1:$A$1001,[1]customers!$C$1:$C$1001,,0))</f>
        <v>dbeauchamp3f@usda.gov</v>
      </c>
      <c r="H964" s="2" t="str">
        <f>_xlfn.XLOOKUP(C964,[1]customers!A$1:A$1001,[1]customers!$G$1:$G$1001,,0)</f>
        <v>United States</v>
      </c>
      <c r="I964" t="str">
        <f>INDEX([1]products!$A$1:$G$49,MATCH([1]orders!$D964,[1]products!$A$1:$A$49,0),MATCH([1]orders!I$1,[1]products!$A$1:$G$1,0))</f>
        <v>Lib</v>
      </c>
      <c r="J964" t="str">
        <f>INDEX([1]products!$A$1:$G$49,MATCH([1]orders!$D964,[1]products!$A$1:$A$49,0),MATCH([1]orders!J$1,[1]products!$A$1:$G$1,0))</f>
        <v>L</v>
      </c>
      <c r="K964" s="11">
        <f>INDEX([1]products!$A$1:$G$49,MATCH([1]orders!$D964,[1]products!$A$1:$A$49,0),MATCH([1]orders!K$1,[1]products!$A$1:$G$1,0))</f>
        <v>2.5</v>
      </c>
      <c r="L964" s="3">
        <f>INDEX([1]products!$A$1:$G$49,MATCH([1]orders!$D964,[1]products!$A$1:$A$49,0),MATCH([1]orders!L$1,[1]products!$A$1:$G$1,0))</f>
        <v>36.454999999999998</v>
      </c>
      <c r="M964" s="3">
        <f>L964*E964</f>
        <v>145.82</v>
      </c>
      <c r="N964" t="str">
        <f>IF(I964="Rob","Robusta",IF(I964="Exc","Excelsa",IF(I964="Ara","Arabica",IF(I964="Lib","Liberica",""))))</f>
        <v>Liberica</v>
      </c>
      <c r="O964" t="str">
        <f>IF(J964="M","Medium",IF(J964="L","Light",IF(J964="D","Dark","")))</f>
        <v>Light</v>
      </c>
      <c r="P964" t="str">
        <f>_xlfn.XLOOKUP(C964,[1]customers!$A$1:$A$1001,[1]customers!$I$1:$I$1001,,0)</f>
        <v>No</v>
      </c>
    </row>
    <row r="965" spans="1:16" x14ac:dyDescent="0.25">
      <c r="A965" s="2" t="s">
        <v>3505</v>
      </c>
      <c r="B965" s="4">
        <v>44430</v>
      </c>
      <c r="C965" s="2" t="s">
        <v>3506</v>
      </c>
      <c r="D965" t="s">
        <v>6172</v>
      </c>
      <c r="E965" s="2">
        <v>4</v>
      </c>
      <c r="F965" s="2" t="str">
        <f>_xlfn.XLOOKUP(C965,[1]customers!$A$1:$A$1001,[1]customers!$B$1:$B$1001,,0)</f>
        <v>Rea Offell</v>
      </c>
      <c r="G965" s="2" t="str">
        <f>IF(_xlfn.XLOOKUP(C965,[1]customers!$A$1:$A$1001,[1]customers!$C$1:$C$1001,,0)=0,"",_xlfn.XLOOKUP(C965,[1]customers!$A$1:$A$1001,[1]customers!$C$1:$C$1001,,0))</f>
        <v/>
      </c>
      <c r="H965" s="2" t="str">
        <f>_xlfn.XLOOKUP(C965,[1]customers!A$1:A$1001,[1]customers!$G$1:$G$1001,,0)</f>
        <v>United States</v>
      </c>
      <c r="I965" t="str">
        <f>INDEX([1]products!$A$1:$G$49,MATCH([1]orders!$D965,[1]products!$A$1:$A$49,0),MATCH([1]orders!I$1,[1]products!$A$1:$G$1,0))</f>
        <v>Rob</v>
      </c>
      <c r="J965" t="str">
        <f>INDEX([1]products!$A$1:$G$49,MATCH([1]orders!$D965,[1]products!$A$1:$A$49,0),MATCH([1]orders!J$1,[1]products!$A$1:$G$1,0))</f>
        <v>D</v>
      </c>
      <c r="K965" s="11">
        <f>INDEX([1]products!$A$1:$G$49,MATCH([1]orders!$D965,[1]products!$A$1:$A$49,0),MATCH([1]orders!K$1,[1]products!$A$1:$G$1,0))</f>
        <v>0.5</v>
      </c>
      <c r="L965" s="3">
        <f>INDEX([1]products!$A$1:$G$49,MATCH([1]orders!$D965,[1]products!$A$1:$A$49,0),MATCH([1]orders!L$1,[1]products!$A$1:$G$1,0))</f>
        <v>5.3699999999999992</v>
      </c>
      <c r="M965" s="3">
        <f>L965*E965</f>
        <v>21.479999999999997</v>
      </c>
      <c r="N965" t="str">
        <f>IF(I965="Rob","Robusta",IF(I965="Exc","Excelsa",IF(I965="Ara","Arabica",IF(I965="Lib","Liberica",""))))</f>
        <v>Robusta</v>
      </c>
      <c r="O965" t="str">
        <f>IF(J965="M","Medium",IF(J965="L","Light",IF(J965="D","Dark","")))</f>
        <v>Dark</v>
      </c>
      <c r="P965" t="str">
        <f>_xlfn.XLOOKUP(C965,[1]customers!$A$1:$A$1001,[1]customers!$I$1:$I$1001,,0)</f>
        <v>No</v>
      </c>
    </row>
    <row r="966" spans="1:16" x14ac:dyDescent="0.25">
      <c r="A966" s="2" t="s">
        <v>2044</v>
      </c>
      <c r="B966" s="4">
        <v>44431</v>
      </c>
      <c r="C966" s="2" t="s">
        <v>2045</v>
      </c>
      <c r="D966" t="s">
        <v>6148</v>
      </c>
      <c r="E966" s="2">
        <v>6</v>
      </c>
      <c r="F966" s="2" t="str">
        <f>_xlfn.XLOOKUP(C966,[1]customers!$A$1:$A$1001,[1]customers!$B$1:$B$1001,,0)</f>
        <v>Teddi Crowthe</v>
      </c>
      <c r="G966" s="2" t="str">
        <f>IF(_xlfn.XLOOKUP(C966,[1]customers!$A$1:$A$1001,[1]customers!$C$1:$C$1001,,0)=0,"",_xlfn.XLOOKUP(C966,[1]customers!$A$1:$A$1001,[1]customers!$C$1:$C$1001,,0))</f>
        <v>tcrowthe7n@europa.eu</v>
      </c>
      <c r="H966" s="2" t="str">
        <f>_xlfn.XLOOKUP(C966,[1]customers!A$1:A$1001,[1]customers!$G$1:$G$1001,,0)</f>
        <v>United States</v>
      </c>
      <c r="I966" t="str">
        <f>INDEX([1]products!$A$1:$G$49,MATCH([1]orders!$D966,[1]products!$A$1:$A$49,0),MATCH([1]orders!I$1,[1]products!$A$1:$G$1,0))</f>
        <v>Exc</v>
      </c>
      <c r="J966" t="str">
        <f>INDEX([1]products!$A$1:$G$49,MATCH([1]orders!$D966,[1]products!$A$1:$A$49,0),MATCH([1]orders!J$1,[1]products!$A$1:$G$1,0))</f>
        <v>L</v>
      </c>
      <c r="K966" s="11">
        <f>INDEX([1]products!$A$1:$G$49,MATCH([1]orders!$D966,[1]products!$A$1:$A$49,0),MATCH([1]orders!K$1,[1]products!$A$1:$G$1,0))</f>
        <v>2.5</v>
      </c>
      <c r="L966" s="3">
        <f>INDEX([1]products!$A$1:$G$49,MATCH([1]orders!$D966,[1]products!$A$1:$A$49,0),MATCH([1]orders!L$1,[1]products!$A$1:$G$1,0))</f>
        <v>34.154999999999994</v>
      </c>
      <c r="M966" s="3">
        <f>L966*E966</f>
        <v>204.92999999999995</v>
      </c>
      <c r="N966" t="str">
        <f>IF(I966="Rob","Robusta",IF(I966="Exc","Excelsa",IF(I966="Ara","Arabica",IF(I966="Lib","Liberica",""))))</f>
        <v>Excelsa</v>
      </c>
      <c r="O966" t="str">
        <f>IF(J966="M","Medium",IF(J966="L","Light",IF(J966="D","Dark","")))</f>
        <v>Light</v>
      </c>
      <c r="P966" t="str">
        <f>_xlfn.XLOOKUP(C966,[1]customers!$A$1:$A$1001,[1]customers!$I$1:$I$1001,,0)</f>
        <v>No</v>
      </c>
    </row>
    <row r="967" spans="1:16" x14ac:dyDescent="0.25">
      <c r="A967" s="2" t="s">
        <v>4753</v>
      </c>
      <c r="B967" s="4">
        <v>44432</v>
      </c>
      <c r="C967" s="2" t="s">
        <v>4434</v>
      </c>
      <c r="D967" t="s">
        <v>6154</v>
      </c>
      <c r="E967" s="2">
        <v>6</v>
      </c>
      <c r="F967" s="2" t="str">
        <f>_xlfn.XLOOKUP(C967,[1]customers!$A$1:$A$1001,[1]customers!$B$1:$B$1001,,0)</f>
        <v>Jimmy Dymoke</v>
      </c>
      <c r="G967" s="2" t="str">
        <f>IF(_xlfn.XLOOKUP(C967,[1]customers!$A$1:$A$1001,[1]customers!$C$1:$C$1001,,0)=0,"",_xlfn.XLOOKUP(C967,[1]customers!$A$1:$A$1001,[1]customers!$C$1:$C$1001,,0))</f>
        <v>jdymokeje@prnewswire.com</v>
      </c>
      <c r="H967" s="2" t="str">
        <f>_xlfn.XLOOKUP(C967,[1]customers!A$1:A$1001,[1]customers!$G$1:$G$1001,,0)</f>
        <v>Ireland</v>
      </c>
      <c r="I967" t="str">
        <f>INDEX([1]products!$A$1:$G$49,MATCH([1]orders!$D967,[1]products!$A$1:$A$49,0),MATCH([1]orders!I$1,[1]products!$A$1:$G$1,0))</f>
        <v>Ara</v>
      </c>
      <c r="J967" t="str">
        <f>INDEX([1]products!$A$1:$G$49,MATCH([1]orders!$D967,[1]products!$A$1:$A$49,0),MATCH([1]orders!J$1,[1]products!$A$1:$G$1,0))</f>
        <v>D</v>
      </c>
      <c r="K967" s="11">
        <f>INDEX([1]products!$A$1:$G$49,MATCH([1]orders!$D967,[1]products!$A$1:$A$49,0),MATCH([1]orders!K$1,[1]products!$A$1:$G$1,0))</f>
        <v>0.2</v>
      </c>
      <c r="L967" s="3">
        <f>INDEX([1]products!$A$1:$G$49,MATCH([1]orders!$D967,[1]products!$A$1:$A$49,0),MATCH([1]orders!L$1,[1]products!$A$1:$G$1,0))</f>
        <v>2.9849999999999999</v>
      </c>
      <c r="M967" s="3">
        <f>L967*E967</f>
        <v>17.91</v>
      </c>
      <c r="N967" t="str">
        <f>IF(I967="Rob","Robusta",IF(I967="Exc","Excelsa",IF(I967="Ara","Arabica",IF(I967="Lib","Liberica",""))))</f>
        <v>Arabica</v>
      </c>
      <c r="O967" t="str">
        <f>IF(J967="M","Medium",IF(J967="L","Light",IF(J967="D","Dark","")))</f>
        <v>Dark</v>
      </c>
      <c r="P967" t="str">
        <f>_xlfn.XLOOKUP(C967,[1]customers!$A$1:$A$1001,[1]customers!$I$1:$I$1001,,0)</f>
        <v>No</v>
      </c>
    </row>
    <row r="968" spans="1:16" x14ac:dyDescent="0.25">
      <c r="A968" s="2" t="s">
        <v>1106</v>
      </c>
      <c r="B968" s="4">
        <v>44433</v>
      </c>
      <c r="C968" s="2" t="s">
        <v>1107</v>
      </c>
      <c r="D968" t="s">
        <v>6184</v>
      </c>
      <c r="E968" s="2">
        <v>3</v>
      </c>
      <c r="F968" s="2" t="str">
        <f>_xlfn.XLOOKUP(C968,[1]customers!$A$1:$A$1001,[1]customers!$B$1:$B$1001,,0)</f>
        <v>Marie-jeanne Redgrave</v>
      </c>
      <c r="G968" s="2" t="str">
        <f>IF(_xlfn.XLOOKUP(C968,[1]customers!$A$1:$A$1001,[1]customers!$C$1:$C$1001,,0)=0,"",_xlfn.XLOOKUP(C968,[1]customers!$A$1:$A$1001,[1]customers!$C$1:$C$1001,,0))</f>
        <v>mredgrave32@cargocollective.com</v>
      </c>
      <c r="H968" s="2" t="str">
        <f>_xlfn.XLOOKUP(C968,[1]customers!A$1:A$1001,[1]customers!$G$1:$G$1001,,0)</f>
        <v>United States</v>
      </c>
      <c r="I968" t="str">
        <f>INDEX([1]products!$A$1:$G$49,MATCH([1]orders!$D968,[1]products!$A$1:$A$49,0),MATCH([1]orders!I$1,[1]products!$A$1:$G$1,0))</f>
        <v>Exc</v>
      </c>
      <c r="J968" t="str">
        <f>INDEX([1]products!$A$1:$G$49,MATCH([1]orders!$D968,[1]products!$A$1:$A$49,0),MATCH([1]orders!J$1,[1]products!$A$1:$G$1,0))</f>
        <v>L</v>
      </c>
      <c r="K968" s="11">
        <f>INDEX([1]products!$A$1:$G$49,MATCH([1]orders!$D968,[1]products!$A$1:$A$49,0),MATCH([1]orders!K$1,[1]products!$A$1:$G$1,0))</f>
        <v>0.2</v>
      </c>
      <c r="L968" s="3">
        <f>INDEX([1]products!$A$1:$G$49,MATCH([1]orders!$D968,[1]products!$A$1:$A$49,0),MATCH([1]orders!L$1,[1]products!$A$1:$G$1,0))</f>
        <v>4.4550000000000001</v>
      </c>
      <c r="M968" s="3">
        <f>L968*E968</f>
        <v>13.365</v>
      </c>
      <c r="N968" t="str">
        <f>IF(I968="Rob","Robusta",IF(I968="Exc","Excelsa",IF(I968="Ara","Arabica",IF(I968="Lib","Liberica",""))))</f>
        <v>Excelsa</v>
      </c>
      <c r="O968" t="str">
        <f>IF(J968="M","Medium",IF(J968="L","Light",IF(J968="D","Dark","")))</f>
        <v>Light</v>
      </c>
      <c r="P968" t="str">
        <f>_xlfn.XLOOKUP(C968,[1]customers!$A$1:$A$1001,[1]customers!$I$1:$I$1001,,0)</f>
        <v>Yes</v>
      </c>
    </row>
    <row r="969" spans="1:16" x14ac:dyDescent="0.25">
      <c r="A969" s="2" t="s">
        <v>4450</v>
      </c>
      <c r="B969" s="4">
        <v>44434</v>
      </c>
      <c r="C969" s="2" t="s">
        <v>4451</v>
      </c>
      <c r="D969" t="s">
        <v>6158</v>
      </c>
      <c r="E969" s="2">
        <v>5</v>
      </c>
      <c r="F969" s="2" t="str">
        <f>_xlfn.XLOOKUP(C969,[1]customers!$A$1:$A$1001,[1]customers!$B$1:$B$1001,,0)</f>
        <v>Nathan Sictornes</v>
      </c>
      <c r="G969" s="2" t="str">
        <f>IF(_xlfn.XLOOKUP(C969,[1]customers!$A$1:$A$1001,[1]customers!$C$1:$C$1001,,0)=0,"",_xlfn.XLOOKUP(C969,[1]customers!$A$1:$A$1001,[1]customers!$C$1:$C$1001,,0))</f>
        <v>nsictornesjh@buzzfeed.com</v>
      </c>
      <c r="H969" s="2" t="str">
        <f>_xlfn.XLOOKUP(C969,[1]customers!A$1:A$1001,[1]customers!$G$1:$G$1001,,0)</f>
        <v>Ireland</v>
      </c>
      <c r="I969" t="str">
        <f>INDEX([1]products!$A$1:$G$49,MATCH([1]orders!$D969,[1]products!$A$1:$A$49,0),MATCH([1]orders!I$1,[1]products!$A$1:$G$1,0))</f>
        <v>Ara</v>
      </c>
      <c r="J969" t="str">
        <f>INDEX([1]products!$A$1:$G$49,MATCH([1]orders!$D969,[1]products!$A$1:$A$49,0),MATCH([1]orders!J$1,[1]products!$A$1:$G$1,0))</f>
        <v>D</v>
      </c>
      <c r="K969" s="11">
        <f>INDEX([1]products!$A$1:$G$49,MATCH([1]orders!$D969,[1]products!$A$1:$A$49,0),MATCH([1]orders!K$1,[1]products!$A$1:$G$1,0))</f>
        <v>0.5</v>
      </c>
      <c r="L969" s="3">
        <f>INDEX([1]products!$A$1:$G$49,MATCH([1]orders!$D969,[1]products!$A$1:$A$49,0),MATCH([1]orders!L$1,[1]products!$A$1:$G$1,0))</f>
        <v>5.97</v>
      </c>
      <c r="M969" s="3">
        <f>L969*E969</f>
        <v>29.849999999999998</v>
      </c>
      <c r="N969" t="str">
        <f>IF(I969="Rob","Robusta",IF(I969="Exc","Excelsa",IF(I969="Ara","Arabica",IF(I969="Lib","Liberica",""))))</f>
        <v>Arabica</v>
      </c>
      <c r="O969" t="str">
        <f>IF(J969="M","Medium",IF(J969="L","Light",IF(J969="D","Dark","")))</f>
        <v>Dark</v>
      </c>
      <c r="P969" t="str">
        <f>_xlfn.XLOOKUP(C969,[1]customers!$A$1:$A$1001,[1]customers!$I$1:$I$1001,,0)</f>
        <v>Yes</v>
      </c>
    </row>
    <row r="970" spans="1:16" x14ac:dyDescent="0.25">
      <c r="A970" s="2" t="s">
        <v>2227</v>
      </c>
      <c r="B970" s="4">
        <v>44435</v>
      </c>
      <c r="C970" s="2" t="s">
        <v>2228</v>
      </c>
      <c r="D970" t="s">
        <v>6155</v>
      </c>
      <c r="E970" s="2">
        <v>3</v>
      </c>
      <c r="F970" s="2" t="str">
        <f>_xlfn.XLOOKUP(C970,[1]customers!$A$1:$A$1001,[1]customers!$B$1:$B$1001,,0)</f>
        <v>Cos Fluin</v>
      </c>
      <c r="G970" s="2" t="str">
        <f>IF(_xlfn.XLOOKUP(C970,[1]customers!$A$1:$A$1001,[1]customers!$C$1:$C$1001,,0)=0,"",_xlfn.XLOOKUP(C970,[1]customers!$A$1:$A$1001,[1]customers!$C$1:$C$1001,,0))</f>
        <v>cfluin8k@flickr.com</v>
      </c>
      <c r="H970" s="2" t="str">
        <f>_xlfn.XLOOKUP(C970,[1]customers!A$1:A$1001,[1]customers!$G$1:$G$1001,,0)</f>
        <v>United Kingdom</v>
      </c>
      <c r="I970" t="str">
        <f>INDEX([1]products!$A$1:$G$49,MATCH([1]orders!$D970,[1]products!$A$1:$A$49,0),MATCH([1]orders!I$1,[1]products!$A$1:$G$1,0))</f>
        <v>Ara</v>
      </c>
      <c r="J970" t="str">
        <f>INDEX([1]products!$A$1:$G$49,MATCH([1]orders!$D970,[1]products!$A$1:$A$49,0),MATCH([1]orders!J$1,[1]products!$A$1:$G$1,0))</f>
        <v>M</v>
      </c>
      <c r="K970" s="11">
        <f>INDEX([1]products!$A$1:$G$49,MATCH([1]orders!$D970,[1]products!$A$1:$A$49,0),MATCH([1]orders!K$1,[1]products!$A$1:$G$1,0))</f>
        <v>1</v>
      </c>
      <c r="L970" s="3">
        <f>INDEX([1]products!$A$1:$G$49,MATCH([1]orders!$D970,[1]products!$A$1:$A$49,0),MATCH([1]orders!L$1,[1]products!$A$1:$G$1,0))</f>
        <v>11.25</v>
      </c>
      <c r="M970" s="3">
        <f>L970*E970</f>
        <v>33.75</v>
      </c>
      <c r="N970" t="str">
        <f>IF(I970="Rob","Robusta",IF(I970="Exc","Excelsa",IF(I970="Ara","Arabica",IF(I970="Lib","Liberica",""))))</f>
        <v>Arabica</v>
      </c>
      <c r="O970" t="str">
        <f>IF(J970="M","Medium",IF(J970="L","Light",IF(J970="D","Dark","")))</f>
        <v>Medium</v>
      </c>
      <c r="P970" t="str">
        <f>_xlfn.XLOOKUP(C970,[1]customers!$A$1:$A$1001,[1]customers!$I$1:$I$1001,,0)</f>
        <v>No</v>
      </c>
    </row>
    <row r="971" spans="1:16" x14ac:dyDescent="0.25">
      <c r="A971" s="2" t="s">
        <v>2849</v>
      </c>
      <c r="B971" s="4">
        <v>44436</v>
      </c>
      <c r="C971" s="2" t="s">
        <v>2850</v>
      </c>
      <c r="D971" t="s">
        <v>6160</v>
      </c>
      <c r="E971" s="2">
        <v>1</v>
      </c>
      <c r="F971" s="2" t="str">
        <f>_xlfn.XLOOKUP(C971,[1]customers!$A$1:$A$1001,[1]customers!$B$1:$B$1001,,0)</f>
        <v>Annabella Danzey</v>
      </c>
      <c r="G971" s="2" t="str">
        <f>IF(_xlfn.XLOOKUP(C971,[1]customers!$A$1:$A$1001,[1]customers!$C$1:$C$1001,,0)=0,"",_xlfn.XLOOKUP(C971,[1]customers!$A$1:$A$1001,[1]customers!$C$1:$C$1001,,0))</f>
        <v>adanzeybn@github.com</v>
      </c>
      <c r="H971" s="2" t="str">
        <f>_xlfn.XLOOKUP(C971,[1]customers!A$1:A$1001,[1]customers!$G$1:$G$1001,,0)</f>
        <v>United States</v>
      </c>
      <c r="I971" t="str">
        <f>INDEX([1]products!$A$1:$G$49,MATCH([1]orders!$D971,[1]products!$A$1:$A$49,0),MATCH([1]orders!I$1,[1]products!$A$1:$G$1,0))</f>
        <v>Lib</v>
      </c>
      <c r="J971" t="str">
        <f>INDEX([1]products!$A$1:$G$49,MATCH([1]orders!$D971,[1]products!$A$1:$A$49,0),MATCH([1]orders!J$1,[1]products!$A$1:$G$1,0))</f>
        <v>M</v>
      </c>
      <c r="K971" s="11">
        <f>INDEX([1]products!$A$1:$G$49,MATCH([1]orders!$D971,[1]products!$A$1:$A$49,0),MATCH([1]orders!K$1,[1]products!$A$1:$G$1,0))</f>
        <v>0.5</v>
      </c>
      <c r="L971" s="3">
        <f>INDEX([1]products!$A$1:$G$49,MATCH([1]orders!$D971,[1]products!$A$1:$A$49,0),MATCH([1]orders!L$1,[1]products!$A$1:$G$1,0))</f>
        <v>8.73</v>
      </c>
      <c r="M971" s="3">
        <f>L971*E971</f>
        <v>8.73</v>
      </c>
      <c r="N971" t="str">
        <f>IF(I971="Rob","Robusta",IF(I971="Exc","Excelsa",IF(I971="Ara","Arabica",IF(I971="Lib","Liberica",""))))</f>
        <v>Liberica</v>
      </c>
      <c r="O971" t="str">
        <f>IF(J971="M","Medium",IF(J971="L","Light",IF(J971="D","Dark","")))</f>
        <v>Medium</v>
      </c>
      <c r="P971" t="str">
        <f>_xlfn.XLOOKUP(C971,[1]customers!$A$1:$A$1001,[1]customers!$I$1:$I$1001,,0)</f>
        <v>Yes</v>
      </c>
    </row>
    <row r="972" spans="1:16" x14ac:dyDescent="0.25">
      <c r="A972" s="2" t="s">
        <v>2591</v>
      </c>
      <c r="B972" s="4">
        <v>44437</v>
      </c>
      <c r="C972" s="2" t="s">
        <v>2592</v>
      </c>
      <c r="D972" t="s">
        <v>6158</v>
      </c>
      <c r="E972" s="2">
        <v>3</v>
      </c>
      <c r="F972" s="2" t="str">
        <f>_xlfn.XLOOKUP(C972,[1]customers!$A$1:$A$1001,[1]customers!$B$1:$B$1001,,0)</f>
        <v>Corney Curme</v>
      </c>
      <c r="G972" s="2" t="str">
        <f>IF(_xlfn.XLOOKUP(C972,[1]customers!$A$1:$A$1001,[1]customers!$C$1:$C$1001,,0)=0,"",_xlfn.XLOOKUP(C972,[1]customers!$A$1:$A$1001,[1]customers!$C$1:$C$1001,,0))</f>
        <v/>
      </c>
      <c r="H972" s="2" t="str">
        <f>_xlfn.XLOOKUP(C972,[1]customers!A$1:A$1001,[1]customers!$G$1:$G$1001,,0)</f>
        <v>Ireland</v>
      </c>
      <c r="I972" t="str">
        <f>INDEX([1]products!$A$1:$G$49,MATCH([1]orders!$D972,[1]products!$A$1:$A$49,0),MATCH([1]orders!I$1,[1]products!$A$1:$G$1,0))</f>
        <v>Ara</v>
      </c>
      <c r="J972" t="str">
        <f>INDEX([1]products!$A$1:$G$49,MATCH([1]orders!$D972,[1]products!$A$1:$A$49,0),MATCH([1]orders!J$1,[1]products!$A$1:$G$1,0))</f>
        <v>D</v>
      </c>
      <c r="K972" s="11">
        <f>INDEX([1]products!$A$1:$G$49,MATCH([1]orders!$D972,[1]products!$A$1:$A$49,0),MATCH([1]orders!K$1,[1]products!$A$1:$G$1,0))</f>
        <v>0.5</v>
      </c>
      <c r="L972" s="3">
        <f>INDEX([1]products!$A$1:$G$49,MATCH([1]orders!$D972,[1]products!$A$1:$A$49,0),MATCH([1]orders!L$1,[1]products!$A$1:$G$1,0))</f>
        <v>5.97</v>
      </c>
      <c r="M972" s="3">
        <f>L972*E972</f>
        <v>17.91</v>
      </c>
      <c r="N972" t="str">
        <f>IF(I972="Rob","Robusta",IF(I972="Exc","Excelsa",IF(I972="Ara","Arabica",IF(I972="Lib","Liberica",""))))</f>
        <v>Arabica</v>
      </c>
      <c r="O972" t="str">
        <f>IF(J972="M","Medium",IF(J972="L","Light",IF(J972="D","Dark","")))</f>
        <v>Dark</v>
      </c>
      <c r="P972" t="str">
        <f>_xlfn.XLOOKUP(C972,[1]customers!$A$1:$A$1001,[1]customers!$I$1:$I$1001,,0)</f>
        <v>Yes</v>
      </c>
    </row>
    <row r="973" spans="1:16" x14ac:dyDescent="0.25">
      <c r="A973" s="2" t="s">
        <v>2458</v>
      </c>
      <c r="B973" s="4">
        <v>44438</v>
      </c>
      <c r="C973" s="2" t="s">
        <v>2459</v>
      </c>
      <c r="D973" t="s">
        <v>6178</v>
      </c>
      <c r="E973" s="2">
        <v>4</v>
      </c>
      <c r="F973" s="2" t="str">
        <f>_xlfn.XLOOKUP(C973,[1]customers!$A$1:$A$1001,[1]customers!$B$1:$B$1001,,0)</f>
        <v>Dell Daveridge</v>
      </c>
      <c r="G973" s="2" t="str">
        <f>IF(_xlfn.XLOOKUP(C973,[1]customers!$A$1:$A$1001,[1]customers!$C$1:$C$1001,,0)=0,"",_xlfn.XLOOKUP(C973,[1]customers!$A$1:$A$1001,[1]customers!$C$1:$C$1001,,0))</f>
        <v>ddaveridge9p@arstechnica.com</v>
      </c>
      <c r="H973" s="2" t="str">
        <f>_xlfn.XLOOKUP(C973,[1]customers!A$1:A$1001,[1]customers!$G$1:$G$1001,,0)</f>
        <v>United States</v>
      </c>
      <c r="I973" t="str">
        <f>INDEX([1]products!$A$1:$G$49,MATCH([1]orders!$D973,[1]products!$A$1:$A$49,0),MATCH([1]orders!I$1,[1]products!$A$1:$G$1,0))</f>
        <v>Rob</v>
      </c>
      <c r="J973" t="str">
        <f>INDEX([1]products!$A$1:$G$49,MATCH([1]orders!$D973,[1]products!$A$1:$A$49,0),MATCH([1]orders!J$1,[1]products!$A$1:$G$1,0))</f>
        <v>L</v>
      </c>
      <c r="K973" s="11">
        <f>INDEX([1]products!$A$1:$G$49,MATCH([1]orders!$D973,[1]products!$A$1:$A$49,0),MATCH([1]orders!K$1,[1]products!$A$1:$G$1,0))</f>
        <v>0.2</v>
      </c>
      <c r="L973" s="3">
        <f>INDEX([1]products!$A$1:$G$49,MATCH([1]orders!$D973,[1]products!$A$1:$A$49,0),MATCH([1]orders!L$1,[1]products!$A$1:$G$1,0))</f>
        <v>3.5849999999999995</v>
      </c>
      <c r="M973" s="3">
        <f>L973*E973</f>
        <v>14.339999999999998</v>
      </c>
      <c r="N973" t="str">
        <f>IF(I973="Rob","Robusta",IF(I973="Exc","Excelsa",IF(I973="Ara","Arabica",IF(I973="Lib","Liberica",""))))</f>
        <v>Robusta</v>
      </c>
      <c r="O973" t="str">
        <f>IF(J973="M","Medium",IF(J973="L","Light",IF(J973="D","Dark","")))</f>
        <v>Light</v>
      </c>
      <c r="P973" t="str">
        <f>_xlfn.XLOOKUP(C973,[1]customers!$A$1:$A$1001,[1]customers!$I$1:$I$1001,,0)</f>
        <v>No</v>
      </c>
    </row>
    <row r="974" spans="1:16" x14ac:dyDescent="0.25">
      <c r="A974" s="2" t="s">
        <v>559</v>
      </c>
      <c r="B974" s="4">
        <v>44439</v>
      </c>
      <c r="C974" s="2" t="s">
        <v>560</v>
      </c>
      <c r="D974" t="s">
        <v>6138</v>
      </c>
      <c r="E974" s="2">
        <v>5</v>
      </c>
      <c r="F974" s="2" t="str">
        <f>_xlfn.XLOOKUP(C974,[1]customers!$A$1:$A$1001,[1]customers!$B$1:$B$1001,,0)</f>
        <v>Rosaleen Scholar</v>
      </c>
      <c r="G974" s="2" t="str">
        <f>IF(_xlfn.XLOOKUP(C974,[1]customers!$A$1:$A$1001,[1]customers!$C$1:$C$1001,,0)=0,"",_xlfn.XLOOKUP(C974,[1]customers!$A$1:$A$1001,[1]customers!$C$1:$C$1001,,0))</f>
        <v>rscholarc@nyu.edu</v>
      </c>
      <c r="H974" s="2" t="str">
        <f>_xlfn.XLOOKUP(C974,[1]customers!A$1:A$1001,[1]customers!$G$1:$G$1001,,0)</f>
        <v>United States</v>
      </c>
      <c r="I974" t="str">
        <f>INDEX([1]products!$A$1:$G$49,MATCH([1]orders!$D974,[1]products!$A$1:$A$49,0),MATCH([1]orders!I$1,[1]products!$A$1:$G$1,0))</f>
        <v>Rob</v>
      </c>
      <c r="J974" t="str">
        <f>INDEX([1]products!$A$1:$G$49,MATCH([1]orders!$D974,[1]products!$A$1:$A$49,0),MATCH([1]orders!J$1,[1]products!$A$1:$G$1,0))</f>
        <v>M</v>
      </c>
      <c r="K974" s="11">
        <f>INDEX([1]products!$A$1:$G$49,MATCH([1]orders!$D974,[1]products!$A$1:$A$49,0),MATCH([1]orders!K$1,[1]products!$A$1:$G$1,0))</f>
        <v>1</v>
      </c>
      <c r="L974" s="3">
        <f>INDEX([1]products!$A$1:$G$49,MATCH([1]orders!$D974,[1]products!$A$1:$A$49,0),MATCH([1]orders!L$1,[1]products!$A$1:$G$1,0))</f>
        <v>9.9499999999999993</v>
      </c>
      <c r="M974" s="3">
        <f>L974*E974</f>
        <v>49.75</v>
      </c>
      <c r="N974" t="str">
        <f>IF(I974="Rob","Robusta",IF(I974="Exc","Excelsa",IF(I974="Ara","Arabica",IF(I974="Lib","Liberica",""))))</f>
        <v>Robusta</v>
      </c>
      <c r="O974" t="str">
        <f>IF(J974="M","Medium",IF(J974="L","Light",IF(J974="D","Dark","")))</f>
        <v>Medium</v>
      </c>
      <c r="P974" t="str">
        <f>_xlfn.XLOOKUP(C974,[1]customers!$A$1:$A$1001,[1]customers!$I$1:$I$1001,,0)</f>
        <v>No</v>
      </c>
    </row>
    <row r="975" spans="1:16" x14ac:dyDescent="0.25">
      <c r="A975" s="2" t="s">
        <v>5273</v>
      </c>
      <c r="B975" s="4">
        <v>44440</v>
      </c>
      <c r="C975" s="2" t="s">
        <v>5274</v>
      </c>
      <c r="D975" t="s">
        <v>6175</v>
      </c>
      <c r="E975" s="2">
        <v>2</v>
      </c>
      <c r="F975" s="2" t="str">
        <f>_xlfn.XLOOKUP(C975,[1]customers!$A$1:$A$1001,[1]customers!$B$1:$B$1001,,0)</f>
        <v>Edin Mathe</v>
      </c>
      <c r="G975" s="2" t="str">
        <f>IF(_xlfn.XLOOKUP(C975,[1]customers!$A$1:$A$1001,[1]customers!$C$1:$C$1001,,0)=0,"",_xlfn.XLOOKUP(C975,[1]customers!$A$1:$A$1001,[1]customers!$C$1:$C$1001,,0))</f>
        <v/>
      </c>
      <c r="H975" s="2" t="str">
        <f>_xlfn.XLOOKUP(C975,[1]customers!A$1:A$1001,[1]customers!$G$1:$G$1001,,0)</f>
        <v>United States</v>
      </c>
      <c r="I975" t="str">
        <f>INDEX([1]products!$A$1:$G$49,MATCH([1]orders!$D975,[1]products!$A$1:$A$49,0),MATCH([1]orders!I$1,[1]products!$A$1:$G$1,0))</f>
        <v>Ara</v>
      </c>
      <c r="J975" t="str">
        <f>INDEX([1]products!$A$1:$G$49,MATCH([1]orders!$D975,[1]products!$A$1:$A$49,0),MATCH([1]orders!J$1,[1]products!$A$1:$G$1,0))</f>
        <v>M</v>
      </c>
      <c r="K975" s="11">
        <f>INDEX([1]products!$A$1:$G$49,MATCH([1]orders!$D975,[1]products!$A$1:$A$49,0),MATCH([1]orders!K$1,[1]products!$A$1:$G$1,0))</f>
        <v>2.5</v>
      </c>
      <c r="L975" s="3">
        <f>INDEX([1]products!$A$1:$G$49,MATCH([1]orders!$D975,[1]products!$A$1:$A$49,0),MATCH([1]orders!L$1,[1]products!$A$1:$G$1,0))</f>
        <v>25.874999999999996</v>
      </c>
      <c r="M975" s="3">
        <f>L975*E975</f>
        <v>51.749999999999993</v>
      </c>
      <c r="N975" t="str">
        <f>IF(I975="Rob","Robusta",IF(I975="Exc","Excelsa",IF(I975="Ara","Arabica",IF(I975="Lib","Liberica",""))))</f>
        <v>Arabica</v>
      </c>
      <c r="O975" t="str">
        <f>IF(J975="M","Medium",IF(J975="L","Light",IF(J975="D","Dark","")))</f>
        <v>Medium</v>
      </c>
      <c r="P975" t="str">
        <f>_xlfn.XLOOKUP(C975,[1]customers!$A$1:$A$1001,[1]customers!$I$1:$I$1001,,0)</f>
        <v>Yes</v>
      </c>
    </row>
    <row r="976" spans="1:16" x14ac:dyDescent="0.25">
      <c r="A976" s="2" t="s">
        <v>720</v>
      </c>
      <c r="B976" s="4">
        <v>44441</v>
      </c>
      <c r="C976" s="2" t="s">
        <v>721</v>
      </c>
      <c r="D976" t="s">
        <v>6153</v>
      </c>
      <c r="E976" s="2">
        <v>2</v>
      </c>
      <c r="F976" s="2" t="str">
        <f>_xlfn.XLOOKUP(C976,[1]customers!$A$1:$A$1001,[1]customers!$B$1:$B$1001,,0)</f>
        <v>Lorenzo Yeoland</v>
      </c>
      <c r="G976" s="2" t="str">
        <f>IF(_xlfn.XLOOKUP(C976,[1]customers!$A$1:$A$1001,[1]customers!$C$1:$C$1001,,0)=0,"",_xlfn.XLOOKUP(C976,[1]customers!$A$1:$A$1001,[1]customers!$C$1:$C$1001,,0))</f>
        <v>lyeoland15@pbs.org</v>
      </c>
      <c r="H976" s="2" t="str">
        <f>_xlfn.XLOOKUP(C976,[1]customers!A$1:A$1001,[1]customers!$G$1:$G$1001,,0)</f>
        <v>United States</v>
      </c>
      <c r="I976" t="str">
        <f>INDEX([1]products!$A$1:$G$49,MATCH([1]orders!$D976,[1]products!$A$1:$A$49,0),MATCH([1]orders!I$1,[1]products!$A$1:$G$1,0))</f>
        <v>Exc</v>
      </c>
      <c r="J976" t="str">
        <f>INDEX([1]products!$A$1:$G$49,MATCH([1]orders!$D976,[1]products!$A$1:$A$49,0),MATCH([1]orders!J$1,[1]products!$A$1:$G$1,0))</f>
        <v>D</v>
      </c>
      <c r="K976" s="11">
        <f>INDEX([1]products!$A$1:$G$49,MATCH([1]orders!$D976,[1]products!$A$1:$A$49,0),MATCH([1]orders!K$1,[1]products!$A$1:$G$1,0))</f>
        <v>0.2</v>
      </c>
      <c r="L976" s="3">
        <f>INDEX([1]products!$A$1:$G$49,MATCH([1]orders!$D976,[1]products!$A$1:$A$49,0),MATCH([1]orders!L$1,[1]products!$A$1:$G$1,0))</f>
        <v>3.645</v>
      </c>
      <c r="M976" s="3">
        <f>L976*E976</f>
        <v>7.29</v>
      </c>
      <c r="N976" t="str">
        <f>IF(I976="Rob","Robusta",IF(I976="Exc","Excelsa",IF(I976="Ara","Arabica",IF(I976="Lib","Liberica",""))))</f>
        <v>Excelsa</v>
      </c>
      <c r="O976" t="str">
        <f>IF(J976="M","Medium",IF(J976="L","Light",IF(J976="D","Dark","")))</f>
        <v>Dark</v>
      </c>
      <c r="P976" t="str">
        <f>_xlfn.XLOOKUP(C976,[1]customers!$A$1:$A$1001,[1]customers!$I$1:$I$1001,,0)</f>
        <v>Yes</v>
      </c>
    </row>
    <row r="977" spans="1:16" x14ac:dyDescent="0.25">
      <c r="A977" s="2" t="s">
        <v>1065</v>
      </c>
      <c r="B977" s="4">
        <v>44442</v>
      </c>
      <c r="C977" s="2" t="s">
        <v>1066</v>
      </c>
      <c r="D977" t="s">
        <v>6174</v>
      </c>
      <c r="E977" s="2">
        <v>4</v>
      </c>
      <c r="F977" s="2" t="str">
        <f>_xlfn.XLOOKUP(C977,[1]customers!$A$1:$A$1001,[1]customers!$B$1:$B$1001,,0)</f>
        <v>Bram Revel</v>
      </c>
      <c r="G977" s="2" t="str">
        <f>IF(_xlfn.XLOOKUP(C977,[1]customers!$A$1:$A$1001,[1]customers!$C$1:$C$1001,,0)=0,"",_xlfn.XLOOKUP(C977,[1]customers!$A$1:$A$1001,[1]customers!$C$1:$C$1001,,0))</f>
        <v>brevel2v@fastcompany.com</v>
      </c>
      <c r="H977" s="2" t="str">
        <f>_xlfn.XLOOKUP(C977,[1]customers!A$1:A$1001,[1]customers!$G$1:$G$1001,,0)</f>
        <v>United States</v>
      </c>
      <c r="I977" t="str">
        <f>INDEX([1]products!$A$1:$G$49,MATCH([1]orders!$D977,[1]products!$A$1:$A$49,0),MATCH([1]orders!I$1,[1]products!$A$1:$G$1,0))</f>
        <v>Rob</v>
      </c>
      <c r="J977" t="str">
        <f>INDEX([1]products!$A$1:$G$49,MATCH([1]orders!$D977,[1]products!$A$1:$A$49,0),MATCH([1]orders!J$1,[1]products!$A$1:$G$1,0))</f>
        <v>M</v>
      </c>
      <c r="K977" s="11">
        <f>INDEX([1]products!$A$1:$G$49,MATCH([1]orders!$D977,[1]products!$A$1:$A$49,0),MATCH([1]orders!K$1,[1]products!$A$1:$G$1,0))</f>
        <v>0.2</v>
      </c>
      <c r="L977" s="3">
        <f>INDEX([1]products!$A$1:$G$49,MATCH([1]orders!$D977,[1]products!$A$1:$A$49,0),MATCH([1]orders!L$1,[1]products!$A$1:$G$1,0))</f>
        <v>2.9849999999999999</v>
      </c>
      <c r="M977" s="3">
        <f>L977*E977</f>
        <v>11.94</v>
      </c>
      <c r="N977" t="str">
        <f>IF(I977="Rob","Robusta",IF(I977="Exc","Excelsa",IF(I977="Ara","Arabica",IF(I977="Lib","Liberica",""))))</f>
        <v>Robusta</v>
      </c>
      <c r="O977" t="str">
        <f>IF(J977="M","Medium",IF(J977="L","Light",IF(J977="D","Dark","")))</f>
        <v>Medium</v>
      </c>
      <c r="P977" t="str">
        <f>_xlfn.XLOOKUP(C977,[1]customers!$A$1:$A$1001,[1]customers!$I$1:$I$1001,,0)</f>
        <v>No</v>
      </c>
    </row>
    <row r="978" spans="1:16" x14ac:dyDescent="0.25">
      <c r="A978" s="2" t="s">
        <v>4996</v>
      </c>
      <c r="B978" s="4">
        <v>44443</v>
      </c>
      <c r="C978" s="2" t="s">
        <v>4997</v>
      </c>
      <c r="D978" t="s">
        <v>6180</v>
      </c>
      <c r="E978" s="2">
        <v>4</v>
      </c>
      <c r="F978" s="2" t="str">
        <f>_xlfn.XLOOKUP(C978,[1]customers!$A$1:$A$1001,[1]customers!$B$1:$B$1001,,0)</f>
        <v>Jed Kennicott</v>
      </c>
      <c r="G978" s="2" t="str">
        <f>IF(_xlfn.XLOOKUP(C978,[1]customers!$A$1:$A$1001,[1]customers!$C$1:$C$1001,,0)=0,"",_xlfn.XLOOKUP(C978,[1]customers!$A$1:$A$1001,[1]customers!$C$1:$C$1001,,0))</f>
        <v>jkennicottm5@yahoo.co.jp</v>
      </c>
      <c r="H978" s="2" t="str">
        <f>_xlfn.XLOOKUP(C978,[1]customers!A$1:A$1001,[1]customers!$G$1:$G$1001,,0)</f>
        <v>United States</v>
      </c>
      <c r="I978" t="str">
        <f>INDEX([1]products!$A$1:$G$49,MATCH([1]orders!$D978,[1]products!$A$1:$A$49,0),MATCH([1]orders!I$1,[1]products!$A$1:$G$1,0))</f>
        <v>Ara</v>
      </c>
      <c r="J978" t="str">
        <f>INDEX([1]products!$A$1:$G$49,MATCH([1]orders!$D978,[1]products!$A$1:$A$49,0),MATCH([1]orders!J$1,[1]products!$A$1:$G$1,0))</f>
        <v>L</v>
      </c>
      <c r="K978" s="11">
        <f>INDEX([1]products!$A$1:$G$49,MATCH([1]orders!$D978,[1]products!$A$1:$A$49,0),MATCH([1]orders!K$1,[1]products!$A$1:$G$1,0))</f>
        <v>0.5</v>
      </c>
      <c r="L978" s="3">
        <f>INDEX([1]products!$A$1:$G$49,MATCH([1]orders!$D978,[1]products!$A$1:$A$49,0),MATCH([1]orders!L$1,[1]products!$A$1:$G$1,0))</f>
        <v>7.77</v>
      </c>
      <c r="M978" s="3">
        <f>L978*E978</f>
        <v>31.08</v>
      </c>
      <c r="N978" t="str">
        <f>IF(I978="Rob","Robusta",IF(I978="Exc","Excelsa",IF(I978="Ara","Arabica",IF(I978="Lib","Liberica",""))))</f>
        <v>Arabica</v>
      </c>
      <c r="O978" t="str">
        <f>IF(J978="M","Medium",IF(J978="L","Light",IF(J978="D","Dark","")))</f>
        <v>Light</v>
      </c>
      <c r="P978" t="str">
        <f>_xlfn.XLOOKUP(C978,[1]customers!$A$1:$A$1001,[1]customers!$I$1:$I$1001,,0)</f>
        <v>No</v>
      </c>
    </row>
    <row r="979" spans="1:16" x14ac:dyDescent="0.25">
      <c r="A979" s="2" t="s">
        <v>4389</v>
      </c>
      <c r="B979" s="4">
        <v>44444</v>
      </c>
      <c r="C979" s="2" t="s">
        <v>4390</v>
      </c>
      <c r="D979" t="s">
        <v>6165</v>
      </c>
      <c r="E979" s="2">
        <v>6</v>
      </c>
      <c r="F979" s="2" t="str">
        <f>_xlfn.XLOOKUP(C979,[1]customers!$A$1:$A$1001,[1]customers!$B$1:$B$1001,,0)</f>
        <v>Francesco Dressel</v>
      </c>
      <c r="G979" s="2" t="str">
        <f>IF(_xlfn.XLOOKUP(C979,[1]customers!$A$1:$A$1001,[1]customers!$C$1:$C$1001,,0)=0,"",_xlfn.XLOOKUP(C979,[1]customers!$A$1:$A$1001,[1]customers!$C$1:$C$1001,,0))</f>
        <v/>
      </c>
      <c r="H979" s="2" t="str">
        <f>_xlfn.XLOOKUP(C979,[1]customers!A$1:A$1001,[1]customers!$G$1:$G$1001,,0)</f>
        <v>United States</v>
      </c>
      <c r="I979" t="str">
        <f>INDEX([1]products!$A$1:$G$49,MATCH([1]orders!$D979,[1]products!$A$1:$A$49,0),MATCH([1]orders!I$1,[1]products!$A$1:$G$1,0))</f>
        <v>Lib</v>
      </c>
      <c r="J979" t="str">
        <f>INDEX([1]products!$A$1:$G$49,MATCH([1]orders!$D979,[1]products!$A$1:$A$49,0),MATCH([1]orders!J$1,[1]products!$A$1:$G$1,0))</f>
        <v>D</v>
      </c>
      <c r="K979" s="11">
        <f>INDEX([1]products!$A$1:$G$49,MATCH([1]orders!$D979,[1]products!$A$1:$A$49,0),MATCH([1]orders!K$1,[1]products!$A$1:$G$1,0))</f>
        <v>2.5</v>
      </c>
      <c r="L979" s="3">
        <f>INDEX([1]products!$A$1:$G$49,MATCH([1]orders!$D979,[1]products!$A$1:$A$49,0),MATCH([1]orders!L$1,[1]products!$A$1:$G$1,0))</f>
        <v>29.784999999999997</v>
      </c>
      <c r="M979" s="3">
        <f>L979*E979</f>
        <v>178.70999999999998</v>
      </c>
      <c r="N979" t="str">
        <f>IF(I979="Rob","Robusta",IF(I979="Exc","Excelsa",IF(I979="Ara","Arabica",IF(I979="Lib","Liberica",""))))</f>
        <v>Liberica</v>
      </c>
      <c r="O979" t="str">
        <f>IF(J979="M","Medium",IF(J979="L","Light",IF(J979="D","Dark","")))</f>
        <v>Dark</v>
      </c>
      <c r="P979" t="str">
        <f>_xlfn.XLOOKUP(C979,[1]customers!$A$1:$A$1001,[1]customers!$I$1:$I$1001,,0)</f>
        <v>No</v>
      </c>
    </row>
    <row r="980" spans="1:16" x14ac:dyDescent="0.25">
      <c r="A980" s="2" t="s">
        <v>5737</v>
      </c>
      <c r="B980" s="4">
        <v>44445</v>
      </c>
      <c r="C980" s="2" t="s">
        <v>5738</v>
      </c>
      <c r="D980" t="s">
        <v>6166</v>
      </c>
      <c r="E980" s="2">
        <v>2</v>
      </c>
      <c r="F980" s="2" t="str">
        <f>_xlfn.XLOOKUP(C980,[1]customers!$A$1:$A$1001,[1]customers!$B$1:$B$1001,,0)</f>
        <v>Mathilda Matiasek</v>
      </c>
      <c r="G980" s="2" t="str">
        <f>IF(_xlfn.XLOOKUP(C980,[1]customers!$A$1:$A$1001,[1]customers!$C$1:$C$1001,,0)=0,"",_xlfn.XLOOKUP(C980,[1]customers!$A$1:$A$1001,[1]customers!$C$1:$C$1001,,0))</f>
        <v>mmatiasekps@ucoz.ru</v>
      </c>
      <c r="H980" s="2" t="str">
        <f>_xlfn.XLOOKUP(C980,[1]customers!A$1:A$1001,[1]customers!$G$1:$G$1001,,0)</f>
        <v>United States</v>
      </c>
      <c r="I980" t="str">
        <f>INDEX([1]products!$A$1:$G$49,MATCH([1]orders!$D980,[1]products!$A$1:$A$49,0),MATCH([1]orders!I$1,[1]products!$A$1:$G$1,0))</f>
        <v>Exc</v>
      </c>
      <c r="J980" t="str">
        <f>INDEX([1]products!$A$1:$G$49,MATCH([1]orders!$D980,[1]products!$A$1:$A$49,0),MATCH([1]orders!J$1,[1]products!$A$1:$G$1,0))</f>
        <v>M</v>
      </c>
      <c r="K980" s="11">
        <f>INDEX([1]products!$A$1:$G$49,MATCH([1]orders!$D980,[1]products!$A$1:$A$49,0),MATCH([1]orders!K$1,[1]products!$A$1:$G$1,0))</f>
        <v>2.5</v>
      </c>
      <c r="L980" s="3">
        <f>INDEX([1]products!$A$1:$G$49,MATCH([1]orders!$D980,[1]products!$A$1:$A$49,0),MATCH([1]orders!L$1,[1]products!$A$1:$G$1,0))</f>
        <v>31.624999999999996</v>
      </c>
      <c r="M980" s="3">
        <f>L980*E980</f>
        <v>63.249999999999993</v>
      </c>
      <c r="N980" t="str">
        <f>IF(I980="Rob","Robusta",IF(I980="Exc","Excelsa",IF(I980="Ara","Arabica",IF(I980="Lib","Liberica",""))))</f>
        <v>Excelsa</v>
      </c>
      <c r="O980" t="str">
        <f>IF(J980="M","Medium",IF(J980="L","Light",IF(J980="D","Dark","")))</f>
        <v>Medium</v>
      </c>
      <c r="P980" t="str">
        <f>_xlfn.XLOOKUP(C980,[1]customers!$A$1:$A$1001,[1]customers!$I$1:$I$1001,,0)</f>
        <v>Yes</v>
      </c>
    </row>
    <row r="981" spans="1:16" x14ac:dyDescent="0.25">
      <c r="A981" s="2" t="s">
        <v>5228</v>
      </c>
      <c r="B981" s="4">
        <v>44446</v>
      </c>
      <c r="C981" s="2" t="s">
        <v>5229</v>
      </c>
      <c r="D981" t="s">
        <v>6168</v>
      </c>
      <c r="E981" s="2">
        <v>5</v>
      </c>
      <c r="F981" s="2" t="str">
        <f>_xlfn.XLOOKUP(C981,[1]customers!$A$1:$A$1001,[1]customers!$B$1:$B$1001,,0)</f>
        <v>Romain Avrashin</v>
      </c>
      <c r="G981" s="2" t="str">
        <f>IF(_xlfn.XLOOKUP(C981,[1]customers!$A$1:$A$1001,[1]customers!$C$1:$C$1001,,0)=0,"",_xlfn.XLOOKUP(C981,[1]customers!$A$1:$A$1001,[1]customers!$C$1:$C$1001,,0))</f>
        <v>ravrashinna@tamu.edu</v>
      </c>
      <c r="H981" s="2" t="str">
        <f>_xlfn.XLOOKUP(C981,[1]customers!A$1:A$1001,[1]customers!$G$1:$G$1001,,0)</f>
        <v>United States</v>
      </c>
      <c r="I981" t="str">
        <f>INDEX([1]products!$A$1:$G$49,MATCH([1]orders!$D981,[1]products!$A$1:$A$49,0),MATCH([1]orders!I$1,[1]products!$A$1:$G$1,0))</f>
        <v>Ara</v>
      </c>
      <c r="J981" t="str">
        <f>INDEX([1]products!$A$1:$G$49,MATCH([1]orders!$D981,[1]products!$A$1:$A$49,0),MATCH([1]orders!J$1,[1]products!$A$1:$G$1,0))</f>
        <v>D</v>
      </c>
      <c r="K981" s="11">
        <f>INDEX([1]products!$A$1:$G$49,MATCH([1]orders!$D981,[1]products!$A$1:$A$49,0),MATCH([1]orders!K$1,[1]products!$A$1:$G$1,0))</f>
        <v>2.5</v>
      </c>
      <c r="L981" s="3">
        <f>INDEX([1]products!$A$1:$G$49,MATCH([1]orders!$D981,[1]products!$A$1:$A$49,0),MATCH([1]orders!L$1,[1]products!$A$1:$G$1,0))</f>
        <v>22.884999999999998</v>
      </c>
      <c r="M981" s="3">
        <f>L981*E981</f>
        <v>114.42499999999998</v>
      </c>
      <c r="N981" t="str">
        <f>IF(I981="Rob","Robusta",IF(I981="Exc","Excelsa",IF(I981="Ara","Arabica",IF(I981="Lib","Liberica",""))))</f>
        <v>Arabica</v>
      </c>
      <c r="O981" t="str">
        <f>IF(J981="M","Medium",IF(J981="L","Light",IF(J981="D","Dark","")))</f>
        <v>Dark</v>
      </c>
      <c r="P981" t="str">
        <f>_xlfn.XLOOKUP(C981,[1]customers!$A$1:$A$1001,[1]customers!$I$1:$I$1001,,0)</f>
        <v>No</v>
      </c>
    </row>
    <row r="982" spans="1:16" x14ac:dyDescent="0.25">
      <c r="A982" s="2" t="s">
        <v>5246</v>
      </c>
      <c r="B982" s="4">
        <v>44447</v>
      </c>
      <c r="C982" s="2" t="s">
        <v>5247</v>
      </c>
      <c r="D982" t="s">
        <v>6159</v>
      </c>
      <c r="E982" s="2">
        <v>1</v>
      </c>
      <c r="F982" s="2" t="str">
        <f>_xlfn.XLOOKUP(C982,[1]customers!$A$1:$A$1001,[1]customers!$B$1:$B$1001,,0)</f>
        <v>Trumaine Tewelson</v>
      </c>
      <c r="G982" s="2" t="str">
        <f>IF(_xlfn.XLOOKUP(C982,[1]customers!$A$1:$A$1001,[1]customers!$C$1:$C$1001,,0)=0,"",_xlfn.XLOOKUP(C982,[1]customers!$A$1:$A$1001,[1]customers!$C$1:$C$1001,,0))</f>
        <v>ttewelsonnd@cdbaby.com</v>
      </c>
      <c r="H982" s="2" t="str">
        <f>_xlfn.XLOOKUP(C982,[1]customers!A$1:A$1001,[1]customers!$G$1:$G$1001,,0)</f>
        <v>United States</v>
      </c>
      <c r="I982" t="str">
        <f>INDEX([1]products!$A$1:$G$49,MATCH([1]orders!$D982,[1]products!$A$1:$A$49,0),MATCH([1]orders!I$1,[1]products!$A$1:$G$1,0))</f>
        <v>Lib</v>
      </c>
      <c r="J982" t="str">
        <f>INDEX([1]products!$A$1:$G$49,MATCH([1]orders!$D982,[1]products!$A$1:$A$49,0),MATCH([1]orders!J$1,[1]products!$A$1:$G$1,0))</f>
        <v>M</v>
      </c>
      <c r="K982" s="11">
        <f>INDEX([1]products!$A$1:$G$49,MATCH([1]orders!$D982,[1]products!$A$1:$A$49,0),MATCH([1]orders!K$1,[1]products!$A$1:$G$1,0))</f>
        <v>0.2</v>
      </c>
      <c r="L982" s="3">
        <f>INDEX([1]products!$A$1:$G$49,MATCH([1]orders!$D982,[1]products!$A$1:$A$49,0),MATCH([1]orders!L$1,[1]products!$A$1:$G$1,0))</f>
        <v>4.3650000000000002</v>
      </c>
      <c r="M982" s="3">
        <f>L982*E982</f>
        <v>4.3650000000000002</v>
      </c>
      <c r="N982" t="str">
        <f>IF(I982="Rob","Robusta",IF(I982="Exc","Excelsa",IF(I982="Ara","Arabica",IF(I982="Lib","Liberica",""))))</f>
        <v>Liberica</v>
      </c>
      <c r="O982" t="str">
        <f>IF(J982="M","Medium",IF(J982="L","Light",IF(J982="D","Dark","")))</f>
        <v>Medium</v>
      </c>
      <c r="P982" t="str">
        <f>_xlfn.XLOOKUP(C982,[1]customers!$A$1:$A$1001,[1]customers!$I$1:$I$1001,,0)</f>
        <v>No</v>
      </c>
    </row>
    <row r="983" spans="1:16" x14ac:dyDescent="0.25">
      <c r="A983" s="2" t="s">
        <v>2324</v>
      </c>
      <c r="B983" s="4">
        <v>44448</v>
      </c>
      <c r="C983" s="2" t="s">
        <v>2325</v>
      </c>
      <c r="D983" t="s">
        <v>6182</v>
      </c>
      <c r="E983" s="2">
        <v>1</v>
      </c>
      <c r="F983" s="2" t="str">
        <f>_xlfn.XLOOKUP(C983,[1]customers!$A$1:$A$1001,[1]customers!$B$1:$B$1001,,0)</f>
        <v>Trina Le Sarr</v>
      </c>
      <c r="G983" s="2" t="str">
        <f>IF(_xlfn.XLOOKUP(C983,[1]customers!$A$1:$A$1001,[1]customers!$C$1:$C$1001,,0)=0,"",_xlfn.XLOOKUP(C983,[1]customers!$A$1:$A$1001,[1]customers!$C$1:$C$1001,,0))</f>
        <v>tle91@epa.gov</v>
      </c>
      <c r="H983" s="2" t="str">
        <f>_xlfn.XLOOKUP(C983,[1]customers!A$1:A$1001,[1]customers!$G$1:$G$1001,,0)</f>
        <v>United States</v>
      </c>
      <c r="I983" t="str">
        <f>INDEX([1]products!$A$1:$G$49,MATCH([1]orders!$D983,[1]products!$A$1:$A$49,0),MATCH([1]orders!I$1,[1]products!$A$1:$G$1,0))</f>
        <v>Ara</v>
      </c>
      <c r="J983" t="str">
        <f>INDEX([1]products!$A$1:$G$49,MATCH([1]orders!$D983,[1]products!$A$1:$A$49,0),MATCH([1]orders!J$1,[1]products!$A$1:$G$1,0))</f>
        <v>L</v>
      </c>
      <c r="K983" s="11">
        <f>INDEX([1]products!$A$1:$G$49,MATCH([1]orders!$D983,[1]products!$A$1:$A$49,0),MATCH([1]orders!K$1,[1]products!$A$1:$G$1,0))</f>
        <v>2.5</v>
      </c>
      <c r="L983" s="3">
        <f>INDEX([1]products!$A$1:$G$49,MATCH([1]orders!$D983,[1]products!$A$1:$A$49,0),MATCH([1]orders!L$1,[1]products!$A$1:$G$1,0))</f>
        <v>29.784999999999997</v>
      </c>
      <c r="M983" s="3">
        <f>L983*E983</f>
        <v>29.784999999999997</v>
      </c>
      <c r="N983" t="str">
        <f>IF(I983="Rob","Robusta",IF(I983="Exc","Excelsa",IF(I983="Ara","Arabica",IF(I983="Lib","Liberica",""))))</f>
        <v>Arabica</v>
      </c>
      <c r="O983" t="str">
        <f>IF(J983="M","Medium",IF(J983="L","Light",IF(J983="D","Dark","")))</f>
        <v>Light</v>
      </c>
      <c r="P983" t="str">
        <f>_xlfn.XLOOKUP(C983,[1]customers!$A$1:$A$1001,[1]customers!$I$1:$I$1001,,0)</f>
        <v>Yes</v>
      </c>
    </row>
    <row r="984" spans="1:16" x14ac:dyDescent="0.25">
      <c r="A984" s="2" t="s">
        <v>4864</v>
      </c>
      <c r="B984" s="4">
        <v>44449</v>
      </c>
      <c r="C984" s="2" t="s">
        <v>4865</v>
      </c>
      <c r="D984" t="s">
        <v>6138</v>
      </c>
      <c r="E984" s="2">
        <v>2</v>
      </c>
      <c r="F984" s="2" t="str">
        <f>_xlfn.XLOOKUP(C984,[1]customers!$A$1:$A$1001,[1]customers!$B$1:$B$1001,,0)</f>
        <v>Dorette Hinemoor</v>
      </c>
      <c r="G984" s="2" t="str">
        <f>IF(_xlfn.XLOOKUP(C984,[1]customers!$A$1:$A$1001,[1]customers!$C$1:$C$1001,,0)=0,"",_xlfn.XLOOKUP(C984,[1]customers!$A$1:$A$1001,[1]customers!$C$1:$C$1001,,0))</f>
        <v/>
      </c>
      <c r="H984" s="2" t="str">
        <f>_xlfn.XLOOKUP(C984,[1]customers!A$1:A$1001,[1]customers!$G$1:$G$1001,,0)</f>
        <v>United States</v>
      </c>
      <c r="I984" t="str">
        <f>INDEX([1]products!$A$1:$G$49,MATCH([1]orders!$D984,[1]products!$A$1:$A$49,0),MATCH([1]orders!I$1,[1]products!$A$1:$G$1,0))</f>
        <v>Rob</v>
      </c>
      <c r="J984" t="str">
        <f>INDEX([1]products!$A$1:$G$49,MATCH([1]orders!$D984,[1]products!$A$1:$A$49,0),MATCH([1]orders!J$1,[1]products!$A$1:$G$1,0))</f>
        <v>M</v>
      </c>
      <c r="K984" s="11">
        <f>INDEX([1]products!$A$1:$G$49,MATCH([1]orders!$D984,[1]products!$A$1:$A$49,0),MATCH([1]orders!K$1,[1]products!$A$1:$G$1,0))</f>
        <v>1</v>
      </c>
      <c r="L984" s="3">
        <f>INDEX([1]products!$A$1:$G$49,MATCH([1]orders!$D984,[1]products!$A$1:$A$49,0),MATCH([1]orders!L$1,[1]products!$A$1:$G$1,0))</f>
        <v>9.9499999999999993</v>
      </c>
      <c r="M984" s="3">
        <f>L984*E984</f>
        <v>19.899999999999999</v>
      </c>
      <c r="N984" t="str">
        <f>IF(I984="Rob","Robusta",IF(I984="Exc","Excelsa",IF(I984="Ara","Arabica",IF(I984="Lib","Liberica",""))))</f>
        <v>Robusta</v>
      </c>
      <c r="O984" t="str">
        <f>IF(J984="M","Medium",IF(J984="L","Light",IF(J984="D","Dark","")))</f>
        <v>Medium</v>
      </c>
      <c r="P984" t="str">
        <f>_xlfn.XLOOKUP(C984,[1]customers!$A$1:$A$1001,[1]customers!$I$1:$I$1001,,0)</f>
        <v>Yes</v>
      </c>
    </row>
    <row r="985" spans="1:16" x14ac:dyDescent="0.25">
      <c r="A985" s="2" t="s">
        <v>4642</v>
      </c>
      <c r="B985" s="4">
        <v>44450</v>
      </c>
      <c r="C985" s="2" t="s">
        <v>4643</v>
      </c>
      <c r="D985" t="s">
        <v>6153</v>
      </c>
      <c r="E985" s="2">
        <v>6</v>
      </c>
      <c r="F985" s="2" t="str">
        <f>_xlfn.XLOOKUP(C985,[1]customers!$A$1:$A$1001,[1]customers!$B$1:$B$1001,,0)</f>
        <v>Babb Pollins</v>
      </c>
      <c r="G985" s="2" t="str">
        <f>IF(_xlfn.XLOOKUP(C985,[1]customers!$A$1:$A$1001,[1]customers!$C$1:$C$1001,,0)=0,"",_xlfn.XLOOKUP(C985,[1]customers!$A$1:$A$1001,[1]customers!$C$1:$C$1001,,0))</f>
        <v>bpollinskf@shinystat.com</v>
      </c>
      <c r="H985" s="2" t="str">
        <f>_xlfn.XLOOKUP(C985,[1]customers!A$1:A$1001,[1]customers!$G$1:$G$1001,,0)</f>
        <v>United States</v>
      </c>
      <c r="I985" t="str">
        <f>INDEX([1]products!$A$1:$G$49,MATCH([1]orders!$D985,[1]products!$A$1:$A$49,0),MATCH([1]orders!I$1,[1]products!$A$1:$G$1,0))</f>
        <v>Exc</v>
      </c>
      <c r="J985" t="str">
        <f>INDEX([1]products!$A$1:$G$49,MATCH([1]orders!$D985,[1]products!$A$1:$A$49,0),MATCH([1]orders!J$1,[1]products!$A$1:$G$1,0))</f>
        <v>D</v>
      </c>
      <c r="K985" s="11">
        <f>INDEX([1]products!$A$1:$G$49,MATCH([1]orders!$D985,[1]products!$A$1:$A$49,0),MATCH([1]orders!K$1,[1]products!$A$1:$G$1,0))</f>
        <v>0.2</v>
      </c>
      <c r="L985" s="3">
        <f>INDEX([1]products!$A$1:$G$49,MATCH([1]orders!$D985,[1]products!$A$1:$A$49,0),MATCH([1]orders!L$1,[1]products!$A$1:$G$1,0))</f>
        <v>3.645</v>
      </c>
      <c r="M985" s="3">
        <f>L985*E985</f>
        <v>21.87</v>
      </c>
      <c r="N985" t="str">
        <f>IF(I985="Rob","Robusta",IF(I985="Exc","Excelsa",IF(I985="Ara","Arabica",IF(I985="Lib","Liberica",""))))</f>
        <v>Excelsa</v>
      </c>
      <c r="O985" t="str">
        <f>IF(J985="M","Medium",IF(J985="L","Light",IF(J985="D","Dark","")))</f>
        <v>Dark</v>
      </c>
      <c r="P985" t="str">
        <f>_xlfn.XLOOKUP(C985,[1]customers!$A$1:$A$1001,[1]customers!$I$1:$I$1001,,0)</f>
        <v>No</v>
      </c>
    </row>
    <row r="986" spans="1:16" x14ac:dyDescent="0.25">
      <c r="A986" s="2" t="s">
        <v>1245</v>
      </c>
      <c r="B986" s="4">
        <v>44451</v>
      </c>
      <c r="C986" s="2" t="s">
        <v>1246</v>
      </c>
      <c r="D986" t="s">
        <v>6166</v>
      </c>
      <c r="E986" s="2">
        <v>3</v>
      </c>
      <c r="F986" s="2" t="str">
        <f>_xlfn.XLOOKUP(C986,[1]customers!$A$1:$A$1001,[1]customers!$B$1:$B$1001,,0)</f>
        <v>Ewell Hanby</v>
      </c>
      <c r="G986" s="2" t="str">
        <f>IF(_xlfn.XLOOKUP(C986,[1]customers!$A$1:$A$1001,[1]customers!$C$1:$C$1001,,0)=0,"",_xlfn.XLOOKUP(C986,[1]customers!$A$1:$A$1001,[1]customers!$C$1:$C$1001,,0))</f>
        <v/>
      </c>
      <c r="H986" s="2" t="str">
        <f>_xlfn.XLOOKUP(C986,[1]customers!A$1:A$1001,[1]customers!$G$1:$G$1001,,0)</f>
        <v>United States</v>
      </c>
      <c r="I986" t="str">
        <f>INDEX([1]products!$A$1:$G$49,MATCH([1]orders!$D986,[1]products!$A$1:$A$49,0),MATCH([1]orders!I$1,[1]products!$A$1:$G$1,0))</f>
        <v>Exc</v>
      </c>
      <c r="J986" t="str">
        <f>INDEX([1]products!$A$1:$G$49,MATCH([1]orders!$D986,[1]products!$A$1:$A$49,0),MATCH([1]orders!J$1,[1]products!$A$1:$G$1,0))</f>
        <v>M</v>
      </c>
      <c r="K986" s="11">
        <f>INDEX([1]products!$A$1:$G$49,MATCH([1]orders!$D986,[1]products!$A$1:$A$49,0),MATCH([1]orders!K$1,[1]products!$A$1:$G$1,0))</f>
        <v>2.5</v>
      </c>
      <c r="L986" s="3">
        <f>INDEX([1]products!$A$1:$G$49,MATCH([1]orders!$D986,[1]products!$A$1:$A$49,0),MATCH([1]orders!L$1,[1]products!$A$1:$G$1,0))</f>
        <v>31.624999999999996</v>
      </c>
      <c r="M986" s="3">
        <f>L986*E986</f>
        <v>94.874999999999986</v>
      </c>
      <c r="N986" t="str">
        <f>IF(I986="Rob","Robusta",IF(I986="Exc","Excelsa",IF(I986="Ara","Arabica",IF(I986="Lib","Liberica",""))))</f>
        <v>Excelsa</v>
      </c>
      <c r="O986" t="str">
        <f>IF(J986="M","Medium",IF(J986="L","Light",IF(J986="D","Dark","")))</f>
        <v>Medium</v>
      </c>
      <c r="P986" t="str">
        <f>_xlfn.XLOOKUP(C986,[1]customers!$A$1:$A$1001,[1]customers!$I$1:$I$1001,,0)</f>
        <v>Yes</v>
      </c>
    </row>
    <row r="987" spans="1:16" x14ac:dyDescent="0.25">
      <c r="A987" s="2" t="s">
        <v>811</v>
      </c>
      <c r="B987" s="4">
        <v>44452</v>
      </c>
      <c r="C987" s="2" t="s">
        <v>812</v>
      </c>
      <c r="D987" t="s">
        <v>6171</v>
      </c>
      <c r="E987" s="2">
        <v>4</v>
      </c>
      <c r="F987" s="2" t="str">
        <f>_xlfn.XLOOKUP(C987,[1]customers!$A$1:$A$1001,[1]customers!$B$1:$B$1001,,0)</f>
        <v>Rozele Relton</v>
      </c>
      <c r="G987" s="2" t="str">
        <f>IF(_xlfn.XLOOKUP(C987,[1]customers!$A$1:$A$1001,[1]customers!$C$1:$C$1001,,0)=0,"",_xlfn.XLOOKUP(C987,[1]customers!$A$1:$A$1001,[1]customers!$C$1:$C$1001,,0))</f>
        <v>rrelton1l@stanford.edu</v>
      </c>
      <c r="H987" s="2" t="str">
        <f>_xlfn.XLOOKUP(C987,[1]customers!A$1:A$1001,[1]customers!$G$1:$G$1001,,0)</f>
        <v>United States</v>
      </c>
      <c r="I987" t="str">
        <f>INDEX([1]products!$A$1:$G$49,MATCH([1]orders!$D987,[1]products!$A$1:$A$49,0),MATCH([1]orders!I$1,[1]products!$A$1:$G$1,0))</f>
        <v>Exc</v>
      </c>
      <c r="J987" t="str">
        <f>INDEX([1]products!$A$1:$G$49,MATCH([1]orders!$D987,[1]products!$A$1:$A$49,0),MATCH([1]orders!J$1,[1]products!$A$1:$G$1,0))</f>
        <v>L</v>
      </c>
      <c r="K987" s="11">
        <f>INDEX([1]products!$A$1:$G$49,MATCH([1]orders!$D987,[1]products!$A$1:$A$49,0),MATCH([1]orders!K$1,[1]products!$A$1:$G$1,0))</f>
        <v>1</v>
      </c>
      <c r="L987" s="3">
        <f>INDEX([1]products!$A$1:$G$49,MATCH([1]orders!$D987,[1]products!$A$1:$A$49,0),MATCH([1]orders!L$1,[1]products!$A$1:$G$1,0))</f>
        <v>14.85</v>
      </c>
      <c r="M987" s="3">
        <f>L987*E987</f>
        <v>59.4</v>
      </c>
      <c r="N987" t="str">
        <f>IF(I987="Rob","Robusta",IF(I987="Exc","Excelsa",IF(I987="Ara","Arabica",IF(I987="Lib","Liberica",""))))</f>
        <v>Excelsa</v>
      </c>
      <c r="O987" t="str">
        <f>IF(J987="M","Medium",IF(J987="L","Light",IF(J987="D","Dark","")))</f>
        <v>Light</v>
      </c>
      <c r="P987" t="str">
        <f>_xlfn.XLOOKUP(C987,[1]customers!$A$1:$A$1001,[1]customers!$I$1:$I$1001,,0)</f>
        <v>No</v>
      </c>
    </row>
    <row r="988" spans="1:16" x14ac:dyDescent="0.25">
      <c r="A988" s="2" t="s">
        <v>5112</v>
      </c>
      <c r="B988" s="4">
        <v>44453</v>
      </c>
      <c r="C988" s="2" t="s">
        <v>5113</v>
      </c>
      <c r="D988" t="s">
        <v>6170</v>
      </c>
      <c r="E988" s="2">
        <v>5</v>
      </c>
      <c r="F988" s="2" t="str">
        <f>_xlfn.XLOOKUP(C988,[1]customers!$A$1:$A$1001,[1]customers!$B$1:$B$1001,,0)</f>
        <v>Allis Wilmore</v>
      </c>
      <c r="G988" s="2" t="str">
        <f>IF(_xlfn.XLOOKUP(C988,[1]customers!$A$1:$A$1001,[1]customers!$C$1:$C$1001,,0)=0,"",_xlfn.XLOOKUP(C988,[1]customers!$A$1:$A$1001,[1]customers!$C$1:$C$1001,,0))</f>
        <v/>
      </c>
      <c r="H988" s="2" t="str">
        <f>_xlfn.XLOOKUP(C988,[1]customers!A$1:A$1001,[1]customers!$G$1:$G$1001,,0)</f>
        <v>United States</v>
      </c>
      <c r="I988" t="str">
        <f>INDEX([1]products!$A$1:$G$49,MATCH([1]orders!$D988,[1]products!$A$1:$A$49,0),MATCH([1]orders!I$1,[1]products!$A$1:$G$1,0))</f>
        <v>Lib</v>
      </c>
      <c r="J988" t="str">
        <f>INDEX([1]products!$A$1:$G$49,MATCH([1]orders!$D988,[1]products!$A$1:$A$49,0),MATCH([1]orders!J$1,[1]products!$A$1:$G$1,0))</f>
        <v>L</v>
      </c>
      <c r="K988" s="11">
        <f>INDEX([1]products!$A$1:$G$49,MATCH([1]orders!$D988,[1]products!$A$1:$A$49,0),MATCH([1]orders!K$1,[1]products!$A$1:$G$1,0))</f>
        <v>1</v>
      </c>
      <c r="L988" s="3">
        <f>INDEX([1]products!$A$1:$G$49,MATCH([1]orders!$D988,[1]products!$A$1:$A$49,0),MATCH([1]orders!L$1,[1]products!$A$1:$G$1,0))</f>
        <v>15.85</v>
      </c>
      <c r="M988" s="3">
        <f>L988*E988</f>
        <v>79.25</v>
      </c>
      <c r="N988" t="str">
        <f>IF(I988="Rob","Robusta",IF(I988="Exc","Excelsa",IF(I988="Ara","Arabica",IF(I988="Lib","Liberica",""))))</f>
        <v>Liberica</v>
      </c>
      <c r="O988" t="str">
        <f>IF(J988="M","Medium",IF(J988="L","Light",IF(J988="D","Dark","")))</f>
        <v>Light</v>
      </c>
      <c r="P988" t="str">
        <f>_xlfn.XLOOKUP(C988,[1]customers!$A$1:$A$1001,[1]customers!$I$1:$I$1001,,0)</f>
        <v>No</v>
      </c>
    </row>
    <row r="989" spans="1:16" x14ac:dyDescent="0.25">
      <c r="A989" s="2" t="s">
        <v>3176</v>
      </c>
      <c r="B989" s="4">
        <v>44454</v>
      </c>
      <c r="C989" s="2" t="s">
        <v>3177</v>
      </c>
      <c r="D989" t="s">
        <v>6159</v>
      </c>
      <c r="E989" s="2">
        <v>2</v>
      </c>
      <c r="F989" s="2" t="str">
        <f>_xlfn.XLOOKUP(C989,[1]customers!$A$1:$A$1001,[1]customers!$B$1:$B$1001,,0)</f>
        <v>Daryn Dibley</v>
      </c>
      <c r="G989" s="2" t="str">
        <f>IF(_xlfn.XLOOKUP(C989,[1]customers!$A$1:$A$1001,[1]customers!$C$1:$C$1001,,0)=0,"",_xlfn.XLOOKUP(C989,[1]customers!$A$1:$A$1001,[1]customers!$C$1:$C$1001,,0))</f>
        <v>ddibleyd7@feedburner.com</v>
      </c>
      <c r="H989" s="2" t="str">
        <f>_xlfn.XLOOKUP(C989,[1]customers!A$1:A$1001,[1]customers!$G$1:$G$1001,,0)</f>
        <v>United States</v>
      </c>
      <c r="I989" t="str">
        <f>INDEX([1]products!$A$1:$G$49,MATCH([1]orders!$D989,[1]products!$A$1:$A$49,0),MATCH([1]orders!I$1,[1]products!$A$1:$G$1,0))</f>
        <v>Lib</v>
      </c>
      <c r="J989" t="str">
        <f>INDEX([1]products!$A$1:$G$49,MATCH([1]orders!$D989,[1]products!$A$1:$A$49,0),MATCH([1]orders!J$1,[1]products!$A$1:$G$1,0))</f>
        <v>M</v>
      </c>
      <c r="K989" s="11">
        <f>INDEX([1]products!$A$1:$G$49,MATCH([1]orders!$D989,[1]products!$A$1:$A$49,0),MATCH([1]orders!K$1,[1]products!$A$1:$G$1,0))</f>
        <v>0.2</v>
      </c>
      <c r="L989" s="3">
        <f>INDEX([1]products!$A$1:$G$49,MATCH([1]orders!$D989,[1]products!$A$1:$A$49,0),MATCH([1]orders!L$1,[1]products!$A$1:$G$1,0))</f>
        <v>4.3650000000000002</v>
      </c>
      <c r="M989" s="3">
        <f>L989*E989</f>
        <v>8.73</v>
      </c>
      <c r="N989" t="str">
        <f>IF(I989="Rob","Robusta",IF(I989="Exc","Excelsa",IF(I989="Ara","Arabica",IF(I989="Lib","Liberica",""))))</f>
        <v>Liberica</v>
      </c>
      <c r="O989" t="str">
        <f>IF(J989="M","Medium",IF(J989="L","Light",IF(J989="D","Dark","")))</f>
        <v>Medium</v>
      </c>
      <c r="P989" t="str">
        <f>_xlfn.XLOOKUP(C989,[1]customers!$A$1:$A$1001,[1]customers!$I$1:$I$1001,,0)</f>
        <v>No</v>
      </c>
    </row>
    <row r="990" spans="1:16" x14ac:dyDescent="0.25">
      <c r="A990" s="2" t="s">
        <v>5720</v>
      </c>
      <c r="B990" s="4">
        <v>44455</v>
      </c>
      <c r="C990" s="2" t="s">
        <v>5554</v>
      </c>
      <c r="D990" t="s">
        <v>6157</v>
      </c>
      <c r="E990" s="2">
        <v>3</v>
      </c>
      <c r="F990" s="2" t="str">
        <f>_xlfn.XLOOKUP(C990,[1]customers!$A$1:$A$1001,[1]customers!$B$1:$B$1001,,0)</f>
        <v>Derick Snow</v>
      </c>
      <c r="G990" s="2" t="str">
        <f>IF(_xlfn.XLOOKUP(C990,[1]customers!$A$1:$A$1001,[1]customers!$C$1:$C$1001,,0)=0,"",_xlfn.XLOOKUP(C990,[1]customers!$A$1:$A$1001,[1]customers!$C$1:$C$1001,,0))</f>
        <v/>
      </c>
      <c r="H990" s="2" t="str">
        <f>_xlfn.XLOOKUP(C990,[1]customers!A$1:A$1001,[1]customers!$G$1:$G$1001,,0)</f>
        <v>United States</v>
      </c>
      <c r="I990" t="str">
        <f>INDEX([1]products!$A$1:$G$49,MATCH([1]orders!$D990,[1]products!$A$1:$A$49,0),MATCH([1]orders!I$1,[1]products!$A$1:$G$1,0))</f>
        <v>Ara</v>
      </c>
      <c r="J990" t="str">
        <f>INDEX([1]products!$A$1:$G$49,MATCH([1]orders!$D990,[1]products!$A$1:$A$49,0),MATCH([1]orders!J$1,[1]products!$A$1:$G$1,0))</f>
        <v>M</v>
      </c>
      <c r="K990" s="11">
        <f>INDEX([1]products!$A$1:$G$49,MATCH([1]orders!$D990,[1]products!$A$1:$A$49,0),MATCH([1]orders!K$1,[1]products!$A$1:$G$1,0))</f>
        <v>0.5</v>
      </c>
      <c r="L990" s="3">
        <f>INDEX([1]products!$A$1:$G$49,MATCH([1]orders!$D990,[1]products!$A$1:$A$49,0),MATCH([1]orders!L$1,[1]products!$A$1:$G$1,0))</f>
        <v>6.75</v>
      </c>
      <c r="M990" s="3">
        <f>L990*E990</f>
        <v>20.25</v>
      </c>
      <c r="N990" t="str">
        <f>IF(I990="Rob","Robusta",IF(I990="Exc","Excelsa",IF(I990="Ara","Arabica",IF(I990="Lib","Liberica",""))))</f>
        <v>Arabica</v>
      </c>
      <c r="O990" t="str">
        <f>IF(J990="M","Medium",IF(J990="L","Light",IF(J990="D","Dark","")))</f>
        <v>Medium</v>
      </c>
      <c r="P990" t="str">
        <f>_xlfn.XLOOKUP(C990,[1]customers!$A$1:$A$1001,[1]customers!$I$1:$I$1001,,0)</f>
        <v>No</v>
      </c>
    </row>
    <row r="991" spans="1:16" x14ac:dyDescent="0.25">
      <c r="A991" s="2" t="s">
        <v>4943</v>
      </c>
      <c r="B991" s="4">
        <v>44456</v>
      </c>
      <c r="C991" s="2" t="s">
        <v>4944</v>
      </c>
      <c r="D991" t="s">
        <v>6151</v>
      </c>
      <c r="E991" s="2">
        <v>2</v>
      </c>
      <c r="F991" s="2" t="str">
        <f>_xlfn.XLOOKUP(C991,[1]customers!$A$1:$A$1001,[1]customers!$B$1:$B$1001,,0)</f>
        <v>Kaela Nottram</v>
      </c>
      <c r="G991" s="2" t="str">
        <f>IF(_xlfn.XLOOKUP(C991,[1]customers!$A$1:$A$1001,[1]customers!$C$1:$C$1001,,0)=0,"",_xlfn.XLOOKUP(C991,[1]customers!$A$1:$A$1001,[1]customers!$C$1:$C$1001,,0))</f>
        <v>knottramlw@odnoklassniki.ru</v>
      </c>
      <c r="H991" s="2" t="str">
        <f>_xlfn.XLOOKUP(C991,[1]customers!A$1:A$1001,[1]customers!$G$1:$G$1001,,0)</f>
        <v>Ireland</v>
      </c>
      <c r="I991" t="str">
        <f>INDEX([1]products!$A$1:$G$49,MATCH([1]orders!$D991,[1]products!$A$1:$A$49,0),MATCH([1]orders!I$1,[1]products!$A$1:$G$1,0))</f>
        <v>Rob</v>
      </c>
      <c r="J991" t="str">
        <f>INDEX([1]products!$A$1:$G$49,MATCH([1]orders!$D991,[1]products!$A$1:$A$49,0),MATCH([1]orders!J$1,[1]products!$A$1:$G$1,0))</f>
        <v>M</v>
      </c>
      <c r="K991" s="11">
        <f>INDEX([1]products!$A$1:$G$49,MATCH([1]orders!$D991,[1]products!$A$1:$A$49,0),MATCH([1]orders!K$1,[1]products!$A$1:$G$1,0))</f>
        <v>2.5</v>
      </c>
      <c r="L991" s="3">
        <f>INDEX([1]products!$A$1:$G$49,MATCH([1]orders!$D991,[1]products!$A$1:$A$49,0),MATCH([1]orders!L$1,[1]products!$A$1:$G$1,0))</f>
        <v>22.884999999999998</v>
      </c>
      <c r="M991" s="3">
        <f>L991*E991</f>
        <v>45.769999999999996</v>
      </c>
      <c r="N991" t="str">
        <f>IF(I991="Rob","Robusta",IF(I991="Exc","Excelsa",IF(I991="Ara","Arabica",IF(I991="Lib","Liberica",""))))</f>
        <v>Robusta</v>
      </c>
      <c r="O991" t="str">
        <f>IF(J991="M","Medium",IF(J991="L","Light",IF(J991="D","Dark","")))</f>
        <v>Medium</v>
      </c>
      <c r="P991" t="str">
        <f>_xlfn.XLOOKUP(C991,[1]customers!$A$1:$A$1001,[1]customers!$I$1:$I$1001,,0)</f>
        <v>Yes</v>
      </c>
    </row>
    <row r="992" spans="1:16" x14ac:dyDescent="0.25">
      <c r="A992" s="2" t="s">
        <v>649</v>
      </c>
      <c r="B992" s="4">
        <v>44457</v>
      </c>
      <c r="C992" s="2" t="s">
        <v>650</v>
      </c>
      <c r="D992" t="s">
        <v>6158</v>
      </c>
      <c r="E992" s="2">
        <v>3</v>
      </c>
      <c r="F992" s="2" t="str">
        <f>_xlfn.XLOOKUP(C992,[1]customers!$A$1:$A$1001,[1]customers!$B$1:$B$1001,,0)</f>
        <v>Theresita Newbury</v>
      </c>
      <c r="G992" s="2" t="str">
        <f>IF(_xlfn.XLOOKUP(C992,[1]customers!$A$1:$A$1001,[1]customers!$C$1:$C$1001,,0)=0,"",_xlfn.XLOOKUP(C992,[1]customers!$A$1:$A$1001,[1]customers!$C$1:$C$1001,,0))</f>
        <v>tnewburys@usda.gov</v>
      </c>
      <c r="H992" s="2" t="str">
        <f>_xlfn.XLOOKUP(C992,[1]customers!A$1:A$1001,[1]customers!$G$1:$G$1001,,0)</f>
        <v>Ireland</v>
      </c>
      <c r="I992" t="str">
        <f>INDEX([1]products!$A$1:$G$49,MATCH([1]orders!$D992,[1]products!$A$1:$A$49,0),MATCH([1]orders!I$1,[1]products!$A$1:$G$1,0))</f>
        <v>Ara</v>
      </c>
      <c r="J992" t="str">
        <f>INDEX([1]products!$A$1:$G$49,MATCH([1]orders!$D992,[1]products!$A$1:$A$49,0),MATCH([1]orders!J$1,[1]products!$A$1:$G$1,0))</f>
        <v>D</v>
      </c>
      <c r="K992" s="11">
        <f>INDEX([1]products!$A$1:$G$49,MATCH([1]orders!$D992,[1]products!$A$1:$A$49,0),MATCH([1]orders!K$1,[1]products!$A$1:$G$1,0))</f>
        <v>0.5</v>
      </c>
      <c r="L992" s="3">
        <f>INDEX([1]products!$A$1:$G$49,MATCH([1]orders!$D992,[1]products!$A$1:$A$49,0),MATCH([1]orders!L$1,[1]products!$A$1:$G$1,0))</f>
        <v>5.97</v>
      </c>
      <c r="M992" s="3">
        <f>L992*E992</f>
        <v>17.91</v>
      </c>
      <c r="N992" t="str">
        <f>IF(I992="Rob","Robusta",IF(I992="Exc","Excelsa",IF(I992="Ara","Arabica",IF(I992="Lib","Liberica",""))))</f>
        <v>Arabica</v>
      </c>
      <c r="O992" t="str">
        <f>IF(J992="M","Medium",IF(J992="L","Light",IF(J992="D","Dark","")))</f>
        <v>Dark</v>
      </c>
      <c r="P992" t="str">
        <f>_xlfn.XLOOKUP(C992,[1]customers!$A$1:$A$1001,[1]customers!$I$1:$I$1001,,0)</f>
        <v>No</v>
      </c>
    </row>
    <row r="993" spans="1:16" x14ac:dyDescent="0.25">
      <c r="A993" s="2" t="s">
        <v>1430</v>
      </c>
      <c r="B993" s="4">
        <v>44458</v>
      </c>
      <c r="C993" s="2" t="s">
        <v>1431</v>
      </c>
      <c r="D993" t="s">
        <v>6139</v>
      </c>
      <c r="E993" s="2">
        <v>5</v>
      </c>
      <c r="F993" s="2" t="str">
        <f>_xlfn.XLOOKUP(C993,[1]customers!$A$1:$A$1001,[1]customers!$B$1:$B$1001,,0)</f>
        <v>Tamarah Fero</v>
      </c>
      <c r="G993" s="2" t="str">
        <f>IF(_xlfn.XLOOKUP(C993,[1]customers!$A$1:$A$1001,[1]customers!$C$1:$C$1001,,0)=0,"",_xlfn.XLOOKUP(C993,[1]customers!$A$1:$A$1001,[1]customers!$C$1:$C$1001,,0))</f>
        <v>tfero4n@comsenz.com</v>
      </c>
      <c r="H993" s="2" t="str">
        <f>_xlfn.XLOOKUP(C993,[1]customers!A$1:A$1001,[1]customers!$G$1:$G$1001,,0)</f>
        <v>United States</v>
      </c>
      <c r="I993" t="str">
        <f>INDEX([1]products!$A$1:$G$49,MATCH([1]orders!$D993,[1]products!$A$1:$A$49,0),MATCH([1]orders!I$1,[1]products!$A$1:$G$1,0))</f>
        <v>Exc</v>
      </c>
      <c r="J993" t="str">
        <f>INDEX([1]products!$A$1:$G$49,MATCH([1]orders!$D993,[1]products!$A$1:$A$49,0),MATCH([1]orders!J$1,[1]products!$A$1:$G$1,0))</f>
        <v>M</v>
      </c>
      <c r="K993" s="11">
        <f>INDEX([1]products!$A$1:$G$49,MATCH([1]orders!$D993,[1]products!$A$1:$A$49,0),MATCH([1]orders!K$1,[1]products!$A$1:$G$1,0))</f>
        <v>0.5</v>
      </c>
      <c r="L993" s="3">
        <f>INDEX([1]products!$A$1:$G$49,MATCH([1]orders!$D993,[1]products!$A$1:$A$49,0),MATCH([1]orders!L$1,[1]products!$A$1:$G$1,0))</f>
        <v>8.25</v>
      </c>
      <c r="M993" s="3">
        <f>L993*E993</f>
        <v>41.25</v>
      </c>
      <c r="N993" t="str">
        <f>IF(I993="Rob","Robusta",IF(I993="Exc","Excelsa",IF(I993="Ara","Arabica",IF(I993="Lib","Liberica",""))))</f>
        <v>Excelsa</v>
      </c>
      <c r="O993" t="str">
        <f>IF(J993="M","Medium",IF(J993="L","Light",IF(J993="D","Dark","")))</f>
        <v>Medium</v>
      </c>
      <c r="P993" t="str">
        <f>_xlfn.XLOOKUP(C993,[1]customers!$A$1:$A$1001,[1]customers!$I$1:$I$1001,,0)</f>
        <v>Yes</v>
      </c>
    </row>
    <row r="994" spans="1:16" x14ac:dyDescent="0.25">
      <c r="A994" s="2" t="s">
        <v>1725</v>
      </c>
      <c r="B994" s="4">
        <v>44459</v>
      </c>
      <c r="C994" s="2" t="s">
        <v>1726</v>
      </c>
      <c r="D994" t="s">
        <v>6178</v>
      </c>
      <c r="E994" s="2">
        <v>3</v>
      </c>
      <c r="F994" s="2" t="str">
        <f>_xlfn.XLOOKUP(C994,[1]customers!$A$1:$A$1001,[1]customers!$B$1:$B$1001,,0)</f>
        <v>Charis Crosier</v>
      </c>
      <c r="G994" s="2" t="str">
        <f>IF(_xlfn.XLOOKUP(C994,[1]customers!$A$1:$A$1001,[1]customers!$C$1:$C$1001,,0)=0,"",_xlfn.XLOOKUP(C994,[1]customers!$A$1:$A$1001,[1]customers!$C$1:$C$1001,,0))</f>
        <v>ccrosier63@xrea.com</v>
      </c>
      <c r="H994" s="2" t="str">
        <f>_xlfn.XLOOKUP(C994,[1]customers!A$1:A$1001,[1]customers!$G$1:$G$1001,,0)</f>
        <v>United States</v>
      </c>
      <c r="I994" t="str">
        <f>INDEX([1]products!$A$1:$G$49,MATCH([1]orders!$D994,[1]products!$A$1:$A$49,0),MATCH([1]orders!I$1,[1]products!$A$1:$G$1,0))</f>
        <v>Rob</v>
      </c>
      <c r="J994" t="str">
        <f>INDEX([1]products!$A$1:$G$49,MATCH([1]orders!$D994,[1]products!$A$1:$A$49,0),MATCH([1]orders!J$1,[1]products!$A$1:$G$1,0))</f>
        <v>L</v>
      </c>
      <c r="K994" s="11">
        <f>INDEX([1]products!$A$1:$G$49,MATCH([1]orders!$D994,[1]products!$A$1:$A$49,0),MATCH([1]orders!K$1,[1]products!$A$1:$G$1,0))</f>
        <v>0.2</v>
      </c>
      <c r="L994" s="3">
        <f>INDEX([1]products!$A$1:$G$49,MATCH([1]orders!$D994,[1]products!$A$1:$A$49,0),MATCH([1]orders!L$1,[1]products!$A$1:$G$1,0))</f>
        <v>3.5849999999999995</v>
      </c>
      <c r="M994" s="3">
        <f>L994*E994</f>
        <v>10.754999999999999</v>
      </c>
      <c r="N994" t="str">
        <f>IF(I994="Rob","Robusta",IF(I994="Exc","Excelsa",IF(I994="Ara","Arabica",IF(I994="Lib","Liberica",""))))</f>
        <v>Robusta</v>
      </c>
      <c r="O994" t="str">
        <f>IF(J994="M","Medium",IF(J994="L","Light",IF(J994="D","Dark","")))</f>
        <v>Light</v>
      </c>
      <c r="P994" t="str">
        <f>_xlfn.XLOOKUP(C994,[1]customers!$A$1:$A$1001,[1]customers!$I$1:$I$1001,,0)</f>
        <v>No</v>
      </c>
    </row>
    <row r="995" spans="1:16" x14ac:dyDescent="0.25">
      <c r="A995" s="2" t="s">
        <v>1725</v>
      </c>
      <c r="B995" s="4">
        <v>44460</v>
      </c>
      <c r="C995" s="2" t="s">
        <v>1726</v>
      </c>
      <c r="D995" t="s">
        <v>6174</v>
      </c>
      <c r="E995" s="2">
        <v>5</v>
      </c>
      <c r="F995" s="2" t="str">
        <f>_xlfn.XLOOKUP(C995,[1]customers!$A$1:$A$1001,[1]customers!$B$1:$B$1001,,0)</f>
        <v>Charis Crosier</v>
      </c>
      <c r="G995" s="2" t="str">
        <f>IF(_xlfn.XLOOKUP(C995,[1]customers!$A$1:$A$1001,[1]customers!$C$1:$C$1001,,0)=0,"",_xlfn.XLOOKUP(C995,[1]customers!$A$1:$A$1001,[1]customers!$C$1:$C$1001,,0))</f>
        <v>ccrosier63@xrea.com</v>
      </c>
      <c r="H995" s="2" t="str">
        <f>_xlfn.XLOOKUP(C995,[1]customers!A$1:A$1001,[1]customers!$G$1:$G$1001,,0)</f>
        <v>United States</v>
      </c>
      <c r="I995" t="str">
        <f>INDEX([1]products!$A$1:$G$49,MATCH([1]orders!$D995,[1]products!$A$1:$A$49,0),MATCH([1]orders!I$1,[1]products!$A$1:$G$1,0))</f>
        <v>Rob</v>
      </c>
      <c r="J995" t="str">
        <f>INDEX([1]products!$A$1:$G$49,MATCH([1]orders!$D995,[1]products!$A$1:$A$49,0),MATCH([1]orders!J$1,[1]products!$A$1:$G$1,0))</f>
        <v>M</v>
      </c>
      <c r="K995" s="11">
        <f>INDEX([1]products!$A$1:$G$49,MATCH([1]orders!$D995,[1]products!$A$1:$A$49,0),MATCH([1]orders!K$1,[1]products!$A$1:$G$1,0))</f>
        <v>0.2</v>
      </c>
      <c r="L995" s="3">
        <f>INDEX([1]products!$A$1:$G$49,MATCH([1]orders!$D995,[1]products!$A$1:$A$49,0),MATCH([1]orders!L$1,[1]products!$A$1:$G$1,0))</f>
        <v>2.9849999999999999</v>
      </c>
      <c r="M995" s="3">
        <f>L995*E995</f>
        <v>14.924999999999999</v>
      </c>
      <c r="N995" t="str">
        <f>IF(I995="Rob","Robusta",IF(I995="Exc","Excelsa",IF(I995="Ara","Arabica",IF(I995="Lib","Liberica",""))))</f>
        <v>Robusta</v>
      </c>
      <c r="O995" t="str">
        <f>IF(J995="M","Medium",IF(J995="L","Light",IF(J995="D","Dark","")))</f>
        <v>Medium</v>
      </c>
      <c r="P995" t="str">
        <f>_xlfn.XLOOKUP(C995,[1]customers!$A$1:$A$1001,[1]customers!$I$1:$I$1001,,0)</f>
        <v>No</v>
      </c>
    </row>
    <row r="996" spans="1:16" x14ac:dyDescent="0.25">
      <c r="A996" s="2" t="s">
        <v>1912</v>
      </c>
      <c r="B996" s="4">
        <v>44461</v>
      </c>
      <c r="C996" s="2" t="s">
        <v>1913</v>
      </c>
      <c r="D996" t="s">
        <v>6147</v>
      </c>
      <c r="E996" s="2">
        <v>3</v>
      </c>
      <c r="F996" s="2" t="str">
        <f>_xlfn.XLOOKUP(C996,[1]customers!$A$1:$A$1001,[1]customers!$B$1:$B$1001,,0)</f>
        <v>Devy Bulbrook</v>
      </c>
      <c r="G996" s="2" t="str">
        <f>IF(_xlfn.XLOOKUP(C996,[1]customers!$A$1:$A$1001,[1]customers!$C$1:$C$1001,,0)=0,"",_xlfn.XLOOKUP(C996,[1]customers!$A$1:$A$1001,[1]customers!$C$1:$C$1001,,0))</f>
        <v/>
      </c>
      <c r="H996" s="2" t="str">
        <f>_xlfn.XLOOKUP(C996,[1]customers!A$1:A$1001,[1]customers!$G$1:$G$1001,,0)</f>
        <v>United States</v>
      </c>
      <c r="I996" t="str">
        <f>INDEX([1]products!$A$1:$G$49,MATCH([1]orders!$D996,[1]products!$A$1:$A$49,0),MATCH([1]orders!I$1,[1]products!$A$1:$G$1,0))</f>
        <v>Ara</v>
      </c>
      <c r="J996" t="str">
        <f>INDEX([1]products!$A$1:$G$49,MATCH([1]orders!$D996,[1]products!$A$1:$A$49,0),MATCH([1]orders!J$1,[1]products!$A$1:$G$1,0))</f>
        <v>D</v>
      </c>
      <c r="K996" s="11">
        <f>INDEX([1]products!$A$1:$G$49,MATCH([1]orders!$D996,[1]products!$A$1:$A$49,0),MATCH([1]orders!K$1,[1]products!$A$1:$G$1,0))</f>
        <v>1</v>
      </c>
      <c r="L996" s="3">
        <f>INDEX([1]products!$A$1:$G$49,MATCH([1]orders!$D996,[1]products!$A$1:$A$49,0),MATCH([1]orders!L$1,[1]products!$A$1:$G$1,0))</f>
        <v>9.9499999999999993</v>
      </c>
      <c r="M996" s="3">
        <f>L996*E996</f>
        <v>29.849999999999998</v>
      </c>
      <c r="N996" t="str">
        <f>IF(I996="Rob","Robusta",IF(I996="Exc","Excelsa",IF(I996="Ara","Arabica",IF(I996="Lib","Liberica",""))))</f>
        <v>Arabica</v>
      </c>
      <c r="O996" t="str">
        <f>IF(J996="M","Medium",IF(J996="L","Light",IF(J996="D","Dark","")))</f>
        <v>Dark</v>
      </c>
      <c r="P996" t="str">
        <f>_xlfn.XLOOKUP(C996,[1]customers!$A$1:$A$1001,[1]customers!$I$1:$I$1001,,0)</f>
        <v>No</v>
      </c>
    </row>
    <row r="997" spans="1:16" x14ac:dyDescent="0.25">
      <c r="A997" s="2" t="s">
        <v>2346</v>
      </c>
      <c r="B997" s="4">
        <v>44462</v>
      </c>
      <c r="C997" s="2" t="s">
        <v>2347</v>
      </c>
      <c r="D997" t="s">
        <v>6172</v>
      </c>
      <c r="E997" s="2">
        <v>4</v>
      </c>
      <c r="F997" s="2" t="str">
        <f>_xlfn.XLOOKUP(C997,[1]customers!$A$1:$A$1001,[1]customers!$B$1:$B$1001,,0)</f>
        <v>Lisa Goodger</v>
      </c>
      <c r="G997" s="2" t="str">
        <f>IF(_xlfn.XLOOKUP(C997,[1]customers!$A$1:$A$1001,[1]customers!$C$1:$C$1001,,0)=0,"",_xlfn.XLOOKUP(C997,[1]customers!$A$1:$A$1001,[1]customers!$C$1:$C$1001,,0))</f>
        <v>lgoodger95@guardian.co.uk</v>
      </c>
      <c r="H997" s="2" t="str">
        <f>_xlfn.XLOOKUP(C997,[1]customers!A$1:A$1001,[1]customers!$G$1:$G$1001,,0)</f>
        <v>United States</v>
      </c>
      <c r="I997" t="str">
        <f>INDEX([1]products!$A$1:$G$49,MATCH([1]orders!$D997,[1]products!$A$1:$A$49,0),MATCH([1]orders!I$1,[1]products!$A$1:$G$1,0))</f>
        <v>Rob</v>
      </c>
      <c r="J997" t="str">
        <f>INDEX([1]products!$A$1:$G$49,MATCH([1]orders!$D997,[1]products!$A$1:$A$49,0),MATCH([1]orders!J$1,[1]products!$A$1:$G$1,0))</f>
        <v>D</v>
      </c>
      <c r="K997" s="11">
        <f>INDEX([1]products!$A$1:$G$49,MATCH([1]orders!$D997,[1]products!$A$1:$A$49,0),MATCH([1]orders!K$1,[1]products!$A$1:$G$1,0))</f>
        <v>0.5</v>
      </c>
      <c r="L997" s="3">
        <f>INDEX([1]products!$A$1:$G$49,MATCH([1]orders!$D997,[1]products!$A$1:$A$49,0),MATCH([1]orders!L$1,[1]products!$A$1:$G$1,0))</f>
        <v>5.3699999999999992</v>
      </c>
      <c r="M997" s="3">
        <f>L997*E997</f>
        <v>21.479999999999997</v>
      </c>
      <c r="N997" t="str">
        <f>IF(I997="Rob","Robusta",IF(I997="Exc","Excelsa",IF(I997="Ara","Arabica",IF(I997="Lib","Liberica",""))))</f>
        <v>Robusta</v>
      </c>
      <c r="O997" t="str">
        <f>IF(J997="M","Medium",IF(J997="L","Light",IF(J997="D","Dark","")))</f>
        <v>Dark</v>
      </c>
      <c r="P997" t="str">
        <f>_xlfn.XLOOKUP(C997,[1]customers!$A$1:$A$1001,[1]customers!$I$1:$I$1001,,0)</f>
        <v>Yes</v>
      </c>
    </row>
    <row r="998" spans="1:16" x14ac:dyDescent="0.25">
      <c r="A998" s="2" t="s">
        <v>6041</v>
      </c>
      <c r="B998" s="4">
        <v>44463</v>
      </c>
      <c r="C998" s="2" t="s">
        <v>6042</v>
      </c>
      <c r="D998" t="s">
        <v>6179</v>
      </c>
      <c r="E998" s="2">
        <v>2</v>
      </c>
      <c r="F998" s="2" t="str">
        <f>_xlfn.XLOOKUP(C998,[1]customers!$A$1:$A$1001,[1]customers!$B$1:$B$1001,,0)</f>
        <v>Kim Kemery</v>
      </c>
      <c r="G998" s="2" t="str">
        <f>IF(_xlfn.XLOOKUP(C998,[1]customers!$A$1:$A$1001,[1]customers!$C$1:$C$1001,,0)=0,"",_xlfn.XLOOKUP(C998,[1]customers!$A$1:$A$1001,[1]customers!$C$1:$C$1001,,0))</f>
        <v>kkemeryra@t.co</v>
      </c>
      <c r="H998" s="2" t="str">
        <f>_xlfn.XLOOKUP(C998,[1]customers!A$1:A$1001,[1]customers!$G$1:$G$1001,,0)</f>
        <v>United States</v>
      </c>
      <c r="I998" t="str">
        <f>INDEX([1]products!$A$1:$G$49,MATCH([1]orders!$D998,[1]products!$A$1:$A$49,0),MATCH([1]orders!I$1,[1]products!$A$1:$G$1,0))</f>
        <v>Rob</v>
      </c>
      <c r="J998" t="str">
        <f>INDEX([1]products!$A$1:$G$49,MATCH([1]orders!$D998,[1]products!$A$1:$A$49,0),MATCH([1]orders!J$1,[1]products!$A$1:$G$1,0))</f>
        <v>L</v>
      </c>
      <c r="K998" s="11">
        <f>INDEX([1]products!$A$1:$G$49,MATCH([1]orders!$D998,[1]products!$A$1:$A$49,0),MATCH([1]orders!K$1,[1]products!$A$1:$G$1,0))</f>
        <v>1</v>
      </c>
      <c r="L998" s="3">
        <f>INDEX([1]products!$A$1:$G$49,MATCH([1]orders!$D998,[1]products!$A$1:$A$49,0),MATCH([1]orders!L$1,[1]products!$A$1:$G$1,0))</f>
        <v>11.95</v>
      </c>
      <c r="M998" s="3">
        <f>L998*E998</f>
        <v>23.9</v>
      </c>
      <c r="N998" t="str">
        <f>IF(I998="Rob","Robusta",IF(I998="Exc","Excelsa",IF(I998="Ara","Arabica",IF(I998="Lib","Liberica",""))))</f>
        <v>Robusta</v>
      </c>
      <c r="O998" t="str">
        <f>IF(J998="M","Medium",IF(J998="L","Light",IF(J998="D","Dark","")))</f>
        <v>Light</v>
      </c>
      <c r="P998" t="str">
        <f>_xlfn.XLOOKUP(C998,[1]customers!$A$1:$A$1001,[1]customers!$I$1:$I$1001,,0)</f>
        <v>Yes</v>
      </c>
    </row>
    <row r="999" spans="1:16" x14ac:dyDescent="0.25">
      <c r="A999" s="2" t="s">
        <v>766</v>
      </c>
      <c r="B999" s="4">
        <v>44464</v>
      </c>
      <c r="C999" s="2" t="s">
        <v>767</v>
      </c>
      <c r="D999" t="s">
        <v>6140</v>
      </c>
      <c r="E999" s="2">
        <v>3</v>
      </c>
      <c r="F999" s="2" t="str">
        <f>_xlfn.XLOOKUP(C999,[1]customers!$A$1:$A$1001,[1]customers!$B$1:$B$1001,,0)</f>
        <v>Isis Pikett</v>
      </c>
      <c r="G999" s="2" t="str">
        <f>IF(_xlfn.XLOOKUP(C999,[1]customers!$A$1:$A$1001,[1]customers!$C$1:$C$1001,,0)=0,"",_xlfn.XLOOKUP(C999,[1]customers!$A$1:$A$1001,[1]customers!$C$1:$C$1001,,0))</f>
        <v>ipikett1d@xinhuanet.com</v>
      </c>
      <c r="H999" s="2" t="str">
        <f>_xlfn.XLOOKUP(C999,[1]customers!A$1:A$1001,[1]customers!$G$1:$G$1001,,0)</f>
        <v>United States</v>
      </c>
      <c r="I999" t="str">
        <f>INDEX([1]products!$A$1:$G$49,MATCH([1]orders!$D999,[1]products!$A$1:$A$49,0),MATCH([1]orders!I$1,[1]products!$A$1:$G$1,0))</f>
        <v>Ara</v>
      </c>
      <c r="J999" t="str">
        <f>INDEX([1]products!$A$1:$G$49,MATCH([1]orders!$D999,[1]products!$A$1:$A$49,0),MATCH([1]orders!J$1,[1]products!$A$1:$G$1,0))</f>
        <v>L</v>
      </c>
      <c r="K999" s="11">
        <f>INDEX([1]products!$A$1:$G$49,MATCH([1]orders!$D999,[1]products!$A$1:$A$49,0),MATCH([1]orders!K$1,[1]products!$A$1:$G$1,0))</f>
        <v>1</v>
      </c>
      <c r="L999" s="3">
        <f>INDEX([1]products!$A$1:$G$49,MATCH([1]orders!$D999,[1]products!$A$1:$A$49,0),MATCH([1]orders!L$1,[1]products!$A$1:$G$1,0))</f>
        <v>12.95</v>
      </c>
      <c r="M999" s="3">
        <f>L999*E999</f>
        <v>38.849999999999994</v>
      </c>
      <c r="N999" t="str">
        <f>IF(I999="Rob","Robusta",IF(I999="Exc","Excelsa",IF(I999="Ara","Arabica",IF(I999="Lib","Liberica",""))))</f>
        <v>Arabica</v>
      </c>
      <c r="O999" t="str">
        <f>IF(J999="M","Medium",IF(J999="L","Light",IF(J999="D","Dark","")))</f>
        <v>Light</v>
      </c>
      <c r="P999" t="str">
        <f>_xlfn.XLOOKUP(C999,[1]customers!$A$1:$A$1001,[1]customers!$I$1:$I$1001,,0)</f>
        <v>No</v>
      </c>
    </row>
    <row r="1000" spans="1:16" x14ac:dyDescent="0.25">
      <c r="A1000" s="2" t="s">
        <v>772</v>
      </c>
      <c r="B1000" s="4">
        <v>44465</v>
      </c>
      <c r="C1000" s="2" t="s">
        <v>773</v>
      </c>
      <c r="D1000" t="s">
        <v>6169</v>
      </c>
      <c r="E1000" s="2">
        <v>2</v>
      </c>
      <c r="F1000" s="2" t="str">
        <f>_xlfn.XLOOKUP(C1000,[1]customers!$A$1:$A$1001,[1]customers!$B$1:$B$1001,,0)</f>
        <v>Inger Bouldon</v>
      </c>
      <c r="G1000" s="2" t="str">
        <f>IF(_xlfn.XLOOKUP(C1000,[1]customers!$A$1:$A$1001,[1]customers!$C$1:$C$1001,,0)=0,"",_xlfn.XLOOKUP(C1000,[1]customers!$A$1:$A$1001,[1]customers!$C$1:$C$1001,,0))</f>
        <v>ibouldon1e@gizmodo.com</v>
      </c>
      <c r="H1000" s="2" t="str">
        <f>_xlfn.XLOOKUP(C1000,[1]customers!A$1:A$1001,[1]customers!$G$1:$G$1001,,0)</f>
        <v>United States</v>
      </c>
      <c r="I1000" t="str">
        <f>INDEX([1]products!$A$1:$G$49,MATCH([1]orders!$D1000,[1]products!$A$1:$A$49,0),MATCH([1]orders!I$1,[1]products!$A$1:$G$1,0))</f>
        <v>Lib</v>
      </c>
      <c r="J1000" t="str">
        <f>INDEX([1]products!$A$1:$G$49,MATCH([1]orders!$D1000,[1]products!$A$1:$A$49,0),MATCH([1]orders!J$1,[1]products!$A$1:$G$1,0))</f>
        <v>D</v>
      </c>
      <c r="K1000" s="11">
        <f>INDEX([1]products!$A$1:$G$49,MATCH([1]orders!$D1000,[1]products!$A$1:$A$49,0),MATCH([1]orders!K$1,[1]products!$A$1:$G$1,0))</f>
        <v>0.5</v>
      </c>
      <c r="L1000" s="3">
        <f>INDEX([1]products!$A$1:$G$49,MATCH([1]orders!$D1000,[1]products!$A$1:$A$49,0),MATCH([1]orders!L$1,[1]products!$A$1:$G$1,0))</f>
        <v>7.77</v>
      </c>
      <c r="M1000" s="3">
        <f>L1000*E1000</f>
        <v>15.54</v>
      </c>
      <c r="N1000" t="str">
        <f>IF(I1000="Rob","Robusta",IF(I1000="Exc","Excelsa",IF(I1000="Ara","Arabica",IF(I1000="Lib","Liberica",""))))</f>
        <v>Liberica</v>
      </c>
      <c r="O1000" t="str">
        <f>IF(J1000="M","Medium",IF(J1000="L","Light",IF(J1000="D","Dark","")))</f>
        <v>Dark</v>
      </c>
      <c r="P1000" t="str">
        <f>_xlfn.XLOOKUP(C1000,[1]customers!$A$1:$A$1001,[1]customers!$I$1:$I$1001,,0)</f>
        <v>No</v>
      </c>
    </row>
    <row r="1001" spans="1:16" x14ac:dyDescent="0.25">
      <c r="A1001" s="2" t="s">
        <v>5391</v>
      </c>
      <c r="B1001" s="4">
        <v>44466</v>
      </c>
      <c r="C1001" s="2" t="s">
        <v>5392</v>
      </c>
      <c r="D1001" t="s">
        <v>6182</v>
      </c>
      <c r="E1001" s="2">
        <v>1</v>
      </c>
      <c r="F1001" s="2" t="str">
        <f>_xlfn.XLOOKUP(C1001,[1]customers!$A$1:$A$1001,[1]customers!$B$1:$B$1001,,0)</f>
        <v>Bee Fattorini</v>
      </c>
      <c r="G1001" s="2" t="str">
        <f>IF(_xlfn.XLOOKUP(C1001,[1]customers!$A$1:$A$1001,[1]customers!$C$1:$C$1001,,0)=0,"",_xlfn.XLOOKUP(C1001,[1]customers!$A$1:$A$1001,[1]customers!$C$1:$C$1001,,0))</f>
        <v>bfattorinio3@quantcast.com</v>
      </c>
      <c r="H1001" s="2" t="str">
        <f>_xlfn.XLOOKUP(C1001,[1]customers!A$1:A$1001,[1]customers!$G$1:$G$1001,,0)</f>
        <v>Ireland</v>
      </c>
      <c r="I1001" t="str">
        <f>INDEX([1]products!$A$1:$G$49,MATCH([1]orders!$D1001,[1]products!$A$1:$A$49,0),MATCH([1]orders!I$1,[1]products!$A$1:$G$1,0))</f>
        <v>Ara</v>
      </c>
      <c r="J1001" t="str">
        <f>INDEX([1]products!$A$1:$G$49,MATCH([1]orders!$D1001,[1]products!$A$1:$A$49,0),MATCH([1]orders!J$1,[1]products!$A$1:$G$1,0))</f>
        <v>L</v>
      </c>
      <c r="K1001" s="11">
        <f>INDEX([1]products!$A$1:$G$49,MATCH([1]orders!$D1001,[1]products!$A$1:$A$49,0),MATCH([1]orders!K$1,[1]products!$A$1:$G$1,0))</f>
        <v>2.5</v>
      </c>
      <c r="L1001" s="3">
        <f>INDEX([1]products!$A$1:$G$49,MATCH([1]orders!$D1001,[1]products!$A$1:$A$49,0),MATCH([1]orders!L$1,[1]products!$A$1:$G$1,0))</f>
        <v>29.784999999999997</v>
      </c>
      <c r="M1001" s="3">
        <f>L1001*E1001</f>
        <v>29.784999999999997</v>
      </c>
      <c r="N1001" t="str">
        <f>IF(I1001="Rob","Robusta",IF(I1001="Exc","Excelsa",IF(I1001="Ara","Arabica",IF(I1001="Lib","Liberica",""))))</f>
        <v>Arabica</v>
      </c>
      <c r="O1001" t="str">
        <f>IF(J1001="M","Medium",IF(J1001="L","Light",IF(J1001="D","Dark","")))</f>
        <v>Light</v>
      </c>
      <c r="P1001" t="str">
        <f>_xlfn.XLOOKUP(C1001,[1]customers!$A$1:$A$1001,[1]customers!$I$1:$I$1001,,0)</f>
        <v>Yes</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zoomScale="90" zoomScaleNormal="90"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0" zoomScaleNormal="90"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C2009-6350-47D3-A214-E14B234F0407}">
  <dimension ref="A1:AA51"/>
  <sheetViews>
    <sheetView showGridLines="0" showRowColHeaders="0" tabSelected="1" zoomScale="75" zoomScaleNormal="75" workbookViewId="0">
      <selection activeCell="AF8" sqref="AF8"/>
    </sheetView>
  </sheetViews>
  <sheetFormatPr defaultRowHeight="15" x14ac:dyDescent="0.25"/>
  <cols>
    <col min="1" max="1" width="1.7109375" customWidth="1"/>
    <col min="18" max="18" width="1.7109375" customWidth="1"/>
    <col min="19" max="19" width="9.140625" customWidth="1"/>
    <col min="22" max="22" width="9.140625" customWidth="1"/>
    <col min="23" max="23" width="1.7109375" customWidth="1"/>
    <col min="24" max="24" width="9.140625" customWidth="1"/>
    <col min="27" max="27" width="1.7109375" customWidth="1"/>
  </cols>
  <sheetData>
    <row r="1" spans="1:27" ht="5.0999999999999996" customHeight="1"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4"/>
    </row>
    <row r="2" spans="1:27"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4"/>
    </row>
    <row r="3" spans="1:27"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4"/>
    </row>
    <row r="4" spans="1:27"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4"/>
    </row>
    <row r="5" spans="1:27"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4"/>
    </row>
    <row r="6" spans="1:27" ht="5.0999999999999996" customHeight="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4"/>
    </row>
    <row r="7" spans="1:27"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4"/>
    </row>
    <row r="8" spans="1:27"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4"/>
    </row>
    <row r="9" spans="1:27"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4"/>
    </row>
    <row r="10" spans="1:27"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4"/>
    </row>
    <row r="11" spans="1:27" ht="5.0999999999999996" customHeight="1"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4"/>
    </row>
    <row r="12" spans="1:27"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4"/>
    </row>
    <row r="13" spans="1:27"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4"/>
    </row>
    <row r="14" spans="1:27"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4"/>
    </row>
    <row r="15" spans="1:27"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4"/>
    </row>
    <row r="16" spans="1:27"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4"/>
    </row>
    <row r="17" spans="1:27" ht="5.0999999999999996" customHeight="1"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4"/>
    </row>
    <row r="18" spans="1:27"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4"/>
    </row>
    <row r="19" spans="1:27"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4"/>
    </row>
    <row r="20" spans="1:27"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4"/>
    </row>
    <row r="21" spans="1:27"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4"/>
    </row>
    <row r="22" spans="1:27"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4"/>
    </row>
    <row r="23" spans="1:27"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4"/>
    </row>
    <row r="24" spans="1:27"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4"/>
    </row>
    <row r="25" spans="1:27"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4"/>
    </row>
    <row r="26" spans="1:27"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4"/>
    </row>
    <row r="27" spans="1:27"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4"/>
    </row>
    <row r="28" spans="1:27"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4"/>
    </row>
    <row r="29" spans="1:27"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4"/>
    </row>
    <row r="30" spans="1:27"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4"/>
    </row>
    <row r="31" spans="1:27"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4"/>
    </row>
    <row r="32" spans="1:27"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4"/>
    </row>
    <row r="33" spans="1:27"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4"/>
    </row>
    <row r="34" spans="1:27"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4"/>
    </row>
    <row r="35" spans="1:27"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4"/>
    </row>
    <row r="36" spans="1:27"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4"/>
    </row>
    <row r="37" spans="1:27"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4"/>
    </row>
    <row r="38" spans="1:27"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4"/>
    </row>
    <row r="39" spans="1:27"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4"/>
    </row>
    <row r="40" spans="1:27"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4"/>
    </row>
    <row r="41" spans="1:27"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4"/>
    </row>
    <row r="42" spans="1:27"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4"/>
    </row>
    <row r="43" spans="1:27"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4"/>
    </row>
    <row r="44" spans="1:27"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4"/>
    </row>
    <row r="45" spans="1:27"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4"/>
    </row>
    <row r="46" spans="1:27"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4"/>
    </row>
    <row r="47" spans="1:27"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4"/>
    </row>
    <row r="48" spans="1:27"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4"/>
    </row>
    <row r="49" spans="1:27"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4"/>
    </row>
    <row r="50" spans="1:27"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4"/>
    </row>
    <row r="51" spans="1:27" ht="5.0999999999999996"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total_sales</vt:lpstr>
      <vt:lpstr>country_worksheet</vt:lpstr>
      <vt:lpstr>top_customers</vt:lpstr>
      <vt:lpstr>Sheet2</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Mateusz Marchewka</cp:lastModifiedBy>
  <cp:revision/>
  <dcterms:created xsi:type="dcterms:W3CDTF">2022-11-26T09:51:45Z</dcterms:created>
  <dcterms:modified xsi:type="dcterms:W3CDTF">2024-01-05T22:28:48Z</dcterms:modified>
  <cp:category/>
  <cp:contentStatus/>
</cp:coreProperties>
</file>