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0\"/>
    </mc:Choice>
  </mc:AlternateContent>
  <xr:revisionPtr revIDLastSave="0" documentId="13_ncr:1_{F7A28E66-33EF-49D8-B475-6D49BF857F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lus do pomiar" sheetId="8" r:id="rId1"/>
    <sheet name="pomiar do mal" sheetId="7" r:id="rId2"/>
    <sheet name="Pom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8" l="1"/>
  <c r="D3" i="8"/>
  <c r="D75" i="8"/>
  <c r="C75" i="8"/>
  <c r="B75" i="8"/>
  <c r="F75" i="8" s="1"/>
  <c r="G75" i="8" s="1"/>
  <c r="F74" i="8"/>
  <c r="G74" i="8" s="1"/>
  <c r="D74" i="8"/>
  <c r="C74" i="8"/>
  <c r="B74" i="8"/>
  <c r="F73" i="8"/>
  <c r="G73" i="8" s="1"/>
  <c r="D73" i="8"/>
  <c r="C73" i="8"/>
  <c r="B73" i="8"/>
  <c r="D72" i="8"/>
  <c r="C72" i="8"/>
  <c r="B72" i="8"/>
  <c r="F72" i="8" s="1"/>
  <c r="G72" i="8" s="1"/>
  <c r="D71" i="8"/>
  <c r="C71" i="8"/>
  <c r="B71" i="8"/>
  <c r="F71" i="8" s="1"/>
  <c r="G71" i="8" s="1"/>
  <c r="F70" i="8"/>
  <c r="G70" i="8" s="1"/>
  <c r="D70" i="8"/>
  <c r="C70" i="8"/>
  <c r="B70" i="8"/>
  <c r="F69" i="8"/>
  <c r="G69" i="8" s="1"/>
  <c r="D69" i="8"/>
  <c r="C69" i="8"/>
  <c r="B69" i="8"/>
  <c r="D68" i="8"/>
  <c r="C68" i="8"/>
  <c r="B68" i="8"/>
  <c r="F68" i="8" s="1"/>
  <c r="G68" i="8" s="1"/>
  <c r="D67" i="8"/>
  <c r="C67" i="8"/>
  <c r="B67" i="8"/>
  <c r="F67" i="8" s="1"/>
  <c r="G67" i="8" s="1"/>
  <c r="F66" i="8"/>
  <c r="G66" i="8" s="1"/>
  <c r="D66" i="8"/>
  <c r="C66" i="8"/>
  <c r="B66" i="8"/>
  <c r="F65" i="8"/>
  <c r="G65" i="8" s="1"/>
  <c r="D65" i="8"/>
  <c r="C65" i="8"/>
  <c r="B65" i="8"/>
  <c r="D64" i="8"/>
  <c r="C64" i="8"/>
  <c r="B64" i="8"/>
  <c r="F64" i="8" s="1"/>
  <c r="G64" i="8" s="1"/>
  <c r="D63" i="8"/>
  <c r="C63" i="8"/>
  <c r="B63" i="8"/>
  <c r="F63" i="8" s="1"/>
  <c r="G63" i="8" s="1"/>
  <c r="F62" i="8"/>
  <c r="G62" i="8" s="1"/>
  <c r="D62" i="8"/>
  <c r="C62" i="8"/>
  <c r="B62" i="8"/>
  <c r="F61" i="8"/>
  <c r="G61" i="8" s="1"/>
  <c r="D61" i="8"/>
  <c r="C61" i="8"/>
  <c r="B61" i="8"/>
  <c r="D60" i="8"/>
  <c r="C60" i="8"/>
  <c r="B60" i="8"/>
  <c r="F60" i="8" s="1"/>
  <c r="G60" i="8" s="1"/>
  <c r="D59" i="8"/>
  <c r="C59" i="8"/>
  <c r="B59" i="8"/>
  <c r="F59" i="8" s="1"/>
  <c r="G59" i="8" s="1"/>
  <c r="F58" i="8"/>
  <c r="G58" i="8" s="1"/>
  <c r="D58" i="8"/>
  <c r="C58" i="8"/>
  <c r="B58" i="8"/>
  <c r="F57" i="8"/>
  <c r="G57" i="8" s="1"/>
  <c r="D57" i="8"/>
  <c r="C57" i="8"/>
  <c r="B57" i="8"/>
  <c r="D56" i="8"/>
  <c r="C56" i="8"/>
  <c r="B56" i="8"/>
  <c r="F56" i="8" s="1"/>
  <c r="G56" i="8" s="1"/>
  <c r="D55" i="8"/>
  <c r="C55" i="8"/>
  <c r="B55" i="8"/>
  <c r="F55" i="8" s="1"/>
  <c r="G55" i="8" s="1"/>
  <c r="F54" i="8"/>
  <c r="D54" i="8"/>
  <c r="C54" i="8"/>
  <c r="B54" i="8"/>
  <c r="F53" i="8"/>
  <c r="G53" i="8" s="1"/>
  <c r="D53" i="8"/>
  <c r="C53" i="8"/>
  <c r="B53" i="8"/>
  <c r="D52" i="8"/>
  <c r="C52" i="8"/>
  <c r="B52" i="8"/>
  <c r="F52" i="8" s="1"/>
  <c r="G52" i="8" s="1"/>
  <c r="D51" i="8"/>
  <c r="C51" i="8"/>
  <c r="B51" i="8"/>
  <c r="F51" i="8" s="1"/>
  <c r="G51" i="8" s="1"/>
  <c r="F50" i="8"/>
  <c r="G50" i="8" s="1"/>
  <c r="D50" i="8"/>
  <c r="C50" i="8"/>
  <c r="B50" i="8"/>
  <c r="F49" i="8"/>
  <c r="G49" i="8" s="1"/>
  <c r="D49" i="8"/>
  <c r="C49" i="8"/>
  <c r="B49" i="8"/>
  <c r="D48" i="8"/>
  <c r="C48" i="8"/>
  <c r="B48" i="8"/>
  <c r="F48" i="8" s="1"/>
  <c r="G48" i="8" s="1"/>
  <c r="D47" i="8"/>
  <c r="C47" i="8"/>
  <c r="B47" i="8"/>
  <c r="F47" i="8" s="1"/>
  <c r="G47" i="8" s="1"/>
  <c r="F46" i="8"/>
  <c r="G46" i="8" s="1"/>
  <c r="D46" i="8"/>
  <c r="C46" i="8"/>
  <c r="B46" i="8"/>
  <c r="F45" i="8"/>
  <c r="G45" i="8" s="1"/>
  <c r="D45" i="8"/>
  <c r="C45" i="8"/>
  <c r="B45" i="8"/>
  <c r="D44" i="8"/>
  <c r="C44" i="8"/>
  <c r="B44" i="8"/>
  <c r="F44" i="8" s="1"/>
  <c r="G44" i="8" s="1"/>
  <c r="D43" i="8"/>
  <c r="C43" i="8"/>
  <c r="B43" i="8"/>
  <c r="F43" i="8" s="1"/>
  <c r="G43" i="8" s="1"/>
  <c r="F42" i="8"/>
  <c r="G42" i="8" s="1"/>
  <c r="D42" i="8"/>
  <c r="C42" i="8"/>
  <c r="B42" i="8"/>
  <c r="F41" i="8"/>
  <c r="G41" i="8" s="1"/>
  <c r="D41" i="8"/>
  <c r="C41" i="8"/>
  <c r="B41" i="8"/>
  <c r="D40" i="8"/>
  <c r="C40" i="8"/>
  <c r="B40" i="8"/>
  <c r="F40" i="8" s="1"/>
  <c r="G40" i="8" s="1"/>
  <c r="D39" i="8"/>
  <c r="C39" i="8"/>
  <c r="B39" i="8"/>
  <c r="F39" i="8" s="1"/>
  <c r="G39" i="8" s="1"/>
  <c r="F38" i="8"/>
  <c r="G38" i="8" s="1"/>
  <c r="D38" i="8"/>
  <c r="C38" i="8"/>
  <c r="B38" i="8"/>
  <c r="F37" i="8"/>
  <c r="G37" i="8" s="1"/>
  <c r="D37" i="8"/>
  <c r="C37" i="8"/>
  <c r="B37" i="8"/>
  <c r="D36" i="8"/>
  <c r="C36" i="8"/>
  <c r="B36" i="8"/>
  <c r="F36" i="8" s="1"/>
  <c r="G36" i="8" s="1"/>
  <c r="D35" i="8"/>
  <c r="C35" i="8"/>
  <c r="B35" i="8"/>
  <c r="F35" i="8" s="1"/>
  <c r="G35" i="8" s="1"/>
  <c r="F34" i="8"/>
  <c r="G34" i="8" s="1"/>
  <c r="D34" i="8"/>
  <c r="C34" i="8"/>
  <c r="B34" i="8"/>
  <c r="F33" i="8"/>
  <c r="G33" i="8" s="1"/>
  <c r="D33" i="8"/>
  <c r="C33" i="8"/>
  <c r="B33" i="8"/>
  <c r="D32" i="8"/>
  <c r="C32" i="8"/>
  <c r="B32" i="8"/>
  <c r="F32" i="8" s="1"/>
  <c r="G32" i="8" s="1"/>
  <c r="D31" i="8"/>
  <c r="C31" i="8"/>
  <c r="B31" i="8"/>
  <c r="F31" i="8" s="1"/>
  <c r="G31" i="8" s="1"/>
  <c r="F30" i="8"/>
  <c r="G30" i="8" s="1"/>
  <c r="D30" i="8"/>
  <c r="C30" i="8"/>
  <c r="B30" i="8"/>
  <c r="F29" i="8"/>
  <c r="G29" i="8" s="1"/>
  <c r="D29" i="8"/>
  <c r="C29" i="8"/>
  <c r="B29" i="8"/>
  <c r="D28" i="8"/>
  <c r="C28" i="8"/>
  <c r="B28" i="8"/>
  <c r="F28" i="8" s="1"/>
  <c r="G28" i="8" s="1"/>
  <c r="D27" i="8"/>
  <c r="C27" i="8"/>
  <c r="B27" i="8"/>
  <c r="F27" i="8" s="1"/>
  <c r="G27" i="8" s="1"/>
  <c r="F26" i="8"/>
  <c r="G26" i="8" s="1"/>
  <c r="D26" i="8"/>
  <c r="C26" i="8"/>
  <c r="B26" i="8"/>
  <c r="F25" i="8"/>
  <c r="G25" i="8" s="1"/>
  <c r="D25" i="8"/>
  <c r="C25" i="8"/>
  <c r="B25" i="8"/>
  <c r="D24" i="8"/>
  <c r="C24" i="8"/>
  <c r="B24" i="8"/>
  <c r="F24" i="8" s="1"/>
  <c r="G24" i="8" s="1"/>
  <c r="D23" i="8"/>
  <c r="C23" i="8"/>
  <c r="B23" i="8"/>
  <c r="F23" i="8" s="1"/>
  <c r="G23" i="8" s="1"/>
  <c r="F22" i="8"/>
  <c r="G22" i="8" s="1"/>
  <c r="D22" i="8"/>
  <c r="C22" i="8"/>
  <c r="B22" i="8"/>
  <c r="F21" i="8"/>
  <c r="G21" i="8" s="1"/>
  <c r="D21" i="8"/>
  <c r="C21" i="8"/>
  <c r="B21" i="8"/>
  <c r="D20" i="8"/>
  <c r="C20" i="8"/>
  <c r="B20" i="8"/>
  <c r="F20" i="8" s="1"/>
  <c r="G20" i="8" s="1"/>
  <c r="D19" i="8"/>
  <c r="C19" i="8"/>
  <c r="B19" i="8"/>
  <c r="F19" i="8" s="1"/>
  <c r="G19" i="8" s="1"/>
  <c r="F18" i="8"/>
  <c r="G18" i="8" s="1"/>
  <c r="D18" i="8"/>
  <c r="C18" i="8"/>
  <c r="B18" i="8"/>
  <c r="F17" i="8"/>
  <c r="G17" i="8" s="1"/>
  <c r="D17" i="8"/>
  <c r="C17" i="8"/>
  <c r="B17" i="8"/>
  <c r="D16" i="8"/>
  <c r="C16" i="8"/>
  <c r="B16" i="8"/>
  <c r="F16" i="8" s="1"/>
  <c r="G16" i="8" s="1"/>
  <c r="D15" i="8"/>
  <c r="C15" i="8"/>
  <c r="B15" i="8"/>
  <c r="F15" i="8" s="1"/>
  <c r="G15" i="8" s="1"/>
  <c r="F14" i="8"/>
  <c r="G14" i="8" s="1"/>
  <c r="D14" i="8"/>
  <c r="C14" i="8"/>
  <c r="B14" i="8"/>
  <c r="F13" i="8"/>
  <c r="G13" i="8" s="1"/>
  <c r="D13" i="8"/>
  <c r="C13" i="8"/>
  <c r="B13" i="8"/>
  <c r="D12" i="8"/>
  <c r="C12" i="8"/>
  <c r="B12" i="8"/>
  <c r="F12" i="8" s="1"/>
  <c r="G12" i="8" s="1"/>
  <c r="D11" i="8"/>
  <c r="C11" i="8"/>
  <c r="B11" i="8"/>
  <c r="F11" i="8" s="1"/>
  <c r="G11" i="8" s="1"/>
  <c r="F10" i="8"/>
  <c r="G10" i="8" s="1"/>
  <c r="D10" i="8"/>
  <c r="C10" i="8"/>
  <c r="B10" i="8"/>
  <c r="F9" i="8"/>
  <c r="G9" i="8" s="1"/>
  <c r="D9" i="8"/>
  <c r="C9" i="8"/>
  <c r="B9" i="8"/>
  <c r="D8" i="8"/>
  <c r="C8" i="8"/>
  <c r="B8" i="8"/>
  <c r="F8" i="8" s="1"/>
  <c r="G8" i="8" s="1"/>
  <c r="F7" i="8"/>
  <c r="G7" i="8" s="1"/>
  <c r="D7" i="8"/>
  <c r="C7" i="8"/>
  <c r="B7" i="8"/>
  <c r="F6" i="8"/>
  <c r="G6" i="8" s="1"/>
  <c r="D6" i="8"/>
  <c r="C6" i="8"/>
  <c r="B6" i="8"/>
  <c r="D5" i="8"/>
  <c r="C5" i="8"/>
  <c r="B5" i="8"/>
  <c r="F5" i="8" s="1"/>
  <c r="G5" i="8" s="1"/>
  <c r="D4" i="8"/>
  <c r="C4" i="8"/>
  <c r="B4" i="8"/>
  <c r="F4" i="8" s="1"/>
  <c r="G4" i="8" s="1"/>
  <c r="F3" i="8"/>
  <c r="G3" i="8" s="1"/>
  <c r="C3" i="8"/>
  <c r="G2" i="8"/>
  <c r="F2" i="8"/>
  <c r="C2" i="8"/>
  <c r="B2" i="8"/>
  <c r="A2" i="8"/>
  <c r="A3" i="8" s="1"/>
  <c r="I7" i="8" l="1"/>
  <c r="D75" i="7"/>
  <c r="C75" i="7"/>
  <c r="B75" i="7"/>
  <c r="F75" i="7" s="1"/>
  <c r="D74" i="7"/>
  <c r="C74" i="7"/>
  <c r="B74" i="7"/>
  <c r="F74" i="7" s="1"/>
  <c r="D73" i="7"/>
  <c r="C73" i="7"/>
  <c r="B73" i="7"/>
  <c r="F73" i="7" s="1"/>
  <c r="D72" i="7"/>
  <c r="C72" i="7"/>
  <c r="B72" i="7"/>
  <c r="F72" i="7" s="1"/>
  <c r="D71" i="7"/>
  <c r="C71" i="7"/>
  <c r="B71" i="7"/>
  <c r="F71" i="7" s="1"/>
  <c r="D70" i="7"/>
  <c r="C70" i="7"/>
  <c r="B70" i="7"/>
  <c r="F70" i="7" s="1"/>
  <c r="D69" i="7"/>
  <c r="C69" i="7"/>
  <c r="B69" i="7"/>
  <c r="F69" i="7" s="1"/>
  <c r="D68" i="7"/>
  <c r="C68" i="7"/>
  <c r="B68" i="7"/>
  <c r="F68" i="7" s="1"/>
  <c r="D67" i="7"/>
  <c r="C67" i="7"/>
  <c r="B67" i="7"/>
  <c r="F67" i="7" s="1"/>
  <c r="D66" i="7"/>
  <c r="C66" i="7"/>
  <c r="B66" i="7"/>
  <c r="F66" i="7" s="1"/>
  <c r="D65" i="7"/>
  <c r="C65" i="7"/>
  <c r="B65" i="7"/>
  <c r="F65" i="7" s="1"/>
  <c r="D64" i="7"/>
  <c r="C64" i="7"/>
  <c r="B64" i="7"/>
  <c r="F64" i="7" s="1"/>
  <c r="D63" i="7"/>
  <c r="C63" i="7"/>
  <c r="B63" i="7"/>
  <c r="F63" i="7" s="1"/>
  <c r="D62" i="7"/>
  <c r="C62" i="7"/>
  <c r="B62" i="7"/>
  <c r="F62" i="7" s="1"/>
  <c r="D61" i="7"/>
  <c r="C61" i="7"/>
  <c r="B61" i="7"/>
  <c r="F61" i="7" s="1"/>
  <c r="D60" i="7"/>
  <c r="C60" i="7"/>
  <c r="B60" i="7"/>
  <c r="F60" i="7" s="1"/>
  <c r="D59" i="7"/>
  <c r="C59" i="7"/>
  <c r="B59" i="7"/>
  <c r="F59" i="7" s="1"/>
  <c r="D58" i="7"/>
  <c r="C58" i="7"/>
  <c r="B58" i="7"/>
  <c r="F58" i="7" s="1"/>
  <c r="D57" i="7"/>
  <c r="C57" i="7"/>
  <c r="B57" i="7"/>
  <c r="F57" i="7" s="1"/>
  <c r="D56" i="7"/>
  <c r="C56" i="7"/>
  <c r="B56" i="7"/>
  <c r="F56" i="7" s="1"/>
  <c r="D55" i="7"/>
  <c r="C55" i="7"/>
  <c r="B55" i="7"/>
  <c r="F55" i="7" s="1"/>
  <c r="D54" i="7"/>
  <c r="C54" i="7"/>
  <c r="B54" i="7"/>
  <c r="F54" i="7" s="1"/>
  <c r="D53" i="7"/>
  <c r="C53" i="7"/>
  <c r="B53" i="7"/>
  <c r="F53" i="7" s="1"/>
  <c r="D52" i="7"/>
  <c r="C52" i="7"/>
  <c r="B52" i="7"/>
  <c r="F52" i="7" s="1"/>
  <c r="D51" i="7"/>
  <c r="C51" i="7"/>
  <c r="B51" i="7"/>
  <c r="F51" i="7" s="1"/>
  <c r="D50" i="7"/>
  <c r="C50" i="7"/>
  <c r="B50" i="7"/>
  <c r="F50" i="7" s="1"/>
  <c r="D49" i="7"/>
  <c r="C49" i="7"/>
  <c r="B49" i="7"/>
  <c r="F49" i="7" s="1"/>
  <c r="D48" i="7"/>
  <c r="C48" i="7"/>
  <c r="B48" i="7"/>
  <c r="F48" i="7" s="1"/>
  <c r="D47" i="7"/>
  <c r="C47" i="7"/>
  <c r="B47" i="7"/>
  <c r="F47" i="7" s="1"/>
  <c r="D46" i="7"/>
  <c r="C46" i="7"/>
  <c r="B46" i="7"/>
  <c r="F46" i="7" s="1"/>
  <c r="D45" i="7"/>
  <c r="C45" i="7"/>
  <c r="B45" i="7"/>
  <c r="F45" i="7" s="1"/>
  <c r="D44" i="7"/>
  <c r="C44" i="7"/>
  <c r="B44" i="7"/>
  <c r="F44" i="7" s="1"/>
  <c r="D43" i="7"/>
  <c r="C43" i="7"/>
  <c r="B43" i="7"/>
  <c r="F43" i="7" s="1"/>
  <c r="D42" i="7"/>
  <c r="C42" i="7"/>
  <c r="B42" i="7"/>
  <c r="F42" i="7" s="1"/>
  <c r="D41" i="7"/>
  <c r="C41" i="7"/>
  <c r="B41" i="7"/>
  <c r="F41" i="7" s="1"/>
  <c r="D40" i="7"/>
  <c r="C40" i="7"/>
  <c r="B40" i="7"/>
  <c r="F40" i="7" s="1"/>
  <c r="D39" i="7"/>
  <c r="C39" i="7"/>
  <c r="B39" i="7"/>
  <c r="F39" i="7" s="1"/>
  <c r="D38" i="7"/>
  <c r="C38" i="7"/>
  <c r="B38" i="7"/>
  <c r="F38" i="7" s="1"/>
  <c r="D37" i="7"/>
  <c r="C37" i="7"/>
  <c r="B37" i="7"/>
  <c r="F37" i="7" s="1"/>
  <c r="D36" i="7"/>
  <c r="C36" i="7"/>
  <c r="B36" i="7"/>
  <c r="F36" i="7" s="1"/>
  <c r="D35" i="7"/>
  <c r="C35" i="7"/>
  <c r="B35" i="7"/>
  <c r="F35" i="7" s="1"/>
  <c r="D34" i="7"/>
  <c r="C34" i="7"/>
  <c r="B34" i="7"/>
  <c r="F34" i="7" s="1"/>
  <c r="D33" i="7"/>
  <c r="C33" i="7"/>
  <c r="B33" i="7"/>
  <c r="F33" i="7" s="1"/>
  <c r="D32" i="7"/>
  <c r="C32" i="7"/>
  <c r="B32" i="7"/>
  <c r="F32" i="7" s="1"/>
  <c r="D31" i="7"/>
  <c r="C31" i="7"/>
  <c r="B31" i="7"/>
  <c r="F31" i="7" s="1"/>
  <c r="D30" i="7"/>
  <c r="C30" i="7"/>
  <c r="B30" i="7"/>
  <c r="F30" i="7" s="1"/>
  <c r="D29" i="7"/>
  <c r="C29" i="7"/>
  <c r="B29" i="7"/>
  <c r="F29" i="7" s="1"/>
  <c r="D28" i="7"/>
  <c r="C28" i="7"/>
  <c r="B28" i="7"/>
  <c r="F28" i="7" s="1"/>
  <c r="D27" i="7"/>
  <c r="C27" i="7"/>
  <c r="B27" i="7"/>
  <c r="F27" i="7" s="1"/>
  <c r="D26" i="7"/>
  <c r="C26" i="7"/>
  <c r="B26" i="7"/>
  <c r="F26" i="7" s="1"/>
  <c r="D25" i="7"/>
  <c r="C25" i="7"/>
  <c r="B25" i="7"/>
  <c r="F25" i="7" s="1"/>
  <c r="D24" i="7"/>
  <c r="C24" i="7"/>
  <c r="B24" i="7"/>
  <c r="F24" i="7" s="1"/>
  <c r="D23" i="7"/>
  <c r="C23" i="7"/>
  <c r="B23" i="7"/>
  <c r="F23" i="7" s="1"/>
  <c r="D22" i="7"/>
  <c r="C22" i="7"/>
  <c r="B22" i="7"/>
  <c r="F22" i="7" s="1"/>
  <c r="D21" i="7"/>
  <c r="C21" i="7"/>
  <c r="B21" i="7"/>
  <c r="F21" i="7" s="1"/>
  <c r="D20" i="7"/>
  <c r="C20" i="7"/>
  <c r="B20" i="7"/>
  <c r="F20" i="7" s="1"/>
  <c r="D19" i="7"/>
  <c r="C19" i="7"/>
  <c r="B19" i="7"/>
  <c r="F19" i="7" s="1"/>
  <c r="D18" i="7"/>
  <c r="C18" i="7"/>
  <c r="B18" i="7"/>
  <c r="F18" i="7" s="1"/>
  <c r="D17" i="7"/>
  <c r="C17" i="7"/>
  <c r="B17" i="7"/>
  <c r="F17" i="7" s="1"/>
  <c r="D16" i="7"/>
  <c r="C16" i="7"/>
  <c r="B16" i="7"/>
  <c r="F16" i="7" s="1"/>
  <c r="G16" i="7" s="1"/>
  <c r="D15" i="7"/>
  <c r="C15" i="7"/>
  <c r="B15" i="7"/>
  <c r="F15" i="7" s="1"/>
  <c r="D14" i="7"/>
  <c r="C14" i="7"/>
  <c r="B14" i="7"/>
  <c r="F14" i="7" s="1"/>
  <c r="D13" i="7"/>
  <c r="C13" i="7"/>
  <c r="B13" i="7"/>
  <c r="F13" i="7" s="1"/>
  <c r="D12" i="7"/>
  <c r="C12" i="7"/>
  <c r="B12" i="7"/>
  <c r="F12" i="7" s="1"/>
  <c r="G12" i="7" s="1"/>
  <c r="D11" i="7"/>
  <c r="C11" i="7"/>
  <c r="B11" i="7"/>
  <c r="F11" i="7" s="1"/>
  <c r="D10" i="7"/>
  <c r="C10" i="7"/>
  <c r="B10" i="7"/>
  <c r="F10" i="7" s="1"/>
  <c r="D9" i="7"/>
  <c r="C9" i="7"/>
  <c r="B9" i="7"/>
  <c r="F9" i="7" s="1"/>
  <c r="D8" i="7"/>
  <c r="C8" i="7"/>
  <c r="B8" i="7"/>
  <c r="F8" i="7" s="1"/>
  <c r="G8" i="7" s="1"/>
  <c r="D7" i="7"/>
  <c r="C7" i="7"/>
  <c r="B7" i="7"/>
  <c r="F7" i="7" s="1"/>
  <c r="D6" i="7"/>
  <c r="C6" i="7"/>
  <c r="B6" i="7"/>
  <c r="F6" i="7" s="1"/>
  <c r="D5" i="7"/>
  <c r="C5" i="7"/>
  <c r="B5" i="7"/>
  <c r="F5" i="7" s="1"/>
  <c r="D4" i="7"/>
  <c r="C4" i="7"/>
  <c r="B4" i="7"/>
  <c r="F4" i="7" s="1"/>
  <c r="G4" i="7" s="1"/>
  <c r="F3" i="7"/>
  <c r="D3" i="7"/>
  <c r="C3" i="7"/>
  <c r="F2" i="7"/>
  <c r="C2" i="7"/>
  <c r="G2" i="7" s="1"/>
  <c r="B2" i="7"/>
  <c r="A2" i="7"/>
  <c r="A3" i="7" s="1"/>
  <c r="G7" i="7" l="1"/>
  <c r="G6" i="7"/>
  <c r="G5" i="7"/>
  <c r="G20" i="7"/>
  <c r="G28" i="7"/>
  <c r="G36" i="7"/>
  <c r="G44" i="7"/>
  <c r="G52" i="7"/>
  <c r="G60" i="7"/>
  <c r="G72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24" i="7"/>
  <c r="G32" i="7"/>
  <c r="G40" i="7"/>
  <c r="G48" i="7"/>
  <c r="G56" i="7"/>
  <c r="G64" i="7"/>
  <c r="G68" i="7"/>
  <c r="G11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3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I7" i="7"/>
</calcChain>
</file>

<file path=xl/sharedStrings.xml><?xml version="1.0" encoding="utf-8"?>
<sst xmlns="http://schemas.openxmlformats.org/spreadsheetml/2006/main" count="9" uniqueCount="6">
  <si>
    <t>φ, ◦</t>
  </si>
  <si>
    <t>i, μA</t>
  </si>
  <si>
    <t>malus</t>
  </si>
  <si>
    <t>stare</t>
  </si>
  <si>
    <t>błąd</t>
  </si>
  <si>
    <t>u(φ)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</si>
</sst>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'malus do pomiar'!$C$3:$C$75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D-4D66-A2D5-E9DD5DD7292D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'malus do pomiar'!$D$3:$D$75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D-4D66-A2D5-E9DD5DD7292D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'malus do pomiar'!$G$3:$G$75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D-4D66-A2D5-E9DD5DD7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'pomiar do mal'!$C$3:$C$75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69E-8FAE-B606DC22CAA0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'pomiar do mal'!$D$3:$D$75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69E-8FAE-B606DC22CAA0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'pomiar do mal'!$G$3:$G$75</c:f>
              <c:numCache>
                <c:formatCode>General</c:formatCode>
                <c:ptCount val="73"/>
                <c:pt idx="0">
                  <c:v>2.9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</c:v>
                </c:pt>
                <c:pt idx="7">
                  <c:v>1.7</c:v>
                </c:pt>
                <c:pt idx="8">
                  <c:v>1.4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1.6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2.7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2.9</c:v>
                </c:pt>
                <c:pt idx="39">
                  <c:v>2.8</c:v>
                </c:pt>
                <c:pt idx="40">
                  <c:v>2.6</c:v>
                </c:pt>
                <c:pt idx="41">
                  <c:v>2.2999999999999998</c:v>
                </c:pt>
                <c:pt idx="42">
                  <c:v>2</c:v>
                </c:pt>
                <c:pt idx="43">
                  <c:v>1.7</c:v>
                </c:pt>
                <c:pt idx="44">
                  <c:v>1.5</c:v>
                </c:pt>
                <c:pt idx="45">
                  <c:v>1.2</c:v>
                </c:pt>
                <c:pt idx="46">
                  <c:v>0.9</c:v>
                </c:pt>
                <c:pt idx="47">
                  <c:v>0.7</c:v>
                </c:pt>
                <c:pt idx="48">
                  <c:v>0.4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0.7</c:v>
                </c:pt>
                <c:pt idx="63">
                  <c:v>0.9</c:v>
                </c:pt>
                <c:pt idx="64">
                  <c:v>1.2</c:v>
                </c:pt>
                <c:pt idx="65">
                  <c:v>1.5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D-469E-8FAE-B606DC22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5</xdr:row>
      <xdr:rowOff>136524</xdr:rowOff>
    </xdr:from>
    <xdr:to>
      <xdr:col>22</xdr:col>
      <xdr:colOff>138546</xdr:colOff>
      <xdr:row>36</xdr:row>
      <xdr:rowOff>86591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1E008-23A2-4429-89AC-DED32487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5</xdr:row>
      <xdr:rowOff>136524</xdr:rowOff>
    </xdr:from>
    <xdr:to>
      <xdr:col>22</xdr:col>
      <xdr:colOff>138546</xdr:colOff>
      <xdr:row>36</xdr:row>
      <xdr:rowOff>86591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4CA203-C338-4F8E-8C6D-252E84B7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0592-A9D7-4CA2-A26A-149A7DE85FF0}">
  <dimension ref="A1:I75"/>
  <sheetViews>
    <sheetView zoomScale="115" zoomScaleNormal="115" workbookViewId="0">
      <selection activeCell="E3" sqref="E3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16384" width="8.7109375" style="2"/>
  </cols>
  <sheetData>
    <row r="1" spans="1:9" x14ac:dyDescent="0.25">
      <c r="A1" s="2" t="s">
        <v>5</v>
      </c>
      <c r="E1" s="2" t="s">
        <v>4</v>
      </c>
    </row>
    <row r="2" spans="1:9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1" t="s">
        <v>2</v>
      </c>
      <c r="E2" s="2">
        <v>80</v>
      </c>
      <c r="F2" s="1" t="str">
        <f>B2</f>
        <v>φ, ◦</v>
      </c>
      <c r="G2" s="1" t="str">
        <f t="shared" ref="G2" si="0">C2</f>
        <v>i, μA</v>
      </c>
    </row>
    <row r="3" spans="1:9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3">
        <f>MAX($C$3:$C$75)*(COS(B3*PI()/180)^2)</f>
        <v>3</v>
      </c>
      <c r="F3" s="1">
        <f>MOD(B3+$E$2,360)</f>
        <v>80</v>
      </c>
      <c r="G3" s="1">
        <f>MAX($C$3:$C$75)*(COS(F3*PI()/180)^2)</f>
        <v>9.0461068821137497E-2</v>
      </c>
    </row>
    <row r="4" spans="1:9" x14ac:dyDescent="0.25">
      <c r="B4" s="1">
        <f>Pomiary!B4</f>
        <v>5</v>
      </c>
      <c r="C4" s="1">
        <f>Pomiary!C4</f>
        <v>0</v>
      </c>
      <c r="D4" s="3">
        <f>MAX(Pomiary!$C$3:$C$75)*(COS(Pomiary!B4*PI()/180)^2)</f>
        <v>2.9772116295183122</v>
      </c>
      <c r="F4" s="1">
        <f t="shared" ref="F4:F67" si="1">MOD(B4+$E$2,360)</f>
        <v>85</v>
      </c>
      <c r="G4" s="1">
        <f t="shared" ref="G4:G67" si="2">MAX($C$3:$C$75)*(COS(F4*PI()/180)^2)</f>
        <v>2.2788370481687893E-2</v>
      </c>
    </row>
    <row r="5" spans="1:9" x14ac:dyDescent="0.25">
      <c r="B5" s="1">
        <f>Pomiary!B5</f>
        <v>10</v>
      </c>
      <c r="C5" s="1">
        <f>Pomiary!C5</f>
        <v>0</v>
      </c>
      <c r="D5" s="3">
        <f>MAX(Pomiary!$C$3:$C$75)*(COS(Pomiary!B5*PI()/180)^2)</f>
        <v>2.9095389311788624</v>
      </c>
      <c r="F5" s="1">
        <f t="shared" si="1"/>
        <v>90</v>
      </c>
      <c r="G5" s="1">
        <f t="shared" si="2"/>
        <v>1.1257415524237342E-32</v>
      </c>
    </row>
    <row r="6" spans="1:9" x14ac:dyDescent="0.25">
      <c r="B6" s="1">
        <f>Pomiary!B6</f>
        <v>15</v>
      </c>
      <c r="C6" s="1">
        <f>Pomiary!C6</f>
        <v>0</v>
      </c>
      <c r="D6" s="3">
        <f>MAX(Pomiary!$C$3:$C$75)*(COS(Pomiary!B6*PI()/180)^2)</f>
        <v>2.799038105676658</v>
      </c>
      <c r="F6" s="1">
        <f t="shared" si="1"/>
        <v>95</v>
      </c>
      <c r="G6" s="1">
        <f t="shared" si="2"/>
        <v>2.2788370481687942E-2</v>
      </c>
    </row>
    <row r="7" spans="1:9" x14ac:dyDescent="0.25">
      <c r="B7" s="1">
        <f>Pomiary!B7</f>
        <v>20</v>
      </c>
      <c r="C7" s="1">
        <f>Pomiary!C7</f>
        <v>0</v>
      </c>
      <c r="D7" s="3">
        <f>MAX(Pomiary!$C$3:$C$75)*(COS(Pomiary!B7*PI()/180)^2)</f>
        <v>2.6490666646784673</v>
      </c>
      <c r="F7" s="1">
        <f t="shared" si="1"/>
        <v>100</v>
      </c>
      <c r="G7" s="1">
        <f t="shared" si="2"/>
        <v>9.0461068821137386E-2</v>
      </c>
      <c r="I7" s="2" t="str">
        <f>_xlfn.CONCAT(FIXED(F11,RIGHT(TEXT(F12,"0,00E+00"),2)+1,TRUE),"(",LEFT(F12*10^LEN(F12),2),")")</f>
        <v>120,000(12)</v>
      </c>
    </row>
    <row r="8" spans="1:9" x14ac:dyDescent="0.25">
      <c r="B8" s="1">
        <f>Pomiary!B8</f>
        <v>25</v>
      </c>
      <c r="C8" s="1">
        <f>Pomiary!C8</f>
        <v>0</v>
      </c>
      <c r="D8" s="3">
        <f>MAX(Pomiary!$C$3:$C$75)*(COS(Pomiary!B8*PI()/180)^2)</f>
        <v>2.4641814145298087</v>
      </c>
      <c r="F8" s="1">
        <f t="shared" si="1"/>
        <v>105</v>
      </c>
      <c r="G8" s="1">
        <f t="shared" si="2"/>
        <v>0.20096189432334216</v>
      </c>
    </row>
    <row r="9" spans="1:9" x14ac:dyDescent="0.25">
      <c r="B9" s="1">
        <f>Pomiary!B9</f>
        <v>30</v>
      </c>
      <c r="C9" s="1">
        <f>Pomiary!C9</f>
        <v>0.1</v>
      </c>
      <c r="D9" s="3">
        <f>MAX(Pomiary!$C$3:$C$75)*(COS(Pomiary!B9*PI()/180)^2)</f>
        <v>2.2500000000000004</v>
      </c>
      <c r="F9" s="1">
        <f t="shared" si="1"/>
        <v>110</v>
      </c>
      <c r="G9" s="1">
        <f t="shared" si="2"/>
        <v>0.35093333532153292</v>
      </c>
    </row>
    <row r="10" spans="1:9" x14ac:dyDescent="0.25">
      <c r="B10" s="1">
        <f>Pomiary!B10</f>
        <v>35</v>
      </c>
      <c r="C10" s="1">
        <f>Pomiary!C10</f>
        <v>0.2</v>
      </c>
      <c r="D10" s="3">
        <f>MAX(Pomiary!$C$3:$C$75)*(COS(Pomiary!B10*PI()/180)^2)</f>
        <v>2.0130302149885031</v>
      </c>
      <c r="F10" s="1">
        <f t="shared" si="1"/>
        <v>115</v>
      </c>
      <c r="G10" s="1">
        <f t="shared" si="2"/>
        <v>0.53581858547019068</v>
      </c>
    </row>
    <row r="11" spans="1:9" x14ac:dyDescent="0.25">
      <c r="B11" s="1">
        <f>Pomiary!B11</f>
        <v>40</v>
      </c>
      <c r="C11" s="1">
        <f>Pomiary!C11</f>
        <v>0.3</v>
      </c>
      <c r="D11" s="3">
        <f>MAX(Pomiary!$C$3:$C$75)*(COS(Pomiary!B11*PI()/180)^2)</f>
        <v>1.7604722665003956</v>
      </c>
      <c r="F11" s="1">
        <f t="shared" si="1"/>
        <v>120</v>
      </c>
      <c r="G11" s="1">
        <f t="shared" si="2"/>
        <v>0.74999999999999933</v>
      </c>
    </row>
    <row r="12" spans="1:9" x14ac:dyDescent="0.25">
      <c r="B12" s="1">
        <f>Pomiary!B12</f>
        <v>45</v>
      </c>
      <c r="C12" s="1">
        <f>Pomiary!C12</f>
        <v>0.5</v>
      </c>
      <c r="D12" s="3">
        <f>MAX(Pomiary!$C$3:$C$75)*(COS(Pomiary!B12*PI()/180)^2)</f>
        <v>1.5000000000000004</v>
      </c>
      <c r="F12" s="1">
        <f t="shared" si="1"/>
        <v>125</v>
      </c>
      <c r="G12" s="1">
        <f t="shared" si="2"/>
        <v>0.98696978501149601</v>
      </c>
    </row>
    <row r="13" spans="1:9" x14ac:dyDescent="0.25">
      <c r="B13" s="1">
        <f>Pomiary!B13</f>
        <v>50</v>
      </c>
      <c r="C13" s="1">
        <f>Pomiary!C13</f>
        <v>0.7</v>
      </c>
      <c r="D13" s="3">
        <f>MAX(Pomiary!$C$3:$C$75)*(COS(Pomiary!B13*PI()/180)^2)</f>
        <v>1.2395277334996044</v>
      </c>
      <c r="F13" s="1">
        <f t="shared" si="1"/>
        <v>130</v>
      </c>
      <c r="G13" s="1">
        <f t="shared" si="2"/>
        <v>1.2395277334996044</v>
      </c>
    </row>
    <row r="14" spans="1:9" x14ac:dyDescent="0.25">
      <c r="B14" s="1">
        <f>Pomiary!B14</f>
        <v>55</v>
      </c>
      <c r="C14" s="1">
        <f>Pomiary!C14</f>
        <v>1</v>
      </c>
      <c r="D14" s="3">
        <f>MAX(Pomiary!$C$3:$C$75)*(COS(Pomiary!B14*PI()/180)^2)</f>
        <v>0.98696978501149712</v>
      </c>
      <c r="F14" s="1">
        <f t="shared" si="1"/>
        <v>135</v>
      </c>
      <c r="G14" s="1">
        <f t="shared" si="2"/>
        <v>1.4999999999999996</v>
      </c>
    </row>
    <row r="15" spans="1:9" x14ac:dyDescent="0.25">
      <c r="B15" s="1">
        <f>Pomiary!B15</f>
        <v>60</v>
      </c>
      <c r="C15" s="1">
        <f>Pomiary!C15</f>
        <v>1.3</v>
      </c>
      <c r="D15" s="3">
        <f>MAX(Pomiary!$C$3:$C$75)*(COS(Pomiary!B15*PI()/180)^2)</f>
        <v>0.75000000000000033</v>
      </c>
      <c r="F15" s="1">
        <f t="shared" si="1"/>
        <v>140</v>
      </c>
      <c r="G15" s="1">
        <f t="shared" si="2"/>
        <v>1.7604722665003947</v>
      </c>
    </row>
    <row r="16" spans="1:9" x14ac:dyDescent="0.25">
      <c r="B16" s="1">
        <f>Pomiary!B16</f>
        <v>65</v>
      </c>
      <c r="C16" s="1">
        <f>Pomiary!C16</f>
        <v>1.6</v>
      </c>
      <c r="D16" s="3">
        <f>MAX(Pomiary!$C$3:$C$75)*(COS(Pomiary!B16*PI()/180)^2)</f>
        <v>0.53581858547019101</v>
      </c>
      <c r="F16" s="1">
        <f t="shared" si="1"/>
        <v>145</v>
      </c>
      <c r="G16" s="1">
        <f t="shared" si="2"/>
        <v>2.0130302149885022</v>
      </c>
    </row>
    <row r="17" spans="2:7" x14ac:dyDescent="0.25">
      <c r="B17" s="1">
        <f>Pomiary!B17</f>
        <v>70</v>
      </c>
      <c r="C17" s="1">
        <f>Pomiary!C17</f>
        <v>1.9</v>
      </c>
      <c r="D17" s="3">
        <f>MAX(Pomiary!$C$3:$C$75)*(COS(Pomiary!B17*PI()/180)^2)</f>
        <v>0.35093333532153315</v>
      </c>
      <c r="F17" s="1">
        <f t="shared" si="1"/>
        <v>150</v>
      </c>
      <c r="G17" s="1">
        <f t="shared" si="2"/>
        <v>2.2500000000000004</v>
      </c>
    </row>
    <row r="18" spans="2:7" x14ac:dyDescent="0.25">
      <c r="B18" s="1">
        <f>Pomiary!B18</f>
        <v>75</v>
      </c>
      <c r="C18" s="1">
        <f>Pomiary!C18</f>
        <v>2.2000000000000002</v>
      </c>
      <c r="D18" s="3">
        <f>MAX(Pomiary!$C$3:$C$75)*(COS(Pomiary!B18*PI()/180)^2)</f>
        <v>0.20096189432334199</v>
      </c>
      <c r="F18" s="1">
        <f t="shared" si="1"/>
        <v>155</v>
      </c>
      <c r="G18" s="1">
        <f t="shared" si="2"/>
        <v>2.4641814145298087</v>
      </c>
    </row>
    <row r="19" spans="2:7" x14ac:dyDescent="0.25">
      <c r="B19" s="1">
        <f>Pomiary!B19</f>
        <v>80</v>
      </c>
      <c r="C19" s="1">
        <f>Pomiary!C19</f>
        <v>2.5</v>
      </c>
      <c r="D19" s="3">
        <f>MAX(Pomiary!$C$3:$C$75)*(COS(Pomiary!B19*PI()/180)^2)</f>
        <v>9.0461068821137497E-2</v>
      </c>
      <c r="F19" s="1">
        <f t="shared" si="1"/>
        <v>160</v>
      </c>
      <c r="G19" s="1">
        <f t="shared" si="2"/>
        <v>2.6490666646784664</v>
      </c>
    </row>
    <row r="20" spans="2:7" x14ac:dyDescent="0.25">
      <c r="B20" s="1">
        <f>Pomiary!B20</f>
        <v>85</v>
      </c>
      <c r="C20" s="1">
        <f>Pomiary!C20</f>
        <v>2.7</v>
      </c>
      <c r="D20" s="3">
        <f>MAX(Pomiary!$C$3:$C$75)*(COS(Pomiary!B20*PI()/180)^2)</f>
        <v>2.2788370481687893E-2</v>
      </c>
      <c r="F20" s="1">
        <f t="shared" si="1"/>
        <v>165</v>
      </c>
      <c r="G20" s="1">
        <f t="shared" si="2"/>
        <v>2.7990381056766576</v>
      </c>
    </row>
    <row r="21" spans="2:7" x14ac:dyDescent="0.25">
      <c r="B21" s="1">
        <f>Pomiary!B21</f>
        <v>90</v>
      </c>
      <c r="C21" s="1">
        <f>Pomiary!C21</f>
        <v>2.8</v>
      </c>
      <c r="D21" s="3">
        <f>MAX(Pomiary!$C$3:$C$75)*(COS(Pomiary!B21*PI()/180)^2)</f>
        <v>1.1257415524237342E-32</v>
      </c>
      <c r="F21" s="1">
        <f t="shared" si="1"/>
        <v>170</v>
      </c>
      <c r="G21" s="1">
        <f t="shared" si="2"/>
        <v>2.9095389311788624</v>
      </c>
    </row>
    <row r="22" spans="2:7" x14ac:dyDescent="0.25">
      <c r="B22" s="1">
        <f>Pomiary!B22</f>
        <v>95</v>
      </c>
      <c r="C22" s="1">
        <f>Pomiary!C22</f>
        <v>3</v>
      </c>
      <c r="D22" s="3">
        <f>MAX(Pomiary!$C$3:$C$75)*(COS(Pomiary!B22*PI()/180)^2)</f>
        <v>2.2788370481687942E-2</v>
      </c>
      <c r="F22" s="1">
        <f t="shared" si="1"/>
        <v>175</v>
      </c>
      <c r="G22" s="1">
        <f t="shared" si="2"/>
        <v>2.9772116295183122</v>
      </c>
    </row>
    <row r="23" spans="2:7" x14ac:dyDescent="0.25">
      <c r="B23" s="1">
        <f>Pomiary!B23</f>
        <v>100</v>
      </c>
      <c r="C23" s="1">
        <f>Pomiary!C23</f>
        <v>3</v>
      </c>
      <c r="D23" s="3">
        <f>MAX(Pomiary!$C$3:$C$75)*(COS(Pomiary!B23*PI()/180)^2)</f>
        <v>9.0461068821137386E-2</v>
      </c>
      <c r="F23" s="1">
        <f t="shared" si="1"/>
        <v>180</v>
      </c>
      <c r="G23" s="1">
        <f t="shared" si="2"/>
        <v>3</v>
      </c>
    </row>
    <row r="24" spans="2:7" x14ac:dyDescent="0.25">
      <c r="B24" s="1">
        <f>Pomiary!B24</f>
        <v>105</v>
      </c>
      <c r="C24" s="1">
        <f>Pomiary!C24</f>
        <v>3</v>
      </c>
      <c r="D24" s="3">
        <f>MAX(Pomiary!$C$3:$C$75)*(COS(Pomiary!B24*PI()/180)^2)</f>
        <v>0.20096189432334216</v>
      </c>
      <c r="F24" s="1">
        <f t="shared" si="1"/>
        <v>185</v>
      </c>
      <c r="G24" s="1">
        <f t="shared" si="2"/>
        <v>2.9772116295183122</v>
      </c>
    </row>
    <row r="25" spans="2:7" x14ac:dyDescent="0.25">
      <c r="B25" s="1">
        <f>Pomiary!B25</f>
        <v>110</v>
      </c>
      <c r="C25" s="1">
        <f>Pomiary!C25</f>
        <v>2.9</v>
      </c>
      <c r="D25" s="3">
        <f>MAX(Pomiary!$C$3:$C$75)*(COS(Pomiary!B25*PI()/180)^2)</f>
        <v>0.35093333532153292</v>
      </c>
      <c r="F25" s="1">
        <f t="shared" si="1"/>
        <v>190</v>
      </c>
      <c r="G25" s="1">
        <f t="shared" si="2"/>
        <v>2.9095389311788624</v>
      </c>
    </row>
    <row r="26" spans="2:7" x14ac:dyDescent="0.25">
      <c r="B26" s="1">
        <f>Pomiary!B26</f>
        <v>115</v>
      </c>
      <c r="C26" s="1">
        <f>Pomiary!C26</f>
        <v>2.8</v>
      </c>
      <c r="D26" s="3">
        <f>MAX(Pomiary!$C$3:$C$75)*(COS(Pomiary!B26*PI()/180)^2)</f>
        <v>0.53581858547019068</v>
      </c>
      <c r="F26" s="1">
        <f t="shared" si="1"/>
        <v>195</v>
      </c>
      <c r="G26" s="1">
        <f t="shared" si="2"/>
        <v>2.7990381056766589</v>
      </c>
    </row>
    <row r="27" spans="2:7" x14ac:dyDescent="0.25">
      <c r="B27" s="1">
        <f>Pomiary!B27</f>
        <v>120</v>
      </c>
      <c r="C27" s="1">
        <f>Pomiary!C27</f>
        <v>2.6</v>
      </c>
      <c r="D27" s="3">
        <f>MAX(Pomiary!$C$3:$C$75)*(COS(Pomiary!B27*PI()/180)^2)</f>
        <v>0.74999999999999933</v>
      </c>
      <c r="F27" s="1">
        <f t="shared" si="1"/>
        <v>200</v>
      </c>
      <c r="G27" s="1">
        <f t="shared" si="2"/>
        <v>2.6490666646784673</v>
      </c>
    </row>
    <row r="28" spans="2:7" x14ac:dyDescent="0.25">
      <c r="B28" s="1">
        <f>Pomiary!B28</f>
        <v>125</v>
      </c>
      <c r="C28" s="1">
        <f>Pomiary!C28</f>
        <v>2.2999999999999998</v>
      </c>
      <c r="D28" s="3">
        <f>MAX(Pomiary!$C$3:$C$75)*(COS(Pomiary!B28*PI()/180)^2)</f>
        <v>0.98696978501149601</v>
      </c>
      <c r="F28" s="1">
        <f t="shared" si="1"/>
        <v>205</v>
      </c>
      <c r="G28" s="1">
        <f t="shared" si="2"/>
        <v>2.4641814145298095</v>
      </c>
    </row>
    <row r="29" spans="2:7" x14ac:dyDescent="0.25">
      <c r="B29" s="1">
        <f>Pomiary!B29</f>
        <v>130</v>
      </c>
      <c r="C29" s="1">
        <f>Pomiary!C29</f>
        <v>2</v>
      </c>
      <c r="D29" s="3">
        <f>MAX(Pomiary!$C$3:$C$75)*(COS(Pomiary!B29*PI()/180)^2)</f>
        <v>1.2395277334996044</v>
      </c>
      <c r="F29" s="1">
        <f t="shared" si="1"/>
        <v>210</v>
      </c>
      <c r="G29" s="1">
        <f t="shared" si="2"/>
        <v>2.2499999999999996</v>
      </c>
    </row>
    <row r="30" spans="2:7" x14ac:dyDescent="0.25">
      <c r="B30" s="1">
        <f>Pomiary!B30</f>
        <v>135</v>
      </c>
      <c r="C30" s="1">
        <f>Pomiary!C30</f>
        <v>1.7</v>
      </c>
      <c r="D30" s="3">
        <f>MAX(Pomiary!$C$3:$C$75)*(COS(Pomiary!B30*PI()/180)^2)</f>
        <v>1.4999999999999996</v>
      </c>
      <c r="F30" s="1">
        <f t="shared" si="1"/>
        <v>215</v>
      </c>
      <c r="G30" s="1">
        <f t="shared" si="2"/>
        <v>2.0130302149885044</v>
      </c>
    </row>
    <row r="31" spans="2:7" x14ac:dyDescent="0.25">
      <c r="B31" s="1">
        <f>Pomiary!B31</f>
        <v>140</v>
      </c>
      <c r="C31" s="1">
        <f>Pomiary!C31</f>
        <v>1.5</v>
      </c>
      <c r="D31" s="3">
        <f>MAX(Pomiary!$C$3:$C$75)*(COS(Pomiary!B31*PI()/180)^2)</f>
        <v>1.7604722665003947</v>
      </c>
      <c r="F31" s="1">
        <f t="shared" si="1"/>
        <v>220</v>
      </c>
      <c r="G31" s="1">
        <f t="shared" si="2"/>
        <v>1.7604722665003956</v>
      </c>
    </row>
    <row r="32" spans="2:7" x14ac:dyDescent="0.25">
      <c r="B32" s="1">
        <f>Pomiary!B32</f>
        <v>145</v>
      </c>
      <c r="C32" s="1">
        <f>Pomiary!C32</f>
        <v>1.2</v>
      </c>
      <c r="D32" s="3">
        <f>MAX(Pomiary!$C$3:$C$75)*(COS(Pomiary!B32*PI()/180)^2)</f>
        <v>2.0130302149885022</v>
      </c>
      <c r="F32" s="1">
        <f t="shared" si="1"/>
        <v>225</v>
      </c>
      <c r="G32" s="1">
        <f t="shared" si="2"/>
        <v>1.5000000000000007</v>
      </c>
    </row>
    <row r="33" spans="2:7" x14ac:dyDescent="0.25">
      <c r="B33" s="1">
        <f>Pomiary!B33</f>
        <v>150</v>
      </c>
      <c r="C33" s="1">
        <f>Pomiary!C33</f>
        <v>0.9</v>
      </c>
      <c r="D33" s="3">
        <f>MAX(Pomiary!$C$3:$C$75)*(COS(Pomiary!B33*PI()/180)^2)</f>
        <v>2.2500000000000004</v>
      </c>
      <c r="F33" s="1">
        <f t="shared" si="1"/>
        <v>230</v>
      </c>
      <c r="G33" s="1">
        <f t="shared" si="2"/>
        <v>1.2395277334996051</v>
      </c>
    </row>
    <row r="34" spans="2:7" x14ac:dyDescent="0.25">
      <c r="B34" s="1">
        <f>Pomiary!B34</f>
        <v>155</v>
      </c>
      <c r="C34" s="1">
        <f>Pomiary!C34</f>
        <v>0.7</v>
      </c>
      <c r="D34" s="3">
        <f>MAX(Pomiary!$C$3:$C$75)*(COS(Pomiary!B34*PI()/180)^2)</f>
        <v>2.4641814145298087</v>
      </c>
      <c r="F34" s="1">
        <f t="shared" si="1"/>
        <v>235</v>
      </c>
      <c r="G34" s="1">
        <f t="shared" si="2"/>
        <v>0.98696978501149779</v>
      </c>
    </row>
    <row r="35" spans="2:7" x14ac:dyDescent="0.25">
      <c r="B35" s="1">
        <f>Pomiary!B35</f>
        <v>160</v>
      </c>
      <c r="C35" s="1">
        <f>Pomiary!C35</f>
        <v>0.4</v>
      </c>
      <c r="D35" s="3">
        <f>MAX(Pomiary!$C$3:$C$75)*(COS(Pomiary!B35*PI()/180)^2)</f>
        <v>2.6490666646784664</v>
      </c>
      <c r="F35" s="1">
        <f t="shared" si="1"/>
        <v>240</v>
      </c>
      <c r="G35" s="1">
        <f t="shared" si="2"/>
        <v>0.75000000000000133</v>
      </c>
    </row>
    <row r="36" spans="2:7" x14ac:dyDescent="0.25">
      <c r="B36" s="1">
        <f>Pomiary!B36</f>
        <v>165</v>
      </c>
      <c r="C36" s="1">
        <f>Pomiary!C36</f>
        <v>0.3</v>
      </c>
      <c r="D36" s="3">
        <f>MAX(Pomiary!$C$3:$C$75)*(COS(Pomiary!B36*PI()/180)^2)</f>
        <v>2.7990381056766576</v>
      </c>
      <c r="F36" s="1">
        <f t="shared" si="1"/>
        <v>245</v>
      </c>
      <c r="G36" s="1">
        <f t="shared" si="2"/>
        <v>0.53581858547019223</v>
      </c>
    </row>
    <row r="37" spans="2:7" x14ac:dyDescent="0.25">
      <c r="B37" s="1">
        <f>Pomiary!B37</f>
        <v>170</v>
      </c>
      <c r="C37" s="1">
        <f>Pomiary!C37</f>
        <v>0.1</v>
      </c>
      <c r="D37" s="3">
        <f>MAX(Pomiary!$C$3:$C$75)*(COS(Pomiary!B37*PI()/180)^2)</f>
        <v>2.9095389311788624</v>
      </c>
      <c r="F37" s="1">
        <f t="shared" si="1"/>
        <v>250</v>
      </c>
      <c r="G37" s="1">
        <f t="shared" si="2"/>
        <v>0.35093333532153426</v>
      </c>
    </row>
    <row r="38" spans="2:7" x14ac:dyDescent="0.25">
      <c r="B38" s="1">
        <f>Pomiary!B38</f>
        <v>175</v>
      </c>
      <c r="C38" s="1">
        <f>Pomiary!C38</f>
        <v>0</v>
      </c>
      <c r="D38" s="3">
        <f>MAX(Pomiary!$C$3:$C$75)*(COS(Pomiary!B38*PI()/180)^2)</f>
        <v>2.9772116295183122</v>
      </c>
      <c r="F38" s="1">
        <f t="shared" si="1"/>
        <v>255</v>
      </c>
      <c r="G38" s="1">
        <f t="shared" si="2"/>
        <v>0.20096189432334183</v>
      </c>
    </row>
    <row r="39" spans="2:7" x14ac:dyDescent="0.25">
      <c r="B39" s="1">
        <f>Pomiary!B39</f>
        <v>180</v>
      </c>
      <c r="C39" s="1">
        <f>Pomiary!C39</f>
        <v>0</v>
      </c>
      <c r="D39" s="3">
        <f>MAX(Pomiary!$C$3:$C$75)*(COS(Pomiary!B39*PI()/180)^2)</f>
        <v>3</v>
      </c>
      <c r="F39" s="1">
        <f t="shared" si="1"/>
        <v>260</v>
      </c>
      <c r="G39" s="1">
        <f t="shared" si="2"/>
        <v>9.0461068821137414E-2</v>
      </c>
    </row>
    <row r="40" spans="2:7" x14ac:dyDescent="0.25">
      <c r="B40" s="1">
        <f>Pomiary!B40</f>
        <v>185</v>
      </c>
      <c r="C40" s="1">
        <f>Pomiary!C40</f>
        <v>0</v>
      </c>
      <c r="D40" s="3">
        <f>MAX(Pomiary!$C$3:$C$75)*(COS(Pomiary!B40*PI()/180)^2)</f>
        <v>2.9772116295183122</v>
      </c>
      <c r="F40" s="1">
        <f t="shared" si="1"/>
        <v>265</v>
      </c>
      <c r="G40" s="1">
        <f t="shared" si="2"/>
        <v>2.2788370481687952E-2</v>
      </c>
    </row>
    <row r="41" spans="2:7" x14ac:dyDescent="0.25">
      <c r="B41" s="1">
        <f>Pomiary!B41</f>
        <v>190</v>
      </c>
      <c r="C41" s="1">
        <f>Pomiary!C41</f>
        <v>0</v>
      </c>
      <c r="D41" s="3">
        <f>MAX(Pomiary!$C$3:$C$75)*(COS(Pomiary!B41*PI()/180)^2)</f>
        <v>2.9095389311788624</v>
      </c>
      <c r="F41" s="1">
        <f t="shared" si="1"/>
        <v>270</v>
      </c>
      <c r="G41" s="1">
        <f t="shared" si="2"/>
        <v>1.0131673971813608E-31</v>
      </c>
    </row>
    <row r="42" spans="2:7" x14ac:dyDescent="0.25">
      <c r="B42" s="1">
        <f>Pomiary!B42</f>
        <v>195</v>
      </c>
      <c r="C42" s="1">
        <f>Pomiary!C42</f>
        <v>0</v>
      </c>
      <c r="D42" s="3">
        <f>MAX(Pomiary!$C$3:$C$75)*(COS(Pomiary!B42*PI()/180)^2)</f>
        <v>2.7990381056766589</v>
      </c>
      <c r="F42" s="1">
        <f t="shared" si="1"/>
        <v>275</v>
      </c>
      <c r="G42" s="1">
        <f t="shared" si="2"/>
        <v>2.2788370481687761E-2</v>
      </c>
    </row>
    <row r="43" spans="2:7" x14ac:dyDescent="0.25">
      <c r="B43" s="1">
        <f>Pomiary!B43</f>
        <v>200</v>
      </c>
      <c r="C43" s="1">
        <f>Pomiary!C43</f>
        <v>0</v>
      </c>
      <c r="D43" s="3">
        <f>MAX(Pomiary!$C$3:$C$75)*(COS(Pomiary!B43*PI()/180)^2)</f>
        <v>2.6490666646784673</v>
      </c>
      <c r="F43" s="1">
        <f t="shared" si="1"/>
        <v>280</v>
      </c>
      <c r="G43" s="1">
        <f t="shared" si="2"/>
        <v>9.0461068821137025E-2</v>
      </c>
    </row>
    <row r="44" spans="2:7" x14ac:dyDescent="0.25">
      <c r="B44" s="1">
        <f>Pomiary!B44</f>
        <v>205</v>
      </c>
      <c r="C44" s="1">
        <f>Pomiary!C44</f>
        <v>0</v>
      </c>
      <c r="D44" s="3">
        <f>MAX(Pomiary!$C$3:$C$75)*(COS(Pomiary!B44*PI()/180)^2)</f>
        <v>2.4641814145298095</v>
      </c>
      <c r="F44" s="1">
        <f t="shared" si="1"/>
        <v>285</v>
      </c>
      <c r="G44" s="1">
        <f t="shared" si="2"/>
        <v>0.2009618943233426</v>
      </c>
    </row>
    <row r="45" spans="2:7" x14ac:dyDescent="0.25">
      <c r="B45" s="1">
        <f>Pomiary!B45</f>
        <v>210</v>
      </c>
      <c r="C45" s="1">
        <f>Pomiary!C45</f>
        <v>0.1</v>
      </c>
      <c r="D45" s="3">
        <f>MAX(Pomiary!$C$3:$C$75)*(COS(Pomiary!B45*PI()/180)^2)</f>
        <v>2.2499999999999996</v>
      </c>
      <c r="F45" s="1">
        <f t="shared" si="1"/>
        <v>290</v>
      </c>
      <c r="G45" s="1">
        <f t="shared" si="2"/>
        <v>0.35093333532153176</v>
      </c>
    </row>
    <row r="46" spans="2:7" x14ac:dyDescent="0.25">
      <c r="B46" s="1">
        <f>Pomiary!B46</f>
        <v>215</v>
      </c>
      <c r="C46" s="1">
        <f>Pomiary!C46</f>
        <v>0.2</v>
      </c>
      <c r="D46" s="3">
        <f>MAX(Pomiary!$C$3:$C$75)*(COS(Pomiary!B46*PI()/180)^2)</f>
        <v>2.0130302149885044</v>
      </c>
      <c r="F46" s="1">
        <f t="shared" si="1"/>
        <v>295</v>
      </c>
      <c r="G46" s="1">
        <f t="shared" si="2"/>
        <v>0.53581858547019146</v>
      </c>
    </row>
    <row r="47" spans="2:7" x14ac:dyDescent="0.25">
      <c r="B47" s="1">
        <f>Pomiary!B47</f>
        <v>220</v>
      </c>
      <c r="C47" s="1">
        <f>Pomiary!C47</f>
        <v>0.3</v>
      </c>
      <c r="D47" s="3">
        <f>MAX(Pomiary!$C$3:$C$75)*(COS(Pomiary!B47*PI()/180)^2)</f>
        <v>1.7604722665003956</v>
      </c>
      <c r="F47" s="1">
        <f t="shared" si="1"/>
        <v>300</v>
      </c>
      <c r="G47" s="1">
        <f t="shared" si="2"/>
        <v>0.75000000000000033</v>
      </c>
    </row>
    <row r="48" spans="2:7" x14ac:dyDescent="0.25">
      <c r="B48" s="1">
        <f>Pomiary!B48</f>
        <v>225</v>
      </c>
      <c r="C48" s="1">
        <f>Pomiary!C48</f>
        <v>0.4</v>
      </c>
      <c r="D48" s="3">
        <f>MAX(Pomiary!$C$3:$C$75)*(COS(Pomiary!B48*PI()/180)^2)</f>
        <v>1.5000000000000007</v>
      </c>
      <c r="F48" s="1">
        <f t="shared" si="1"/>
        <v>305</v>
      </c>
      <c r="G48" s="1">
        <f t="shared" si="2"/>
        <v>0.98696978501149668</v>
      </c>
    </row>
    <row r="49" spans="2:7" x14ac:dyDescent="0.25">
      <c r="B49" s="1">
        <f>Pomiary!B49</f>
        <v>230</v>
      </c>
      <c r="C49" s="1">
        <f>Pomiary!C49</f>
        <v>0.7</v>
      </c>
      <c r="D49" s="3">
        <f>MAX(Pomiary!$C$3:$C$75)*(COS(Pomiary!B49*PI()/180)^2)</f>
        <v>1.2395277334996051</v>
      </c>
      <c r="F49" s="1">
        <f t="shared" si="1"/>
        <v>310</v>
      </c>
      <c r="G49" s="1">
        <f t="shared" si="2"/>
        <v>1.2395277334996042</v>
      </c>
    </row>
    <row r="50" spans="2:7" x14ac:dyDescent="0.25">
      <c r="B50" s="1">
        <f>Pomiary!B50</f>
        <v>235</v>
      </c>
      <c r="C50" s="1">
        <f>Pomiary!C50</f>
        <v>0.9</v>
      </c>
      <c r="D50" s="3">
        <f>MAX(Pomiary!$C$3:$C$75)*(COS(Pomiary!B50*PI()/180)^2)</f>
        <v>0.98696978501149779</v>
      </c>
      <c r="F50" s="1">
        <f t="shared" si="1"/>
        <v>315</v>
      </c>
      <c r="G50" s="1">
        <f t="shared" si="2"/>
        <v>1.4999999999999993</v>
      </c>
    </row>
    <row r="51" spans="2:7" x14ac:dyDescent="0.25">
      <c r="B51" s="1">
        <f>Pomiary!B51</f>
        <v>240</v>
      </c>
      <c r="C51" s="1">
        <f>Pomiary!C51</f>
        <v>1.2</v>
      </c>
      <c r="D51" s="3">
        <f>MAX(Pomiary!$C$3:$C$75)*(COS(Pomiary!B51*PI()/180)^2)</f>
        <v>0.75000000000000133</v>
      </c>
      <c r="F51" s="1">
        <f t="shared" si="1"/>
        <v>320</v>
      </c>
      <c r="G51" s="1">
        <f t="shared" si="2"/>
        <v>1.7604722665003945</v>
      </c>
    </row>
    <row r="52" spans="2:7" x14ac:dyDescent="0.25">
      <c r="B52" s="1">
        <f>Pomiary!B52</f>
        <v>245</v>
      </c>
      <c r="C52" s="1">
        <f>Pomiary!C52</f>
        <v>1.5</v>
      </c>
      <c r="D52" s="3">
        <f>MAX(Pomiary!$C$3:$C$75)*(COS(Pomiary!B52*PI()/180)^2)</f>
        <v>0.53581858547019223</v>
      </c>
      <c r="F52" s="1">
        <f t="shared" si="1"/>
        <v>325</v>
      </c>
      <c r="G52" s="1">
        <f t="shared" si="2"/>
        <v>2.0130302149885022</v>
      </c>
    </row>
    <row r="53" spans="2:7" x14ac:dyDescent="0.25">
      <c r="B53" s="1">
        <f>Pomiary!B53</f>
        <v>250</v>
      </c>
      <c r="C53" s="1">
        <f>Pomiary!C53</f>
        <v>1.8</v>
      </c>
      <c r="D53" s="3">
        <f>MAX(Pomiary!$C$3:$C$75)*(COS(Pomiary!B53*PI()/180)^2)</f>
        <v>0.35093333532153426</v>
      </c>
      <c r="F53" s="1">
        <f t="shared" si="1"/>
        <v>330</v>
      </c>
      <c r="G53" s="1">
        <f t="shared" si="2"/>
        <v>2.2499999999999987</v>
      </c>
    </row>
    <row r="54" spans="2:7" x14ac:dyDescent="0.25">
      <c r="B54" s="1">
        <f>Pomiary!B54</f>
        <v>255</v>
      </c>
      <c r="C54" s="1">
        <f>Pomiary!C54</f>
        <v>2.1</v>
      </c>
      <c r="D54" s="3">
        <f>MAX(Pomiary!$C$3:$C$75)*(COS(Pomiary!B54*PI()/180)^2)</f>
        <v>0.20096189432334183</v>
      </c>
      <c r="F54" s="1">
        <f t="shared" si="1"/>
        <v>335</v>
      </c>
      <c r="G54" s="1">
        <f t="shared" si="2"/>
        <v>2.4641814145298078</v>
      </c>
    </row>
    <row r="55" spans="2:7" x14ac:dyDescent="0.25">
      <c r="B55" s="1">
        <f>Pomiary!B55</f>
        <v>260</v>
      </c>
      <c r="C55" s="1">
        <f>Pomiary!C55</f>
        <v>2.4</v>
      </c>
      <c r="D55" s="3">
        <f>MAX(Pomiary!$C$3:$C$75)*(COS(Pomiary!B55*PI()/180)^2)</f>
        <v>9.0461068821137414E-2</v>
      </c>
      <c r="F55" s="1">
        <f t="shared" si="1"/>
        <v>340</v>
      </c>
      <c r="G55" s="1">
        <f t="shared" si="2"/>
        <v>2.6490666646784673</v>
      </c>
    </row>
    <row r="56" spans="2:7" x14ac:dyDescent="0.25">
      <c r="B56" s="1">
        <f>Pomiary!B56</f>
        <v>265</v>
      </c>
      <c r="C56" s="1">
        <f>Pomiary!C56</f>
        <v>2.6</v>
      </c>
      <c r="D56" s="3">
        <f>MAX(Pomiary!$C$3:$C$75)*(COS(Pomiary!B56*PI()/180)^2)</f>
        <v>2.2788370481687952E-2</v>
      </c>
      <c r="F56" s="1">
        <f t="shared" si="1"/>
        <v>345</v>
      </c>
      <c r="G56" s="1">
        <f t="shared" si="2"/>
        <v>2.799038105676658</v>
      </c>
    </row>
    <row r="57" spans="2:7" x14ac:dyDescent="0.25">
      <c r="B57" s="1">
        <f>Pomiary!B57</f>
        <v>270</v>
      </c>
      <c r="C57" s="1">
        <f>Pomiary!C57</f>
        <v>2.8</v>
      </c>
      <c r="D57" s="3">
        <f>MAX(Pomiary!$C$3:$C$75)*(COS(Pomiary!B57*PI()/180)^2)</f>
        <v>1.0131673971813608E-31</v>
      </c>
      <c r="F57" s="1">
        <f t="shared" si="1"/>
        <v>350</v>
      </c>
      <c r="G57" s="1">
        <f t="shared" si="2"/>
        <v>2.9095389311788615</v>
      </c>
    </row>
    <row r="58" spans="2:7" x14ac:dyDescent="0.25">
      <c r="B58" s="1">
        <f>Pomiary!B58</f>
        <v>275</v>
      </c>
      <c r="C58" s="1">
        <f>Pomiary!C58</f>
        <v>2.8</v>
      </c>
      <c r="D58" s="3">
        <f>MAX(Pomiary!$C$3:$C$75)*(COS(Pomiary!B58*PI()/180)^2)</f>
        <v>2.2788370481687761E-2</v>
      </c>
      <c r="F58" s="1">
        <f t="shared" si="1"/>
        <v>355</v>
      </c>
      <c r="G58" s="1">
        <f t="shared" si="2"/>
        <v>2.9772116295183122</v>
      </c>
    </row>
    <row r="59" spans="2:7" x14ac:dyDescent="0.25">
      <c r="B59" s="1">
        <f>Pomiary!B59</f>
        <v>280</v>
      </c>
      <c r="C59" s="1">
        <f>Pomiary!C59</f>
        <v>2.9</v>
      </c>
      <c r="D59" s="3">
        <f>MAX(Pomiary!$C$3:$C$75)*(COS(Pomiary!B59*PI()/180)^2)</f>
        <v>9.0461068821137025E-2</v>
      </c>
      <c r="F59" s="1">
        <f t="shared" si="1"/>
        <v>0</v>
      </c>
      <c r="G59" s="1">
        <f t="shared" si="2"/>
        <v>3</v>
      </c>
    </row>
    <row r="60" spans="2:7" x14ac:dyDescent="0.25">
      <c r="B60" s="1">
        <f>Pomiary!B60</f>
        <v>285</v>
      </c>
      <c r="C60" s="1">
        <f>Pomiary!C60</f>
        <v>2.9</v>
      </c>
      <c r="D60" s="3">
        <f>MAX(Pomiary!$C$3:$C$75)*(COS(Pomiary!B60*PI()/180)^2)</f>
        <v>0.2009618943233426</v>
      </c>
      <c r="F60" s="1">
        <f t="shared" si="1"/>
        <v>5</v>
      </c>
      <c r="G60" s="1">
        <f t="shared" si="2"/>
        <v>2.9772116295183122</v>
      </c>
    </row>
    <row r="61" spans="2:7" x14ac:dyDescent="0.25">
      <c r="B61" s="1">
        <f>Pomiary!B61</f>
        <v>290</v>
      </c>
      <c r="C61" s="1">
        <f>Pomiary!C61</f>
        <v>2.8</v>
      </c>
      <c r="D61" s="3">
        <f>MAX(Pomiary!$C$3:$C$75)*(COS(Pomiary!B61*PI()/180)^2)</f>
        <v>0.35093333532153176</v>
      </c>
      <c r="F61" s="1">
        <f t="shared" si="1"/>
        <v>10</v>
      </c>
      <c r="G61" s="1">
        <f t="shared" si="2"/>
        <v>2.9095389311788624</v>
      </c>
    </row>
    <row r="62" spans="2:7" x14ac:dyDescent="0.25">
      <c r="B62" s="1">
        <f>Pomiary!B62</f>
        <v>295</v>
      </c>
      <c r="C62" s="1">
        <f>Pomiary!C62</f>
        <v>2.7</v>
      </c>
      <c r="D62" s="3">
        <f>MAX(Pomiary!$C$3:$C$75)*(COS(Pomiary!B62*PI()/180)^2)</f>
        <v>0.53581858547019146</v>
      </c>
      <c r="F62" s="1">
        <f t="shared" si="1"/>
        <v>15</v>
      </c>
      <c r="G62" s="1">
        <f t="shared" si="2"/>
        <v>2.799038105676658</v>
      </c>
    </row>
    <row r="63" spans="2:7" x14ac:dyDescent="0.25">
      <c r="B63" s="1">
        <f>Pomiary!B63</f>
        <v>300</v>
      </c>
      <c r="C63" s="1">
        <f>Pomiary!C63</f>
        <v>2.5</v>
      </c>
      <c r="D63" s="3">
        <f>MAX(Pomiary!$C$3:$C$75)*(COS(Pomiary!B63*PI()/180)^2)</f>
        <v>0.75000000000000033</v>
      </c>
      <c r="F63" s="1">
        <f t="shared" si="1"/>
        <v>20</v>
      </c>
      <c r="G63" s="1">
        <f t="shared" si="2"/>
        <v>2.6490666646784673</v>
      </c>
    </row>
    <row r="64" spans="2:7" x14ac:dyDescent="0.25">
      <c r="B64" s="1">
        <f>Pomiary!B64</f>
        <v>305</v>
      </c>
      <c r="C64" s="1">
        <f>Pomiary!C64</f>
        <v>2.2999999999999998</v>
      </c>
      <c r="D64" s="3">
        <f>MAX(Pomiary!$C$3:$C$75)*(COS(Pomiary!B64*PI()/180)^2)</f>
        <v>0.98696978501149668</v>
      </c>
      <c r="F64" s="1">
        <f t="shared" si="1"/>
        <v>25</v>
      </c>
      <c r="G64" s="1">
        <f t="shared" si="2"/>
        <v>2.4641814145298087</v>
      </c>
    </row>
    <row r="65" spans="2:7" x14ac:dyDescent="0.25">
      <c r="B65" s="1">
        <f>Pomiary!B65</f>
        <v>310</v>
      </c>
      <c r="C65" s="1">
        <f>Pomiary!C65</f>
        <v>2</v>
      </c>
      <c r="D65" s="3">
        <f>MAX(Pomiary!$C$3:$C$75)*(COS(Pomiary!B65*PI()/180)^2)</f>
        <v>1.2395277334996042</v>
      </c>
      <c r="F65" s="1">
        <f t="shared" si="1"/>
        <v>30</v>
      </c>
      <c r="G65" s="1">
        <f t="shared" si="2"/>
        <v>2.2500000000000004</v>
      </c>
    </row>
    <row r="66" spans="2:7" x14ac:dyDescent="0.25">
      <c r="B66" s="1">
        <f>Pomiary!B66</f>
        <v>315</v>
      </c>
      <c r="C66" s="1">
        <f>Pomiary!C66</f>
        <v>1.7</v>
      </c>
      <c r="D66" s="3">
        <f>MAX(Pomiary!$C$3:$C$75)*(COS(Pomiary!B66*PI()/180)^2)</f>
        <v>1.4999999999999993</v>
      </c>
      <c r="F66" s="1">
        <f t="shared" si="1"/>
        <v>35</v>
      </c>
      <c r="G66" s="1">
        <f t="shared" si="2"/>
        <v>2.0130302149885031</v>
      </c>
    </row>
    <row r="67" spans="2:7" x14ac:dyDescent="0.25">
      <c r="B67" s="1">
        <f>Pomiary!B67</f>
        <v>320</v>
      </c>
      <c r="C67" s="1">
        <f>Pomiary!C67</f>
        <v>1.4</v>
      </c>
      <c r="D67" s="3">
        <f>MAX(Pomiary!$C$3:$C$75)*(COS(Pomiary!B67*PI()/180)^2)</f>
        <v>1.7604722665003945</v>
      </c>
      <c r="F67" s="1">
        <f t="shared" si="1"/>
        <v>40</v>
      </c>
      <c r="G67" s="1">
        <f t="shared" si="2"/>
        <v>1.7604722665003956</v>
      </c>
    </row>
    <row r="68" spans="2:7" x14ac:dyDescent="0.25">
      <c r="B68" s="1">
        <f>Pomiary!B68</f>
        <v>325</v>
      </c>
      <c r="C68" s="1">
        <f>Pomiary!C68</f>
        <v>1.1000000000000001</v>
      </c>
      <c r="D68" s="3">
        <f>MAX(Pomiary!$C$3:$C$75)*(COS(Pomiary!B68*PI()/180)^2)</f>
        <v>2.0130302149885022</v>
      </c>
      <c r="F68" s="1">
        <f t="shared" ref="F68:F75" si="3">MOD(B68+$E$2,360)</f>
        <v>45</v>
      </c>
      <c r="G68" s="1">
        <f t="shared" ref="G68:G75" si="4">MAX($C$3:$C$75)*(COS(F68*PI()/180)^2)</f>
        <v>1.5000000000000004</v>
      </c>
    </row>
    <row r="69" spans="2:7" x14ac:dyDescent="0.25">
      <c r="B69" s="1">
        <f>Pomiary!B69</f>
        <v>330</v>
      </c>
      <c r="C69" s="1">
        <f>Pomiary!C69</f>
        <v>0.9</v>
      </c>
      <c r="D69" s="3">
        <f>MAX(Pomiary!$C$3:$C$75)*(COS(Pomiary!B69*PI()/180)^2)</f>
        <v>2.2499999999999987</v>
      </c>
      <c r="F69" s="1">
        <f t="shared" si="3"/>
        <v>50</v>
      </c>
      <c r="G69" s="1">
        <f t="shared" si="4"/>
        <v>1.2395277334996044</v>
      </c>
    </row>
    <row r="70" spans="2:7" x14ac:dyDescent="0.25">
      <c r="B70" s="1">
        <f>Pomiary!B70</f>
        <v>335</v>
      </c>
      <c r="C70" s="1">
        <f>Pomiary!C70</f>
        <v>0.7</v>
      </c>
      <c r="D70" s="3">
        <f>MAX(Pomiary!$C$3:$C$75)*(COS(Pomiary!B70*PI()/180)^2)</f>
        <v>2.4641814145298078</v>
      </c>
      <c r="F70" s="1">
        <f t="shared" si="3"/>
        <v>55</v>
      </c>
      <c r="G70" s="1">
        <f t="shared" si="4"/>
        <v>0.98696978501149712</v>
      </c>
    </row>
    <row r="71" spans="2:7" x14ac:dyDescent="0.25">
      <c r="B71" s="1">
        <f>Pomiary!B71</f>
        <v>340</v>
      </c>
      <c r="C71" s="1">
        <f>Pomiary!C71</f>
        <v>0.5</v>
      </c>
      <c r="D71" s="3">
        <f>MAX(Pomiary!$C$3:$C$75)*(COS(Pomiary!B71*PI()/180)^2)</f>
        <v>2.6490666646784673</v>
      </c>
      <c r="F71" s="1">
        <f t="shared" si="3"/>
        <v>60</v>
      </c>
      <c r="G71" s="1">
        <f t="shared" si="4"/>
        <v>0.75000000000000033</v>
      </c>
    </row>
    <row r="72" spans="2:7" x14ac:dyDescent="0.25">
      <c r="B72" s="1">
        <f>Pomiary!B72</f>
        <v>345</v>
      </c>
      <c r="C72" s="1">
        <f>Pomiary!C72</f>
        <v>0.3</v>
      </c>
      <c r="D72" s="3">
        <f>MAX(Pomiary!$C$3:$C$75)*(COS(Pomiary!B72*PI()/180)^2)</f>
        <v>2.799038105676658</v>
      </c>
      <c r="F72" s="1">
        <f t="shared" si="3"/>
        <v>65</v>
      </c>
      <c r="G72" s="1">
        <f t="shared" si="4"/>
        <v>0.53581858547019101</v>
      </c>
    </row>
    <row r="73" spans="2:7" x14ac:dyDescent="0.25">
      <c r="B73" s="1">
        <f>Pomiary!B73</f>
        <v>350</v>
      </c>
      <c r="C73" s="1">
        <f>Pomiary!C73</f>
        <v>0.1</v>
      </c>
      <c r="D73" s="3">
        <f>MAX(Pomiary!$C$3:$C$75)*(COS(Pomiary!B73*PI()/180)^2)</f>
        <v>2.9095389311788615</v>
      </c>
      <c r="F73" s="1">
        <f t="shared" si="3"/>
        <v>70</v>
      </c>
      <c r="G73" s="1">
        <f t="shared" si="4"/>
        <v>0.35093333532153315</v>
      </c>
    </row>
    <row r="74" spans="2:7" x14ac:dyDescent="0.25">
      <c r="B74" s="1">
        <f>Pomiary!B74</f>
        <v>355</v>
      </c>
      <c r="C74" s="1">
        <f>Pomiary!C74</f>
        <v>0</v>
      </c>
      <c r="D74" s="3">
        <f>MAX(Pomiary!$C$3:$C$75)*(COS(Pomiary!B74*PI()/180)^2)</f>
        <v>2.9772116295183122</v>
      </c>
      <c r="F74" s="1">
        <f t="shared" si="3"/>
        <v>75</v>
      </c>
      <c r="G74" s="1">
        <f t="shared" si="4"/>
        <v>0.20096189432334199</v>
      </c>
    </row>
    <row r="75" spans="2:7" x14ac:dyDescent="0.25">
      <c r="B75" s="1">
        <f>Pomiary!B75</f>
        <v>360</v>
      </c>
      <c r="C75" s="1">
        <f>Pomiary!C75</f>
        <v>0</v>
      </c>
      <c r="D75" s="3">
        <f>MAX(Pomiary!$C$3:$C$75)*(COS(Pomiary!B75*PI()/180)^2)</f>
        <v>3</v>
      </c>
      <c r="F75" s="1">
        <f t="shared" si="3"/>
        <v>80</v>
      </c>
      <c r="G75" s="1">
        <f t="shared" si="4"/>
        <v>9.0461068821137497E-2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F02E-E4EB-49AD-8308-E18921FF162C}">
  <dimension ref="A1:I75"/>
  <sheetViews>
    <sheetView tabSelected="1" zoomScale="115" zoomScaleNormal="115" workbookViewId="0">
      <selection activeCell="H8" sqref="H8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16384" width="8.7109375" style="2"/>
  </cols>
  <sheetData>
    <row r="1" spans="1:9" x14ac:dyDescent="0.25">
      <c r="A1" s="2" t="s">
        <v>5</v>
      </c>
      <c r="E1" s="2" t="s">
        <v>4</v>
      </c>
    </row>
    <row r="2" spans="1:9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1" t="s">
        <v>2</v>
      </c>
      <c r="E2" s="2">
        <v>-80</v>
      </c>
      <c r="F2" s="1" t="str">
        <f>B2</f>
        <v>φ, ◦</v>
      </c>
      <c r="G2" s="1" t="str">
        <f t="shared" ref="G2" si="0">C2</f>
        <v>i, μA</v>
      </c>
    </row>
    <row r="3" spans="1:9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3">
        <f>MAX(Pomiary!$C$3:$C$75)*(COS(Pomiary!B3*PI()/180)^2)</f>
        <v>3</v>
      </c>
      <c r="F3" s="1">
        <f>MOD(B3+$E$2,360)</f>
        <v>280</v>
      </c>
      <c r="G3" s="1">
        <f>VLOOKUP(F3,$B$3:$C$75,2)</f>
        <v>2.9</v>
      </c>
    </row>
    <row r="4" spans="1:9" x14ac:dyDescent="0.25">
      <c r="B4" s="1">
        <f>Pomiary!B4</f>
        <v>5</v>
      </c>
      <c r="C4" s="1">
        <f>Pomiary!C4</f>
        <v>0</v>
      </c>
      <c r="D4" s="3">
        <f>MAX(Pomiary!$C$3:$C$75)*(COS(Pomiary!B4*PI()/180)^2)</f>
        <v>2.9772116295183122</v>
      </c>
      <c r="F4" s="1">
        <f t="shared" ref="F4:F67" si="1">MOD(B4+$E$2,360)</f>
        <v>285</v>
      </c>
      <c r="G4" s="1">
        <f>VLOOKUP(F4,$B$3:$C$75,2)</f>
        <v>2.9</v>
      </c>
    </row>
    <row r="5" spans="1:9" x14ac:dyDescent="0.25">
      <c r="B5" s="1">
        <f>Pomiary!B5</f>
        <v>10</v>
      </c>
      <c r="C5" s="1">
        <f>Pomiary!C5</f>
        <v>0</v>
      </c>
      <c r="D5" s="3">
        <f>MAX(Pomiary!$C$3:$C$75)*(COS(Pomiary!B5*PI()/180)^2)</f>
        <v>2.9095389311788624</v>
      </c>
      <c r="F5" s="1">
        <f t="shared" si="1"/>
        <v>290</v>
      </c>
      <c r="G5" s="1">
        <f>VLOOKUP(F5,$B$3:$C$75,2)</f>
        <v>2.8</v>
      </c>
    </row>
    <row r="6" spans="1:9" x14ac:dyDescent="0.25">
      <c r="B6" s="1">
        <f>Pomiary!B6</f>
        <v>15</v>
      </c>
      <c r="C6" s="1">
        <f>Pomiary!C6</f>
        <v>0</v>
      </c>
      <c r="D6" s="3">
        <f>MAX(Pomiary!$C$3:$C$75)*(COS(Pomiary!B6*PI()/180)^2)</f>
        <v>2.799038105676658</v>
      </c>
      <c r="F6" s="1">
        <f t="shared" si="1"/>
        <v>295</v>
      </c>
      <c r="G6" s="1">
        <f>VLOOKUP(F6,$B$3:$C$75,2)</f>
        <v>2.7</v>
      </c>
    </row>
    <row r="7" spans="1:9" x14ac:dyDescent="0.25">
      <c r="B7" s="1">
        <f>Pomiary!B7</f>
        <v>20</v>
      </c>
      <c r="C7" s="1">
        <f>Pomiary!C7</f>
        <v>0</v>
      </c>
      <c r="D7" s="3">
        <f>MAX(Pomiary!$C$3:$C$75)*(COS(Pomiary!B7*PI()/180)^2)</f>
        <v>2.6490666646784673</v>
      </c>
      <c r="F7" s="1">
        <f t="shared" si="1"/>
        <v>300</v>
      </c>
      <c r="G7" s="1">
        <f>VLOOKUP(F7,$B$3:$C$75,2)</f>
        <v>2.5</v>
      </c>
      <c r="I7" s="2" t="str">
        <f>_xlfn.CONCAT(FIXED(F11,RIGHT(TEXT(F12,"0,00E+00"),2)+1,TRUE),"(",LEFT(F12*10^LEN(F12),2),")")</f>
        <v>320,000(32)</v>
      </c>
    </row>
    <row r="8" spans="1:9" x14ac:dyDescent="0.25">
      <c r="B8" s="1">
        <f>Pomiary!B8</f>
        <v>25</v>
      </c>
      <c r="C8" s="1">
        <f>Pomiary!C8</f>
        <v>0</v>
      </c>
      <c r="D8" s="3">
        <f>MAX(Pomiary!$C$3:$C$75)*(COS(Pomiary!B8*PI()/180)^2)</f>
        <v>2.4641814145298087</v>
      </c>
      <c r="F8" s="1">
        <f t="shared" si="1"/>
        <v>305</v>
      </c>
      <c r="G8" s="1">
        <f>VLOOKUP(F8,$B$3:$C$75,2)</f>
        <v>2.2999999999999998</v>
      </c>
    </row>
    <row r="9" spans="1:9" x14ac:dyDescent="0.25">
      <c r="B9" s="1">
        <f>Pomiary!B9</f>
        <v>30</v>
      </c>
      <c r="C9" s="1">
        <f>Pomiary!C9</f>
        <v>0.1</v>
      </c>
      <c r="D9" s="3">
        <f>MAX(Pomiary!$C$3:$C$75)*(COS(Pomiary!B9*PI()/180)^2)</f>
        <v>2.2500000000000004</v>
      </c>
      <c r="F9" s="1">
        <f t="shared" si="1"/>
        <v>310</v>
      </c>
      <c r="G9" s="1">
        <f>VLOOKUP(F9,$B$3:$C$75,2)</f>
        <v>2</v>
      </c>
    </row>
    <row r="10" spans="1:9" x14ac:dyDescent="0.25">
      <c r="B10" s="1">
        <f>Pomiary!B10</f>
        <v>35</v>
      </c>
      <c r="C10" s="1">
        <f>Pomiary!C10</f>
        <v>0.2</v>
      </c>
      <c r="D10" s="3">
        <f>MAX(Pomiary!$C$3:$C$75)*(COS(Pomiary!B10*PI()/180)^2)</f>
        <v>2.0130302149885031</v>
      </c>
      <c r="F10" s="1">
        <f t="shared" si="1"/>
        <v>315</v>
      </c>
      <c r="G10" s="1">
        <f>VLOOKUP(F10,$B$3:$C$75,2)</f>
        <v>1.7</v>
      </c>
    </row>
    <row r="11" spans="1:9" x14ac:dyDescent="0.25">
      <c r="B11" s="1">
        <f>Pomiary!B11</f>
        <v>40</v>
      </c>
      <c r="C11" s="1">
        <f>Pomiary!C11</f>
        <v>0.3</v>
      </c>
      <c r="D11" s="3">
        <f>MAX(Pomiary!$C$3:$C$75)*(COS(Pomiary!B11*PI()/180)^2)</f>
        <v>1.7604722665003956</v>
      </c>
      <c r="F11" s="1">
        <f t="shared" si="1"/>
        <v>320</v>
      </c>
      <c r="G11" s="1">
        <f>VLOOKUP(F11,$B$3:$C$75,2)</f>
        <v>1.4</v>
      </c>
    </row>
    <row r="12" spans="1:9" x14ac:dyDescent="0.25">
      <c r="B12" s="1">
        <f>Pomiary!B12</f>
        <v>45</v>
      </c>
      <c r="C12" s="1">
        <f>Pomiary!C12</f>
        <v>0.5</v>
      </c>
      <c r="D12" s="3">
        <f>MAX(Pomiary!$C$3:$C$75)*(COS(Pomiary!B12*PI()/180)^2)</f>
        <v>1.5000000000000004</v>
      </c>
      <c r="F12" s="1">
        <f t="shared" si="1"/>
        <v>325</v>
      </c>
      <c r="G12" s="1">
        <f>VLOOKUP(F12,$B$3:$C$75,2)</f>
        <v>1.1000000000000001</v>
      </c>
    </row>
    <row r="13" spans="1:9" x14ac:dyDescent="0.25">
      <c r="B13" s="1">
        <f>Pomiary!B13</f>
        <v>50</v>
      </c>
      <c r="C13" s="1">
        <f>Pomiary!C13</f>
        <v>0.7</v>
      </c>
      <c r="D13" s="3">
        <f>MAX(Pomiary!$C$3:$C$75)*(COS(Pomiary!B13*PI()/180)^2)</f>
        <v>1.2395277334996044</v>
      </c>
      <c r="F13" s="1">
        <f t="shared" si="1"/>
        <v>330</v>
      </c>
      <c r="G13" s="1">
        <f>VLOOKUP(F13,$B$3:$C$75,2)</f>
        <v>0.9</v>
      </c>
    </row>
    <row r="14" spans="1:9" x14ac:dyDescent="0.25">
      <c r="B14" s="1">
        <f>Pomiary!B14</f>
        <v>55</v>
      </c>
      <c r="C14" s="1">
        <f>Pomiary!C14</f>
        <v>1</v>
      </c>
      <c r="D14" s="3">
        <f>MAX(Pomiary!$C$3:$C$75)*(COS(Pomiary!B14*PI()/180)^2)</f>
        <v>0.98696978501149712</v>
      </c>
      <c r="F14" s="1">
        <f t="shared" si="1"/>
        <v>335</v>
      </c>
      <c r="G14" s="1">
        <f>VLOOKUP(F14,$B$3:$C$75,2)</f>
        <v>0.7</v>
      </c>
    </row>
    <row r="15" spans="1:9" x14ac:dyDescent="0.25">
      <c r="B15" s="1">
        <f>Pomiary!B15</f>
        <v>60</v>
      </c>
      <c r="C15" s="1">
        <f>Pomiary!C15</f>
        <v>1.3</v>
      </c>
      <c r="D15" s="3">
        <f>MAX(Pomiary!$C$3:$C$75)*(COS(Pomiary!B15*PI()/180)^2)</f>
        <v>0.75000000000000033</v>
      </c>
      <c r="F15" s="1">
        <f t="shared" si="1"/>
        <v>340</v>
      </c>
      <c r="G15" s="1">
        <f>VLOOKUP(F15,$B$3:$C$75,2)</f>
        <v>0.5</v>
      </c>
    </row>
    <row r="16" spans="1:9" x14ac:dyDescent="0.25">
      <c r="B16" s="1">
        <f>Pomiary!B16</f>
        <v>65</v>
      </c>
      <c r="C16" s="1">
        <f>Pomiary!C16</f>
        <v>1.6</v>
      </c>
      <c r="D16" s="3">
        <f>MAX(Pomiary!$C$3:$C$75)*(COS(Pomiary!B16*PI()/180)^2)</f>
        <v>0.53581858547019101</v>
      </c>
      <c r="F16" s="1">
        <f t="shared" si="1"/>
        <v>345</v>
      </c>
      <c r="G16" s="1">
        <f>VLOOKUP(F16,$B$3:$C$75,2)</f>
        <v>0.3</v>
      </c>
    </row>
    <row r="17" spans="2:7" x14ac:dyDescent="0.25">
      <c r="B17" s="1">
        <f>Pomiary!B17</f>
        <v>70</v>
      </c>
      <c r="C17" s="1">
        <f>Pomiary!C17</f>
        <v>1.9</v>
      </c>
      <c r="D17" s="3">
        <f>MAX(Pomiary!$C$3:$C$75)*(COS(Pomiary!B17*PI()/180)^2)</f>
        <v>0.35093333532153315</v>
      </c>
      <c r="F17" s="1">
        <f t="shared" si="1"/>
        <v>350</v>
      </c>
      <c r="G17" s="1">
        <f>VLOOKUP(F17,$B$3:$C$75,2)</f>
        <v>0.1</v>
      </c>
    </row>
    <row r="18" spans="2:7" x14ac:dyDescent="0.25">
      <c r="B18" s="1">
        <f>Pomiary!B18</f>
        <v>75</v>
      </c>
      <c r="C18" s="1">
        <f>Pomiary!C18</f>
        <v>2.2000000000000002</v>
      </c>
      <c r="D18" s="3">
        <f>MAX(Pomiary!$C$3:$C$75)*(COS(Pomiary!B18*PI()/180)^2)</f>
        <v>0.20096189432334199</v>
      </c>
      <c r="F18" s="1">
        <f t="shared" si="1"/>
        <v>355</v>
      </c>
      <c r="G18" s="1">
        <f>VLOOKUP(F18,$B$3:$C$75,2)</f>
        <v>0</v>
      </c>
    </row>
    <row r="19" spans="2:7" x14ac:dyDescent="0.25">
      <c r="B19" s="1">
        <f>Pomiary!B19</f>
        <v>80</v>
      </c>
      <c r="C19" s="1">
        <f>Pomiary!C19</f>
        <v>2.5</v>
      </c>
      <c r="D19" s="3">
        <f>MAX(Pomiary!$C$3:$C$75)*(COS(Pomiary!B19*PI()/180)^2)</f>
        <v>9.0461068821137497E-2</v>
      </c>
      <c r="F19" s="1">
        <f t="shared" si="1"/>
        <v>0</v>
      </c>
      <c r="G19" s="1">
        <f>VLOOKUP(F19,$B$3:$C$75,2)</f>
        <v>0</v>
      </c>
    </row>
    <row r="20" spans="2:7" x14ac:dyDescent="0.25">
      <c r="B20" s="1">
        <f>Pomiary!B20</f>
        <v>85</v>
      </c>
      <c r="C20" s="1">
        <f>Pomiary!C20</f>
        <v>2.7</v>
      </c>
      <c r="D20" s="3">
        <f>MAX(Pomiary!$C$3:$C$75)*(COS(Pomiary!B20*PI()/180)^2)</f>
        <v>2.2788370481687893E-2</v>
      </c>
      <c r="F20" s="1">
        <f t="shared" si="1"/>
        <v>5</v>
      </c>
      <c r="G20" s="1">
        <f>VLOOKUP(F20,$B$3:$C$75,2)</f>
        <v>0</v>
      </c>
    </row>
    <row r="21" spans="2:7" x14ac:dyDescent="0.25">
      <c r="B21" s="1">
        <f>Pomiary!B21</f>
        <v>90</v>
      </c>
      <c r="C21" s="1">
        <f>Pomiary!C21</f>
        <v>2.8</v>
      </c>
      <c r="D21" s="3">
        <f>MAX(Pomiary!$C$3:$C$75)*(COS(Pomiary!B21*PI()/180)^2)</f>
        <v>1.1257415524237342E-32</v>
      </c>
      <c r="F21" s="1">
        <f t="shared" si="1"/>
        <v>10</v>
      </c>
      <c r="G21" s="1">
        <f>VLOOKUP(F21,$B$3:$C$75,2)</f>
        <v>0</v>
      </c>
    </row>
    <row r="22" spans="2:7" x14ac:dyDescent="0.25">
      <c r="B22" s="1">
        <f>Pomiary!B22</f>
        <v>95</v>
      </c>
      <c r="C22" s="1">
        <f>Pomiary!C22</f>
        <v>3</v>
      </c>
      <c r="D22" s="3">
        <f>MAX(Pomiary!$C$3:$C$75)*(COS(Pomiary!B22*PI()/180)^2)</f>
        <v>2.2788370481687942E-2</v>
      </c>
      <c r="F22" s="1">
        <f t="shared" si="1"/>
        <v>15</v>
      </c>
      <c r="G22" s="1">
        <f>VLOOKUP(F22,$B$3:$C$75,2)</f>
        <v>0</v>
      </c>
    </row>
    <row r="23" spans="2:7" x14ac:dyDescent="0.25">
      <c r="B23" s="1">
        <f>Pomiary!B23</f>
        <v>100</v>
      </c>
      <c r="C23" s="1">
        <f>Pomiary!C23</f>
        <v>3</v>
      </c>
      <c r="D23" s="3">
        <f>MAX(Pomiary!$C$3:$C$75)*(COS(Pomiary!B23*PI()/180)^2)</f>
        <v>9.0461068821137386E-2</v>
      </c>
      <c r="F23" s="1">
        <f t="shared" si="1"/>
        <v>20</v>
      </c>
      <c r="G23" s="1">
        <f>VLOOKUP(F23,$B$3:$C$75,2)</f>
        <v>0</v>
      </c>
    </row>
    <row r="24" spans="2:7" x14ac:dyDescent="0.25">
      <c r="B24" s="1">
        <f>Pomiary!B24</f>
        <v>105</v>
      </c>
      <c r="C24" s="1">
        <f>Pomiary!C24</f>
        <v>3</v>
      </c>
      <c r="D24" s="3">
        <f>MAX(Pomiary!$C$3:$C$75)*(COS(Pomiary!B24*PI()/180)^2)</f>
        <v>0.20096189432334216</v>
      </c>
      <c r="F24" s="1">
        <f t="shared" si="1"/>
        <v>25</v>
      </c>
      <c r="G24" s="1">
        <f>VLOOKUP(F24,$B$3:$C$75,2)</f>
        <v>0</v>
      </c>
    </row>
    <row r="25" spans="2:7" x14ac:dyDescent="0.25">
      <c r="B25" s="1">
        <f>Pomiary!B25</f>
        <v>110</v>
      </c>
      <c r="C25" s="1">
        <f>Pomiary!C25</f>
        <v>2.9</v>
      </c>
      <c r="D25" s="3">
        <f>MAX(Pomiary!$C$3:$C$75)*(COS(Pomiary!B25*PI()/180)^2)</f>
        <v>0.35093333532153292</v>
      </c>
      <c r="F25" s="1">
        <f t="shared" si="1"/>
        <v>30</v>
      </c>
      <c r="G25" s="1">
        <f>VLOOKUP(F25,$B$3:$C$75,2)</f>
        <v>0.1</v>
      </c>
    </row>
    <row r="26" spans="2:7" x14ac:dyDescent="0.25">
      <c r="B26" s="1">
        <f>Pomiary!B26</f>
        <v>115</v>
      </c>
      <c r="C26" s="1">
        <f>Pomiary!C26</f>
        <v>2.8</v>
      </c>
      <c r="D26" s="3">
        <f>MAX(Pomiary!$C$3:$C$75)*(COS(Pomiary!B26*PI()/180)^2)</f>
        <v>0.53581858547019068</v>
      </c>
      <c r="F26" s="1">
        <f t="shared" si="1"/>
        <v>35</v>
      </c>
      <c r="G26" s="1">
        <f>VLOOKUP(F26,$B$3:$C$75,2)</f>
        <v>0.2</v>
      </c>
    </row>
    <row r="27" spans="2:7" x14ac:dyDescent="0.25">
      <c r="B27" s="1">
        <f>Pomiary!B27</f>
        <v>120</v>
      </c>
      <c r="C27" s="1">
        <f>Pomiary!C27</f>
        <v>2.6</v>
      </c>
      <c r="D27" s="3">
        <f>MAX(Pomiary!$C$3:$C$75)*(COS(Pomiary!B27*PI()/180)^2)</f>
        <v>0.74999999999999933</v>
      </c>
      <c r="F27" s="1">
        <f t="shared" si="1"/>
        <v>40</v>
      </c>
      <c r="G27" s="1">
        <f>VLOOKUP(F27,$B$3:$C$75,2)</f>
        <v>0.3</v>
      </c>
    </row>
    <row r="28" spans="2:7" x14ac:dyDescent="0.25">
      <c r="B28" s="1">
        <f>Pomiary!B28</f>
        <v>125</v>
      </c>
      <c r="C28" s="1">
        <f>Pomiary!C28</f>
        <v>2.2999999999999998</v>
      </c>
      <c r="D28" s="3">
        <f>MAX(Pomiary!$C$3:$C$75)*(COS(Pomiary!B28*PI()/180)^2)</f>
        <v>0.98696978501149601</v>
      </c>
      <c r="F28" s="1">
        <f t="shared" si="1"/>
        <v>45</v>
      </c>
      <c r="G28" s="1">
        <f>VLOOKUP(F28,$B$3:$C$75,2)</f>
        <v>0.5</v>
      </c>
    </row>
    <row r="29" spans="2:7" x14ac:dyDescent="0.25">
      <c r="B29" s="1">
        <f>Pomiary!B29</f>
        <v>130</v>
      </c>
      <c r="C29" s="1">
        <f>Pomiary!C29</f>
        <v>2</v>
      </c>
      <c r="D29" s="3">
        <f>MAX(Pomiary!$C$3:$C$75)*(COS(Pomiary!B29*PI()/180)^2)</f>
        <v>1.2395277334996044</v>
      </c>
      <c r="F29" s="1">
        <f t="shared" si="1"/>
        <v>50</v>
      </c>
      <c r="G29" s="1">
        <f>VLOOKUP(F29,$B$3:$C$75,2)</f>
        <v>0.7</v>
      </c>
    </row>
    <row r="30" spans="2:7" x14ac:dyDescent="0.25">
      <c r="B30" s="1">
        <f>Pomiary!B30</f>
        <v>135</v>
      </c>
      <c r="C30" s="1">
        <f>Pomiary!C30</f>
        <v>1.7</v>
      </c>
      <c r="D30" s="3">
        <f>MAX(Pomiary!$C$3:$C$75)*(COS(Pomiary!B30*PI()/180)^2)</f>
        <v>1.4999999999999996</v>
      </c>
      <c r="F30" s="1">
        <f t="shared" si="1"/>
        <v>55</v>
      </c>
      <c r="G30" s="1">
        <f>VLOOKUP(F30,$B$3:$C$75,2)</f>
        <v>1</v>
      </c>
    </row>
    <row r="31" spans="2:7" x14ac:dyDescent="0.25">
      <c r="B31" s="1">
        <f>Pomiary!B31</f>
        <v>140</v>
      </c>
      <c r="C31" s="1">
        <f>Pomiary!C31</f>
        <v>1.5</v>
      </c>
      <c r="D31" s="3">
        <f>MAX(Pomiary!$C$3:$C$75)*(COS(Pomiary!B31*PI()/180)^2)</f>
        <v>1.7604722665003947</v>
      </c>
      <c r="F31" s="1">
        <f t="shared" si="1"/>
        <v>60</v>
      </c>
      <c r="G31" s="1">
        <f>VLOOKUP(F31,$B$3:$C$75,2)</f>
        <v>1.3</v>
      </c>
    </row>
    <row r="32" spans="2:7" x14ac:dyDescent="0.25">
      <c r="B32" s="1">
        <f>Pomiary!B32</f>
        <v>145</v>
      </c>
      <c r="C32" s="1">
        <f>Pomiary!C32</f>
        <v>1.2</v>
      </c>
      <c r="D32" s="3">
        <f>MAX(Pomiary!$C$3:$C$75)*(COS(Pomiary!B32*PI()/180)^2)</f>
        <v>2.0130302149885022</v>
      </c>
      <c r="F32" s="1">
        <f t="shared" si="1"/>
        <v>65</v>
      </c>
      <c r="G32" s="1">
        <f>VLOOKUP(F32,$B$3:$C$75,2)</f>
        <v>1.6</v>
      </c>
    </row>
    <row r="33" spans="2:7" x14ac:dyDescent="0.25">
      <c r="B33" s="1">
        <f>Pomiary!B33</f>
        <v>150</v>
      </c>
      <c r="C33" s="1">
        <f>Pomiary!C33</f>
        <v>0.9</v>
      </c>
      <c r="D33" s="3">
        <f>MAX(Pomiary!$C$3:$C$75)*(COS(Pomiary!B33*PI()/180)^2)</f>
        <v>2.2500000000000004</v>
      </c>
      <c r="F33" s="1">
        <f t="shared" si="1"/>
        <v>70</v>
      </c>
      <c r="G33" s="1">
        <f>VLOOKUP(F33,$B$3:$C$75,2)</f>
        <v>1.9</v>
      </c>
    </row>
    <row r="34" spans="2:7" x14ac:dyDescent="0.25">
      <c r="B34" s="1">
        <f>Pomiary!B34</f>
        <v>155</v>
      </c>
      <c r="C34" s="1">
        <f>Pomiary!C34</f>
        <v>0.7</v>
      </c>
      <c r="D34" s="3">
        <f>MAX(Pomiary!$C$3:$C$75)*(COS(Pomiary!B34*PI()/180)^2)</f>
        <v>2.4641814145298087</v>
      </c>
      <c r="F34" s="1">
        <f t="shared" si="1"/>
        <v>75</v>
      </c>
      <c r="G34" s="1">
        <f>VLOOKUP(F34,$B$3:$C$75,2)</f>
        <v>2.2000000000000002</v>
      </c>
    </row>
    <row r="35" spans="2:7" x14ac:dyDescent="0.25">
      <c r="B35" s="1">
        <f>Pomiary!B35</f>
        <v>160</v>
      </c>
      <c r="C35" s="1">
        <f>Pomiary!C35</f>
        <v>0.4</v>
      </c>
      <c r="D35" s="3">
        <f>MAX(Pomiary!$C$3:$C$75)*(COS(Pomiary!B35*PI()/180)^2)</f>
        <v>2.6490666646784664</v>
      </c>
      <c r="F35" s="1">
        <f t="shared" si="1"/>
        <v>80</v>
      </c>
      <c r="G35" s="1">
        <f>VLOOKUP(F35,$B$3:$C$75,2)</f>
        <v>2.5</v>
      </c>
    </row>
    <row r="36" spans="2:7" x14ac:dyDescent="0.25">
      <c r="B36" s="1">
        <f>Pomiary!B36</f>
        <v>165</v>
      </c>
      <c r="C36" s="1">
        <f>Pomiary!C36</f>
        <v>0.3</v>
      </c>
      <c r="D36" s="3">
        <f>MAX(Pomiary!$C$3:$C$75)*(COS(Pomiary!B36*PI()/180)^2)</f>
        <v>2.7990381056766576</v>
      </c>
      <c r="F36" s="1">
        <f t="shared" si="1"/>
        <v>85</v>
      </c>
      <c r="G36" s="1">
        <f>VLOOKUP(F36,$B$3:$C$75,2)</f>
        <v>2.7</v>
      </c>
    </row>
    <row r="37" spans="2:7" x14ac:dyDescent="0.25">
      <c r="B37" s="1">
        <f>Pomiary!B37</f>
        <v>170</v>
      </c>
      <c r="C37" s="1">
        <f>Pomiary!C37</f>
        <v>0.1</v>
      </c>
      <c r="D37" s="3">
        <f>MAX(Pomiary!$C$3:$C$75)*(COS(Pomiary!B37*PI()/180)^2)</f>
        <v>2.9095389311788624</v>
      </c>
      <c r="F37" s="1">
        <f t="shared" si="1"/>
        <v>90</v>
      </c>
      <c r="G37" s="1">
        <f>VLOOKUP(F37,$B$3:$C$75,2)</f>
        <v>2.8</v>
      </c>
    </row>
    <row r="38" spans="2:7" x14ac:dyDescent="0.25">
      <c r="B38" s="1">
        <f>Pomiary!B38</f>
        <v>175</v>
      </c>
      <c r="C38" s="1">
        <f>Pomiary!C38</f>
        <v>0</v>
      </c>
      <c r="D38" s="3">
        <f>MAX(Pomiary!$C$3:$C$75)*(COS(Pomiary!B38*PI()/180)^2)</f>
        <v>2.9772116295183122</v>
      </c>
      <c r="F38" s="1">
        <f t="shared" si="1"/>
        <v>95</v>
      </c>
      <c r="G38" s="1">
        <f>VLOOKUP(F38,$B$3:$C$75,2)</f>
        <v>3</v>
      </c>
    </row>
    <row r="39" spans="2:7" x14ac:dyDescent="0.25">
      <c r="B39" s="1">
        <f>Pomiary!B39</f>
        <v>180</v>
      </c>
      <c r="C39" s="1">
        <f>Pomiary!C39</f>
        <v>0</v>
      </c>
      <c r="D39" s="3">
        <f>MAX(Pomiary!$C$3:$C$75)*(COS(Pomiary!B39*PI()/180)^2)</f>
        <v>3</v>
      </c>
      <c r="F39" s="1">
        <f t="shared" si="1"/>
        <v>100</v>
      </c>
      <c r="G39" s="1">
        <f>VLOOKUP(F39,$B$3:$C$75,2)</f>
        <v>3</v>
      </c>
    </row>
    <row r="40" spans="2:7" x14ac:dyDescent="0.25">
      <c r="B40" s="1">
        <f>Pomiary!B40</f>
        <v>185</v>
      </c>
      <c r="C40" s="1">
        <f>Pomiary!C40</f>
        <v>0</v>
      </c>
      <c r="D40" s="3">
        <f>MAX(Pomiary!$C$3:$C$75)*(COS(Pomiary!B40*PI()/180)^2)</f>
        <v>2.9772116295183122</v>
      </c>
      <c r="F40" s="1">
        <f t="shared" si="1"/>
        <v>105</v>
      </c>
      <c r="G40" s="1">
        <f>VLOOKUP(F40,$B$3:$C$75,2)</f>
        <v>3</v>
      </c>
    </row>
    <row r="41" spans="2:7" x14ac:dyDescent="0.25">
      <c r="B41" s="1">
        <f>Pomiary!B41</f>
        <v>190</v>
      </c>
      <c r="C41" s="1">
        <f>Pomiary!C41</f>
        <v>0</v>
      </c>
      <c r="D41" s="3">
        <f>MAX(Pomiary!$C$3:$C$75)*(COS(Pomiary!B41*PI()/180)^2)</f>
        <v>2.9095389311788624</v>
      </c>
      <c r="F41" s="1">
        <f t="shared" si="1"/>
        <v>110</v>
      </c>
      <c r="G41" s="1">
        <f>VLOOKUP(F41,$B$3:$C$75,2)</f>
        <v>2.9</v>
      </c>
    </row>
    <row r="42" spans="2:7" x14ac:dyDescent="0.25">
      <c r="B42" s="1">
        <f>Pomiary!B42</f>
        <v>195</v>
      </c>
      <c r="C42" s="1">
        <f>Pomiary!C42</f>
        <v>0</v>
      </c>
      <c r="D42" s="3">
        <f>MAX(Pomiary!$C$3:$C$75)*(COS(Pomiary!B42*PI()/180)^2)</f>
        <v>2.7990381056766589</v>
      </c>
      <c r="F42" s="1">
        <f t="shared" si="1"/>
        <v>115</v>
      </c>
      <c r="G42" s="1">
        <f>VLOOKUP(F42,$B$3:$C$75,2)</f>
        <v>2.8</v>
      </c>
    </row>
    <row r="43" spans="2:7" x14ac:dyDescent="0.25">
      <c r="B43" s="1">
        <f>Pomiary!B43</f>
        <v>200</v>
      </c>
      <c r="C43" s="1">
        <f>Pomiary!C43</f>
        <v>0</v>
      </c>
      <c r="D43" s="3">
        <f>MAX(Pomiary!$C$3:$C$75)*(COS(Pomiary!B43*PI()/180)^2)</f>
        <v>2.6490666646784673</v>
      </c>
      <c r="F43" s="1">
        <f t="shared" si="1"/>
        <v>120</v>
      </c>
      <c r="G43" s="1">
        <f>VLOOKUP(F43,$B$3:$C$75,2)</f>
        <v>2.6</v>
      </c>
    </row>
    <row r="44" spans="2:7" x14ac:dyDescent="0.25">
      <c r="B44" s="1">
        <f>Pomiary!B44</f>
        <v>205</v>
      </c>
      <c r="C44" s="1">
        <f>Pomiary!C44</f>
        <v>0</v>
      </c>
      <c r="D44" s="3">
        <f>MAX(Pomiary!$C$3:$C$75)*(COS(Pomiary!B44*PI()/180)^2)</f>
        <v>2.4641814145298095</v>
      </c>
      <c r="F44" s="1">
        <f t="shared" si="1"/>
        <v>125</v>
      </c>
      <c r="G44" s="1">
        <f>VLOOKUP(F44,$B$3:$C$75,2)</f>
        <v>2.2999999999999998</v>
      </c>
    </row>
    <row r="45" spans="2:7" x14ac:dyDescent="0.25">
      <c r="B45" s="1">
        <f>Pomiary!B45</f>
        <v>210</v>
      </c>
      <c r="C45" s="1">
        <f>Pomiary!C45</f>
        <v>0.1</v>
      </c>
      <c r="D45" s="3">
        <f>MAX(Pomiary!$C$3:$C$75)*(COS(Pomiary!B45*PI()/180)^2)</f>
        <v>2.2499999999999996</v>
      </c>
      <c r="F45" s="1">
        <f t="shared" si="1"/>
        <v>130</v>
      </c>
      <c r="G45" s="1">
        <f>VLOOKUP(F45,$B$3:$C$75,2)</f>
        <v>2</v>
      </c>
    </row>
    <row r="46" spans="2:7" x14ac:dyDescent="0.25">
      <c r="B46" s="1">
        <f>Pomiary!B46</f>
        <v>215</v>
      </c>
      <c r="C46" s="1">
        <f>Pomiary!C46</f>
        <v>0.2</v>
      </c>
      <c r="D46" s="3">
        <f>MAX(Pomiary!$C$3:$C$75)*(COS(Pomiary!B46*PI()/180)^2)</f>
        <v>2.0130302149885044</v>
      </c>
      <c r="F46" s="1">
        <f t="shared" si="1"/>
        <v>135</v>
      </c>
      <c r="G46" s="1">
        <f>VLOOKUP(F46,$B$3:$C$75,2)</f>
        <v>1.7</v>
      </c>
    </row>
    <row r="47" spans="2:7" x14ac:dyDescent="0.25">
      <c r="B47" s="1">
        <f>Pomiary!B47</f>
        <v>220</v>
      </c>
      <c r="C47" s="1">
        <f>Pomiary!C47</f>
        <v>0.3</v>
      </c>
      <c r="D47" s="3">
        <f>MAX(Pomiary!$C$3:$C$75)*(COS(Pomiary!B47*PI()/180)^2)</f>
        <v>1.7604722665003956</v>
      </c>
      <c r="F47" s="1">
        <f t="shared" si="1"/>
        <v>140</v>
      </c>
      <c r="G47" s="1">
        <f>VLOOKUP(F47,$B$3:$C$75,2)</f>
        <v>1.5</v>
      </c>
    </row>
    <row r="48" spans="2:7" x14ac:dyDescent="0.25">
      <c r="B48" s="1">
        <f>Pomiary!B48</f>
        <v>225</v>
      </c>
      <c r="C48" s="1">
        <f>Pomiary!C48</f>
        <v>0.4</v>
      </c>
      <c r="D48" s="3">
        <f>MAX(Pomiary!$C$3:$C$75)*(COS(Pomiary!B48*PI()/180)^2)</f>
        <v>1.5000000000000007</v>
      </c>
      <c r="F48" s="1">
        <f t="shared" si="1"/>
        <v>145</v>
      </c>
      <c r="G48" s="1">
        <f>VLOOKUP(F48,$B$3:$C$75,2)</f>
        <v>1.2</v>
      </c>
    </row>
    <row r="49" spans="2:7" x14ac:dyDescent="0.25">
      <c r="B49" s="1">
        <f>Pomiary!B49</f>
        <v>230</v>
      </c>
      <c r="C49" s="1">
        <f>Pomiary!C49</f>
        <v>0.7</v>
      </c>
      <c r="D49" s="3">
        <f>MAX(Pomiary!$C$3:$C$75)*(COS(Pomiary!B49*PI()/180)^2)</f>
        <v>1.2395277334996051</v>
      </c>
      <c r="F49" s="1">
        <f t="shared" si="1"/>
        <v>150</v>
      </c>
      <c r="G49" s="1">
        <f>VLOOKUP(F49,$B$3:$C$75,2)</f>
        <v>0.9</v>
      </c>
    </row>
    <row r="50" spans="2:7" x14ac:dyDescent="0.25">
      <c r="B50" s="1">
        <f>Pomiary!B50</f>
        <v>235</v>
      </c>
      <c r="C50" s="1">
        <f>Pomiary!C50</f>
        <v>0.9</v>
      </c>
      <c r="D50" s="3">
        <f>MAX(Pomiary!$C$3:$C$75)*(COS(Pomiary!B50*PI()/180)^2)</f>
        <v>0.98696978501149779</v>
      </c>
      <c r="F50" s="1">
        <f t="shared" si="1"/>
        <v>155</v>
      </c>
      <c r="G50" s="1">
        <f>VLOOKUP(F50,$B$3:$C$75,2)</f>
        <v>0.7</v>
      </c>
    </row>
    <row r="51" spans="2:7" x14ac:dyDescent="0.25">
      <c r="B51" s="1">
        <f>Pomiary!B51</f>
        <v>240</v>
      </c>
      <c r="C51" s="1">
        <f>Pomiary!C51</f>
        <v>1.2</v>
      </c>
      <c r="D51" s="3">
        <f>MAX(Pomiary!$C$3:$C$75)*(COS(Pomiary!B51*PI()/180)^2)</f>
        <v>0.75000000000000133</v>
      </c>
      <c r="F51" s="1">
        <f t="shared" si="1"/>
        <v>160</v>
      </c>
      <c r="G51" s="1">
        <f>VLOOKUP(F51,$B$3:$C$75,2)</f>
        <v>0.4</v>
      </c>
    </row>
    <row r="52" spans="2:7" x14ac:dyDescent="0.25">
      <c r="B52" s="1">
        <f>Pomiary!B52</f>
        <v>245</v>
      </c>
      <c r="C52" s="1">
        <f>Pomiary!C52</f>
        <v>1.5</v>
      </c>
      <c r="D52" s="3">
        <f>MAX(Pomiary!$C$3:$C$75)*(COS(Pomiary!B52*PI()/180)^2)</f>
        <v>0.53581858547019223</v>
      </c>
      <c r="F52" s="1">
        <f t="shared" si="1"/>
        <v>165</v>
      </c>
      <c r="G52" s="1">
        <f>VLOOKUP(F52,$B$3:$C$75,2)</f>
        <v>0.3</v>
      </c>
    </row>
    <row r="53" spans="2:7" x14ac:dyDescent="0.25">
      <c r="B53" s="1">
        <f>Pomiary!B53</f>
        <v>250</v>
      </c>
      <c r="C53" s="1">
        <f>Pomiary!C53</f>
        <v>1.8</v>
      </c>
      <c r="D53" s="3">
        <f>MAX(Pomiary!$C$3:$C$75)*(COS(Pomiary!B53*PI()/180)^2)</f>
        <v>0.35093333532153426</v>
      </c>
      <c r="F53" s="1">
        <f t="shared" si="1"/>
        <v>170</v>
      </c>
      <c r="G53" s="1">
        <f>VLOOKUP(F53,$B$3:$C$75,2)</f>
        <v>0.1</v>
      </c>
    </row>
    <row r="54" spans="2:7" x14ac:dyDescent="0.25">
      <c r="B54" s="1">
        <f>Pomiary!B54</f>
        <v>255</v>
      </c>
      <c r="C54" s="1">
        <f>Pomiary!C54</f>
        <v>2.1</v>
      </c>
      <c r="D54" s="3">
        <f>MAX(Pomiary!$C$3:$C$75)*(COS(Pomiary!B54*PI()/180)^2)</f>
        <v>0.20096189432334183</v>
      </c>
      <c r="F54" s="1">
        <f t="shared" si="1"/>
        <v>175</v>
      </c>
      <c r="G54" s="1">
        <f>VLOOKUP(F54,$B$3:$C$75,2)</f>
        <v>0</v>
      </c>
    </row>
    <row r="55" spans="2:7" x14ac:dyDescent="0.25">
      <c r="B55" s="1">
        <f>Pomiary!B55</f>
        <v>260</v>
      </c>
      <c r="C55" s="1">
        <f>Pomiary!C55</f>
        <v>2.4</v>
      </c>
      <c r="D55" s="3">
        <f>MAX(Pomiary!$C$3:$C$75)*(COS(Pomiary!B55*PI()/180)^2)</f>
        <v>9.0461068821137414E-2</v>
      </c>
      <c r="F55" s="1">
        <f t="shared" si="1"/>
        <v>180</v>
      </c>
      <c r="G55" s="1">
        <f>VLOOKUP(F55,$B$3:$C$75,2)</f>
        <v>0</v>
      </c>
    </row>
    <row r="56" spans="2:7" x14ac:dyDescent="0.25">
      <c r="B56" s="1">
        <f>Pomiary!B56</f>
        <v>265</v>
      </c>
      <c r="C56" s="1">
        <f>Pomiary!C56</f>
        <v>2.6</v>
      </c>
      <c r="D56" s="3">
        <f>MAX(Pomiary!$C$3:$C$75)*(COS(Pomiary!B56*PI()/180)^2)</f>
        <v>2.2788370481687952E-2</v>
      </c>
      <c r="F56" s="1">
        <f t="shared" si="1"/>
        <v>185</v>
      </c>
      <c r="G56" s="1">
        <f>VLOOKUP(F56,$B$3:$C$75,2)</f>
        <v>0</v>
      </c>
    </row>
    <row r="57" spans="2:7" x14ac:dyDescent="0.25">
      <c r="B57" s="1">
        <f>Pomiary!B57</f>
        <v>270</v>
      </c>
      <c r="C57" s="1">
        <f>Pomiary!C57</f>
        <v>2.8</v>
      </c>
      <c r="D57" s="3">
        <f>MAX(Pomiary!$C$3:$C$75)*(COS(Pomiary!B57*PI()/180)^2)</f>
        <v>1.0131673971813608E-31</v>
      </c>
      <c r="F57" s="1">
        <f t="shared" si="1"/>
        <v>190</v>
      </c>
      <c r="G57" s="1">
        <f>VLOOKUP(F57,$B$3:$C$75,2)</f>
        <v>0</v>
      </c>
    </row>
    <row r="58" spans="2:7" x14ac:dyDescent="0.25">
      <c r="B58" s="1">
        <f>Pomiary!B58</f>
        <v>275</v>
      </c>
      <c r="C58" s="1">
        <f>Pomiary!C58</f>
        <v>2.8</v>
      </c>
      <c r="D58" s="3">
        <f>MAX(Pomiary!$C$3:$C$75)*(COS(Pomiary!B58*PI()/180)^2)</f>
        <v>2.2788370481687761E-2</v>
      </c>
      <c r="F58" s="1">
        <f t="shared" si="1"/>
        <v>195</v>
      </c>
      <c r="G58" s="1">
        <f>VLOOKUP(F58,$B$3:$C$75,2)</f>
        <v>0</v>
      </c>
    </row>
    <row r="59" spans="2:7" x14ac:dyDescent="0.25">
      <c r="B59" s="1">
        <f>Pomiary!B59</f>
        <v>280</v>
      </c>
      <c r="C59" s="1">
        <f>Pomiary!C59</f>
        <v>2.9</v>
      </c>
      <c r="D59" s="3">
        <f>MAX(Pomiary!$C$3:$C$75)*(COS(Pomiary!B59*PI()/180)^2)</f>
        <v>9.0461068821137025E-2</v>
      </c>
      <c r="F59" s="1">
        <f t="shared" si="1"/>
        <v>200</v>
      </c>
      <c r="G59" s="1">
        <f>VLOOKUP(F59,$B$3:$C$75,2)</f>
        <v>0</v>
      </c>
    </row>
    <row r="60" spans="2:7" x14ac:dyDescent="0.25">
      <c r="B60" s="1">
        <f>Pomiary!B60</f>
        <v>285</v>
      </c>
      <c r="C60" s="1">
        <f>Pomiary!C60</f>
        <v>2.9</v>
      </c>
      <c r="D60" s="3">
        <f>MAX(Pomiary!$C$3:$C$75)*(COS(Pomiary!B60*PI()/180)^2)</f>
        <v>0.2009618943233426</v>
      </c>
      <c r="F60" s="1">
        <f t="shared" si="1"/>
        <v>205</v>
      </c>
      <c r="G60" s="1">
        <f>VLOOKUP(F60,$B$3:$C$75,2)</f>
        <v>0</v>
      </c>
    </row>
    <row r="61" spans="2:7" x14ac:dyDescent="0.25">
      <c r="B61" s="1">
        <f>Pomiary!B61</f>
        <v>290</v>
      </c>
      <c r="C61" s="1">
        <f>Pomiary!C61</f>
        <v>2.8</v>
      </c>
      <c r="D61" s="3">
        <f>MAX(Pomiary!$C$3:$C$75)*(COS(Pomiary!B61*PI()/180)^2)</f>
        <v>0.35093333532153176</v>
      </c>
      <c r="F61" s="1">
        <f t="shared" si="1"/>
        <v>210</v>
      </c>
      <c r="G61" s="1">
        <f>VLOOKUP(F61,$B$3:$C$75,2)</f>
        <v>0.1</v>
      </c>
    </row>
    <row r="62" spans="2:7" x14ac:dyDescent="0.25">
      <c r="B62" s="1">
        <f>Pomiary!B62</f>
        <v>295</v>
      </c>
      <c r="C62" s="1">
        <f>Pomiary!C62</f>
        <v>2.7</v>
      </c>
      <c r="D62" s="3">
        <f>MAX(Pomiary!$C$3:$C$75)*(COS(Pomiary!B62*PI()/180)^2)</f>
        <v>0.53581858547019146</v>
      </c>
      <c r="F62" s="1">
        <f t="shared" si="1"/>
        <v>215</v>
      </c>
      <c r="G62" s="1">
        <f>VLOOKUP(F62,$B$3:$C$75,2)</f>
        <v>0.2</v>
      </c>
    </row>
    <row r="63" spans="2:7" x14ac:dyDescent="0.25">
      <c r="B63" s="1">
        <f>Pomiary!B63</f>
        <v>300</v>
      </c>
      <c r="C63" s="1">
        <f>Pomiary!C63</f>
        <v>2.5</v>
      </c>
      <c r="D63" s="3">
        <f>MAX(Pomiary!$C$3:$C$75)*(COS(Pomiary!B63*PI()/180)^2)</f>
        <v>0.75000000000000033</v>
      </c>
      <c r="F63" s="1">
        <f t="shared" si="1"/>
        <v>220</v>
      </c>
      <c r="G63" s="1">
        <f>VLOOKUP(F63,$B$3:$C$75,2)</f>
        <v>0.3</v>
      </c>
    </row>
    <row r="64" spans="2:7" x14ac:dyDescent="0.25">
      <c r="B64" s="1">
        <f>Pomiary!B64</f>
        <v>305</v>
      </c>
      <c r="C64" s="1">
        <f>Pomiary!C64</f>
        <v>2.2999999999999998</v>
      </c>
      <c r="D64" s="3">
        <f>MAX(Pomiary!$C$3:$C$75)*(COS(Pomiary!B64*PI()/180)^2)</f>
        <v>0.98696978501149668</v>
      </c>
      <c r="F64" s="1">
        <f t="shared" si="1"/>
        <v>225</v>
      </c>
      <c r="G64" s="1">
        <f>VLOOKUP(F64,$B$3:$C$75,2)</f>
        <v>0.4</v>
      </c>
    </row>
    <row r="65" spans="2:7" x14ac:dyDescent="0.25">
      <c r="B65" s="1">
        <f>Pomiary!B65</f>
        <v>310</v>
      </c>
      <c r="C65" s="1">
        <f>Pomiary!C65</f>
        <v>2</v>
      </c>
      <c r="D65" s="3">
        <f>MAX(Pomiary!$C$3:$C$75)*(COS(Pomiary!B65*PI()/180)^2)</f>
        <v>1.2395277334996042</v>
      </c>
      <c r="F65" s="1">
        <f t="shared" si="1"/>
        <v>230</v>
      </c>
      <c r="G65" s="1">
        <f>VLOOKUP(F65,$B$3:$C$75,2)</f>
        <v>0.7</v>
      </c>
    </row>
    <row r="66" spans="2:7" x14ac:dyDescent="0.25">
      <c r="B66" s="1">
        <f>Pomiary!B66</f>
        <v>315</v>
      </c>
      <c r="C66" s="1">
        <f>Pomiary!C66</f>
        <v>1.7</v>
      </c>
      <c r="D66" s="3">
        <f>MAX(Pomiary!$C$3:$C$75)*(COS(Pomiary!B66*PI()/180)^2)</f>
        <v>1.4999999999999993</v>
      </c>
      <c r="F66" s="1">
        <f t="shared" si="1"/>
        <v>235</v>
      </c>
      <c r="G66" s="1">
        <f>VLOOKUP(F66,$B$3:$C$75,2)</f>
        <v>0.9</v>
      </c>
    </row>
    <row r="67" spans="2:7" x14ac:dyDescent="0.25">
      <c r="B67" s="1">
        <f>Pomiary!B67</f>
        <v>320</v>
      </c>
      <c r="C67" s="1">
        <f>Pomiary!C67</f>
        <v>1.4</v>
      </c>
      <c r="D67" s="3">
        <f>MAX(Pomiary!$C$3:$C$75)*(COS(Pomiary!B67*PI()/180)^2)</f>
        <v>1.7604722665003945</v>
      </c>
      <c r="F67" s="1">
        <f t="shared" si="1"/>
        <v>240</v>
      </c>
      <c r="G67" s="1">
        <f>VLOOKUP(F67,$B$3:$C$75,2)</f>
        <v>1.2</v>
      </c>
    </row>
    <row r="68" spans="2:7" x14ac:dyDescent="0.25">
      <c r="B68" s="1">
        <f>Pomiary!B68</f>
        <v>325</v>
      </c>
      <c r="C68" s="1">
        <f>Pomiary!C68</f>
        <v>1.1000000000000001</v>
      </c>
      <c r="D68" s="3">
        <f>MAX(Pomiary!$C$3:$C$75)*(COS(Pomiary!B68*PI()/180)^2)</f>
        <v>2.0130302149885022</v>
      </c>
      <c r="F68" s="1">
        <f t="shared" ref="F68:F75" si="2">MOD(B68+$E$2,360)</f>
        <v>245</v>
      </c>
      <c r="G68" s="1">
        <f>VLOOKUP(F68,$B$3:$C$75,2)</f>
        <v>1.5</v>
      </c>
    </row>
    <row r="69" spans="2:7" x14ac:dyDescent="0.25">
      <c r="B69" s="1">
        <f>Pomiary!B69</f>
        <v>330</v>
      </c>
      <c r="C69" s="1">
        <f>Pomiary!C69</f>
        <v>0.9</v>
      </c>
      <c r="D69" s="3">
        <f>MAX(Pomiary!$C$3:$C$75)*(COS(Pomiary!B69*PI()/180)^2)</f>
        <v>2.2499999999999987</v>
      </c>
      <c r="F69" s="1">
        <f t="shared" si="2"/>
        <v>250</v>
      </c>
      <c r="G69" s="1">
        <f>VLOOKUP(F69,$B$3:$C$75,2)</f>
        <v>1.8</v>
      </c>
    </row>
    <row r="70" spans="2:7" x14ac:dyDescent="0.25">
      <c r="B70" s="1">
        <f>Pomiary!B70</f>
        <v>335</v>
      </c>
      <c r="C70" s="1">
        <f>Pomiary!C70</f>
        <v>0.7</v>
      </c>
      <c r="D70" s="3">
        <f>MAX(Pomiary!$C$3:$C$75)*(COS(Pomiary!B70*PI()/180)^2)</f>
        <v>2.4641814145298078</v>
      </c>
      <c r="F70" s="1">
        <f t="shared" si="2"/>
        <v>255</v>
      </c>
      <c r="G70" s="1">
        <f>VLOOKUP(F70,$B$3:$C$75,2)</f>
        <v>2.1</v>
      </c>
    </row>
    <row r="71" spans="2:7" x14ac:dyDescent="0.25">
      <c r="B71" s="1">
        <f>Pomiary!B71</f>
        <v>340</v>
      </c>
      <c r="C71" s="1">
        <f>Pomiary!C71</f>
        <v>0.5</v>
      </c>
      <c r="D71" s="3">
        <f>MAX(Pomiary!$C$3:$C$75)*(COS(Pomiary!B71*PI()/180)^2)</f>
        <v>2.6490666646784673</v>
      </c>
      <c r="F71" s="1">
        <f t="shared" si="2"/>
        <v>260</v>
      </c>
      <c r="G71" s="1">
        <f>VLOOKUP(F71,$B$3:$C$75,2)</f>
        <v>2.4</v>
      </c>
    </row>
    <row r="72" spans="2:7" x14ac:dyDescent="0.25">
      <c r="B72" s="1">
        <f>Pomiary!B72</f>
        <v>345</v>
      </c>
      <c r="C72" s="1">
        <f>Pomiary!C72</f>
        <v>0.3</v>
      </c>
      <c r="D72" s="3">
        <f>MAX(Pomiary!$C$3:$C$75)*(COS(Pomiary!B72*PI()/180)^2)</f>
        <v>2.799038105676658</v>
      </c>
      <c r="F72" s="1">
        <f t="shared" si="2"/>
        <v>265</v>
      </c>
      <c r="G72" s="1">
        <f>VLOOKUP(F72,$B$3:$C$75,2)</f>
        <v>2.6</v>
      </c>
    </row>
    <row r="73" spans="2:7" x14ac:dyDescent="0.25">
      <c r="B73" s="1">
        <f>Pomiary!B73</f>
        <v>350</v>
      </c>
      <c r="C73" s="1">
        <f>Pomiary!C73</f>
        <v>0.1</v>
      </c>
      <c r="D73" s="3">
        <f>MAX(Pomiary!$C$3:$C$75)*(COS(Pomiary!B73*PI()/180)^2)</f>
        <v>2.9095389311788615</v>
      </c>
      <c r="F73" s="1">
        <f t="shared" si="2"/>
        <v>270</v>
      </c>
      <c r="G73" s="1">
        <f>VLOOKUP(F73,$B$3:$C$75,2)</f>
        <v>2.8</v>
      </c>
    </row>
    <row r="74" spans="2:7" x14ac:dyDescent="0.25">
      <c r="B74" s="1">
        <f>Pomiary!B74</f>
        <v>355</v>
      </c>
      <c r="C74" s="1">
        <f>Pomiary!C74</f>
        <v>0</v>
      </c>
      <c r="D74" s="3">
        <f>MAX(Pomiary!$C$3:$C$75)*(COS(Pomiary!B74*PI()/180)^2)</f>
        <v>2.9772116295183122</v>
      </c>
      <c r="F74" s="1">
        <f t="shared" si="2"/>
        <v>275</v>
      </c>
      <c r="G74" s="1">
        <f>VLOOKUP(F74,$B$3:$C$75,2)</f>
        <v>2.8</v>
      </c>
    </row>
    <row r="75" spans="2:7" x14ac:dyDescent="0.25">
      <c r="B75" s="1">
        <f>Pomiary!B75</f>
        <v>360</v>
      </c>
      <c r="C75" s="1">
        <f>Pomiary!C75</f>
        <v>0</v>
      </c>
      <c r="D75" s="3">
        <f>MAX(Pomiary!$C$3:$C$75)*(COS(Pomiary!B75*PI()/180)^2)</f>
        <v>3</v>
      </c>
      <c r="F75" s="1">
        <f t="shared" si="2"/>
        <v>280</v>
      </c>
      <c r="G75" s="1">
        <f>VLOOKUP(F75,$B$3:$C$75,2)</f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F75"/>
  <sheetViews>
    <sheetView workbookViewId="0">
      <selection activeCell="B2" sqref="B2"/>
    </sheetView>
  </sheetViews>
  <sheetFormatPr defaultColWidth="8.7109375" defaultRowHeight="15" x14ac:dyDescent="0.25"/>
  <cols>
    <col min="1" max="16384" width="8.7109375" style="2"/>
  </cols>
  <sheetData>
    <row r="2" spans="2:6" x14ac:dyDescent="0.25">
      <c r="B2" s="1" t="s">
        <v>0</v>
      </c>
      <c r="C2" s="1" t="s">
        <v>1</v>
      </c>
      <c r="F2" s="2" t="s">
        <v>3</v>
      </c>
    </row>
    <row r="3" spans="2:6" x14ac:dyDescent="0.25">
      <c r="B3" s="1">
        <v>0</v>
      </c>
      <c r="C3" s="1">
        <v>0</v>
      </c>
      <c r="F3" s="2">
        <v>0.1</v>
      </c>
    </row>
    <row r="4" spans="2:6" x14ac:dyDescent="0.25">
      <c r="B4" s="1">
        <v>5</v>
      </c>
      <c r="C4" s="1">
        <v>0</v>
      </c>
      <c r="F4" s="2">
        <v>0</v>
      </c>
    </row>
    <row r="5" spans="2:6" x14ac:dyDescent="0.25">
      <c r="B5" s="1">
        <v>10</v>
      </c>
      <c r="C5" s="1">
        <v>0</v>
      </c>
      <c r="F5" s="2">
        <v>0</v>
      </c>
    </row>
    <row r="6" spans="2:6" x14ac:dyDescent="0.25">
      <c r="B6" s="1">
        <v>15</v>
      </c>
      <c r="C6" s="1">
        <v>0</v>
      </c>
      <c r="F6" s="2">
        <v>0</v>
      </c>
    </row>
    <row r="7" spans="2:6" x14ac:dyDescent="0.25">
      <c r="B7" s="1">
        <v>20</v>
      </c>
      <c r="C7" s="1">
        <v>0</v>
      </c>
      <c r="F7" s="2">
        <v>0.1</v>
      </c>
    </row>
    <row r="8" spans="2:6" x14ac:dyDescent="0.25">
      <c r="B8" s="1">
        <v>25</v>
      </c>
      <c r="C8" s="1">
        <v>0</v>
      </c>
      <c r="F8" s="2">
        <v>0.4</v>
      </c>
    </row>
    <row r="9" spans="2:6" x14ac:dyDescent="0.25">
      <c r="B9" s="1">
        <v>30</v>
      </c>
      <c r="C9" s="1">
        <v>0.1</v>
      </c>
      <c r="F9" s="2">
        <v>0.7</v>
      </c>
    </row>
    <row r="10" spans="2:6" x14ac:dyDescent="0.25">
      <c r="B10" s="1">
        <v>35</v>
      </c>
      <c r="C10" s="1">
        <v>0.2</v>
      </c>
      <c r="F10" s="2">
        <v>1.5</v>
      </c>
    </row>
    <row r="11" spans="2:6" x14ac:dyDescent="0.25">
      <c r="B11" s="1">
        <v>40</v>
      </c>
      <c r="C11" s="1">
        <v>0.3</v>
      </c>
      <c r="F11" s="2">
        <v>2.5</v>
      </c>
    </row>
    <row r="12" spans="2:6" x14ac:dyDescent="0.25">
      <c r="B12" s="1">
        <v>45</v>
      </c>
      <c r="C12" s="1">
        <v>0.5</v>
      </c>
      <c r="F12" s="2">
        <v>3.8</v>
      </c>
    </row>
    <row r="13" spans="2:6" x14ac:dyDescent="0.25">
      <c r="B13" s="1">
        <v>50</v>
      </c>
      <c r="C13" s="1">
        <v>0.7</v>
      </c>
      <c r="F13" s="2">
        <v>5.3</v>
      </c>
    </row>
    <row r="14" spans="2:6" x14ac:dyDescent="0.25">
      <c r="B14" s="1">
        <v>55</v>
      </c>
      <c r="C14" s="1">
        <v>1</v>
      </c>
      <c r="F14" s="2">
        <v>7.1</v>
      </c>
    </row>
    <row r="15" spans="2:6" x14ac:dyDescent="0.25">
      <c r="B15" s="1">
        <v>60</v>
      </c>
      <c r="C15" s="1">
        <v>1.3</v>
      </c>
      <c r="F15" s="2">
        <v>8.8000000000000007</v>
      </c>
    </row>
    <row r="16" spans="2:6" x14ac:dyDescent="0.25">
      <c r="B16" s="1">
        <v>65</v>
      </c>
      <c r="C16" s="1">
        <v>1.6</v>
      </c>
      <c r="F16" s="2">
        <v>10.7</v>
      </c>
    </row>
    <row r="17" spans="2:6" x14ac:dyDescent="0.25">
      <c r="B17" s="1">
        <v>70</v>
      </c>
      <c r="C17" s="1">
        <v>1.9</v>
      </c>
      <c r="F17" s="2">
        <v>12.4</v>
      </c>
    </row>
    <row r="18" spans="2:6" x14ac:dyDescent="0.25">
      <c r="B18" s="1">
        <v>75</v>
      </c>
      <c r="C18" s="1">
        <v>2.2000000000000002</v>
      </c>
      <c r="F18" s="2">
        <v>14</v>
      </c>
    </row>
    <row r="19" spans="2:6" x14ac:dyDescent="0.25">
      <c r="B19" s="1">
        <v>80</v>
      </c>
      <c r="C19" s="1">
        <v>2.5</v>
      </c>
      <c r="F19" s="2">
        <v>15.4</v>
      </c>
    </row>
    <row r="20" spans="2:6" x14ac:dyDescent="0.25">
      <c r="B20" s="1">
        <v>85</v>
      </c>
      <c r="C20" s="1">
        <v>2.7</v>
      </c>
      <c r="F20" s="2">
        <v>16.600000000000001</v>
      </c>
    </row>
    <row r="21" spans="2:6" x14ac:dyDescent="0.25">
      <c r="B21" s="1">
        <v>90</v>
      </c>
      <c r="C21" s="1">
        <v>2.8</v>
      </c>
      <c r="F21" s="2">
        <v>17.5</v>
      </c>
    </row>
    <row r="22" spans="2:6" x14ac:dyDescent="0.25">
      <c r="B22" s="1">
        <v>95</v>
      </c>
      <c r="C22" s="1">
        <v>3</v>
      </c>
      <c r="F22" s="2">
        <v>18</v>
      </c>
    </row>
    <row r="23" spans="2:6" x14ac:dyDescent="0.25">
      <c r="B23" s="1">
        <v>100</v>
      </c>
      <c r="C23" s="1">
        <v>3</v>
      </c>
      <c r="F23" s="2">
        <v>18.2</v>
      </c>
    </row>
    <row r="24" spans="2:6" x14ac:dyDescent="0.25">
      <c r="B24" s="1">
        <v>105</v>
      </c>
      <c r="C24" s="1">
        <v>3</v>
      </c>
      <c r="F24" s="2">
        <v>18.100000000000001</v>
      </c>
    </row>
    <row r="25" spans="2:6" x14ac:dyDescent="0.25">
      <c r="B25" s="1">
        <v>110</v>
      </c>
      <c r="C25" s="1">
        <v>2.9</v>
      </c>
      <c r="F25" s="2">
        <v>17.3</v>
      </c>
    </row>
    <row r="26" spans="2:6" x14ac:dyDescent="0.25">
      <c r="B26" s="1">
        <v>115</v>
      </c>
      <c r="C26" s="1">
        <v>2.8</v>
      </c>
      <c r="F26" s="2">
        <v>16.399999999999999</v>
      </c>
    </row>
    <row r="27" spans="2:6" x14ac:dyDescent="0.25">
      <c r="B27" s="1">
        <v>120</v>
      </c>
      <c r="C27" s="1">
        <v>2.6</v>
      </c>
      <c r="F27" s="2">
        <v>15.3</v>
      </c>
    </row>
    <row r="28" spans="2:6" x14ac:dyDescent="0.25">
      <c r="B28" s="1">
        <v>125</v>
      </c>
      <c r="C28" s="1">
        <v>2.2999999999999998</v>
      </c>
      <c r="F28" s="2">
        <v>13.8</v>
      </c>
    </row>
    <row r="29" spans="2:6" x14ac:dyDescent="0.25">
      <c r="B29" s="1">
        <v>130</v>
      </c>
      <c r="C29" s="1">
        <v>2</v>
      </c>
      <c r="F29" s="2">
        <v>12.2</v>
      </c>
    </row>
    <row r="30" spans="2:6" x14ac:dyDescent="0.25">
      <c r="B30" s="1">
        <v>135</v>
      </c>
      <c r="C30" s="1">
        <v>1.7</v>
      </c>
      <c r="F30" s="2">
        <v>10.6</v>
      </c>
    </row>
    <row r="31" spans="2:6" x14ac:dyDescent="0.25">
      <c r="B31" s="1">
        <v>140</v>
      </c>
      <c r="C31" s="1">
        <v>1.5</v>
      </c>
      <c r="F31" s="2">
        <v>8.9</v>
      </c>
    </row>
    <row r="32" spans="2:6" x14ac:dyDescent="0.25">
      <c r="B32" s="1">
        <v>145</v>
      </c>
      <c r="C32" s="1">
        <v>1.2</v>
      </c>
      <c r="F32" s="2">
        <v>7.2</v>
      </c>
    </row>
    <row r="33" spans="2:6" x14ac:dyDescent="0.25">
      <c r="B33" s="1">
        <v>150</v>
      </c>
      <c r="C33" s="1">
        <v>0.9</v>
      </c>
      <c r="F33" s="2">
        <v>5.5</v>
      </c>
    </row>
    <row r="34" spans="2:6" x14ac:dyDescent="0.25">
      <c r="B34" s="1">
        <v>155</v>
      </c>
      <c r="C34" s="1">
        <v>0.7</v>
      </c>
      <c r="F34" s="2">
        <v>4</v>
      </c>
    </row>
    <row r="35" spans="2:6" x14ac:dyDescent="0.25">
      <c r="B35" s="1">
        <v>160</v>
      </c>
      <c r="C35" s="1">
        <v>0.4</v>
      </c>
      <c r="F35" s="2">
        <v>2.7</v>
      </c>
    </row>
    <row r="36" spans="2:6" x14ac:dyDescent="0.25">
      <c r="B36" s="1">
        <v>165</v>
      </c>
      <c r="C36" s="1">
        <v>0.3</v>
      </c>
      <c r="F36" s="2">
        <v>1.7</v>
      </c>
    </row>
    <row r="37" spans="2:6" x14ac:dyDescent="0.25">
      <c r="B37" s="1">
        <v>170</v>
      </c>
      <c r="C37" s="1">
        <v>0.1</v>
      </c>
      <c r="F37" s="2">
        <v>1</v>
      </c>
    </row>
    <row r="38" spans="2:6" x14ac:dyDescent="0.25">
      <c r="B38" s="1">
        <v>175</v>
      </c>
      <c r="C38" s="1">
        <v>0</v>
      </c>
      <c r="F38" s="2">
        <v>0.4</v>
      </c>
    </row>
    <row r="39" spans="2:6" x14ac:dyDescent="0.25">
      <c r="B39" s="1">
        <v>180</v>
      </c>
      <c r="C39" s="1">
        <v>0</v>
      </c>
      <c r="F39" s="2">
        <v>0.1</v>
      </c>
    </row>
    <row r="40" spans="2:6" x14ac:dyDescent="0.25">
      <c r="B40" s="1">
        <v>185</v>
      </c>
      <c r="C40" s="1">
        <v>0</v>
      </c>
      <c r="F40" s="2">
        <v>0</v>
      </c>
    </row>
    <row r="41" spans="2:6" x14ac:dyDescent="0.25">
      <c r="B41" s="1">
        <v>190</v>
      </c>
      <c r="C41" s="1">
        <v>0</v>
      </c>
      <c r="F41" s="2">
        <v>0</v>
      </c>
    </row>
    <row r="42" spans="2:6" x14ac:dyDescent="0.25">
      <c r="B42" s="1">
        <v>195</v>
      </c>
      <c r="C42" s="1">
        <v>0</v>
      </c>
      <c r="F42" s="2">
        <v>0</v>
      </c>
    </row>
    <row r="43" spans="2:6" x14ac:dyDescent="0.25">
      <c r="B43" s="1">
        <v>200</v>
      </c>
      <c r="C43" s="1">
        <v>0</v>
      </c>
      <c r="F43" s="2">
        <v>0.1</v>
      </c>
    </row>
    <row r="44" spans="2:6" x14ac:dyDescent="0.25">
      <c r="B44" s="1">
        <v>205</v>
      </c>
      <c r="C44" s="1">
        <v>0</v>
      </c>
      <c r="F44" s="2">
        <v>0.3</v>
      </c>
    </row>
    <row r="45" spans="2:6" x14ac:dyDescent="0.25">
      <c r="B45" s="1">
        <v>210</v>
      </c>
      <c r="C45" s="1">
        <v>0.1</v>
      </c>
      <c r="F45" s="2">
        <v>0.6</v>
      </c>
    </row>
    <row r="46" spans="2:6" x14ac:dyDescent="0.25">
      <c r="B46" s="1">
        <v>215</v>
      </c>
      <c r="C46" s="1">
        <v>0.2</v>
      </c>
      <c r="F46" s="2">
        <v>1.2</v>
      </c>
    </row>
    <row r="47" spans="2:6" x14ac:dyDescent="0.25">
      <c r="B47" s="1">
        <v>220</v>
      </c>
      <c r="C47" s="1">
        <v>0.3</v>
      </c>
      <c r="F47" s="2">
        <v>2.1</v>
      </c>
    </row>
    <row r="48" spans="2:6" x14ac:dyDescent="0.25">
      <c r="B48" s="1">
        <v>225</v>
      </c>
      <c r="C48" s="1">
        <v>0.4</v>
      </c>
      <c r="F48" s="2">
        <v>3.3</v>
      </c>
    </row>
    <row r="49" spans="2:6" x14ac:dyDescent="0.25">
      <c r="B49" s="1">
        <v>230</v>
      </c>
      <c r="C49" s="1">
        <v>0.7</v>
      </c>
      <c r="F49" s="2">
        <v>4.7</v>
      </c>
    </row>
    <row r="50" spans="2:6" x14ac:dyDescent="0.25">
      <c r="B50" s="1">
        <v>235</v>
      </c>
      <c r="C50" s="1">
        <v>0.9</v>
      </c>
      <c r="F50" s="2">
        <v>6.7</v>
      </c>
    </row>
    <row r="51" spans="2:6" x14ac:dyDescent="0.25">
      <c r="B51" s="1">
        <v>240</v>
      </c>
      <c r="C51" s="1">
        <v>1.2</v>
      </c>
      <c r="F51" s="2">
        <v>8.1</v>
      </c>
    </row>
    <row r="52" spans="2:6" x14ac:dyDescent="0.25">
      <c r="B52" s="1">
        <v>245</v>
      </c>
      <c r="C52" s="1">
        <v>1.5</v>
      </c>
      <c r="F52" s="2">
        <v>10</v>
      </c>
    </row>
    <row r="53" spans="2:6" x14ac:dyDescent="0.25">
      <c r="B53" s="1">
        <v>250</v>
      </c>
      <c r="C53" s="1">
        <v>1.8</v>
      </c>
      <c r="F53" s="2">
        <v>11.7</v>
      </c>
    </row>
    <row r="54" spans="2:6" x14ac:dyDescent="0.25">
      <c r="B54" s="1">
        <v>255</v>
      </c>
      <c r="C54" s="1">
        <v>2.1</v>
      </c>
      <c r="F54" s="2">
        <v>13.3</v>
      </c>
    </row>
    <row r="55" spans="2:6" x14ac:dyDescent="0.25">
      <c r="B55" s="1">
        <v>260</v>
      </c>
      <c r="C55" s="1">
        <v>2.4</v>
      </c>
      <c r="F55" s="2">
        <v>14.7</v>
      </c>
    </row>
    <row r="56" spans="2:6" x14ac:dyDescent="0.25">
      <c r="B56" s="1">
        <v>265</v>
      </c>
      <c r="C56" s="1">
        <v>2.6</v>
      </c>
      <c r="F56" s="2">
        <v>15.9</v>
      </c>
    </row>
    <row r="57" spans="2:6" x14ac:dyDescent="0.25">
      <c r="B57" s="1">
        <v>270</v>
      </c>
      <c r="C57" s="1">
        <v>2.8</v>
      </c>
      <c r="F57" s="2">
        <v>16.7</v>
      </c>
    </row>
    <row r="58" spans="2:6" x14ac:dyDescent="0.25">
      <c r="B58" s="1">
        <v>275</v>
      </c>
      <c r="C58" s="1">
        <v>2.8</v>
      </c>
      <c r="F58" s="2">
        <v>17.3</v>
      </c>
    </row>
    <row r="59" spans="2:6" x14ac:dyDescent="0.25">
      <c r="B59" s="1">
        <v>280</v>
      </c>
      <c r="C59" s="1">
        <v>2.9</v>
      </c>
      <c r="F59" s="2">
        <v>17.600000000000001</v>
      </c>
    </row>
    <row r="60" spans="2:6" x14ac:dyDescent="0.25">
      <c r="B60" s="1">
        <v>285</v>
      </c>
      <c r="C60" s="1">
        <v>2.9</v>
      </c>
      <c r="F60" s="2">
        <v>17.399999999999999</v>
      </c>
    </row>
    <row r="61" spans="2:6" x14ac:dyDescent="0.25">
      <c r="B61" s="1">
        <v>290</v>
      </c>
      <c r="C61" s="1">
        <v>2.8</v>
      </c>
      <c r="F61" s="2">
        <v>16.899999999999999</v>
      </c>
    </row>
    <row r="62" spans="2:6" x14ac:dyDescent="0.25">
      <c r="B62" s="1">
        <v>295</v>
      </c>
      <c r="C62" s="1">
        <v>2.7</v>
      </c>
      <c r="F62" s="2">
        <v>16.100000000000001</v>
      </c>
    </row>
    <row r="63" spans="2:6" x14ac:dyDescent="0.25">
      <c r="B63" s="1">
        <v>300</v>
      </c>
      <c r="C63" s="1">
        <v>2.5</v>
      </c>
      <c r="F63" s="2">
        <v>15</v>
      </c>
    </row>
    <row r="64" spans="2:6" x14ac:dyDescent="0.25">
      <c r="B64" s="1">
        <v>305</v>
      </c>
      <c r="C64" s="1">
        <v>2.2999999999999998</v>
      </c>
      <c r="F64" s="2">
        <v>13.7</v>
      </c>
    </row>
    <row r="65" spans="2:6" x14ac:dyDescent="0.25">
      <c r="B65" s="1">
        <v>310</v>
      </c>
      <c r="C65" s="1">
        <v>2</v>
      </c>
      <c r="F65" s="2">
        <v>12.1</v>
      </c>
    </row>
    <row r="66" spans="2:6" x14ac:dyDescent="0.25">
      <c r="B66" s="1">
        <v>315</v>
      </c>
      <c r="C66" s="1">
        <v>1.7</v>
      </c>
      <c r="F66" s="2">
        <v>10.4</v>
      </c>
    </row>
    <row r="67" spans="2:6" x14ac:dyDescent="0.25">
      <c r="B67" s="1">
        <v>320</v>
      </c>
      <c r="C67" s="1">
        <v>1.4</v>
      </c>
      <c r="F67" s="2">
        <v>8.6999999999999993</v>
      </c>
    </row>
    <row r="68" spans="2:6" x14ac:dyDescent="0.25">
      <c r="B68" s="1">
        <v>325</v>
      </c>
      <c r="C68" s="1">
        <v>1.1000000000000001</v>
      </c>
      <c r="F68" s="2">
        <v>7</v>
      </c>
    </row>
    <row r="69" spans="2:6" x14ac:dyDescent="0.25">
      <c r="B69" s="1">
        <v>330</v>
      </c>
      <c r="C69" s="1">
        <v>0.9</v>
      </c>
      <c r="F69" s="2">
        <v>5.5</v>
      </c>
    </row>
    <row r="70" spans="2:6" x14ac:dyDescent="0.25">
      <c r="B70" s="1">
        <v>335</v>
      </c>
      <c r="C70" s="1">
        <v>0.7</v>
      </c>
      <c r="F70" s="2">
        <v>4</v>
      </c>
    </row>
    <row r="71" spans="2:6" x14ac:dyDescent="0.25">
      <c r="B71" s="1">
        <v>340</v>
      </c>
      <c r="C71" s="1">
        <v>0.5</v>
      </c>
      <c r="F71" s="2">
        <v>2.7</v>
      </c>
    </row>
    <row r="72" spans="2:6" x14ac:dyDescent="0.25">
      <c r="B72" s="1">
        <v>345</v>
      </c>
      <c r="C72" s="1">
        <v>0.3</v>
      </c>
      <c r="F72" s="2">
        <v>1.7</v>
      </c>
    </row>
    <row r="73" spans="2:6" x14ac:dyDescent="0.25">
      <c r="B73" s="1">
        <v>350</v>
      </c>
      <c r="C73" s="1">
        <v>0.1</v>
      </c>
      <c r="F73" s="2">
        <v>1</v>
      </c>
    </row>
    <row r="74" spans="2:6" x14ac:dyDescent="0.25">
      <c r="B74" s="1">
        <v>355</v>
      </c>
      <c r="C74" s="1">
        <v>0</v>
      </c>
      <c r="F74" s="2">
        <v>0.4</v>
      </c>
    </row>
    <row r="75" spans="2:6" x14ac:dyDescent="0.25">
      <c r="B75" s="1">
        <v>360</v>
      </c>
      <c r="C75" s="1">
        <v>0</v>
      </c>
      <c r="F75" s="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malus do pomiar</vt:lpstr>
      <vt:lpstr>pomiar do mal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2023-05-09T20:28:04Z</dcterms:modified>
</cp:coreProperties>
</file>