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ulpit\Github\Fizyka-laby\5\"/>
    </mc:Choice>
  </mc:AlternateContent>
  <xr:revisionPtr revIDLastSave="0" documentId="13_ncr:1_{3064AD0D-F3CD-4BB4-B6AB-F5B0251C0EC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r = to co z excela" sheetId="5" r:id="rId1"/>
    <sheet name="Zadania" sheetId="4" r:id="rId2"/>
    <sheet name="Pomiary" sheetId="1" r:id="rId3"/>
  </sheets>
  <definedNames>
    <definedName name="_xlchart.v1.0" hidden="1">Zadania!$C$3:$C$15</definedName>
    <definedName name="_xlchart.v1.1" hidden="1">Zadania!$D$3:$D$15</definedName>
    <definedName name="_xlchart.v1.2" hidden="1">Zadania!$E$3:$E$15</definedName>
    <definedName name="_xlchart.v1.3" hidden="1">Zadania!$F$3:$F$15</definedName>
    <definedName name="_xlchart.v1.4" hidden="1">Zadania!$G$3:$G$15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0" i="4" l="1" a="1"/>
  <c r="Z20" i="4" s="1"/>
  <c r="R20" i="4" a="1"/>
  <c r="R20" i="4" s="1"/>
  <c r="V20" i="4" a="1"/>
  <c r="W21" i="4" s="1"/>
  <c r="N18" i="5" a="1"/>
  <c r="N18" i="5" s="1"/>
  <c r="N23" i="5"/>
  <c r="N22" i="5"/>
  <c r="E21" i="5"/>
  <c r="N15" i="5"/>
  <c r="N14" i="5"/>
  <c r="N13" i="5"/>
  <c r="N12" i="5"/>
  <c r="N11" i="5"/>
  <c r="N10" i="5"/>
  <c r="N9" i="5"/>
  <c r="N8" i="5"/>
  <c r="N7" i="5"/>
  <c r="Q6" i="5"/>
  <c r="N6" i="5"/>
  <c r="Q5" i="5"/>
  <c r="N5" i="5"/>
  <c r="Q4" i="5"/>
  <c r="N4" i="5"/>
  <c r="Q3" i="5"/>
  <c r="N3" i="5"/>
  <c r="O24" i="4"/>
  <c r="O25" i="4"/>
  <c r="N20" i="4" a="1"/>
  <c r="N20" i="4" s="1"/>
  <c r="E21" i="4"/>
  <c r="N15" i="4"/>
  <c r="N14" i="4"/>
  <c r="N13" i="4"/>
  <c r="N12" i="4"/>
  <c r="N11" i="4"/>
  <c r="N10" i="4"/>
  <c r="N9" i="4"/>
  <c r="N8" i="4"/>
  <c r="N7" i="4"/>
  <c r="Q6" i="4"/>
  <c r="N6" i="4"/>
  <c r="Q5" i="4"/>
  <c r="N5" i="4"/>
  <c r="Q4" i="4"/>
  <c r="N4" i="4"/>
  <c r="Q3" i="4"/>
  <c r="N3" i="4"/>
  <c r="S15" i="1"/>
  <c r="R15" i="1"/>
  <c r="Q15" i="1"/>
  <c r="P15" i="1"/>
  <c r="O15" i="1"/>
  <c r="N15" i="1"/>
  <c r="S14" i="1"/>
  <c r="R14" i="1"/>
  <c r="Q14" i="1"/>
  <c r="P14" i="1"/>
  <c r="O14" i="1"/>
  <c r="N14" i="1"/>
  <c r="S13" i="1"/>
  <c r="R13" i="1"/>
  <c r="Q13" i="1"/>
  <c r="P13" i="1"/>
  <c r="O13" i="1"/>
  <c r="N13" i="1"/>
  <c r="S12" i="1"/>
  <c r="R12" i="1"/>
  <c r="Q12" i="1"/>
  <c r="P12" i="1"/>
  <c r="O12" i="1"/>
  <c r="N12" i="1"/>
  <c r="S11" i="1"/>
  <c r="R11" i="1"/>
  <c r="Q11" i="1"/>
  <c r="P11" i="1"/>
  <c r="O11" i="1"/>
  <c r="N11" i="1"/>
  <c r="S10" i="1"/>
  <c r="R10" i="1"/>
  <c r="Q10" i="1"/>
  <c r="P10" i="1"/>
  <c r="O10" i="1"/>
  <c r="N10" i="1"/>
  <c r="S9" i="1"/>
  <c r="R9" i="1"/>
  <c r="Q9" i="1"/>
  <c r="P9" i="1"/>
  <c r="O9" i="1"/>
  <c r="N9" i="1"/>
  <c r="S8" i="1"/>
  <c r="R8" i="1"/>
  <c r="Q8" i="1"/>
  <c r="P8" i="1"/>
  <c r="O8" i="1"/>
  <c r="N8" i="1"/>
  <c r="S7" i="1"/>
  <c r="R7" i="1"/>
  <c r="Q7" i="1"/>
  <c r="P7" i="1"/>
  <c r="O7" i="1"/>
  <c r="N7" i="1"/>
  <c r="S6" i="1"/>
  <c r="R6" i="1"/>
  <c r="Q6" i="1"/>
  <c r="P6" i="1"/>
  <c r="O6" i="1"/>
  <c r="N6" i="1"/>
  <c r="S5" i="1"/>
  <c r="R5" i="1"/>
  <c r="Q5" i="1"/>
  <c r="P5" i="1"/>
  <c r="O5" i="1"/>
  <c r="N5" i="1"/>
  <c r="S4" i="1"/>
  <c r="R4" i="1"/>
  <c r="Q4" i="1"/>
  <c r="P4" i="1"/>
  <c r="O4" i="1"/>
  <c r="N4" i="1"/>
  <c r="S3" i="1"/>
  <c r="R3" i="1"/>
  <c r="Q3" i="1"/>
  <c r="P3" i="1"/>
  <c r="O3" i="1"/>
  <c r="N3" i="1"/>
  <c r="AA21" i="4" l="1"/>
  <c r="Z21" i="4"/>
  <c r="AA22" i="4"/>
  <c r="AA20" i="4"/>
  <c r="Z22" i="4"/>
  <c r="S21" i="4"/>
  <c r="R21" i="4"/>
  <c r="S22" i="4"/>
  <c r="S20" i="4"/>
  <c r="R22" i="4"/>
  <c r="V21" i="4"/>
  <c r="W22" i="4"/>
  <c r="W20" i="4"/>
  <c r="V22" i="4"/>
  <c r="V20" i="4"/>
  <c r="N27" i="4"/>
  <c r="O27" i="4"/>
  <c r="N19" i="5"/>
  <c r="O20" i="5"/>
  <c r="O18" i="5"/>
  <c r="O19" i="5"/>
  <c r="N20" i="5"/>
  <c r="O21" i="4"/>
  <c r="N21" i="4"/>
  <c r="O22" i="4"/>
  <c r="O20" i="4"/>
  <c r="N22" i="4"/>
  <c r="AA25" i="4" l="1"/>
  <c r="AA24" i="4"/>
  <c r="W25" i="4"/>
  <c r="W24" i="4"/>
  <c r="S25" i="4"/>
  <c r="S24" i="4"/>
  <c r="O23" i="5"/>
  <c r="O22" i="5"/>
  <c r="AA27" i="4" l="1"/>
  <c r="Z27" i="4"/>
  <c r="W27" i="4"/>
  <c r="V27" i="4"/>
  <c r="S27" i="4"/>
  <c r="R27" i="4"/>
  <c r="O25" i="5"/>
  <c r="N25" i="5"/>
  <c r="O54" i="5" l="1"/>
  <c r="O50" i="5"/>
  <c r="O46" i="5"/>
  <c r="O42" i="5"/>
  <c r="O38" i="5"/>
  <c r="O34" i="5"/>
  <c r="O30" i="5"/>
  <c r="O51" i="5"/>
  <c r="O47" i="5"/>
  <c r="O43" i="5"/>
  <c r="O39" i="5"/>
  <c r="O35" i="5"/>
  <c r="O31" i="5"/>
  <c r="O53" i="5"/>
  <c r="O49" i="5"/>
  <c r="O45" i="5"/>
  <c r="O41" i="5"/>
  <c r="O37" i="5"/>
  <c r="O33" i="5"/>
  <c r="O52" i="5"/>
  <c r="O48" i="5"/>
  <c r="O44" i="5"/>
  <c r="O40" i="5"/>
  <c r="O36" i="5"/>
  <c r="O32" i="5"/>
</calcChain>
</file>

<file path=xl/sharedStrings.xml><?xml version="1.0" encoding="utf-8"?>
<sst xmlns="http://schemas.openxmlformats.org/spreadsheetml/2006/main" count="119" uniqueCount="36">
  <si>
    <t>Uy, mV</t>
  </si>
  <si>
    <t>1.</t>
  </si>
  <si>
    <t>LP</t>
  </si>
  <si>
    <t>Is, mA</t>
  </si>
  <si>
    <t>I = 0A</t>
  </si>
  <si>
    <t>I = 0,5A</t>
  </si>
  <si>
    <t>I = 1A</t>
  </si>
  <si>
    <t>I = 2A</t>
  </si>
  <si>
    <t>I = 3A</t>
  </si>
  <si>
    <t>I = 3A v2</t>
  </si>
  <si>
    <t>I = 3A v3</t>
  </si>
  <si>
    <t>2.</t>
  </si>
  <si>
    <t>x to Is</t>
  </si>
  <si>
    <t>y to Uh</t>
  </si>
  <si>
    <t>Niepewność Is</t>
  </si>
  <si>
    <t>0.005*wyn + 3*E27</t>
  </si>
  <si>
    <t>Niepewnosc</t>
  </si>
  <si>
    <t>I</t>
  </si>
  <si>
    <t>Niepewność</t>
  </si>
  <si>
    <t>a</t>
  </si>
  <si>
    <t>b</t>
  </si>
  <si>
    <t>u(a)</t>
  </si>
  <si>
    <t>R^2</t>
  </si>
  <si>
    <t>u(b)</t>
  </si>
  <si>
    <t>xa</t>
  </si>
  <si>
    <t>xb</t>
  </si>
  <si>
    <t>ya</t>
  </si>
  <si>
    <t>yb</t>
  </si>
  <si>
    <t>a:</t>
  </si>
  <si>
    <t>b:</t>
  </si>
  <si>
    <t>x</t>
  </si>
  <si>
    <t>y</t>
  </si>
  <si>
    <t>Regresja dla I = 0,5A</t>
  </si>
  <si>
    <t>Regresja dla I = 1A</t>
  </si>
  <si>
    <t>Regresja dla I = 2A</t>
  </si>
  <si>
    <t>Regresja dla I =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</si>
</sst>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8" fontId="0" fillId="0" borderId="1" xfId="0" applyNumberFormat="1" applyBorder="1"/>
    <xf numFmtId="18" fontId="0" fillId="0" borderId="0" xfId="0" applyNumberFormat="1"/>
    <xf numFmtId="0" fontId="0" fillId="0" borderId="2" xfId="0" applyBorder="1"/>
    <xf numFmtId="0" fontId="0" fillId="0" borderId="0" xfId="0" applyAlignment="1">
      <alignment horizontal="center"/>
    </xf>
    <xf numFmtId="2" fontId="0" fillId="0" borderId="1" xfId="0" applyNumberFormat="1" applyBorder="1"/>
    <xf numFmtId="0" fontId="0" fillId="0" borderId="1" xfId="0" applyBorder="1" applyAlignment="1">
      <alignment horizontal="centerContinuous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Zależność</a:t>
            </a:r>
            <a:r>
              <a:rPr lang="en-US" baseline="0"/>
              <a:t> napięcia Uh w funkcji natężenia prądu próbki 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0,5A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 = to co z excela'!$C$3:$C$15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'regr = to co z excela'!$D$3:$D$15</c:f>
              <c:numCache>
                <c:formatCode>General</c:formatCode>
                <c:ptCount val="13"/>
                <c:pt idx="0">
                  <c:v>-0.69999999999999973</c:v>
                </c:pt>
                <c:pt idx="1">
                  <c:v>-0.60000000000000009</c:v>
                </c:pt>
                <c:pt idx="2">
                  <c:v>-0.5</c:v>
                </c:pt>
                <c:pt idx="3">
                  <c:v>-0.29999999999999982</c:v>
                </c:pt>
                <c:pt idx="4">
                  <c:v>-0.20000000000000018</c:v>
                </c:pt>
                <c:pt idx="5">
                  <c:v>-9.9999999999999978E-2</c:v>
                </c:pt>
                <c:pt idx="6">
                  <c:v>0</c:v>
                </c:pt>
                <c:pt idx="7">
                  <c:v>0</c:v>
                </c:pt>
                <c:pt idx="8">
                  <c:v>0.30000000000000004</c:v>
                </c:pt>
                <c:pt idx="9">
                  <c:v>0.39999999999999991</c:v>
                </c:pt>
                <c:pt idx="10">
                  <c:v>0.60000000000000009</c:v>
                </c:pt>
                <c:pt idx="11">
                  <c:v>0.69999999999999973</c:v>
                </c:pt>
                <c:pt idx="12">
                  <c:v>0.79999999999999982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B-4246-A0B9-F571C05C933A}"/>
            </c:ext>
          </c:extLst>
        </c:ser>
        <c:ser>
          <c:idx val="1"/>
          <c:order val="1"/>
          <c:tx>
            <c:v>1A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'regr = to co z excela'!$C$3:$C$15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'regr = to co z excela'!$E$3:$E$15</c:f>
              <c:numCache>
                <c:formatCode>General</c:formatCode>
                <c:ptCount val="13"/>
                <c:pt idx="0">
                  <c:v>-1.5</c:v>
                </c:pt>
                <c:pt idx="1">
                  <c:v>-1.2000000000000002</c:v>
                </c:pt>
                <c:pt idx="2">
                  <c:v>-1.1000000000000001</c:v>
                </c:pt>
                <c:pt idx="3">
                  <c:v>-0.79999999999999982</c:v>
                </c:pt>
                <c:pt idx="4">
                  <c:v>-0.5</c:v>
                </c:pt>
                <c:pt idx="5">
                  <c:v>-0.30000000000000004</c:v>
                </c:pt>
                <c:pt idx="6">
                  <c:v>0</c:v>
                </c:pt>
                <c:pt idx="7">
                  <c:v>0.1</c:v>
                </c:pt>
                <c:pt idx="8">
                  <c:v>0.5</c:v>
                </c:pt>
                <c:pt idx="9">
                  <c:v>0.7</c:v>
                </c:pt>
                <c:pt idx="10">
                  <c:v>1.0000000000000002</c:v>
                </c:pt>
                <c:pt idx="11">
                  <c:v>1.1999999999999997</c:v>
                </c:pt>
                <c:pt idx="12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B-4246-A0B9-F571C05C933A}"/>
            </c:ext>
          </c:extLst>
        </c:ser>
        <c:ser>
          <c:idx val="2"/>
          <c:order val="2"/>
          <c:tx>
            <c:v>2A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'regr = to co z excela'!$C$3:$C$15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'regr = to co z excela'!$F$3:$F$15</c:f>
              <c:numCache>
                <c:formatCode>General</c:formatCode>
                <c:ptCount val="13"/>
                <c:pt idx="0">
                  <c:v>-2.9</c:v>
                </c:pt>
                <c:pt idx="1">
                  <c:v>-2.4000000000000004</c:v>
                </c:pt>
                <c:pt idx="2">
                  <c:v>-2</c:v>
                </c:pt>
                <c:pt idx="3">
                  <c:v>-1.4999999999999998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0.2</c:v>
                </c:pt>
                <c:pt idx="8">
                  <c:v>0.8</c:v>
                </c:pt>
                <c:pt idx="9">
                  <c:v>1.4</c:v>
                </c:pt>
                <c:pt idx="10">
                  <c:v>2</c:v>
                </c:pt>
                <c:pt idx="11">
                  <c:v>2.4</c:v>
                </c:pt>
                <c:pt idx="12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B-4246-A0B9-F571C05C933A}"/>
            </c:ext>
          </c:extLst>
        </c:ser>
        <c:ser>
          <c:idx val="3"/>
          <c:order val="3"/>
          <c:tx>
            <c:v>3A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'regr = to co z excela'!$C$3:$C$15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'regr = to co z excela'!$G$3:$G$15</c:f>
              <c:numCache>
                <c:formatCode>General</c:formatCode>
                <c:ptCount val="13"/>
                <c:pt idx="0">
                  <c:v>-4.2</c:v>
                </c:pt>
                <c:pt idx="1">
                  <c:v>-3.5</c:v>
                </c:pt>
                <c:pt idx="2">
                  <c:v>-2.9</c:v>
                </c:pt>
                <c:pt idx="3">
                  <c:v>-2.0999999999999996</c:v>
                </c:pt>
                <c:pt idx="4">
                  <c:v>-1.4000000000000001</c:v>
                </c:pt>
                <c:pt idx="5">
                  <c:v>-0.7</c:v>
                </c:pt>
                <c:pt idx="6">
                  <c:v>0</c:v>
                </c:pt>
                <c:pt idx="7">
                  <c:v>0.4</c:v>
                </c:pt>
                <c:pt idx="8">
                  <c:v>1.1000000000000001</c:v>
                </c:pt>
                <c:pt idx="9">
                  <c:v>1.8</c:v>
                </c:pt>
                <c:pt idx="10">
                  <c:v>2.5</c:v>
                </c:pt>
                <c:pt idx="11">
                  <c:v>3.1999999999999997</c:v>
                </c:pt>
                <c:pt idx="12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5B-4246-A0B9-F571C05C9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263504"/>
        <c:axId val="923293984"/>
      </c:scatterChart>
      <c:scatterChart>
        <c:scatterStyle val="lineMarker"/>
        <c:varyColors val="0"/>
        <c:ser>
          <c:idx val="4"/>
          <c:order val="4"/>
          <c:tx>
            <c:v>Regr 3A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'regr = to co z excela'!$N$30:$N$54</c:f>
              <c:numCache>
                <c:formatCode>General</c:formatCode>
                <c:ptCount val="25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</c:numCache>
            </c:numRef>
          </c:xVal>
          <c:yVal>
            <c:numRef>
              <c:f>'regr = to co z excela'!$O$30:$O$54</c:f>
              <c:numCache>
                <c:formatCode>General</c:formatCode>
                <c:ptCount val="25"/>
                <c:pt idx="0">
                  <c:v>-4.1516483516483511</c:v>
                </c:pt>
                <c:pt idx="1">
                  <c:v>-3.8178571428571422</c:v>
                </c:pt>
                <c:pt idx="2">
                  <c:v>-3.4840659340659332</c:v>
                </c:pt>
                <c:pt idx="3">
                  <c:v>-3.1502747252747247</c:v>
                </c:pt>
                <c:pt idx="4">
                  <c:v>-2.8164835164835158</c:v>
                </c:pt>
                <c:pt idx="5">
                  <c:v>-2.4826923076923069</c:v>
                </c:pt>
                <c:pt idx="6">
                  <c:v>-2.1489010989010984</c:v>
                </c:pt>
                <c:pt idx="7">
                  <c:v>-1.8151098901098894</c:v>
                </c:pt>
                <c:pt idx="8">
                  <c:v>-1.4813186813186807</c:v>
                </c:pt>
                <c:pt idx="9">
                  <c:v>-1.147527472527472</c:v>
                </c:pt>
                <c:pt idx="10">
                  <c:v>-0.81373626373626318</c:v>
                </c:pt>
                <c:pt idx="11">
                  <c:v>-0.47994505494505441</c:v>
                </c:pt>
                <c:pt idx="12">
                  <c:v>-0.14615384615384563</c:v>
                </c:pt>
                <c:pt idx="13">
                  <c:v>0.18763736263736314</c:v>
                </c:pt>
                <c:pt idx="14">
                  <c:v>0.52142857142857191</c:v>
                </c:pt>
                <c:pt idx="15">
                  <c:v>0.85521978021978073</c:v>
                </c:pt>
                <c:pt idx="16">
                  <c:v>1.1890109890109894</c:v>
                </c:pt>
                <c:pt idx="17">
                  <c:v>1.5228021978021982</c:v>
                </c:pt>
                <c:pt idx="18">
                  <c:v>1.8565934065934071</c:v>
                </c:pt>
                <c:pt idx="19">
                  <c:v>2.1903846153846156</c:v>
                </c:pt>
                <c:pt idx="20">
                  <c:v>2.5241758241758245</c:v>
                </c:pt>
                <c:pt idx="21">
                  <c:v>2.8579670329670335</c:v>
                </c:pt>
                <c:pt idx="22">
                  <c:v>3.191758241758242</c:v>
                </c:pt>
                <c:pt idx="23">
                  <c:v>3.5255494505494509</c:v>
                </c:pt>
                <c:pt idx="24">
                  <c:v>3.8593406593406598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5B-4246-A0B9-F571C05C9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182760"/>
        <c:axId val="635184560"/>
      </c:scatterChart>
      <c:valAx>
        <c:axId val="98326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3293984"/>
        <c:crosses val="autoZero"/>
        <c:crossBetween val="midCat"/>
      </c:valAx>
      <c:valAx>
        <c:axId val="92329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3263504"/>
        <c:crosses val="autoZero"/>
        <c:crossBetween val="midCat"/>
      </c:valAx>
      <c:valAx>
        <c:axId val="6351845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5182760"/>
        <c:crosses val="max"/>
        <c:crossBetween val="midCat"/>
      </c:valAx>
      <c:valAx>
        <c:axId val="63518276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5184560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Zależność</a:t>
            </a:r>
            <a:r>
              <a:rPr lang="en-US" baseline="0"/>
              <a:t> napięcia Uh w funkcji natężenia prądu próbki 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0,5A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Zadania!$C$3:$C$15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Zadania!$D$3:$D$15</c:f>
              <c:numCache>
                <c:formatCode>General</c:formatCode>
                <c:ptCount val="13"/>
                <c:pt idx="0">
                  <c:v>-0.69999999999999973</c:v>
                </c:pt>
                <c:pt idx="1">
                  <c:v>-0.60000000000000009</c:v>
                </c:pt>
                <c:pt idx="2">
                  <c:v>-0.5</c:v>
                </c:pt>
                <c:pt idx="3">
                  <c:v>-0.29999999999999982</c:v>
                </c:pt>
                <c:pt idx="4">
                  <c:v>-0.20000000000000018</c:v>
                </c:pt>
                <c:pt idx="5">
                  <c:v>-9.9999999999999978E-2</c:v>
                </c:pt>
                <c:pt idx="6">
                  <c:v>0</c:v>
                </c:pt>
                <c:pt idx="7">
                  <c:v>0</c:v>
                </c:pt>
                <c:pt idx="8">
                  <c:v>0.30000000000000004</c:v>
                </c:pt>
                <c:pt idx="9">
                  <c:v>0.39999999999999991</c:v>
                </c:pt>
                <c:pt idx="10">
                  <c:v>0.60000000000000009</c:v>
                </c:pt>
                <c:pt idx="11">
                  <c:v>0.69999999999999973</c:v>
                </c:pt>
                <c:pt idx="12">
                  <c:v>0.79999999999999982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07-4BA1-9FCB-02B7DFBC537A}"/>
            </c:ext>
          </c:extLst>
        </c:ser>
        <c:ser>
          <c:idx val="1"/>
          <c:order val="1"/>
          <c:tx>
            <c:v>1A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Zadania!$C$3:$C$15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Zadania!$E$3:$E$15</c:f>
              <c:numCache>
                <c:formatCode>General</c:formatCode>
                <c:ptCount val="13"/>
                <c:pt idx="0">
                  <c:v>-1.5</c:v>
                </c:pt>
                <c:pt idx="1">
                  <c:v>-1.2000000000000002</c:v>
                </c:pt>
                <c:pt idx="2">
                  <c:v>-1.1000000000000001</c:v>
                </c:pt>
                <c:pt idx="3">
                  <c:v>-0.79999999999999982</c:v>
                </c:pt>
                <c:pt idx="4">
                  <c:v>-0.5</c:v>
                </c:pt>
                <c:pt idx="5">
                  <c:v>-0.30000000000000004</c:v>
                </c:pt>
                <c:pt idx="6">
                  <c:v>0</c:v>
                </c:pt>
                <c:pt idx="7">
                  <c:v>0.1</c:v>
                </c:pt>
                <c:pt idx="8">
                  <c:v>0.5</c:v>
                </c:pt>
                <c:pt idx="9">
                  <c:v>0.7</c:v>
                </c:pt>
                <c:pt idx="10">
                  <c:v>1.0000000000000002</c:v>
                </c:pt>
                <c:pt idx="11">
                  <c:v>1.1999999999999997</c:v>
                </c:pt>
                <c:pt idx="12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07-4BA1-9FCB-02B7DFBC537A}"/>
            </c:ext>
          </c:extLst>
        </c:ser>
        <c:ser>
          <c:idx val="2"/>
          <c:order val="2"/>
          <c:tx>
            <c:v>2A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Zadania!$C$3:$C$15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Zadania!$F$3:$F$15</c:f>
              <c:numCache>
                <c:formatCode>General</c:formatCode>
                <c:ptCount val="13"/>
                <c:pt idx="0">
                  <c:v>-2.9</c:v>
                </c:pt>
                <c:pt idx="1">
                  <c:v>-2.4000000000000004</c:v>
                </c:pt>
                <c:pt idx="2">
                  <c:v>-2</c:v>
                </c:pt>
                <c:pt idx="3">
                  <c:v>-1.4999999999999998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0.2</c:v>
                </c:pt>
                <c:pt idx="8">
                  <c:v>0.8</c:v>
                </c:pt>
                <c:pt idx="9">
                  <c:v>1.4</c:v>
                </c:pt>
                <c:pt idx="10">
                  <c:v>2</c:v>
                </c:pt>
                <c:pt idx="11">
                  <c:v>2.4</c:v>
                </c:pt>
                <c:pt idx="12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07-4BA1-9FCB-02B7DFBC537A}"/>
            </c:ext>
          </c:extLst>
        </c:ser>
        <c:ser>
          <c:idx val="3"/>
          <c:order val="3"/>
          <c:tx>
            <c:v>3A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Zadania!$C$3:$C$15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Zadania!$G$3:$G$15</c:f>
              <c:numCache>
                <c:formatCode>General</c:formatCode>
                <c:ptCount val="13"/>
                <c:pt idx="0">
                  <c:v>-4.2</c:v>
                </c:pt>
                <c:pt idx="1">
                  <c:v>-3.5</c:v>
                </c:pt>
                <c:pt idx="2">
                  <c:v>-2.9</c:v>
                </c:pt>
                <c:pt idx="3">
                  <c:v>-2.0999999999999996</c:v>
                </c:pt>
                <c:pt idx="4">
                  <c:v>-1.4000000000000001</c:v>
                </c:pt>
                <c:pt idx="5">
                  <c:v>-0.7</c:v>
                </c:pt>
                <c:pt idx="6">
                  <c:v>0</c:v>
                </c:pt>
                <c:pt idx="7">
                  <c:v>0.4</c:v>
                </c:pt>
                <c:pt idx="8">
                  <c:v>1.1000000000000001</c:v>
                </c:pt>
                <c:pt idx="9">
                  <c:v>1.8</c:v>
                </c:pt>
                <c:pt idx="10">
                  <c:v>2.5</c:v>
                </c:pt>
                <c:pt idx="11">
                  <c:v>3.1999999999999997</c:v>
                </c:pt>
                <c:pt idx="12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07-4BA1-9FCB-02B7DFBC5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263504"/>
        <c:axId val="923293984"/>
      </c:scatterChart>
      <c:valAx>
        <c:axId val="98326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3293984"/>
        <c:crosses val="autoZero"/>
        <c:crossBetween val="midCat"/>
      </c:valAx>
      <c:valAx>
        <c:axId val="92329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326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419142</xdr:colOff>
      <xdr:row>16</xdr:row>
      <xdr:rowOff>50976</xdr:rowOff>
    </xdr:from>
    <xdr:to>
      <xdr:col>21</xdr:col>
      <xdr:colOff>38099</xdr:colOff>
      <xdr:row>52</xdr:row>
      <xdr:rowOff>76199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C506802-5441-4EB3-A0D8-D148323C8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419143</xdr:colOff>
      <xdr:row>16</xdr:row>
      <xdr:rowOff>50977</xdr:rowOff>
    </xdr:from>
    <xdr:to>
      <xdr:col>9</xdr:col>
      <xdr:colOff>582099</xdr:colOff>
      <xdr:row>34</xdr:row>
      <xdr:rowOff>148071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3FB411D-A3E7-4C5E-BC8E-1092176F9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FCCA-9D6E-468B-8DCF-200BE53BE065}">
  <dimension ref="B1:S54"/>
  <sheetViews>
    <sheetView topLeftCell="D40" zoomScale="325" zoomScaleNormal="325" workbookViewId="0">
      <selection activeCell="O37" sqref="O37"/>
    </sheetView>
  </sheetViews>
  <sheetFormatPr defaultRowHeight="15" x14ac:dyDescent="0.25"/>
  <cols>
    <col min="2" max="2" width="3" bestFit="1" customWidth="1"/>
    <col min="3" max="3" width="6.42578125" bestFit="1" customWidth="1"/>
    <col min="12" max="12" width="3.42578125" bestFit="1" customWidth="1"/>
    <col min="13" max="13" width="6.42578125" bestFit="1" customWidth="1"/>
    <col min="14" max="14" width="11" bestFit="1" customWidth="1"/>
    <col min="17" max="17" width="12" bestFit="1" customWidth="1"/>
  </cols>
  <sheetData>
    <row r="1" spans="2:19" x14ac:dyDescent="0.25">
      <c r="D1" s="5"/>
      <c r="E1" s="5"/>
      <c r="F1" s="5"/>
      <c r="G1" s="5"/>
      <c r="H1" s="5"/>
    </row>
    <row r="2" spans="2:19" x14ac:dyDescent="0.25">
      <c r="B2" s="1" t="s">
        <v>2</v>
      </c>
      <c r="C2" s="1" t="s">
        <v>3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/>
      <c r="K2" s="3"/>
      <c r="L2" s="1" t="s">
        <v>2</v>
      </c>
      <c r="M2" s="1" t="s">
        <v>3</v>
      </c>
      <c r="N2" s="1" t="s">
        <v>16</v>
      </c>
      <c r="O2" s="2"/>
      <c r="P2" s="2" t="s">
        <v>17</v>
      </c>
      <c r="Q2" s="2" t="s">
        <v>18</v>
      </c>
      <c r="R2" s="2"/>
      <c r="S2" s="2"/>
    </row>
    <row r="3" spans="2:19" x14ac:dyDescent="0.25">
      <c r="B3" s="1">
        <v>1</v>
      </c>
      <c r="C3" s="1">
        <v>-6</v>
      </c>
      <c r="D3" s="1">
        <v>-0.69999999999999973</v>
      </c>
      <c r="E3" s="1">
        <v>-1.5</v>
      </c>
      <c r="F3" s="1">
        <v>-2.9</v>
      </c>
      <c r="G3" s="1">
        <v>-4.2</v>
      </c>
      <c r="H3" s="1">
        <v>-4.3999999999999995</v>
      </c>
      <c r="I3" s="1">
        <v>-4.7</v>
      </c>
      <c r="J3" s="4"/>
      <c r="L3" s="1">
        <v>1</v>
      </c>
      <c r="M3" s="1">
        <v>-6</v>
      </c>
      <c r="N3" s="1">
        <f>0.005*ABS(M3) + 3*0.01</f>
        <v>0.06</v>
      </c>
      <c r="O3" s="1"/>
      <c r="P3" s="1">
        <v>0.5</v>
      </c>
      <c r="Q3" s="1">
        <f>0.02*P3+10*(10^(-3))</f>
        <v>0.02</v>
      </c>
      <c r="R3" s="1"/>
      <c r="S3" s="1"/>
    </row>
    <row r="4" spans="2:19" x14ac:dyDescent="0.25">
      <c r="B4" s="1">
        <v>2</v>
      </c>
      <c r="C4" s="1">
        <v>-5</v>
      </c>
      <c r="D4" s="1">
        <v>-0.60000000000000009</v>
      </c>
      <c r="E4" s="1">
        <v>-1.2000000000000002</v>
      </c>
      <c r="F4" s="1">
        <v>-2.4000000000000004</v>
      </c>
      <c r="G4" s="1">
        <v>-3.5</v>
      </c>
      <c r="H4" s="1">
        <v>-3.6</v>
      </c>
      <c r="I4" s="1">
        <v>-3.9</v>
      </c>
      <c r="J4" s="1"/>
      <c r="L4" s="1">
        <v>2</v>
      </c>
      <c r="M4" s="1">
        <v>-5</v>
      </c>
      <c r="N4" s="1">
        <f t="shared" ref="N4:N15" si="0">0.005*ABS(M4) + 3*0.01</f>
        <v>5.5E-2</v>
      </c>
      <c r="O4" s="1"/>
      <c r="P4" s="1">
        <v>1</v>
      </c>
      <c r="Q4" s="1">
        <f t="shared" ref="Q4:Q6" si="1">0.02*P4+10*(10^(-3))</f>
        <v>0.03</v>
      </c>
      <c r="R4" s="1"/>
      <c r="S4" s="1"/>
    </row>
    <row r="5" spans="2:19" x14ac:dyDescent="0.25">
      <c r="B5" s="1">
        <v>3</v>
      </c>
      <c r="C5" s="1">
        <v>-4</v>
      </c>
      <c r="D5" s="1">
        <v>-0.5</v>
      </c>
      <c r="E5" s="1">
        <v>-1.1000000000000001</v>
      </c>
      <c r="F5" s="1">
        <v>-2</v>
      </c>
      <c r="G5" s="1">
        <v>-2.9</v>
      </c>
      <c r="H5" s="1">
        <v>-3</v>
      </c>
      <c r="I5" s="1">
        <v>-3.1</v>
      </c>
      <c r="J5" s="1"/>
      <c r="L5" s="1">
        <v>3</v>
      </c>
      <c r="M5" s="1">
        <v>-4</v>
      </c>
      <c r="N5" s="1">
        <f t="shared" si="0"/>
        <v>0.05</v>
      </c>
      <c r="O5" s="1"/>
      <c r="P5" s="1">
        <v>2</v>
      </c>
      <c r="Q5" s="1">
        <f t="shared" si="1"/>
        <v>0.05</v>
      </c>
      <c r="R5" s="1"/>
      <c r="S5" s="1"/>
    </row>
    <row r="6" spans="2:19" x14ac:dyDescent="0.25">
      <c r="B6" s="1">
        <v>4</v>
      </c>
      <c r="C6" s="1">
        <v>-3</v>
      </c>
      <c r="D6" s="1">
        <v>-0.29999999999999982</v>
      </c>
      <c r="E6" s="1">
        <v>-0.79999999999999982</v>
      </c>
      <c r="F6" s="1">
        <v>-1.4999999999999998</v>
      </c>
      <c r="G6" s="1">
        <v>-2.0999999999999996</v>
      </c>
      <c r="H6" s="1">
        <v>-2.1999999999999997</v>
      </c>
      <c r="I6" s="1">
        <v>-2.2999999999999998</v>
      </c>
      <c r="J6" s="1"/>
      <c r="L6" s="1">
        <v>4</v>
      </c>
      <c r="M6" s="1">
        <v>-3</v>
      </c>
      <c r="N6" s="1">
        <f t="shared" si="0"/>
        <v>4.4999999999999998E-2</v>
      </c>
      <c r="O6" s="1"/>
      <c r="P6" s="1">
        <v>3</v>
      </c>
      <c r="Q6" s="1">
        <f t="shared" si="1"/>
        <v>6.9999999999999993E-2</v>
      </c>
      <c r="R6" s="1"/>
      <c r="S6" s="1"/>
    </row>
    <row r="7" spans="2:19" x14ac:dyDescent="0.25">
      <c r="B7" s="1">
        <v>5</v>
      </c>
      <c r="C7" s="1">
        <v>-2</v>
      </c>
      <c r="D7" s="1">
        <v>-0.20000000000000018</v>
      </c>
      <c r="E7" s="1">
        <v>-0.5</v>
      </c>
      <c r="F7" s="1">
        <v>-1</v>
      </c>
      <c r="G7" s="1">
        <v>-1.4000000000000001</v>
      </c>
      <c r="H7" s="1">
        <v>-1.5</v>
      </c>
      <c r="I7" s="1">
        <v>-1.6</v>
      </c>
      <c r="J7" s="1"/>
      <c r="L7" s="1">
        <v>5</v>
      </c>
      <c r="M7" s="1">
        <v>-2</v>
      </c>
      <c r="N7" s="1">
        <f t="shared" si="0"/>
        <v>0.04</v>
      </c>
      <c r="O7" s="1"/>
      <c r="P7" s="1"/>
      <c r="Q7" s="1"/>
      <c r="R7" s="1"/>
      <c r="S7" s="1"/>
    </row>
    <row r="8" spans="2:19" x14ac:dyDescent="0.25">
      <c r="B8" s="1">
        <v>6</v>
      </c>
      <c r="C8" s="1">
        <v>-1</v>
      </c>
      <c r="D8" s="1">
        <v>-9.9999999999999978E-2</v>
      </c>
      <c r="E8" s="1">
        <v>-0.30000000000000004</v>
      </c>
      <c r="F8" s="1">
        <v>-0.5</v>
      </c>
      <c r="G8" s="1">
        <v>-0.7</v>
      </c>
      <c r="H8" s="1">
        <v>-0.7</v>
      </c>
      <c r="I8" s="1">
        <v>-0.8</v>
      </c>
      <c r="J8" s="1"/>
      <c r="L8" s="1">
        <v>6</v>
      </c>
      <c r="M8" s="1">
        <v>-1</v>
      </c>
      <c r="N8" s="1">
        <f t="shared" si="0"/>
        <v>3.4999999999999996E-2</v>
      </c>
      <c r="O8" s="1"/>
      <c r="P8" s="1"/>
      <c r="Q8" s="1"/>
      <c r="R8" s="1"/>
      <c r="S8" s="1"/>
    </row>
    <row r="9" spans="2:19" x14ac:dyDescent="0.25">
      <c r="B9" s="1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/>
      <c r="L9" s="1">
        <v>7</v>
      </c>
      <c r="M9" s="1">
        <v>0</v>
      </c>
      <c r="N9" s="1">
        <f t="shared" si="0"/>
        <v>0.03</v>
      </c>
      <c r="O9" s="1"/>
      <c r="P9" s="1"/>
      <c r="Q9" s="1"/>
      <c r="R9" s="1"/>
      <c r="S9" s="1"/>
    </row>
    <row r="10" spans="2:19" x14ac:dyDescent="0.25">
      <c r="B10" s="1">
        <v>8</v>
      </c>
      <c r="C10" s="1">
        <v>1</v>
      </c>
      <c r="D10" s="1">
        <v>0</v>
      </c>
      <c r="E10" s="1">
        <v>0.1</v>
      </c>
      <c r="F10" s="1">
        <v>0.2</v>
      </c>
      <c r="G10" s="1">
        <v>0.4</v>
      </c>
      <c r="H10" s="1">
        <v>0.4</v>
      </c>
      <c r="I10" s="1">
        <v>0.5</v>
      </c>
      <c r="J10" s="1"/>
      <c r="L10" s="1">
        <v>8</v>
      </c>
      <c r="M10" s="1">
        <v>1</v>
      </c>
      <c r="N10" s="1">
        <f t="shared" si="0"/>
        <v>3.4999999999999996E-2</v>
      </c>
      <c r="O10" s="1"/>
      <c r="P10" s="1"/>
      <c r="Q10" s="1"/>
      <c r="R10" s="1"/>
      <c r="S10" s="1"/>
    </row>
    <row r="11" spans="2:19" x14ac:dyDescent="0.25">
      <c r="B11" s="1">
        <v>9</v>
      </c>
      <c r="C11" s="1">
        <v>2</v>
      </c>
      <c r="D11" s="1">
        <v>0.30000000000000004</v>
      </c>
      <c r="E11" s="1">
        <v>0.5</v>
      </c>
      <c r="F11" s="1">
        <v>0.8</v>
      </c>
      <c r="G11" s="1">
        <v>1.1000000000000001</v>
      </c>
      <c r="H11" s="1">
        <v>1.2000000000000002</v>
      </c>
      <c r="I11" s="1">
        <v>1.4</v>
      </c>
      <c r="J11" s="1"/>
      <c r="L11" s="1">
        <v>9</v>
      </c>
      <c r="M11" s="1">
        <v>2</v>
      </c>
      <c r="N11" s="1">
        <f t="shared" si="0"/>
        <v>0.04</v>
      </c>
      <c r="O11" s="1"/>
      <c r="P11" s="1"/>
      <c r="Q11" s="1"/>
      <c r="R11" s="1"/>
      <c r="S11" s="1"/>
    </row>
    <row r="12" spans="2:19" x14ac:dyDescent="0.25">
      <c r="B12" s="1">
        <v>10</v>
      </c>
      <c r="C12" s="1">
        <v>3</v>
      </c>
      <c r="D12" s="1">
        <v>0.39999999999999991</v>
      </c>
      <c r="E12" s="1">
        <v>0.7</v>
      </c>
      <c r="F12" s="1">
        <v>1.4</v>
      </c>
      <c r="G12" s="1">
        <v>1.8</v>
      </c>
      <c r="H12" s="1">
        <v>2</v>
      </c>
      <c r="I12" s="1">
        <v>2.2000000000000002</v>
      </c>
      <c r="J12" s="1"/>
      <c r="L12" s="1">
        <v>10</v>
      </c>
      <c r="M12" s="1">
        <v>3</v>
      </c>
      <c r="N12" s="1">
        <f t="shared" si="0"/>
        <v>4.4999999999999998E-2</v>
      </c>
      <c r="O12" s="1"/>
      <c r="P12" s="1"/>
      <c r="Q12" s="1"/>
      <c r="R12" s="1"/>
      <c r="S12" s="1"/>
    </row>
    <row r="13" spans="2:19" x14ac:dyDescent="0.25">
      <c r="B13" s="1">
        <v>11</v>
      </c>
      <c r="C13" s="1">
        <v>4</v>
      </c>
      <c r="D13" s="1">
        <v>0.60000000000000009</v>
      </c>
      <c r="E13" s="1">
        <v>1.0000000000000002</v>
      </c>
      <c r="F13" s="1">
        <v>2</v>
      </c>
      <c r="G13" s="1">
        <v>2.5</v>
      </c>
      <c r="H13" s="1">
        <v>2.8000000000000003</v>
      </c>
      <c r="I13" s="1">
        <v>3.1</v>
      </c>
      <c r="J13" s="1"/>
      <c r="L13" s="1">
        <v>11</v>
      </c>
      <c r="M13" s="1">
        <v>4</v>
      </c>
      <c r="N13" s="1">
        <f t="shared" si="0"/>
        <v>0.05</v>
      </c>
      <c r="O13" s="1"/>
      <c r="P13" s="1"/>
      <c r="Q13" s="1"/>
      <c r="R13" s="1"/>
      <c r="S13" s="1"/>
    </row>
    <row r="14" spans="2:19" x14ac:dyDescent="0.25">
      <c r="B14" s="1">
        <v>12</v>
      </c>
      <c r="C14" s="1">
        <v>5</v>
      </c>
      <c r="D14" s="1">
        <v>0.69999999999999973</v>
      </c>
      <c r="E14" s="1">
        <v>1.1999999999999997</v>
      </c>
      <c r="F14" s="1">
        <v>2.4</v>
      </c>
      <c r="G14" s="1">
        <v>3.1999999999999997</v>
      </c>
      <c r="H14" s="1">
        <v>3.5</v>
      </c>
      <c r="I14" s="1">
        <v>3.9</v>
      </c>
      <c r="J14" s="1"/>
      <c r="L14" s="1">
        <v>12</v>
      </c>
      <c r="M14" s="1">
        <v>5</v>
      </c>
      <c r="N14" s="1">
        <f t="shared" si="0"/>
        <v>5.5E-2</v>
      </c>
      <c r="O14" s="1"/>
      <c r="P14" s="1"/>
      <c r="Q14" s="1"/>
      <c r="R14" s="1"/>
      <c r="S14" s="1"/>
    </row>
    <row r="15" spans="2:19" x14ac:dyDescent="0.25">
      <c r="B15" s="1">
        <v>13</v>
      </c>
      <c r="C15" s="1">
        <v>6</v>
      </c>
      <c r="D15" s="1">
        <v>0.79999999999999982</v>
      </c>
      <c r="E15" s="1">
        <v>1.4</v>
      </c>
      <c r="F15" s="1">
        <v>2.9</v>
      </c>
      <c r="G15" s="1">
        <v>3.9</v>
      </c>
      <c r="H15" s="1">
        <v>4.3</v>
      </c>
      <c r="I15" s="1">
        <v>4.8</v>
      </c>
      <c r="J15" s="1"/>
      <c r="L15" s="1">
        <v>13</v>
      </c>
      <c r="M15" s="1">
        <v>6</v>
      </c>
      <c r="N15" s="1">
        <f t="shared" si="0"/>
        <v>0.06</v>
      </c>
      <c r="O15" s="1"/>
      <c r="P15" s="1"/>
      <c r="Q15" s="1"/>
      <c r="R15" s="1"/>
      <c r="S15" s="1"/>
    </row>
    <row r="17" spans="3:16" x14ac:dyDescent="0.25">
      <c r="C17" t="s">
        <v>11</v>
      </c>
      <c r="D17" t="s">
        <v>12</v>
      </c>
      <c r="M17" s="1"/>
      <c r="N17" s="1" t="s">
        <v>19</v>
      </c>
      <c r="O17" s="1" t="s">
        <v>20</v>
      </c>
      <c r="P17" s="1"/>
    </row>
    <row r="18" spans="3:16" x14ac:dyDescent="0.25">
      <c r="D18" t="s">
        <v>13</v>
      </c>
      <c r="M18" s="1"/>
      <c r="N18" s="1">
        <f t="array" ref="N18:O20">LINEST(G$3:G$15,$C$3:$C$15,TRUE,TRUE)</f>
        <v>0.66758241758241765</v>
      </c>
      <c r="O18" s="1">
        <v>-0.14615384615384608</v>
      </c>
      <c r="P18" s="1"/>
    </row>
    <row r="19" spans="3:16" x14ac:dyDescent="0.25">
      <c r="M19" s="1" t="s">
        <v>21</v>
      </c>
      <c r="N19" s="1">
        <v>6.3625070943341593E-3</v>
      </c>
      <c r="O19" s="1">
        <v>2.3806321667917015E-2</v>
      </c>
      <c r="P19" s="1" t="s">
        <v>23</v>
      </c>
    </row>
    <row r="20" spans="3:16" x14ac:dyDescent="0.25">
      <c r="D20" t="s">
        <v>14</v>
      </c>
      <c r="M20" s="1" t="s">
        <v>22</v>
      </c>
      <c r="N20" s="1">
        <v>0.99900182716383568</v>
      </c>
      <c r="O20" s="1">
        <v>8.5834913453864195E-2</v>
      </c>
      <c r="P20" s="1"/>
    </row>
    <row r="21" spans="3:16" x14ac:dyDescent="0.25">
      <c r="D21" t="s">
        <v>15</v>
      </c>
      <c r="E21">
        <f>10^(-6)*10</f>
        <v>9.9999999999999991E-6</v>
      </c>
      <c r="M21" s="1"/>
      <c r="N21" s="1"/>
      <c r="O21" s="1"/>
      <c r="P21" s="1"/>
    </row>
    <row r="22" spans="3:16" x14ac:dyDescent="0.25">
      <c r="M22" s="1" t="s">
        <v>24</v>
      </c>
      <c r="N22" s="1">
        <f>MIN(C3:C15)</f>
        <v>-6</v>
      </c>
      <c r="O22" s="1">
        <f>N22*N$18+O$18</f>
        <v>-4.1516483516483511</v>
      </c>
      <c r="P22" s="1" t="s">
        <v>26</v>
      </c>
    </row>
    <row r="23" spans="3:16" x14ac:dyDescent="0.25">
      <c r="M23" s="1" t="s">
        <v>25</v>
      </c>
      <c r="N23" s="1">
        <f>MAX(C3:C15)</f>
        <v>6</v>
      </c>
      <c r="O23" s="1">
        <f>N23*N$18+O$18</f>
        <v>3.8593406593406594</v>
      </c>
      <c r="P23" s="1" t="s">
        <v>27</v>
      </c>
    </row>
    <row r="24" spans="3:16" x14ac:dyDescent="0.25">
      <c r="M24" s="1"/>
      <c r="N24" s="1" t="s">
        <v>28</v>
      </c>
      <c r="O24" s="1" t="s">
        <v>29</v>
      </c>
      <c r="P24" s="1"/>
    </row>
    <row r="25" spans="3:16" x14ac:dyDescent="0.25">
      <c r="M25" s="1"/>
      <c r="N25" s="1">
        <f>(O22-O23)/(N22-N23)</f>
        <v>0.66758241758241754</v>
      </c>
      <c r="O25" s="1">
        <f>O22-(O22-O23)/(N22-N23)*N22</f>
        <v>-0.14615384615384563</v>
      </c>
      <c r="P25" s="1"/>
    </row>
    <row r="26" spans="3:16" x14ac:dyDescent="0.25">
      <c r="M26" s="1"/>
      <c r="N26" s="1"/>
      <c r="O26" s="1"/>
      <c r="P26" s="1"/>
    </row>
    <row r="29" spans="3:16" x14ac:dyDescent="0.25">
      <c r="N29" t="s">
        <v>30</v>
      </c>
      <c r="O29" t="s">
        <v>31</v>
      </c>
    </row>
    <row r="30" spans="3:16" x14ac:dyDescent="0.25">
      <c r="N30">
        <v>-6</v>
      </c>
      <c r="O30">
        <f>$N$25*N30+$O$25</f>
        <v>-4.1516483516483511</v>
      </c>
    </row>
    <row r="31" spans="3:16" x14ac:dyDescent="0.25">
      <c r="N31">
        <v>-5.5</v>
      </c>
      <c r="O31">
        <f t="shared" ref="O31:O54" si="2">$N$25*N31+$O$25</f>
        <v>-3.8178571428571422</v>
      </c>
    </row>
    <row r="32" spans="3:16" x14ac:dyDescent="0.25">
      <c r="N32">
        <v>-5</v>
      </c>
      <c r="O32">
        <f t="shared" si="2"/>
        <v>-3.4840659340659332</v>
      </c>
    </row>
    <row r="33" spans="14:15" x14ac:dyDescent="0.25">
      <c r="N33">
        <v>-4.5</v>
      </c>
      <c r="O33">
        <f t="shared" si="2"/>
        <v>-3.1502747252747247</v>
      </c>
    </row>
    <row r="34" spans="14:15" x14ac:dyDescent="0.25">
      <c r="N34">
        <v>-4</v>
      </c>
      <c r="O34">
        <f t="shared" si="2"/>
        <v>-2.8164835164835158</v>
      </c>
    </row>
    <row r="35" spans="14:15" x14ac:dyDescent="0.25">
      <c r="N35">
        <v>-3.5</v>
      </c>
      <c r="O35">
        <f t="shared" si="2"/>
        <v>-2.4826923076923069</v>
      </c>
    </row>
    <row r="36" spans="14:15" x14ac:dyDescent="0.25">
      <c r="N36">
        <v>-3</v>
      </c>
      <c r="O36">
        <f t="shared" si="2"/>
        <v>-2.1489010989010984</v>
      </c>
    </row>
    <row r="37" spans="14:15" x14ac:dyDescent="0.25">
      <c r="N37">
        <v>-2.5</v>
      </c>
      <c r="O37">
        <f t="shared" si="2"/>
        <v>-1.8151098901098894</v>
      </c>
    </row>
    <row r="38" spans="14:15" x14ac:dyDescent="0.25">
      <c r="N38">
        <v>-2</v>
      </c>
      <c r="O38">
        <f t="shared" si="2"/>
        <v>-1.4813186813186807</v>
      </c>
    </row>
    <row r="39" spans="14:15" x14ac:dyDescent="0.25">
      <c r="N39">
        <v>-1.5</v>
      </c>
      <c r="O39">
        <f t="shared" si="2"/>
        <v>-1.147527472527472</v>
      </c>
    </row>
    <row r="40" spans="14:15" x14ac:dyDescent="0.25">
      <c r="N40">
        <v>-1</v>
      </c>
      <c r="O40">
        <f t="shared" si="2"/>
        <v>-0.81373626373626318</v>
      </c>
    </row>
    <row r="41" spans="14:15" x14ac:dyDescent="0.25">
      <c r="N41">
        <v>-0.5</v>
      </c>
      <c r="O41">
        <f t="shared" si="2"/>
        <v>-0.47994505494505441</v>
      </c>
    </row>
    <row r="42" spans="14:15" x14ac:dyDescent="0.25">
      <c r="N42">
        <v>0</v>
      </c>
      <c r="O42">
        <f t="shared" si="2"/>
        <v>-0.14615384615384563</v>
      </c>
    </row>
    <row r="43" spans="14:15" x14ac:dyDescent="0.25">
      <c r="N43">
        <v>0.5</v>
      </c>
      <c r="O43">
        <f t="shared" si="2"/>
        <v>0.18763736263736314</v>
      </c>
    </row>
    <row r="44" spans="14:15" x14ac:dyDescent="0.25">
      <c r="N44">
        <v>1</v>
      </c>
      <c r="O44">
        <f t="shared" si="2"/>
        <v>0.52142857142857191</v>
      </c>
    </row>
    <row r="45" spans="14:15" x14ac:dyDescent="0.25">
      <c r="N45">
        <v>1.5</v>
      </c>
      <c r="O45">
        <f t="shared" si="2"/>
        <v>0.85521978021978073</v>
      </c>
    </row>
    <row r="46" spans="14:15" x14ac:dyDescent="0.25">
      <c r="N46">
        <v>2</v>
      </c>
      <c r="O46">
        <f>$N$25*N46+$O$25</f>
        <v>1.1890109890109894</v>
      </c>
    </row>
    <row r="47" spans="14:15" x14ac:dyDescent="0.25">
      <c r="N47">
        <v>2.5</v>
      </c>
      <c r="O47">
        <f t="shared" si="2"/>
        <v>1.5228021978021982</v>
      </c>
    </row>
    <row r="48" spans="14:15" x14ac:dyDescent="0.25">
      <c r="N48">
        <v>3</v>
      </c>
      <c r="O48">
        <f t="shared" si="2"/>
        <v>1.8565934065934071</v>
      </c>
    </row>
    <row r="49" spans="14:15" x14ac:dyDescent="0.25">
      <c r="N49">
        <v>3.5</v>
      </c>
      <c r="O49">
        <f t="shared" si="2"/>
        <v>2.1903846153846156</v>
      </c>
    </row>
    <row r="50" spans="14:15" x14ac:dyDescent="0.25">
      <c r="N50">
        <v>4</v>
      </c>
      <c r="O50">
        <f t="shared" si="2"/>
        <v>2.5241758241758245</v>
      </c>
    </row>
    <row r="51" spans="14:15" x14ac:dyDescent="0.25">
      <c r="N51">
        <v>4.5</v>
      </c>
      <c r="O51">
        <f t="shared" si="2"/>
        <v>2.8579670329670335</v>
      </c>
    </row>
    <row r="52" spans="14:15" x14ac:dyDescent="0.25">
      <c r="N52">
        <v>5</v>
      </c>
      <c r="O52">
        <f t="shared" si="2"/>
        <v>3.191758241758242</v>
      </c>
    </row>
    <row r="53" spans="14:15" x14ac:dyDescent="0.25">
      <c r="N53">
        <v>5.5</v>
      </c>
      <c r="O53">
        <f t="shared" si="2"/>
        <v>3.5255494505494509</v>
      </c>
    </row>
    <row r="54" spans="14:15" x14ac:dyDescent="0.25">
      <c r="N54">
        <v>6</v>
      </c>
      <c r="O54">
        <f t="shared" si="2"/>
        <v>3.8593406593406598</v>
      </c>
    </row>
  </sheetData>
  <mergeCells count="1">
    <mergeCell ref="D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4B77-5B7A-4E96-B022-EA93CBC2B5C8}">
  <dimension ref="B1:AB27"/>
  <sheetViews>
    <sheetView tabSelected="1" topLeftCell="I1" zoomScale="115" zoomScaleNormal="115" workbookViewId="0">
      <selection activeCell="S14" sqref="S14"/>
    </sheetView>
  </sheetViews>
  <sheetFormatPr defaultRowHeight="15" x14ac:dyDescent="0.25"/>
  <cols>
    <col min="2" max="2" width="3" bestFit="1" customWidth="1"/>
    <col min="3" max="3" width="6.42578125" bestFit="1" customWidth="1"/>
    <col min="12" max="12" width="3.42578125" bestFit="1" customWidth="1"/>
    <col min="13" max="13" width="6.42578125" bestFit="1" customWidth="1"/>
    <col min="14" max="14" width="12" bestFit="1" customWidth="1"/>
    <col min="15" max="15" width="5.5703125" bestFit="1" customWidth="1"/>
    <col min="17" max="17" width="12" bestFit="1" customWidth="1"/>
  </cols>
  <sheetData>
    <row r="1" spans="2:19" x14ac:dyDescent="0.25">
      <c r="D1" s="5"/>
      <c r="E1" s="5"/>
      <c r="F1" s="5"/>
      <c r="G1" s="5"/>
      <c r="H1" s="5"/>
    </row>
    <row r="2" spans="2:19" x14ac:dyDescent="0.25">
      <c r="B2" s="1" t="s">
        <v>2</v>
      </c>
      <c r="C2" s="1" t="s">
        <v>3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/>
      <c r="K2" s="3"/>
      <c r="L2" s="1" t="s">
        <v>2</v>
      </c>
      <c r="M2" s="1" t="s">
        <v>3</v>
      </c>
      <c r="N2" s="1" t="s">
        <v>16</v>
      </c>
      <c r="O2" s="2"/>
      <c r="P2" s="2" t="s">
        <v>17</v>
      </c>
      <c r="Q2" s="2" t="s">
        <v>18</v>
      </c>
      <c r="R2" s="2"/>
      <c r="S2" s="2"/>
    </row>
    <row r="3" spans="2:19" x14ac:dyDescent="0.25">
      <c r="B3" s="1">
        <v>1</v>
      </c>
      <c r="C3" s="1">
        <v>-6</v>
      </c>
      <c r="D3" s="1">
        <v>-0.69999999999999973</v>
      </c>
      <c r="E3" s="1">
        <v>-1.5</v>
      </c>
      <c r="F3" s="1">
        <v>-2.9</v>
      </c>
      <c r="G3" s="1">
        <v>-4.2</v>
      </c>
      <c r="H3" s="1">
        <v>-4.3999999999999995</v>
      </c>
      <c r="I3" s="1">
        <v>-4.7</v>
      </c>
      <c r="J3" s="4"/>
      <c r="L3" s="1">
        <v>1</v>
      </c>
      <c r="M3" s="1">
        <v>-6</v>
      </c>
      <c r="N3" s="1">
        <f>0.005*ABS(M3) + 3*0.01</f>
        <v>0.06</v>
      </c>
      <c r="O3" s="1"/>
      <c r="P3" s="1">
        <v>0.5</v>
      </c>
      <c r="Q3" s="1">
        <f>0.02*P3+10*(10^(-3))</f>
        <v>0.02</v>
      </c>
      <c r="R3" s="1"/>
      <c r="S3" s="1"/>
    </row>
    <row r="4" spans="2:19" x14ac:dyDescent="0.25">
      <c r="B4" s="1">
        <v>2</v>
      </c>
      <c r="C4" s="1">
        <v>-5</v>
      </c>
      <c r="D4" s="1">
        <v>-0.60000000000000009</v>
      </c>
      <c r="E4" s="1">
        <v>-1.2000000000000002</v>
      </c>
      <c r="F4" s="1">
        <v>-2.4000000000000004</v>
      </c>
      <c r="G4" s="1">
        <v>-3.5</v>
      </c>
      <c r="H4" s="1">
        <v>-3.6</v>
      </c>
      <c r="I4" s="1">
        <v>-3.9</v>
      </c>
      <c r="J4" s="1"/>
      <c r="L4" s="1">
        <v>2</v>
      </c>
      <c r="M4" s="1">
        <v>-5</v>
      </c>
      <c r="N4" s="1">
        <f t="shared" ref="N4:N15" si="0">0.005*ABS(M4) + 3*0.01</f>
        <v>5.5E-2</v>
      </c>
      <c r="O4" s="1"/>
      <c r="P4" s="1">
        <v>1</v>
      </c>
      <c r="Q4" s="1">
        <f t="shared" ref="Q4:Q6" si="1">0.02*P4+10*(10^(-3))</f>
        <v>0.03</v>
      </c>
      <c r="R4" s="1"/>
      <c r="S4" s="1"/>
    </row>
    <row r="5" spans="2:19" x14ac:dyDescent="0.25">
      <c r="B5" s="1">
        <v>3</v>
      </c>
      <c r="C5" s="1">
        <v>-4</v>
      </c>
      <c r="D5" s="1">
        <v>-0.5</v>
      </c>
      <c r="E5" s="1">
        <v>-1.1000000000000001</v>
      </c>
      <c r="F5" s="1">
        <v>-2</v>
      </c>
      <c r="G5" s="1">
        <v>-2.9</v>
      </c>
      <c r="H5" s="1">
        <v>-3</v>
      </c>
      <c r="I5" s="1">
        <v>-3.1</v>
      </c>
      <c r="J5" s="1"/>
      <c r="L5" s="1">
        <v>3</v>
      </c>
      <c r="M5" s="1">
        <v>-4</v>
      </c>
      <c r="N5" s="1">
        <f t="shared" si="0"/>
        <v>0.05</v>
      </c>
      <c r="O5" s="1"/>
      <c r="P5" s="1">
        <v>2</v>
      </c>
      <c r="Q5" s="1">
        <f t="shared" si="1"/>
        <v>0.05</v>
      </c>
      <c r="R5" s="1"/>
      <c r="S5" s="1"/>
    </row>
    <row r="6" spans="2:19" x14ac:dyDescent="0.25">
      <c r="B6" s="1">
        <v>4</v>
      </c>
      <c r="C6" s="1">
        <v>-3</v>
      </c>
      <c r="D6" s="1">
        <v>-0.29999999999999982</v>
      </c>
      <c r="E6" s="1">
        <v>-0.79999999999999982</v>
      </c>
      <c r="F6" s="1">
        <v>-1.4999999999999998</v>
      </c>
      <c r="G6" s="1">
        <v>-2.0999999999999996</v>
      </c>
      <c r="H6" s="1">
        <v>-2.1999999999999997</v>
      </c>
      <c r="I6" s="1">
        <v>-2.2999999999999998</v>
      </c>
      <c r="J6" s="1"/>
      <c r="L6" s="1">
        <v>4</v>
      </c>
      <c r="M6" s="1">
        <v>-3</v>
      </c>
      <c r="N6" s="1">
        <f t="shared" si="0"/>
        <v>4.4999999999999998E-2</v>
      </c>
      <c r="O6" s="1"/>
      <c r="P6" s="1">
        <v>3</v>
      </c>
      <c r="Q6" s="1">
        <f t="shared" si="1"/>
        <v>6.9999999999999993E-2</v>
      </c>
      <c r="R6" s="1"/>
      <c r="S6" s="1"/>
    </row>
    <row r="7" spans="2:19" x14ac:dyDescent="0.25">
      <c r="B7" s="1">
        <v>5</v>
      </c>
      <c r="C7" s="1">
        <v>-2</v>
      </c>
      <c r="D7" s="1">
        <v>-0.20000000000000018</v>
      </c>
      <c r="E7" s="1">
        <v>-0.5</v>
      </c>
      <c r="F7" s="1">
        <v>-1</v>
      </c>
      <c r="G7" s="1">
        <v>-1.4000000000000001</v>
      </c>
      <c r="H7" s="1">
        <v>-1.5</v>
      </c>
      <c r="I7" s="1">
        <v>-1.6</v>
      </c>
      <c r="J7" s="1"/>
      <c r="L7" s="1">
        <v>5</v>
      </c>
      <c r="M7" s="1">
        <v>-2</v>
      </c>
      <c r="N7" s="1">
        <f t="shared" si="0"/>
        <v>0.04</v>
      </c>
      <c r="O7" s="1"/>
      <c r="P7" s="1"/>
      <c r="Q7" s="1"/>
      <c r="R7" s="1"/>
      <c r="S7" s="1"/>
    </row>
    <row r="8" spans="2:19" x14ac:dyDescent="0.25">
      <c r="B8" s="1">
        <v>6</v>
      </c>
      <c r="C8" s="1">
        <v>-1</v>
      </c>
      <c r="D8" s="1">
        <v>-9.9999999999999978E-2</v>
      </c>
      <c r="E8" s="1">
        <v>-0.30000000000000004</v>
      </c>
      <c r="F8" s="1">
        <v>-0.5</v>
      </c>
      <c r="G8" s="1">
        <v>-0.7</v>
      </c>
      <c r="H8" s="1">
        <v>-0.7</v>
      </c>
      <c r="I8" s="1">
        <v>-0.8</v>
      </c>
      <c r="J8" s="1"/>
      <c r="L8" s="1">
        <v>6</v>
      </c>
      <c r="M8" s="1">
        <v>-1</v>
      </c>
      <c r="N8" s="1">
        <f t="shared" si="0"/>
        <v>3.4999999999999996E-2</v>
      </c>
      <c r="O8" s="1"/>
      <c r="P8" s="1"/>
      <c r="Q8" s="1"/>
      <c r="R8" s="1"/>
      <c r="S8" s="1"/>
    </row>
    <row r="9" spans="2:19" x14ac:dyDescent="0.25">
      <c r="B9" s="1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/>
      <c r="L9" s="1">
        <v>7</v>
      </c>
      <c r="M9" s="1">
        <v>0</v>
      </c>
      <c r="N9" s="1">
        <f t="shared" si="0"/>
        <v>0.03</v>
      </c>
      <c r="O9" s="1"/>
      <c r="P9" s="1"/>
      <c r="Q9" s="1"/>
      <c r="R9" s="1"/>
      <c r="S9" s="1"/>
    </row>
    <row r="10" spans="2:19" x14ac:dyDescent="0.25">
      <c r="B10" s="1">
        <v>8</v>
      </c>
      <c r="C10" s="1">
        <v>1</v>
      </c>
      <c r="D10" s="1">
        <v>0</v>
      </c>
      <c r="E10" s="1">
        <v>0.1</v>
      </c>
      <c r="F10" s="1">
        <v>0.2</v>
      </c>
      <c r="G10" s="1">
        <v>0.4</v>
      </c>
      <c r="H10" s="1">
        <v>0.4</v>
      </c>
      <c r="I10" s="1">
        <v>0.5</v>
      </c>
      <c r="J10" s="1"/>
      <c r="L10" s="1">
        <v>8</v>
      </c>
      <c r="M10" s="1">
        <v>1</v>
      </c>
      <c r="N10" s="1">
        <f t="shared" si="0"/>
        <v>3.4999999999999996E-2</v>
      </c>
      <c r="O10" s="1"/>
      <c r="P10" s="1"/>
      <c r="Q10" s="1"/>
      <c r="R10" s="1"/>
      <c r="S10" s="1"/>
    </row>
    <row r="11" spans="2:19" x14ac:dyDescent="0.25">
      <c r="B11" s="1">
        <v>9</v>
      </c>
      <c r="C11" s="1">
        <v>2</v>
      </c>
      <c r="D11" s="1">
        <v>0.30000000000000004</v>
      </c>
      <c r="E11" s="1">
        <v>0.5</v>
      </c>
      <c r="F11" s="1">
        <v>0.8</v>
      </c>
      <c r="G11" s="1">
        <v>1.1000000000000001</v>
      </c>
      <c r="H11" s="1">
        <v>1.2000000000000002</v>
      </c>
      <c r="I11" s="1">
        <v>1.4</v>
      </c>
      <c r="J11" s="1"/>
      <c r="L11" s="1">
        <v>9</v>
      </c>
      <c r="M11" s="1">
        <v>2</v>
      </c>
      <c r="N11" s="1">
        <f t="shared" si="0"/>
        <v>0.04</v>
      </c>
      <c r="O11" s="1"/>
      <c r="P11" s="1"/>
      <c r="Q11" s="1"/>
      <c r="R11" s="1"/>
      <c r="S11" s="1"/>
    </row>
    <row r="12" spans="2:19" x14ac:dyDescent="0.25">
      <c r="B12" s="1">
        <v>10</v>
      </c>
      <c r="C12" s="1">
        <v>3</v>
      </c>
      <c r="D12" s="1">
        <v>0.39999999999999991</v>
      </c>
      <c r="E12" s="1">
        <v>0.7</v>
      </c>
      <c r="F12" s="1">
        <v>1.4</v>
      </c>
      <c r="G12" s="1">
        <v>1.8</v>
      </c>
      <c r="H12" s="1">
        <v>2</v>
      </c>
      <c r="I12" s="1">
        <v>2.2000000000000002</v>
      </c>
      <c r="J12" s="1"/>
      <c r="L12" s="1">
        <v>10</v>
      </c>
      <c r="M12" s="1">
        <v>3</v>
      </c>
      <c r="N12" s="1">
        <f t="shared" si="0"/>
        <v>4.4999999999999998E-2</v>
      </c>
      <c r="O12" s="1"/>
      <c r="P12" s="1"/>
      <c r="Q12" s="1"/>
      <c r="R12" s="1"/>
      <c r="S12" s="1"/>
    </row>
    <row r="13" spans="2:19" x14ac:dyDescent="0.25">
      <c r="B13" s="1">
        <v>11</v>
      </c>
      <c r="C13" s="1">
        <v>4</v>
      </c>
      <c r="D13" s="1">
        <v>0.60000000000000009</v>
      </c>
      <c r="E13" s="1">
        <v>1.0000000000000002</v>
      </c>
      <c r="F13" s="1">
        <v>2</v>
      </c>
      <c r="G13" s="1">
        <v>2.5</v>
      </c>
      <c r="H13" s="1">
        <v>2.8000000000000003</v>
      </c>
      <c r="I13" s="1">
        <v>3.1</v>
      </c>
      <c r="J13" s="1"/>
      <c r="L13" s="1">
        <v>11</v>
      </c>
      <c r="M13" s="1">
        <v>4</v>
      </c>
      <c r="N13" s="1">
        <f t="shared" si="0"/>
        <v>0.05</v>
      </c>
      <c r="O13" s="1"/>
      <c r="P13" s="1"/>
      <c r="Q13" s="1"/>
      <c r="R13" s="1"/>
      <c r="S13" s="1"/>
    </row>
    <row r="14" spans="2:19" x14ac:dyDescent="0.25">
      <c r="B14" s="1">
        <v>12</v>
      </c>
      <c r="C14" s="1">
        <v>5</v>
      </c>
      <c r="D14" s="1">
        <v>0.69999999999999973</v>
      </c>
      <c r="E14" s="1">
        <v>1.1999999999999997</v>
      </c>
      <c r="F14" s="1">
        <v>2.4</v>
      </c>
      <c r="G14" s="1">
        <v>3.1999999999999997</v>
      </c>
      <c r="H14" s="1">
        <v>3.5</v>
      </c>
      <c r="I14" s="1">
        <v>3.9</v>
      </c>
      <c r="J14" s="1"/>
      <c r="L14" s="1">
        <v>12</v>
      </c>
      <c r="M14" s="1">
        <v>5</v>
      </c>
      <c r="N14" s="1">
        <f t="shared" si="0"/>
        <v>5.5E-2</v>
      </c>
      <c r="O14" s="1"/>
      <c r="P14" s="1"/>
      <c r="Q14" s="1"/>
      <c r="R14" s="1"/>
      <c r="S14" s="1"/>
    </row>
    <row r="15" spans="2:19" x14ac:dyDescent="0.25">
      <c r="B15" s="1">
        <v>13</v>
      </c>
      <c r="C15" s="1">
        <v>6</v>
      </c>
      <c r="D15" s="1">
        <v>0.79999999999999982</v>
      </c>
      <c r="E15" s="1">
        <v>1.4</v>
      </c>
      <c r="F15" s="1">
        <v>2.9</v>
      </c>
      <c r="G15" s="1">
        <v>3.9</v>
      </c>
      <c r="H15" s="1">
        <v>4.3</v>
      </c>
      <c r="I15" s="1">
        <v>4.8</v>
      </c>
      <c r="J15" s="1"/>
      <c r="L15" s="1">
        <v>13</v>
      </c>
      <c r="M15" s="1">
        <v>6</v>
      </c>
      <c r="N15" s="1">
        <f t="shared" si="0"/>
        <v>0.06</v>
      </c>
      <c r="O15" s="1"/>
      <c r="P15" s="1"/>
      <c r="Q15" s="1"/>
      <c r="R15" s="1"/>
      <c r="S15" s="1"/>
    </row>
    <row r="17" spans="3:28" x14ac:dyDescent="0.25">
      <c r="C17" t="s">
        <v>11</v>
      </c>
      <c r="D17" t="s">
        <v>12</v>
      </c>
    </row>
    <row r="18" spans="3:28" x14ac:dyDescent="0.25">
      <c r="D18" t="s">
        <v>13</v>
      </c>
      <c r="M18" s="7" t="s">
        <v>32</v>
      </c>
      <c r="N18" s="7"/>
      <c r="O18" s="7"/>
      <c r="P18" s="7"/>
      <c r="Q18" s="7" t="s">
        <v>33</v>
      </c>
      <c r="R18" s="7"/>
      <c r="S18" s="7"/>
      <c r="T18" s="7"/>
      <c r="U18" s="7" t="s">
        <v>34</v>
      </c>
      <c r="V18" s="7"/>
      <c r="W18" s="7"/>
      <c r="X18" s="7"/>
      <c r="Y18" s="7" t="s">
        <v>35</v>
      </c>
      <c r="Z18" s="7"/>
      <c r="AA18" s="7"/>
      <c r="AB18" s="7"/>
    </row>
    <row r="19" spans="3:28" x14ac:dyDescent="0.25">
      <c r="M19" s="1"/>
      <c r="N19" s="1" t="s">
        <v>19</v>
      </c>
      <c r="O19" s="1" t="s">
        <v>20</v>
      </c>
      <c r="P19" s="1"/>
      <c r="Q19" s="1"/>
      <c r="R19" s="1" t="s">
        <v>19</v>
      </c>
      <c r="S19" s="1" t="s">
        <v>20</v>
      </c>
      <c r="T19" s="1"/>
      <c r="U19" s="1"/>
      <c r="V19" s="1" t="s">
        <v>19</v>
      </c>
      <c r="W19" s="1" t="s">
        <v>20</v>
      </c>
      <c r="X19" s="1"/>
      <c r="Y19" s="1"/>
      <c r="Z19" s="1" t="s">
        <v>19</v>
      </c>
      <c r="AA19" s="1" t="s">
        <v>20</v>
      </c>
      <c r="AB19" s="1"/>
    </row>
    <row r="20" spans="3:28" x14ac:dyDescent="0.25">
      <c r="D20" t="s">
        <v>14</v>
      </c>
      <c r="M20" s="1"/>
      <c r="N20" s="6">
        <f t="array" ref="N20:O22">LINEST(D$3:D$15,$C$3:$C$15,TRUE,TRUE)</f>
        <v>0.12692307692307692</v>
      </c>
      <c r="O20" s="6">
        <v>3.0769230769230764E-2</v>
      </c>
      <c r="P20" s="1"/>
      <c r="Q20" s="1"/>
      <c r="R20" s="6">
        <f t="array" ref="R20:S22">LINEST(E$3:E$15,$C$3:$C$15,TRUE,TRUE)</f>
        <v>0.24560439560439568</v>
      </c>
      <c r="S20" s="6">
        <v>-3.8461538461538464E-2</v>
      </c>
      <c r="T20" s="1"/>
      <c r="U20" s="1"/>
      <c r="V20" s="6">
        <f t="array" ref="V20:W22">LINEST(F$3:F$15,$C$3:$C$15,TRUE,TRUE)</f>
        <v>0.48241758241758248</v>
      </c>
      <c r="W20" s="6">
        <v>-4.6153846153846198E-2</v>
      </c>
      <c r="X20" s="1"/>
      <c r="Y20" s="1"/>
      <c r="Z20" s="6">
        <f t="array" ref="Z20:AA22">LINEST(G$3:G$15,$C$3:$C$15,TRUE,TRUE)</f>
        <v>0.66758241758241765</v>
      </c>
      <c r="AA20" s="6">
        <v>-0.14615384615384608</v>
      </c>
      <c r="AB20" s="1"/>
    </row>
    <row r="21" spans="3:28" x14ac:dyDescent="0.25">
      <c r="D21" t="s">
        <v>15</v>
      </c>
      <c r="E21">
        <f>10^(-6)*10</f>
        <v>9.9999999999999991E-6</v>
      </c>
      <c r="M21" s="1" t="s">
        <v>21</v>
      </c>
      <c r="N21" s="6">
        <v>4.2269076919160906E-3</v>
      </c>
      <c r="O21" s="6">
        <v>1.5815640388669432E-2</v>
      </c>
      <c r="P21" s="1" t="s">
        <v>23</v>
      </c>
      <c r="Q21" s="1" t="s">
        <v>21</v>
      </c>
      <c r="R21" s="6">
        <v>4.0137592557365192E-3</v>
      </c>
      <c r="S21" s="6">
        <v>1.5018111967958823E-2</v>
      </c>
      <c r="T21" s="1" t="s">
        <v>23</v>
      </c>
      <c r="U21" s="1" t="s">
        <v>21</v>
      </c>
      <c r="V21" s="6">
        <v>6.9263268777873853E-3</v>
      </c>
      <c r="W21" s="6">
        <v>2.5915942125484061E-2</v>
      </c>
      <c r="X21" s="1" t="s">
        <v>23</v>
      </c>
      <c r="Y21" s="1" t="s">
        <v>21</v>
      </c>
      <c r="Z21" s="6">
        <v>6.3625070943341593E-3</v>
      </c>
      <c r="AA21" s="6">
        <v>2.3806321667917015E-2</v>
      </c>
      <c r="AB21" s="1" t="s">
        <v>23</v>
      </c>
    </row>
    <row r="22" spans="3:28" x14ac:dyDescent="0.25">
      <c r="M22" s="1" t="s">
        <v>22</v>
      </c>
      <c r="N22" s="6">
        <v>0.98794712286158626</v>
      </c>
      <c r="O22" s="6">
        <v>5.7024102375646854E-2</v>
      </c>
      <c r="P22" s="1"/>
      <c r="Q22" s="1" t="s">
        <v>22</v>
      </c>
      <c r="R22" s="6">
        <v>0.99707079981636371</v>
      </c>
      <c r="S22" s="6">
        <v>5.4148572761134939E-2</v>
      </c>
      <c r="T22" s="1"/>
      <c r="U22" s="1" t="s">
        <v>22</v>
      </c>
      <c r="V22" s="6">
        <v>0.9977376034127502</v>
      </c>
      <c r="W22" s="6">
        <v>9.344125818538998E-2</v>
      </c>
      <c r="X22" s="1"/>
      <c r="Y22" s="1" t="s">
        <v>22</v>
      </c>
      <c r="Z22" s="6">
        <v>0.99900182716383568</v>
      </c>
      <c r="AA22" s="6">
        <v>8.5834913453864195E-2</v>
      </c>
      <c r="AB22" s="1"/>
    </row>
    <row r="23" spans="3:28" x14ac:dyDescent="0.25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3:28" x14ac:dyDescent="0.25">
      <c r="M24" s="1" t="s">
        <v>24</v>
      </c>
      <c r="N24" s="1">
        <v>-6</v>
      </c>
      <c r="O24" s="6">
        <f>N24*N$20+O$20</f>
        <v>-0.73076923076923073</v>
      </c>
      <c r="P24" s="1" t="s">
        <v>26</v>
      </c>
      <c r="Q24" s="1" t="s">
        <v>24</v>
      </c>
      <c r="R24" s="1">
        <v>-6</v>
      </c>
      <c r="S24" s="6">
        <f>R24*R$20+S$20</f>
        <v>-1.5120879120879127</v>
      </c>
      <c r="T24" s="1" t="s">
        <v>26</v>
      </c>
      <c r="U24" s="1" t="s">
        <v>24</v>
      </c>
      <c r="V24" s="1">
        <v>-6</v>
      </c>
      <c r="W24" s="6">
        <f>V24*V$20+W$20</f>
        <v>-2.9406593406593409</v>
      </c>
      <c r="X24" s="1" t="s">
        <v>26</v>
      </c>
      <c r="Y24" s="1" t="s">
        <v>24</v>
      </c>
      <c r="Z24" s="1">
        <v>-6</v>
      </c>
      <c r="AA24" s="6">
        <f>Z24*Z$20+AA$20</f>
        <v>-4.1516483516483511</v>
      </c>
      <c r="AB24" s="1" t="s">
        <v>26</v>
      </c>
    </row>
    <row r="25" spans="3:28" x14ac:dyDescent="0.25">
      <c r="M25" s="1" t="s">
        <v>25</v>
      </c>
      <c r="N25" s="1">
        <v>6</v>
      </c>
      <c r="O25" s="6">
        <f>N25*N$20+O$20</f>
        <v>0.79230769230769227</v>
      </c>
      <c r="P25" s="1" t="s">
        <v>27</v>
      </c>
      <c r="Q25" s="1" t="s">
        <v>25</v>
      </c>
      <c r="R25" s="1">
        <v>6</v>
      </c>
      <c r="S25" s="6">
        <f>R25*R$20+S$20</f>
        <v>1.4351648351648356</v>
      </c>
      <c r="T25" s="1" t="s">
        <v>27</v>
      </c>
      <c r="U25" s="1" t="s">
        <v>25</v>
      </c>
      <c r="V25" s="1">
        <v>6</v>
      </c>
      <c r="W25" s="6">
        <f>V25*V$20+W$20</f>
        <v>2.8483516483516489</v>
      </c>
      <c r="X25" s="1" t="s">
        <v>27</v>
      </c>
      <c r="Y25" s="1" t="s">
        <v>25</v>
      </c>
      <c r="Z25" s="1">
        <v>6</v>
      </c>
      <c r="AA25" s="6">
        <f>Z25*Z$20+AA$20</f>
        <v>3.8593406593406594</v>
      </c>
      <c r="AB25" s="1" t="s">
        <v>27</v>
      </c>
    </row>
    <row r="26" spans="3:28" x14ac:dyDescent="0.25">
      <c r="M26" s="1"/>
      <c r="N26" s="1" t="s">
        <v>28</v>
      </c>
      <c r="O26" s="6" t="s">
        <v>29</v>
      </c>
      <c r="P26" s="1"/>
      <c r="Q26" s="1"/>
      <c r="R26" s="1" t="s">
        <v>28</v>
      </c>
      <c r="S26" s="6" t="s">
        <v>29</v>
      </c>
      <c r="T26" s="1"/>
      <c r="U26" s="1"/>
      <c r="V26" s="1" t="s">
        <v>28</v>
      </c>
      <c r="W26" s="6" t="s">
        <v>29</v>
      </c>
      <c r="X26" s="1"/>
      <c r="Y26" s="1"/>
      <c r="Z26" s="1" t="s">
        <v>28</v>
      </c>
      <c r="AA26" s="6" t="s">
        <v>29</v>
      </c>
      <c r="AB26" s="1"/>
    </row>
    <row r="27" spans="3:28" x14ac:dyDescent="0.25">
      <c r="M27" s="1"/>
      <c r="N27" s="6">
        <f>(O24-O25)/(N24-N25)</f>
        <v>0.12692307692307692</v>
      </c>
      <c r="O27" s="6">
        <f>O24-(O24-O25)/(N24-N25)*N24</f>
        <v>3.0769230769230771E-2</v>
      </c>
      <c r="P27" s="1"/>
      <c r="Q27" s="1"/>
      <c r="R27" s="6">
        <f>(S24-S25)/(R24-R25)</f>
        <v>0.2456043956043957</v>
      </c>
      <c r="S27" s="6">
        <f>S24-(S24-S25)/(R24-R25)*R24</f>
        <v>-3.8461538461538547E-2</v>
      </c>
      <c r="T27" s="1"/>
      <c r="U27" s="1"/>
      <c r="V27" s="6">
        <f>(W24-W25)/(V24-V25)</f>
        <v>0.48241758241758248</v>
      </c>
      <c r="W27" s="6">
        <f>W24-(W24-W25)/(V24-V25)*V24</f>
        <v>-4.615384615384599E-2</v>
      </c>
      <c r="X27" s="1"/>
      <c r="Y27" s="1"/>
      <c r="Z27" s="6">
        <f>(AA24-AA25)/(Z24-Z25)</f>
        <v>0.66758241758241754</v>
      </c>
      <c r="AA27" s="6">
        <f>AA24-(AA24-AA25)/(Z24-Z25)*Z24</f>
        <v>-0.14615384615384563</v>
      </c>
      <c r="AB27" s="1"/>
    </row>
  </sheetData>
  <mergeCells count="1">
    <mergeCell ref="D1:H1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8"/>
  <sheetViews>
    <sheetView zoomScale="87" workbookViewId="0">
      <selection activeCell="N3" sqref="N3:S15"/>
    </sheetView>
  </sheetViews>
  <sheetFormatPr defaultRowHeight="15" x14ac:dyDescent="0.25"/>
  <cols>
    <col min="2" max="2" width="3" bestFit="1" customWidth="1"/>
    <col min="3" max="3" width="6.42578125" bestFit="1" customWidth="1"/>
    <col min="12" max="12" width="3" bestFit="1" customWidth="1"/>
    <col min="13" max="13" width="6.42578125" bestFit="1" customWidth="1"/>
  </cols>
  <sheetData>
    <row r="1" spans="2:19" x14ac:dyDescent="0.25">
      <c r="D1" s="5" t="s">
        <v>0</v>
      </c>
      <c r="E1" s="5"/>
      <c r="F1" s="5"/>
      <c r="G1" s="5"/>
      <c r="H1" s="5"/>
      <c r="L1" t="s">
        <v>1</v>
      </c>
    </row>
    <row r="2" spans="2:19" x14ac:dyDescent="0.25"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  <c r="L2" s="1" t="s">
        <v>2</v>
      </c>
      <c r="M2" s="1" t="s">
        <v>3</v>
      </c>
      <c r="N2" s="1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</row>
    <row r="3" spans="2:19" x14ac:dyDescent="0.25">
      <c r="B3" s="1">
        <v>1</v>
      </c>
      <c r="C3" s="1">
        <v>-6</v>
      </c>
      <c r="D3" s="1">
        <v>-4.3</v>
      </c>
      <c r="E3" s="1">
        <v>-3.6</v>
      </c>
      <c r="F3" s="1">
        <v>-2.8</v>
      </c>
      <c r="G3" s="1">
        <v>-1.4</v>
      </c>
      <c r="H3" s="1">
        <v>-0.1</v>
      </c>
      <c r="I3" s="1">
        <v>0.1</v>
      </c>
      <c r="J3" s="4">
        <v>0.4</v>
      </c>
      <c r="L3" s="1">
        <v>1</v>
      </c>
      <c r="M3" s="1">
        <v>-6</v>
      </c>
      <c r="N3" s="1">
        <f>$D3-E3</f>
        <v>-0.69999999999999973</v>
      </c>
      <c r="O3" s="1">
        <f t="shared" ref="O3:S15" si="0">$D3-F3</f>
        <v>-1.5</v>
      </c>
      <c r="P3" s="1">
        <f t="shared" si="0"/>
        <v>-2.9</v>
      </c>
      <c r="Q3" s="1">
        <f t="shared" si="0"/>
        <v>-4.2</v>
      </c>
      <c r="R3" s="1">
        <f t="shared" si="0"/>
        <v>-4.3999999999999995</v>
      </c>
      <c r="S3" s="1">
        <f t="shared" si="0"/>
        <v>-4.7</v>
      </c>
    </row>
    <row r="4" spans="2:19" x14ac:dyDescent="0.25">
      <c r="B4" s="1">
        <v>2</v>
      </c>
      <c r="C4" s="1">
        <v>-5</v>
      </c>
      <c r="D4" s="1">
        <v>-3.6</v>
      </c>
      <c r="E4" s="1">
        <v>-3</v>
      </c>
      <c r="F4" s="1">
        <v>-2.4</v>
      </c>
      <c r="G4" s="1">
        <v>-1.2</v>
      </c>
      <c r="H4" s="1">
        <v>-0.1</v>
      </c>
      <c r="I4" s="1">
        <v>0</v>
      </c>
      <c r="J4" s="1">
        <v>0.3</v>
      </c>
      <c r="L4" s="1">
        <v>2</v>
      </c>
      <c r="M4" s="1">
        <v>-5</v>
      </c>
      <c r="N4" s="1">
        <f t="shared" ref="N4:N15" si="1">$D4-E4</f>
        <v>-0.60000000000000009</v>
      </c>
      <c r="O4" s="1">
        <f t="shared" si="0"/>
        <v>-1.2000000000000002</v>
      </c>
      <c r="P4" s="1">
        <f t="shared" si="0"/>
        <v>-2.4000000000000004</v>
      </c>
      <c r="Q4" s="1">
        <f t="shared" si="0"/>
        <v>-3.5</v>
      </c>
      <c r="R4" s="1">
        <f t="shared" si="0"/>
        <v>-3.6</v>
      </c>
      <c r="S4" s="1">
        <f t="shared" si="0"/>
        <v>-3.9</v>
      </c>
    </row>
    <row r="5" spans="2:19" x14ac:dyDescent="0.25">
      <c r="B5" s="1">
        <v>3</v>
      </c>
      <c r="C5" s="1">
        <v>-4</v>
      </c>
      <c r="D5" s="1">
        <v>-3</v>
      </c>
      <c r="E5" s="1">
        <v>-2.5</v>
      </c>
      <c r="F5" s="1">
        <v>-1.9</v>
      </c>
      <c r="G5" s="1">
        <v>-1</v>
      </c>
      <c r="H5" s="1">
        <v>-0.1</v>
      </c>
      <c r="I5" s="1">
        <v>0</v>
      </c>
      <c r="J5" s="1">
        <v>0.1</v>
      </c>
      <c r="L5" s="1">
        <v>3</v>
      </c>
      <c r="M5" s="1">
        <v>-4</v>
      </c>
      <c r="N5" s="1">
        <f t="shared" si="1"/>
        <v>-0.5</v>
      </c>
      <c r="O5" s="1">
        <f t="shared" si="0"/>
        <v>-1.1000000000000001</v>
      </c>
      <c r="P5" s="1">
        <f t="shared" si="0"/>
        <v>-2</v>
      </c>
      <c r="Q5" s="1">
        <f t="shared" si="0"/>
        <v>-2.9</v>
      </c>
      <c r="R5" s="1">
        <f t="shared" si="0"/>
        <v>-3</v>
      </c>
      <c r="S5" s="1">
        <f t="shared" si="0"/>
        <v>-3.1</v>
      </c>
    </row>
    <row r="6" spans="2:19" x14ac:dyDescent="0.25">
      <c r="B6" s="1">
        <v>4</v>
      </c>
      <c r="C6" s="1">
        <v>-3</v>
      </c>
      <c r="D6" s="1">
        <v>-2.2999999999999998</v>
      </c>
      <c r="E6" s="1">
        <v>-2</v>
      </c>
      <c r="F6" s="1">
        <v>-1.5</v>
      </c>
      <c r="G6" s="1">
        <v>-0.8</v>
      </c>
      <c r="H6" s="1">
        <v>-0.2</v>
      </c>
      <c r="I6" s="1">
        <v>-0.1</v>
      </c>
      <c r="J6" s="1">
        <v>0</v>
      </c>
      <c r="L6" s="1">
        <v>4</v>
      </c>
      <c r="M6" s="1">
        <v>-3</v>
      </c>
      <c r="N6" s="1">
        <f t="shared" si="1"/>
        <v>-0.29999999999999982</v>
      </c>
      <c r="O6" s="1">
        <f t="shared" si="0"/>
        <v>-0.79999999999999982</v>
      </c>
      <c r="P6" s="1">
        <f t="shared" si="0"/>
        <v>-1.4999999999999998</v>
      </c>
      <c r="Q6" s="1">
        <f t="shared" si="0"/>
        <v>-2.0999999999999996</v>
      </c>
      <c r="R6" s="1">
        <f t="shared" si="0"/>
        <v>-2.1999999999999997</v>
      </c>
      <c r="S6" s="1">
        <f t="shared" si="0"/>
        <v>-2.2999999999999998</v>
      </c>
    </row>
    <row r="7" spans="2:19" x14ac:dyDescent="0.25">
      <c r="B7" s="1">
        <v>5</v>
      </c>
      <c r="C7" s="1">
        <v>-2</v>
      </c>
      <c r="D7" s="1">
        <v>-1.6</v>
      </c>
      <c r="E7" s="1">
        <v>-1.4</v>
      </c>
      <c r="F7" s="1">
        <v>-1.1000000000000001</v>
      </c>
      <c r="G7" s="1">
        <v>-0.6</v>
      </c>
      <c r="H7" s="1">
        <v>-0.2</v>
      </c>
      <c r="I7" s="1">
        <v>-0.1</v>
      </c>
      <c r="J7" s="1">
        <v>0</v>
      </c>
      <c r="L7" s="1">
        <v>5</v>
      </c>
      <c r="M7" s="1">
        <v>-2</v>
      </c>
      <c r="N7" s="1">
        <f t="shared" si="1"/>
        <v>-0.20000000000000018</v>
      </c>
      <c r="O7" s="1">
        <f t="shared" si="0"/>
        <v>-0.5</v>
      </c>
      <c r="P7" s="1">
        <f t="shared" si="0"/>
        <v>-1</v>
      </c>
      <c r="Q7" s="1">
        <f t="shared" si="0"/>
        <v>-1.4000000000000001</v>
      </c>
      <c r="R7" s="1">
        <f t="shared" si="0"/>
        <v>-1.5</v>
      </c>
      <c r="S7" s="1">
        <f t="shared" si="0"/>
        <v>-1.6</v>
      </c>
    </row>
    <row r="8" spans="2:19" x14ac:dyDescent="0.25">
      <c r="B8" s="1">
        <v>6</v>
      </c>
      <c r="C8" s="1">
        <v>-1</v>
      </c>
      <c r="D8" s="1">
        <v>-0.9</v>
      </c>
      <c r="E8" s="1">
        <v>-0.8</v>
      </c>
      <c r="F8" s="1">
        <v>-0.6</v>
      </c>
      <c r="G8" s="1">
        <v>-0.4</v>
      </c>
      <c r="H8" s="1">
        <v>-0.2</v>
      </c>
      <c r="I8" s="1">
        <v>-0.2</v>
      </c>
      <c r="J8" s="1">
        <v>-0.1</v>
      </c>
      <c r="L8" s="1">
        <v>6</v>
      </c>
      <c r="M8" s="1">
        <v>-1</v>
      </c>
      <c r="N8" s="1">
        <f t="shared" si="1"/>
        <v>-9.9999999999999978E-2</v>
      </c>
      <c r="O8" s="1">
        <f t="shared" si="0"/>
        <v>-0.30000000000000004</v>
      </c>
      <c r="P8" s="1">
        <f t="shared" si="0"/>
        <v>-0.5</v>
      </c>
      <c r="Q8" s="1">
        <f t="shared" si="0"/>
        <v>-0.7</v>
      </c>
      <c r="R8" s="1">
        <f t="shared" si="0"/>
        <v>-0.7</v>
      </c>
      <c r="S8" s="1">
        <f t="shared" si="0"/>
        <v>-0.8</v>
      </c>
    </row>
    <row r="9" spans="2:19" x14ac:dyDescent="0.25">
      <c r="B9" s="1">
        <v>7</v>
      </c>
      <c r="C9" s="1">
        <v>0</v>
      </c>
      <c r="D9" s="1">
        <v>-0.2</v>
      </c>
      <c r="E9" s="1">
        <v>-0.2</v>
      </c>
      <c r="F9" s="1">
        <v>-0.2</v>
      </c>
      <c r="G9" s="1">
        <v>-0.2</v>
      </c>
      <c r="H9" s="1">
        <v>-0.2</v>
      </c>
      <c r="I9" s="1">
        <v>-0.2</v>
      </c>
      <c r="J9" s="1">
        <v>-0.2</v>
      </c>
      <c r="L9" s="1">
        <v>7</v>
      </c>
      <c r="M9" s="1">
        <v>0</v>
      </c>
      <c r="N9" s="1">
        <f t="shared" si="1"/>
        <v>0</v>
      </c>
      <c r="O9" s="1">
        <f t="shared" si="0"/>
        <v>0</v>
      </c>
      <c r="P9" s="1">
        <f t="shared" si="0"/>
        <v>0</v>
      </c>
      <c r="Q9" s="1">
        <f t="shared" si="0"/>
        <v>0</v>
      </c>
      <c r="R9" s="1">
        <f t="shared" si="0"/>
        <v>0</v>
      </c>
      <c r="S9" s="1">
        <f t="shared" si="0"/>
        <v>0</v>
      </c>
    </row>
    <row r="10" spans="2:19" x14ac:dyDescent="0.25">
      <c r="B10" s="1">
        <v>8</v>
      </c>
      <c r="C10" s="1">
        <v>1</v>
      </c>
      <c r="D10" s="1">
        <v>0.1</v>
      </c>
      <c r="E10" s="1">
        <v>0.1</v>
      </c>
      <c r="F10" s="1">
        <v>0</v>
      </c>
      <c r="G10" s="1">
        <v>-0.1</v>
      </c>
      <c r="H10" s="1">
        <v>-0.3</v>
      </c>
      <c r="I10" s="1">
        <v>-0.3</v>
      </c>
      <c r="J10" s="1">
        <v>-0.4</v>
      </c>
      <c r="L10" s="1">
        <v>8</v>
      </c>
      <c r="M10" s="1">
        <v>1</v>
      </c>
      <c r="N10" s="1">
        <f t="shared" si="1"/>
        <v>0</v>
      </c>
      <c r="O10" s="1">
        <f t="shared" si="0"/>
        <v>0.1</v>
      </c>
      <c r="P10" s="1">
        <f t="shared" si="0"/>
        <v>0.2</v>
      </c>
      <c r="Q10" s="1">
        <f t="shared" si="0"/>
        <v>0.4</v>
      </c>
      <c r="R10" s="1">
        <f t="shared" si="0"/>
        <v>0.4</v>
      </c>
      <c r="S10" s="1">
        <f t="shared" si="0"/>
        <v>0.5</v>
      </c>
    </row>
    <row r="11" spans="2:19" x14ac:dyDescent="0.25">
      <c r="B11" s="1">
        <v>9</v>
      </c>
      <c r="C11" s="1">
        <v>2</v>
      </c>
      <c r="D11" s="1">
        <v>0.8</v>
      </c>
      <c r="E11" s="1">
        <v>0.5</v>
      </c>
      <c r="F11" s="1">
        <v>0.3</v>
      </c>
      <c r="G11" s="1">
        <v>0</v>
      </c>
      <c r="H11" s="1">
        <v>-0.3</v>
      </c>
      <c r="I11" s="1">
        <v>-0.4</v>
      </c>
      <c r="J11" s="1">
        <v>-0.6</v>
      </c>
      <c r="L11" s="1">
        <v>9</v>
      </c>
      <c r="M11" s="1">
        <v>2</v>
      </c>
      <c r="N11" s="1">
        <f t="shared" si="1"/>
        <v>0.30000000000000004</v>
      </c>
      <c r="O11" s="1">
        <f t="shared" si="0"/>
        <v>0.5</v>
      </c>
      <c r="P11" s="1">
        <f t="shared" si="0"/>
        <v>0.8</v>
      </c>
      <c r="Q11" s="1">
        <f t="shared" si="0"/>
        <v>1.1000000000000001</v>
      </c>
      <c r="R11" s="1">
        <f t="shared" si="0"/>
        <v>1.2000000000000002</v>
      </c>
      <c r="S11" s="1">
        <f t="shared" si="0"/>
        <v>1.4</v>
      </c>
    </row>
    <row r="12" spans="2:19" x14ac:dyDescent="0.25">
      <c r="B12" s="1">
        <v>10</v>
      </c>
      <c r="C12" s="1">
        <v>3</v>
      </c>
      <c r="D12" s="1">
        <v>1.5</v>
      </c>
      <c r="E12" s="1">
        <v>1.1000000000000001</v>
      </c>
      <c r="F12" s="1">
        <v>0.8</v>
      </c>
      <c r="G12" s="1">
        <v>0.1</v>
      </c>
      <c r="H12" s="1">
        <v>-0.3</v>
      </c>
      <c r="I12" s="1">
        <v>-0.5</v>
      </c>
      <c r="J12" s="1">
        <v>-0.7</v>
      </c>
      <c r="L12" s="1">
        <v>10</v>
      </c>
      <c r="M12" s="1">
        <v>3</v>
      </c>
      <c r="N12" s="1">
        <f t="shared" si="1"/>
        <v>0.39999999999999991</v>
      </c>
      <c r="O12" s="1">
        <f t="shared" si="0"/>
        <v>0.7</v>
      </c>
      <c r="P12" s="1">
        <f t="shared" si="0"/>
        <v>1.4</v>
      </c>
      <c r="Q12" s="1">
        <f t="shared" si="0"/>
        <v>1.8</v>
      </c>
      <c r="R12" s="1">
        <f t="shared" si="0"/>
        <v>2</v>
      </c>
      <c r="S12" s="1">
        <f t="shared" si="0"/>
        <v>2.2000000000000002</v>
      </c>
    </row>
    <row r="13" spans="2:19" x14ac:dyDescent="0.25">
      <c r="B13" s="1">
        <v>11</v>
      </c>
      <c r="C13" s="1">
        <v>4</v>
      </c>
      <c r="D13" s="1">
        <v>2.2000000000000002</v>
      </c>
      <c r="E13" s="1">
        <v>1.6</v>
      </c>
      <c r="F13" s="1">
        <v>1.2</v>
      </c>
      <c r="G13" s="1">
        <v>0.2</v>
      </c>
      <c r="H13" s="1">
        <v>-0.3</v>
      </c>
      <c r="I13" s="1">
        <v>-0.6</v>
      </c>
      <c r="J13" s="1">
        <v>-0.9</v>
      </c>
      <c r="L13" s="1">
        <v>11</v>
      </c>
      <c r="M13" s="1">
        <v>4</v>
      </c>
      <c r="N13" s="1">
        <f t="shared" si="1"/>
        <v>0.60000000000000009</v>
      </c>
      <c r="O13" s="1">
        <f t="shared" si="0"/>
        <v>1.0000000000000002</v>
      </c>
      <c r="P13" s="1">
        <f t="shared" si="0"/>
        <v>2</v>
      </c>
      <c r="Q13" s="1">
        <f t="shared" si="0"/>
        <v>2.5</v>
      </c>
      <c r="R13" s="1">
        <f t="shared" si="0"/>
        <v>2.8000000000000003</v>
      </c>
      <c r="S13" s="1">
        <f t="shared" si="0"/>
        <v>3.1</v>
      </c>
    </row>
    <row r="14" spans="2:19" x14ac:dyDescent="0.25">
      <c r="B14" s="1">
        <v>12</v>
      </c>
      <c r="C14" s="1">
        <v>5</v>
      </c>
      <c r="D14" s="1">
        <v>2.8</v>
      </c>
      <c r="E14" s="1">
        <v>2.1</v>
      </c>
      <c r="F14" s="1">
        <v>1.6</v>
      </c>
      <c r="G14" s="1">
        <v>0.4</v>
      </c>
      <c r="H14" s="1">
        <v>-0.4</v>
      </c>
      <c r="I14" s="1">
        <v>-0.7</v>
      </c>
      <c r="J14" s="1">
        <v>-1.1000000000000001</v>
      </c>
      <c r="L14" s="1">
        <v>12</v>
      </c>
      <c r="M14" s="1">
        <v>5</v>
      </c>
      <c r="N14" s="1">
        <f t="shared" si="1"/>
        <v>0.69999999999999973</v>
      </c>
      <c r="O14" s="1">
        <f t="shared" si="0"/>
        <v>1.1999999999999997</v>
      </c>
      <c r="P14" s="1">
        <f t="shared" si="0"/>
        <v>2.4</v>
      </c>
      <c r="Q14" s="1">
        <f t="shared" si="0"/>
        <v>3.1999999999999997</v>
      </c>
      <c r="R14" s="1">
        <f t="shared" si="0"/>
        <v>3.5</v>
      </c>
      <c r="S14" s="1">
        <f t="shared" si="0"/>
        <v>3.9</v>
      </c>
    </row>
    <row r="15" spans="2:19" x14ac:dyDescent="0.25">
      <c r="B15" s="1">
        <v>13</v>
      </c>
      <c r="C15" s="1">
        <v>6</v>
      </c>
      <c r="D15" s="1">
        <v>3.5</v>
      </c>
      <c r="E15" s="1">
        <v>2.7</v>
      </c>
      <c r="F15" s="1">
        <v>2.1</v>
      </c>
      <c r="G15" s="1">
        <v>0.6</v>
      </c>
      <c r="H15" s="1">
        <v>-0.4</v>
      </c>
      <c r="I15" s="1">
        <v>-0.8</v>
      </c>
      <c r="J15" s="1">
        <v>-1.3</v>
      </c>
      <c r="L15" s="1">
        <v>13</v>
      </c>
      <c r="M15" s="1">
        <v>6</v>
      </c>
      <c r="N15" s="1">
        <f t="shared" si="1"/>
        <v>0.79999999999999982</v>
      </c>
      <c r="O15" s="1">
        <f t="shared" si="0"/>
        <v>1.4</v>
      </c>
      <c r="P15" s="1">
        <f t="shared" si="0"/>
        <v>2.9</v>
      </c>
      <c r="Q15" s="1">
        <f t="shared" si="0"/>
        <v>3.9</v>
      </c>
      <c r="R15" s="1">
        <f t="shared" si="0"/>
        <v>4.3</v>
      </c>
      <c r="S15" s="1">
        <f t="shared" si="0"/>
        <v>4.8</v>
      </c>
    </row>
    <row r="17" spans="3:4" x14ac:dyDescent="0.25">
      <c r="C17" t="s">
        <v>11</v>
      </c>
      <c r="D17" t="s">
        <v>12</v>
      </c>
    </row>
    <row r="18" spans="3:4" x14ac:dyDescent="0.25">
      <c r="D18" t="s">
        <v>13</v>
      </c>
    </row>
  </sheetData>
  <mergeCells count="1"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regr = to co z excela</vt:lpstr>
      <vt:lpstr>Zadania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dcterms:created xsi:type="dcterms:W3CDTF">2015-06-05T18:17:20Z</dcterms:created>
  <dcterms:modified xsi:type="dcterms:W3CDTF">2023-03-28T18:32:04Z</dcterms:modified>
</cp:coreProperties>
</file>