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theme/themeOverride4.xml" ContentType="application/vnd.openxmlformats-officedocument.themeOverrid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theme/themeOverride5.xml" ContentType="application/vnd.openxmlformats-officedocument.themeOverride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theme/themeOverride6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/>
  <mc:AlternateContent xmlns:mc="http://schemas.openxmlformats.org/markup-compatibility/2006">
    <mc:Choice Requires="x15">
      <x15ac:absPath xmlns:x15ac="http://schemas.microsoft.com/office/spreadsheetml/2010/11/ac" url="C:\Design_retirement\"/>
    </mc:Choice>
  </mc:AlternateContent>
  <xr:revisionPtr revIDLastSave="0" documentId="13_ncr:1_{89EB8AEB-D7ED-4870-B922-C933E1F514DA}" xr6:coauthVersionLast="36" xr6:coauthVersionMax="36" xr10:uidLastSave="{00000000-0000-0000-0000-000000000000}"/>
  <bookViews>
    <workbookView xWindow="0" yWindow="0" windowWidth="15200" windowHeight="6230" xr2:uid="{E2FDC330-7312-4284-BF51-DB7921D2A256}"/>
  </bookViews>
  <sheets>
    <sheet name="Sheet1" sheetId="7" r:id="rId1"/>
    <sheet name="Overlevelse, 2022" sheetId="1" r:id="rId2"/>
    <sheet name="Restlevetid ved 40 år" sheetId="2" r:id="rId3"/>
    <sheet name="Restlevetid ved 50 år" sheetId="5" r:id="rId4"/>
    <sheet name="Restlevetid ved 60 år" sheetId="6" r:id="rId5"/>
  </sheets>
  <definedNames>
    <definedName name="_xlnm._FilterDatabase" localSheetId="1" hidden="1">'Overlevelse, 2022'!$A$1:$N$529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" i="7" l="1"/>
  <c r="H1" i="7"/>
  <c r="G1" i="7"/>
  <c r="F1" i="7"/>
  <c r="E1" i="7"/>
  <c r="D1" i="7"/>
  <c r="C1" i="7"/>
  <c r="B1" i="7"/>
  <c r="I67" i="7" l="1"/>
  <c r="H67" i="7"/>
  <c r="G67" i="7"/>
  <c r="F67" i="7"/>
  <c r="E67" i="7"/>
  <c r="D67" i="7"/>
  <c r="C67" i="7"/>
  <c r="B67" i="7"/>
  <c r="I66" i="7"/>
  <c r="H66" i="7"/>
  <c r="G66" i="7"/>
  <c r="F66" i="7"/>
  <c r="E66" i="7"/>
  <c r="D66" i="7"/>
  <c r="C66" i="7"/>
  <c r="B66" i="7"/>
  <c r="I65" i="7"/>
  <c r="H65" i="7"/>
  <c r="G65" i="7"/>
  <c r="F65" i="7"/>
  <c r="E65" i="7"/>
  <c r="D65" i="7"/>
  <c r="C65" i="7"/>
  <c r="B65" i="7"/>
  <c r="I64" i="7"/>
  <c r="H64" i="7"/>
  <c r="G64" i="7"/>
  <c r="F64" i="7"/>
  <c r="E64" i="7"/>
  <c r="D64" i="7"/>
  <c r="C64" i="7"/>
  <c r="B64" i="7"/>
  <c r="I63" i="7"/>
  <c r="H63" i="7"/>
  <c r="G63" i="7"/>
  <c r="F63" i="7"/>
  <c r="E63" i="7"/>
  <c r="D63" i="7"/>
  <c r="C63" i="7"/>
  <c r="B63" i="7"/>
  <c r="I62" i="7"/>
  <c r="H62" i="7"/>
  <c r="G62" i="7"/>
  <c r="F62" i="7"/>
  <c r="E62" i="7"/>
  <c r="D62" i="7"/>
  <c r="C62" i="7"/>
  <c r="B62" i="7"/>
  <c r="I61" i="7"/>
  <c r="H61" i="7"/>
  <c r="G61" i="7"/>
  <c r="F61" i="7"/>
  <c r="E61" i="7"/>
  <c r="D61" i="7"/>
  <c r="C61" i="7"/>
  <c r="B61" i="7"/>
  <c r="I60" i="7"/>
  <c r="H60" i="7"/>
  <c r="G60" i="7"/>
  <c r="F60" i="7"/>
  <c r="E60" i="7"/>
  <c r="D60" i="7"/>
  <c r="C60" i="7"/>
  <c r="B60" i="7"/>
  <c r="I59" i="7"/>
  <c r="H59" i="7"/>
  <c r="G59" i="7"/>
  <c r="F59" i="7"/>
  <c r="E59" i="7"/>
  <c r="D59" i="7"/>
  <c r="C59" i="7"/>
  <c r="B59" i="7"/>
  <c r="I58" i="7"/>
  <c r="H58" i="7"/>
  <c r="G58" i="7"/>
  <c r="F58" i="7"/>
  <c r="E58" i="7"/>
  <c r="D58" i="7"/>
  <c r="C58" i="7"/>
  <c r="B58" i="7"/>
  <c r="I57" i="7"/>
  <c r="H57" i="7"/>
  <c r="G57" i="7"/>
  <c r="F57" i="7"/>
  <c r="E57" i="7"/>
  <c r="D57" i="7"/>
  <c r="C57" i="7"/>
  <c r="B57" i="7"/>
  <c r="I56" i="7"/>
  <c r="H56" i="7"/>
  <c r="G56" i="7"/>
  <c r="F56" i="7"/>
  <c r="E56" i="7"/>
  <c r="D56" i="7"/>
  <c r="C56" i="7"/>
  <c r="B56" i="7"/>
  <c r="I55" i="7"/>
  <c r="H55" i="7"/>
  <c r="G55" i="7"/>
  <c r="F55" i="7"/>
  <c r="E55" i="7"/>
  <c r="D55" i="7"/>
  <c r="C55" i="7"/>
  <c r="B55" i="7"/>
  <c r="I54" i="7"/>
  <c r="H54" i="7"/>
  <c r="G54" i="7"/>
  <c r="F54" i="7"/>
  <c r="E54" i="7"/>
  <c r="D54" i="7"/>
  <c r="C54" i="7"/>
  <c r="B54" i="7"/>
  <c r="I53" i="7"/>
  <c r="H53" i="7"/>
  <c r="G53" i="7"/>
  <c r="F53" i="7"/>
  <c r="E53" i="7"/>
  <c r="D53" i="7"/>
  <c r="C53" i="7"/>
  <c r="B53" i="7"/>
  <c r="I52" i="7"/>
  <c r="H52" i="7"/>
  <c r="G52" i="7"/>
  <c r="F52" i="7"/>
  <c r="E52" i="7"/>
  <c r="D52" i="7"/>
  <c r="C52" i="7"/>
  <c r="B52" i="7"/>
  <c r="I51" i="7"/>
  <c r="H51" i="7"/>
  <c r="G51" i="7"/>
  <c r="F51" i="7"/>
  <c r="E51" i="7"/>
  <c r="D51" i="7"/>
  <c r="C51" i="7"/>
  <c r="B51" i="7"/>
  <c r="I50" i="7"/>
  <c r="H50" i="7"/>
  <c r="G50" i="7"/>
  <c r="F50" i="7"/>
  <c r="E50" i="7"/>
  <c r="D50" i="7"/>
  <c r="C50" i="7"/>
  <c r="B50" i="7"/>
  <c r="I49" i="7"/>
  <c r="H49" i="7"/>
  <c r="G49" i="7"/>
  <c r="F49" i="7"/>
  <c r="E49" i="7"/>
  <c r="D49" i="7"/>
  <c r="C49" i="7"/>
  <c r="B49" i="7"/>
  <c r="I48" i="7"/>
  <c r="H48" i="7"/>
  <c r="G48" i="7"/>
  <c r="F48" i="7"/>
  <c r="E48" i="7"/>
  <c r="D48" i="7"/>
  <c r="C48" i="7"/>
  <c r="B48" i="7"/>
  <c r="I47" i="7"/>
  <c r="H47" i="7"/>
  <c r="G47" i="7"/>
  <c r="F47" i="7"/>
  <c r="E47" i="7"/>
  <c r="D47" i="7"/>
  <c r="C47" i="7"/>
  <c r="B47" i="7"/>
  <c r="I46" i="7"/>
  <c r="H46" i="7"/>
  <c r="G46" i="7"/>
  <c r="F46" i="7"/>
  <c r="E46" i="7"/>
  <c r="D46" i="7"/>
  <c r="C46" i="7"/>
  <c r="B46" i="7"/>
  <c r="I45" i="7"/>
  <c r="H45" i="7"/>
  <c r="G45" i="7"/>
  <c r="F45" i="7"/>
  <c r="E45" i="7"/>
  <c r="D45" i="7"/>
  <c r="C45" i="7"/>
  <c r="B45" i="7"/>
  <c r="I44" i="7"/>
  <c r="H44" i="7"/>
  <c r="G44" i="7"/>
  <c r="F44" i="7"/>
  <c r="E44" i="7"/>
  <c r="D44" i="7"/>
  <c r="C44" i="7"/>
  <c r="B44" i="7"/>
  <c r="I43" i="7"/>
  <c r="H43" i="7"/>
  <c r="G43" i="7"/>
  <c r="F43" i="7"/>
  <c r="E43" i="7"/>
  <c r="D43" i="7"/>
  <c r="C43" i="7"/>
  <c r="B43" i="7"/>
  <c r="I42" i="7"/>
  <c r="H42" i="7"/>
  <c r="G42" i="7"/>
  <c r="F42" i="7"/>
  <c r="E42" i="7"/>
  <c r="D42" i="7"/>
  <c r="C42" i="7"/>
  <c r="B42" i="7"/>
  <c r="I41" i="7"/>
  <c r="H41" i="7"/>
  <c r="G41" i="7"/>
  <c r="F41" i="7"/>
  <c r="E41" i="7"/>
  <c r="D41" i="7"/>
  <c r="C41" i="7"/>
  <c r="B41" i="7"/>
  <c r="I40" i="7"/>
  <c r="H40" i="7"/>
  <c r="G40" i="7"/>
  <c r="F40" i="7"/>
  <c r="E40" i="7"/>
  <c r="D40" i="7"/>
  <c r="C40" i="7"/>
  <c r="B40" i="7"/>
  <c r="I39" i="7"/>
  <c r="H39" i="7"/>
  <c r="G39" i="7"/>
  <c r="F39" i="7"/>
  <c r="E39" i="7"/>
  <c r="D39" i="7"/>
  <c r="C39" i="7"/>
  <c r="B39" i="7"/>
  <c r="I38" i="7"/>
  <c r="H38" i="7"/>
  <c r="G38" i="7"/>
  <c r="F38" i="7"/>
  <c r="E38" i="7"/>
  <c r="D38" i="7"/>
  <c r="C38" i="7"/>
  <c r="B38" i="7"/>
  <c r="I37" i="7"/>
  <c r="H37" i="7"/>
  <c r="G37" i="7"/>
  <c r="F37" i="7"/>
  <c r="E37" i="7"/>
  <c r="D37" i="7"/>
  <c r="C37" i="7"/>
  <c r="B37" i="7"/>
  <c r="I36" i="7"/>
  <c r="H36" i="7"/>
  <c r="G36" i="7"/>
  <c r="F36" i="7"/>
  <c r="E36" i="7"/>
  <c r="D36" i="7"/>
  <c r="C36" i="7"/>
  <c r="B36" i="7"/>
  <c r="I35" i="7"/>
  <c r="H35" i="7"/>
  <c r="G35" i="7"/>
  <c r="F35" i="7"/>
  <c r="E35" i="7"/>
  <c r="D35" i="7"/>
  <c r="C35" i="7"/>
  <c r="B35" i="7"/>
  <c r="I34" i="7"/>
  <c r="H34" i="7"/>
  <c r="G34" i="7"/>
  <c r="F34" i="7"/>
  <c r="E34" i="7"/>
  <c r="D34" i="7"/>
  <c r="C34" i="7"/>
  <c r="B34" i="7"/>
  <c r="I33" i="7"/>
  <c r="H33" i="7"/>
  <c r="G33" i="7"/>
  <c r="F33" i="7"/>
  <c r="E33" i="7"/>
  <c r="D33" i="7"/>
  <c r="C33" i="7"/>
  <c r="B33" i="7"/>
  <c r="I32" i="7"/>
  <c r="H32" i="7"/>
  <c r="G32" i="7"/>
  <c r="F32" i="7"/>
  <c r="E32" i="7"/>
  <c r="D32" i="7"/>
  <c r="C32" i="7"/>
  <c r="B32" i="7"/>
  <c r="I31" i="7"/>
  <c r="H31" i="7"/>
  <c r="G31" i="7"/>
  <c r="F31" i="7"/>
  <c r="E31" i="7"/>
  <c r="D31" i="7"/>
  <c r="C31" i="7"/>
  <c r="B31" i="7"/>
  <c r="I30" i="7"/>
  <c r="H30" i="7"/>
  <c r="G30" i="7"/>
  <c r="F30" i="7"/>
  <c r="E30" i="7"/>
  <c r="D30" i="7"/>
  <c r="C30" i="7"/>
  <c r="B30" i="7"/>
  <c r="I29" i="7"/>
  <c r="H29" i="7"/>
  <c r="G29" i="7"/>
  <c r="F29" i="7"/>
  <c r="E29" i="7"/>
  <c r="D29" i="7"/>
  <c r="C29" i="7"/>
  <c r="B29" i="7"/>
  <c r="I28" i="7"/>
  <c r="H28" i="7"/>
  <c r="G28" i="7"/>
  <c r="F28" i="7"/>
  <c r="E28" i="7"/>
  <c r="D28" i="7"/>
  <c r="C28" i="7"/>
  <c r="B28" i="7"/>
  <c r="I27" i="7"/>
  <c r="H27" i="7"/>
  <c r="G27" i="7"/>
  <c r="F27" i="7"/>
  <c r="E27" i="7"/>
  <c r="D27" i="7"/>
  <c r="C27" i="7"/>
  <c r="B27" i="7"/>
  <c r="I26" i="7"/>
  <c r="H26" i="7"/>
  <c r="G26" i="7"/>
  <c r="F26" i="7"/>
  <c r="E26" i="7"/>
  <c r="D26" i="7"/>
  <c r="C26" i="7"/>
  <c r="B26" i="7"/>
  <c r="I25" i="7"/>
  <c r="H25" i="7"/>
  <c r="G25" i="7"/>
  <c r="F25" i="7"/>
  <c r="E25" i="7"/>
  <c r="D25" i="7"/>
  <c r="C25" i="7"/>
  <c r="B25" i="7"/>
  <c r="I24" i="7"/>
  <c r="H24" i="7"/>
  <c r="G24" i="7"/>
  <c r="F24" i="7"/>
  <c r="E24" i="7"/>
  <c r="D24" i="7"/>
  <c r="C24" i="7"/>
  <c r="B24" i="7"/>
  <c r="I23" i="7"/>
  <c r="H23" i="7"/>
  <c r="G23" i="7"/>
  <c r="F23" i="7"/>
  <c r="E23" i="7"/>
  <c r="D23" i="7"/>
  <c r="C23" i="7"/>
  <c r="B23" i="7"/>
  <c r="I22" i="7"/>
  <c r="H22" i="7"/>
  <c r="G22" i="7"/>
  <c r="F22" i="7"/>
  <c r="E22" i="7"/>
  <c r="D22" i="7"/>
  <c r="C22" i="7"/>
  <c r="B22" i="7"/>
  <c r="I21" i="7"/>
  <c r="H21" i="7"/>
  <c r="G21" i="7"/>
  <c r="F21" i="7"/>
  <c r="E21" i="7"/>
  <c r="D21" i="7"/>
  <c r="C21" i="7"/>
  <c r="B21" i="7"/>
  <c r="I20" i="7"/>
  <c r="H20" i="7"/>
  <c r="G20" i="7"/>
  <c r="F20" i="7"/>
  <c r="E20" i="7"/>
  <c r="D20" i="7"/>
  <c r="C20" i="7"/>
  <c r="B20" i="7"/>
  <c r="I19" i="7"/>
  <c r="H19" i="7"/>
  <c r="G19" i="7"/>
  <c r="F19" i="7"/>
  <c r="E19" i="7"/>
  <c r="D19" i="7"/>
  <c r="C19" i="7"/>
  <c r="B19" i="7"/>
  <c r="I18" i="7"/>
  <c r="H18" i="7"/>
  <c r="G18" i="7"/>
  <c r="F18" i="7"/>
  <c r="E18" i="7"/>
  <c r="D18" i="7"/>
  <c r="C18" i="7"/>
  <c r="B18" i="7"/>
  <c r="I17" i="7"/>
  <c r="H17" i="7"/>
  <c r="G17" i="7"/>
  <c r="F17" i="7"/>
  <c r="E17" i="7"/>
  <c r="D17" i="7"/>
  <c r="C17" i="7"/>
  <c r="B17" i="7"/>
  <c r="I16" i="7"/>
  <c r="H16" i="7"/>
  <c r="G16" i="7"/>
  <c r="F16" i="7"/>
  <c r="E16" i="7"/>
  <c r="D16" i="7"/>
  <c r="C16" i="7"/>
  <c r="B16" i="7"/>
  <c r="I15" i="7"/>
  <c r="H15" i="7"/>
  <c r="G15" i="7"/>
  <c r="F15" i="7"/>
  <c r="E15" i="7"/>
  <c r="D15" i="7"/>
  <c r="C15" i="7"/>
  <c r="B15" i="7"/>
  <c r="I14" i="7"/>
  <c r="H14" i="7"/>
  <c r="G14" i="7"/>
  <c r="F14" i="7"/>
  <c r="E14" i="7"/>
  <c r="D14" i="7"/>
  <c r="C14" i="7"/>
  <c r="B14" i="7"/>
  <c r="I13" i="7"/>
  <c r="H13" i="7"/>
  <c r="G13" i="7"/>
  <c r="F13" i="7"/>
  <c r="E13" i="7"/>
  <c r="D13" i="7"/>
  <c r="C13" i="7"/>
  <c r="B13" i="7"/>
  <c r="I12" i="7"/>
  <c r="H12" i="7"/>
  <c r="G12" i="7"/>
  <c r="F12" i="7"/>
  <c r="E12" i="7"/>
  <c r="D12" i="7"/>
  <c r="C12" i="7"/>
  <c r="B12" i="7"/>
  <c r="I11" i="7"/>
  <c r="H11" i="7"/>
  <c r="G11" i="7"/>
  <c r="F11" i="7"/>
  <c r="E11" i="7"/>
  <c r="D11" i="7"/>
  <c r="C11" i="7"/>
  <c r="B11" i="7"/>
  <c r="I10" i="7"/>
  <c r="H10" i="7"/>
  <c r="G10" i="7"/>
  <c r="F10" i="7"/>
  <c r="E10" i="7"/>
  <c r="D10" i="7"/>
  <c r="C10" i="7"/>
  <c r="B10" i="7"/>
  <c r="I9" i="7"/>
  <c r="H9" i="7"/>
  <c r="G9" i="7"/>
  <c r="F9" i="7"/>
  <c r="E9" i="7"/>
  <c r="D9" i="7"/>
  <c r="C9" i="7"/>
  <c r="B9" i="7"/>
  <c r="I8" i="7"/>
  <c r="H8" i="7"/>
  <c r="G8" i="7"/>
  <c r="F8" i="7"/>
  <c r="E8" i="7"/>
  <c r="D8" i="7"/>
  <c r="C8" i="7"/>
  <c r="B8" i="7"/>
  <c r="I7" i="7"/>
  <c r="H7" i="7"/>
  <c r="G7" i="7"/>
  <c r="F7" i="7"/>
  <c r="E7" i="7"/>
  <c r="D7" i="7"/>
  <c r="C7" i="7"/>
  <c r="B7" i="7"/>
  <c r="I6" i="7"/>
  <c r="H6" i="7"/>
  <c r="G6" i="7"/>
  <c r="F6" i="7"/>
  <c r="E6" i="7"/>
  <c r="D6" i="7"/>
  <c r="C6" i="7"/>
  <c r="B6" i="7"/>
  <c r="I5" i="7"/>
  <c r="H5" i="7"/>
  <c r="G5" i="7"/>
  <c r="F5" i="7"/>
  <c r="E5" i="7"/>
  <c r="D5" i="7"/>
  <c r="C5" i="7"/>
  <c r="B5" i="7"/>
  <c r="I4" i="7"/>
  <c r="H4" i="7"/>
  <c r="G4" i="7"/>
  <c r="F4" i="7"/>
  <c r="E4" i="7"/>
  <c r="D4" i="7"/>
  <c r="C4" i="7"/>
  <c r="B4" i="7"/>
  <c r="I3" i="7"/>
  <c r="H3" i="7"/>
  <c r="G3" i="7"/>
  <c r="F3" i="7"/>
  <c r="E3" i="7"/>
  <c r="D3" i="7"/>
  <c r="C3" i="7"/>
  <c r="B3" i="7"/>
  <c r="I2" i="7"/>
  <c r="H2" i="7"/>
  <c r="G2" i="7"/>
  <c r="F2" i="7"/>
  <c r="E2" i="7"/>
  <c r="D2" i="7"/>
  <c r="C2" i="7"/>
  <c r="B2" i="7"/>
  <c r="AK70" i="2"/>
  <c r="AK69" i="2"/>
  <c r="AK68" i="2"/>
  <c r="AK67" i="2"/>
  <c r="AK66" i="2"/>
  <c r="AK65" i="2"/>
  <c r="AK64" i="2"/>
  <c r="AK63" i="2"/>
  <c r="AK62" i="2"/>
  <c r="AK61" i="2"/>
  <c r="AK60" i="2"/>
  <c r="AK59" i="2"/>
  <c r="AK58" i="2"/>
  <c r="AK57" i="2"/>
  <c r="AK56" i="2"/>
  <c r="AK55" i="2"/>
  <c r="AK54" i="2"/>
  <c r="AK53" i="2"/>
  <c r="AK52" i="2"/>
  <c r="AK51" i="2"/>
  <c r="AK50" i="2"/>
  <c r="AK49" i="2"/>
  <c r="AK48" i="2"/>
  <c r="AK47" i="2"/>
  <c r="AK46" i="2"/>
  <c r="AK45" i="2"/>
  <c r="AK44" i="2"/>
  <c r="AK43" i="2"/>
  <c r="AK42" i="2"/>
  <c r="AK41" i="2"/>
  <c r="AK40" i="2"/>
  <c r="AK39" i="2"/>
  <c r="AK38" i="2"/>
  <c r="AK37" i="2"/>
  <c r="AK36" i="2"/>
  <c r="AK35" i="2"/>
  <c r="AK34" i="2"/>
  <c r="AK33" i="2"/>
  <c r="AK32" i="2"/>
  <c r="AK31" i="2"/>
  <c r="AK30" i="2"/>
  <c r="AK29" i="2"/>
  <c r="AK28" i="2"/>
  <c r="AK27" i="2"/>
  <c r="AK26" i="2"/>
  <c r="AK25" i="2"/>
  <c r="AK24" i="2"/>
  <c r="AK23" i="2"/>
  <c r="AK22" i="2"/>
  <c r="AK21" i="2"/>
  <c r="AK20" i="2"/>
  <c r="AK19" i="2"/>
  <c r="AK18" i="2"/>
  <c r="AK17" i="2"/>
  <c r="AK16" i="2"/>
  <c r="AK15" i="2"/>
  <c r="AK14" i="2"/>
  <c r="AK13" i="2"/>
  <c r="AK12" i="2"/>
  <c r="AK11" i="2"/>
  <c r="AK10" i="2"/>
  <c r="AK9" i="2"/>
  <c r="AK8" i="2"/>
  <c r="AK7" i="2"/>
  <c r="AK6" i="2"/>
  <c r="AK5" i="2"/>
  <c r="AU13" i="5" l="1"/>
  <c r="AU12" i="5"/>
  <c r="AU11" i="5"/>
  <c r="AU10" i="5"/>
  <c r="AU9" i="5"/>
  <c r="AU8" i="5"/>
  <c r="AS10" i="5"/>
  <c r="AQ11" i="5"/>
  <c r="AR11" i="5"/>
  <c r="AT11" i="5"/>
  <c r="AS11" i="5"/>
  <c r="AQ12" i="5"/>
  <c r="AR12" i="5"/>
  <c r="AT12" i="5"/>
  <c r="AS12" i="5"/>
  <c r="AT13" i="5"/>
  <c r="AQ13" i="5"/>
  <c r="AR13" i="5"/>
  <c r="AS13" i="5"/>
  <c r="AS9" i="5"/>
  <c r="AS8" i="5"/>
  <c r="AS7" i="5"/>
  <c r="AS13" i="6"/>
  <c r="AS12" i="6"/>
  <c r="AS11" i="6"/>
  <c r="AS10" i="6"/>
  <c r="AS9" i="6"/>
  <c r="AS8" i="6"/>
  <c r="AS7" i="6"/>
  <c r="AS6" i="6"/>
  <c r="AQ13" i="6"/>
  <c r="AQ12" i="6"/>
  <c r="AQ11" i="6"/>
  <c r="AQ10" i="6"/>
  <c r="AQ9" i="6"/>
  <c r="AQ8" i="6"/>
  <c r="AQ7" i="6"/>
  <c r="AQ6" i="6"/>
  <c r="AP9" i="6"/>
  <c r="AP8" i="6"/>
  <c r="AP7" i="6"/>
  <c r="AP6" i="6"/>
  <c r="AU9" i="6"/>
  <c r="AU8" i="6"/>
  <c r="AU7" i="6"/>
  <c r="AU6" i="6"/>
  <c r="AU13" i="6"/>
  <c r="AU12" i="6"/>
  <c r="AU11" i="6"/>
  <c r="AU10" i="6"/>
  <c r="AT13" i="6"/>
  <c r="AT12" i="6"/>
  <c r="AT11" i="6"/>
  <c r="AT10" i="6"/>
  <c r="AT9" i="6"/>
  <c r="AT8" i="6"/>
  <c r="AR13" i="6"/>
  <c r="AR12" i="6"/>
  <c r="AR11" i="6"/>
  <c r="AR10" i="6"/>
  <c r="AR9" i="6"/>
  <c r="AR8" i="6"/>
  <c r="AP10" i="6"/>
  <c r="AT7" i="6"/>
  <c r="AZ9" i="2"/>
  <c r="AZ8" i="2"/>
  <c r="AQ7" i="5"/>
  <c r="AR7" i="5"/>
  <c r="AT7" i="5"/>
  <c r="AU7" i="5"/>
  <c r="AU6" i="5"/>
  <c r="AT6" i="5"/>
  <c r="AS6" i="5"/>
  <c r="AR6" i="5"/>
  <c r="AQ10" i="5"/>
  <c r="AQ9" i="5"/>
  <c r="AQ8" i="5"/>
  <c r="AQ6" i="5"/>
  <c r="AP6" i="5"/>
  <c r="AU13" i="2"/>
  <c r="AX8" i="2"/>
  <c r="AX9" i="2"/>
  <c r="AZ11" i="2"/>
  <c r="AZ10" i="2"/>
  <c r="AX10" i="2"/>
  <c r="AQ7" i="2"/>
  <c r="AX11" i="2"/>
  <c r="AP6" i="2"/>
  <c r="AP13" i="6"/>
  <c r="AP12" i="6"/>
  <c r="AP11" i="6"/>
  <c r="AR7" i="6"/>
  <c r="AT6" i="6"/>
  <c r="AR6" i="6"/>
  <c r="AP13" i="5"/>
  <c r="AP12" i="5"/>
  <c r="AP11" i="5"/>
  <c r="AT10" i="5"/>
  <c r="AR10" i="5"/>
  <c r="AP10" i="5"/>
  <c r="AT9" i="5"/>
  <c r="AR9" i="5"/>
  <c r="AP9" i="5"/>
  <c r="AT8" i="5"/>
  <c r="AR8" i="5"/>
  <c r="AP8" i="5"/>
  <c r="AP7" i="5"/>
  <c r="AP13" i="2"/>
  <c r="AT13" i="2"/>
  <c r="AS13" i="2"/>
  <c r="AR13" i="2"/>
  <c r="AU12" i="2"/>
  <c r="AT12" i="2"/>
  <c r="AS12" i="2"/>
  <c r="AR12" i="2"/>
  <c r="AU11" i="2"/>
  <c r="AT11" i="2"/>
  <c r="AS11" i="2"/>
  <c r="AR11" i="2"/>
  <c r="AU10" i="2"/>
  <c r="AT10" i="2"/>
  <c r="AS10" i="2"/>
  <c r="AR10" i="2"/>
  <c r="AQ13" i="2"/>
  <c r="AQ12" i="2"/>
  <c r="AQ11" i="2"/>
  <c r="AQ10" i="2"/>
  <c r="AQ9" i="2"/>
  <c r="AQ8" i="2"/>
  <c r="AQ6" i="2"/>
  <c r="AR9" i="2"/>
  <c r="AS9" i="2"/>
  <c r="AT9" i="2"/>
  <c r="AU9" i="2"/>
  <c r="AU8" i="2"/>
  <c r="AT8" i="2"/>
  <c r="AS8" i="2"/>
  <c r="AR8" i="2"/>
  <c r="AU6" i="2"/>
  <c r="AU7" i="2"/>
  <c r="AT7" i="2"/>
  <c r="AS7" i="2"/>
  <c r="AR7" i="2"/>
  <c r="AR6" i="2"/>
  <c r="Z50" i="6"/>
  <c r="AB50" i="6"/>
  <c r="AC50" i="6"/>
  <c r="AD50" i="6"/>
  <c r="AE50" i="6"/>
  <c r="AF50" i="6"/>
  <c r="AG50" i="6"/>
  <c r="AH50" i="6"/>
  <c r="AI50" i="6"/>
  <c r="Q50" i="6"/>
  <c r="R50" i="6"/>
  <c r="S50" i="6"/>
  <c r="T50" i="6"/>
  <c r="U50" i="6"/>
  <c r="V50" i="6"/>
  <c r="W50" i="6"/>
  <c r="X50" i="6"/>
  <c r="X49" i="6"/>
  <c r="W49" i="6"/>
  <c r="V49" i="6"/>
  <c r="U49" i="6"/>
  <c r="T49" i="6"/>
  <c r="S49" i="6"/>
  <c r="R49" i="6"/>
  <c r="Q49" i="6"/>
  <c r="X48" i="6"/>
  <c r="W48" i="6"/>
  <c r="V48" i="6"/>
  <c r="U48" i="6"/>
  <c r="T48" i="6"/>
  <c r="S48" i="6"/>
  <c r="R48" i="6"/>
  <c r="Q48" i="6"/>
  <c r="X47" i="6"/>
  <c r="W47" i="6"/>
  <c r="V47" i="6"/>
  <c r="U47" i="6"/>
  <c r="T47" i="6"/>
  <c r="S47" i="6"/>
  <c r="R47" i="6"/>
  <c r="Q47" i="6"/>
  <c r="X46" i="6"/>
  <c r="W46" i="6"/>
  <c r="V46" i="6"/>
  <c r="U46" i="6"/>
  <c r="T46" i="6"/>
  <c r="S46" i="6"/>
  <c r="R46" i="6"/>
  <c r="Q46" i="6"/>
  <c r="X45" i="6"/>
  <c r="W45" i="6"/>
  <c r="V45" i="6"/>
  <c r="U45" i="6"/>
  <c r="T45" i="6"/>
  <c r="S45" i="6"/>
  <c r="R45" i="6"/>
  <c r="Q45" i="6"/>
  <c r="X44" i="6"/>
  <c r="W44" i="6"/>
  <c r="V44" i="6"/>
  <c r="U44" i="6"/>
  <c r="T44" i="6"/>
  <c r="S44" i="6"/>
  <c r="R44" i="6"/>
  <c r="Q44" i="6"/>
  <c r="X43" i="6"/>
  <c r="W43" i="6"/>
  <c r="V43" i="6"/>
  <c r="U43" i="6"/>
  <c r="T43" i="6"/>
  <c r="S43" i="6"/>
  <c r="R43" i="6"/>
  <c r="Q43" i="6"/>
  <c r="X42" i="6"/>
  <c r="W42" i="6"/>
  <c r="V42" i="6"/>
  <c r="U42" i="6"/>
  <c r="T42" i="6"/>
  <c r="S42" i="6"/>
  <c r="R42" i="6"/>
  <c r="Q42" i="6"/>
  <c r="X41" i="6"/>
  <c r="W41" i="6"/>
  <c r="V41" i="6"/>
  <c r="U41" i="6"/>
  <c r="T41" i="6"/>
  <c r="S41" i="6"/>
  <c r="R41" i="6"/>
  <c r="Q41" i="6"/>
  <c r="X40" i="6"/>
  <c r="W40" i="6"/>
  <c r="V40" i="6"/>
  <c r="U40" i="6"/>
  <c r="T40" i="6"/>
  <c r="S40" i="6"/>
  <c r="R40" i="6"/>
  <c r="Q40" i="6"/>
  <c r="X39" i="6"/>
  <c r="W39" i="6"/>
  <c r="V39" i="6"/>
  <c r="U39" i="6"/>
  <c r="T39" i="6"/>
  <c r="S39" i="6"/>
  <c r="R39" i="6"/>
  <c r="Q39" i="6"/>
  <c r="X38" i="6"/>
  <c r="W38" i="6"/>
  <c r="V38" i="6"/>
  <c r="U38" i="6"/>
  <c r="T38" i="6"/>
  <c r="S38" i="6"/>
  <c r="R38" i="6"/>
  <c r="Q38" i="6"/>
  <c r="X37" i="6"/>
  <c r="W37" i="6"/>
  <c r="V37" i="6"/>
  <c r="U37" i="6"/>
  <c r="T37" i="6"/>
  <c r="S37" i="6"/>
  <c r="R37" i="6"/>
  <c r="Q37" i="6"/>
  <c r="X36" i="6"/>
  <c r="W36" i="6"/>
  <c r="V36" i="6"/>
  <c r="U36" i="6"/>
  <c r="T36" i="6"/>
  <c r="S36" i="6"/>
  <c r="R36" i="6"/>
  <c r="Q36" i="6"/>
  <c r="X35" i="6"/>
  <c r="W35" i="6"/>
  <c r="V35" i="6"/>
  <c r="U35" i="6"/>
  <c r="T35" i="6"/>
  <c r="S35" i="6"/>
  <c r="R35" i="6"/>
  <c r="Q35" i="6"/>
  <c r="X34" i="6"/>
  <c r="W34" i="6"/>
  <c r="V34" i="6"/>
  <c r="U34" i="6"/>
  <c r="T34" i="6"/>
  <c r="S34" i="6"/>
  <c r="R34" i="6"/>
  <c r="Q34" i="6"/>
  <c r="X33" i="6"/>
  <c r="W33" i="6"/>
  <c r="V33" i="6"/>
  <c r="U33" i="6"/>
  <c r="T33" i="6"/>
  <c r="S33" i="6"/>
  <c r="R33" i="6"/>
  <c r="Q33" i="6"/>
  <c r="X32" i="6"/>
  <c r="W32" i="6"/>
  <c r="V32" i="6"/>
  <c r="U32" i="6"/>
  <c r="T32" i="6"/>
  <c r="S32" i="6"/>
  <c r="R32" i="6"/>
  <c r="Q32" i="6"/>
  <c r="X31" i="6"/>
  <c r="W31" i="6"/>
  <c r="V31" i="6"/>
  <c r="U31" i="6"/>
  <c r="T31" i="6"/>
  <c r="S31" i="6"/>
  <c r="R31" i="6"/>
  <c r="Q31" i="6"/>
  <c r="X30" i="6"/>
  <c r="W30" i="6"/>
  <c r="V30" i="6"/>
  <c r="U30" i="6"/>
  <c r="T30" i="6"/>
  <c r="S30" i="6"/>
  <c r="R30" i="6"/>
  <c r="Q30" i="6"/>
  <c r="X29" i="6"/>
  <c r="W29" i="6"/>
  <c r="V29" i="6"/>
  <c r="U29" i="6"/>
  <c r="T29" i="6"/>
  <c r="S29" i="6"/>
  <c r="R29" i="6"/>
  <c r="Q29" i="6"/>
  <c r="X28" i="6"/>
  <c r="W28" i="6"/>
  <c r="V28" i="6"/>
  <c r="U28" i="6"/>
  <c r="T28" i="6"/>
  <c r="S28" i="6"/>
  <c r="R28" i="6"/>
  <c r="Q28" i="6"/>
  <c r="X27" i="6"/>
  <c r="W27" i="6"/>
  <c r="V27" i="6"/>
  <c r="U27" i="6"/>
  <c r="T27" i="6"/>
  <c r="S27" i="6"/>
  <c r="R27" i="6"/>
  <c r="Q27" i="6"/>
  <c r="X26" i="6"/>
  <c r="W26" i="6"/>
  <c r="V26" i="6"/>
  <c r="U26" i="6"/>
  <c r="T26" i="6"/>
  <c r="S26" i="6"/>
  <c r="R26" i="6"/>
  <c r="Q26" i="6"/>
  <c r="X25" i="6"/>
  <c r="W25" i="6"/>
  <c r="V25" i="6"/>
  <c r="U25" i="6"/>
  <c r="T25" i="6"/>
  <c r="S25" i="6"/>
  <c r="R25" i="6"/>
  <c r="Q25" i="6"/>
  <c r="X24" i="6"/>
  <c r="W24" i="6"/>
  <c r="V24" i="6"/>
  <c r="U24" i="6"/>
  <c r="T24" i="6"/>
  <c r="S24" i="6"/>
  <c r="R24" i="6"/>
  <c r="Q24" i="6"/>
  <c r="X23" i="6"/>
  <c r="W23" i="6"/>
  <c r="V23" i="6"/>
  <c r="U23" i="6"/>
  <c r="T23" i="6"/>
  <c r="S23" i="6"/>
  <c r="R23" i="6"/>
  <c r="Q23" i="6"/>
  <c r="X22" i="6"/>
  <c r="W22" i="6"/>
  <c r="V22" i="6"/>
  <c r="U22" i="6"/>
  <c r="T22" i="6"/>
  <c r="S22" i="6"/>
  <c r="R22" i="6"/>
  <c r="Q22" i="6"/>
  <c r="X21" i="6"/>
  <c r="W21" i="6"/>
  <c r="V21" i="6"/>
  <c r="U21" i="6"/>
  <c r="T21" i="6"/>
  <c r="S21" i="6"/>
  <c r="R21" i="6"/>
  <c r="Q21" i="6"/>
  <c r="X20" i="6"/>
  <c r="W20" i="6"/>
  <c r="V20" i="6"/>
  <c r="U20" i="6"/>
  <c r="T20" i="6"/>
  <c r="S20" i="6"/>
  <c r="R20" i="6"/>
  <c r="Q20" i="6"/>
  <c r="X19" i="6"/>
  <c r="W19" i="6"/>
  <c r="V19" i="6"/>
  <c r="U19" i="6"/>
  <c r="T19" i="6"/>
  <c r="S19" i="6"/>
  <c r="R19" i="6"/>
  <c r="Q19" i="6"/>
  <c r="X18" i="6"/>
  <c r="W18" i="6"/>
  <c r="V18" i="6"/>
  <c r="U18" i="6"/>
  <c r="T18" i="6"/>
  <c r="S18" i="6"/>
  <c r="R18" i="6"/>
  <c r="Q18" i="6"/>
  <c r="X17" i="6"/>
  <c r="W17" i="6"/>
  <c r="V17" i="6"/>
  <c r="U17" i="6"/>
  <c r="T17" i="6"/>
  <c r="S17" i="6"/>
  <c r="R17" i="6"/>
  <c r="Q17" i="6"/>
  <c r="X16" i="6"/>
  <c r="W16" i="6"/>
  <c r="V16" i="6"/>
  <c r="U16" i="6"/>
  <c r="T16" i="6"/>
  <c r="S16" i="6"/>
  <c r="R16" i="6"/>
  <c r="Q16" i="6"/>
  <c r="X15" i="6"/>
  <c r="W15" i="6"/>
  <c r="V15" i="6"/>
  <c r="U15" i="6"/>
  <c r="T15" i="6"/>
  <c r="S15" i="6"/>
  <c r="R15" i="6"/>
  <c r="Q15" i="6"/>
  <c r="X14" i="6"/>
  <c r="W14" i="6"/>
  <c r="V14" i="6"/>
  <c r="U14" i="6"/>
  <c r="T14" i="6"/>
  <c r="S14" i="6"/>
  <c r="R14" i="6"/>
  <c r="Q14" i="6"/>
  <c r="X13" i="6"/>
  <c r="W13" i="6"/>
  <c r="V13" i="6"/>
  <c r="U13" i="6"/>
  <c r="T13" i="6"/>
  <c r="S13" i="6"/>
  <c r="R13" i="6"/>
  <c r="Q13" i="6"/>
  <c r="X12" i="6"/>
  <c r="W12" i="6"/>
  <c r="V12" i="6"/>
  <c r="U12" i="6"/>
  <c r="T12" i="6"/>
  <c r="S12" i="6"/>
  <c r="R12" i="6"/>
  <c r="Q12" i="6"/>
  <c r="X11" i="6"/>
  <c r="W11" i="6"/>
  <c r="V11" i="6"/>
  <c r="U11" i="6"/>
  <c r="T11" i="6"/>
  <c r="S11" i="6"/>
  <c r="R11" i="6"/>
  <c r="Q11" i="6"/>
  <c r="X10" i="6"/>
  <c r="W10" i="6"/>
  <c r="V10" i="6"/>
  <c r="U10" i="6"/>
  <c r="T10" i="6"/>
  <c r="S10" i="6"/>
  <c r="R10" i="6"/>
  <c r="Q10" i="6"/>
  <c r="X9" i="6"/>
  <c r="W9" i="6"/>
  <c r="V9" i="6"/>
  <c r="U9" i="6"/>
  <c r="T9" i="6"/>
  <c r="S9" i="6"/>
  <c r="R9" i="6"/>
  <c r="Q9" i="6"/>
  <c r="X8" i="6"/>
  <c r="W8" i="6"/>
  <c r="V8" i="6"/>
  <c r="U8" i="6"/>
  <c r="T8" i="6"/>
  <c r="S8" i="6"/>
  <c r="R8" i="6"/>
  <c r="Q8" i="6"/>
  <c r="X7" i="6"/>
  <c r="W7" i="6"/>
  <c r="V7" i="6"/>
  <c r="U7" i="6"/>
  <c r="T7" i="6"/>
  <c r="S7" i="6"/>
  <c r="R7" i="6"/>
  <c r="Q7" i="6"/>
  <c r="X6" i="6"/>
  <c r="W6" i="6"/>
  <c r="V6" i="6"/>
  <c r="U6" i="6"/>
  <c r="T6" i="6"/>
  <c r="S6" i="6"/>
  <c r="R6" i="6"/>
  <c r="Q6" i="6"/>
  <c r="X5" i="6"/>
  <c r="W5" i="6"/>
  <c r="V5" i="6"/>
  <c r="U5" i="6"/>
  <c r="T5" i="6"/>
  <c r="S5" i="6"/>
  <c r="R5" i="6"/>
  <c r="Q5" i="6"/>
  <c r="G51" i="6"/>
  <c r="N51" i="6"/>
  <c r="M51" i="6"/>
  <c r="L51" i="6"/>
  <c r="K51" i="6"/>
  <c r="J51" i="6"/>
  <c r="I51" i="6"/>
  <c r="H51" i="6"/>
  <c r="F50" i="6"/>
  <c r="F49" i="6"/>
  <c r="F48" i="6"/>
  <c r="F47" i="6"/>
  <c r="F46" i="6"/>
  <c r="F45" i="6"/>
  <c r="F44" i="6"/>
  <c r="F43" i="6"/>
  <c r="F42" i="6"/>
  <c r="F41" i="6"/>
  <c r="F40" i="6"/>
  <c r="Z49" i="6"/>
  <c r="F39" i="6"/>
  <c r="Z48" i="6"/>
  <c r="F38" i="6"/>
  <c r="Z47" i="6"/>
  <c r="F37" i="6"/>
  <c r="Z46" i="6"/>
  <c r="F36" i="6"/>
  <c r="Z45" i="6"/>
  <c r="F35" i="6"/>
  <c r="Z44" i="6"/>
  <c r="F34" i="6"/>
  <c r="Z43" i="6"/>
  <c r="F33" i="6"/>
  <c r="Z42" i="6"/>
  <c r="F32" i="6"/>
  <c r="Z41" i="6"/>
  <c r="F31" i="6"/>
  <c r="Z40" i="6"/>
  <c r="F30" i="6"/>
  <c r="Z39" i="6"/>
  <c r="F29" i="6"/>
  <c r="Z38" i="6"/>
  <c r="F28" i="6"/>
  <c r="Z37" i="6"/>
  <c r="F27" i="6"/>
  <c r="Z36" i="6"/>
  <c r="F26" i="6"/>
  <c r="Z35" i="6"/>
  <c r="F25" i="6"/>
  <c r="Z34" i="6"/>
  <c r="F24" i="6"/>
  <c r="Z33" i="6"/>
  <c r="F23" i="6"/>
  <c r="Z32" i="6"/>
  <c r="F22" i="6"/>
  <c r="Z31" i="6"/>
  <c r="F21" i="6"/>
  <c r="Z30" i="6"/>
  <c r="F20" i="6"/>
  <c r="Z29" i="6"/>
  <c r="F19" i="6"/>
  <c r="Z28" i="6"/>
  <c r="F18" i="6"/>
  <c r="Z27" i="6"/>
  <c r="F17" i="6"/>
  <c r="Z26" i="6"/>
  <c r="F16" i="6"/>
  <c r="Z25" i="6"/>
  <c r="F15" i="6"/>
  <c r="Z24" i="6"/>
  <c r="F14" i="6"/>
  <c r="Z23" i="6"/>
  <c r="F13" i="6"/>
  <c r="Z22" i="6"/>
  <c r="F12" i="6"/>
  <c r="Z21" i="6"/>
  <c r="F11" i="6"/>
  <c r="Z20" i="6"/>
  <c r="F10" i="6"/>
  <c r="Z19" i="6"/>
  <c r="F9" i="6"/>
  <c r="Z18" i="6"/>
  <c r="F8" i="6"/>
  <c r="Z17" i="6"/>
  <c r="F7" i="6"/>
  <c r="Z16" i="6"/>
  <c r="F6" i="6"/>
  <c r="Z15" i="6"/>
  <c r="F5" i="6"/>
  <c r="Z14" i="6"/>
  <c r="Z13" i="6"/>
  <c r="Z12" i="6"/>
  <c r="Z11" i="6"/>
  <c r="Z10" i="6"/>
  <c r="Z9" i="6"/>
  <c r="Z8" i="6"/>
  <c r="Z7" i="6"/>
  <c r="Z6" i="6"/>
  <c r="AE5" i="6"/>
  <c r="AE6" i="6" s="1"/>
  <c r="Z5" i="6"/>
  <c r="AI5" i="6"/>
  <c r="AI6" i="6" s="1"/>
  <c r="AI7" i="6" s="1"/>
  <c r="AI8" i="6" s="1"/>
  <c r="AI9" i="6" s="1"/>
  <c r="AI10" i="6" s="1"/>
  <c r="AI11" i="6" s="1"/>
  <c r="AI12" i="6" s="1"/>
  <c r="AI13" i="6" s="1"/>
  <c r="AI14" i="6" s="1"/>
  <c r="AI15" i="6" s="1"/>
  <c r="AI16" i="6" s="1"/>
  <c r="AI17" i="6" s="1"/>
  <c r="AI18" i="6" s="1"/>
  <c r="AI19" i="6" s="1"/>
  <c r="AI20" i="6" s="1"/>
  <c r="AI21" i="6" s="1"/>
  <c r="AI22" i="6" s="1"/>
  <c r="AI23" i="6" s="1"/>
  <c r="AI24" i="6" s="1"/>
  <c r="AI25" i="6" s="1"/>
  <c r="AI26" i="6" s="1"/>
  <c r="AI27" i="6" s="1"/>
  <c r="AI28" i="6" s="1"/>
  <c r="AI29" i="6" s="1"/>
  <c r="AI30" i="6" s="1"/>
  <c r="AI31" i="6" s="1"/>
  <c r="AI32" i="6" s="1"/>
  <c r="AI33" i="6" s="1"/>
  <c r="AI34" i="6" s="1"/>
  <c r="AI35" i="6" s="1"/>
  <c r="AI36" i="6" s="1"/>
  <c r="AI37" i="6" s="1"/>
  <c r="AI38" i="6" s="1"/>
  <c r="AI39" i="6" s="1"/>
  <c r="AI40" i="6" s="1"/>
  <c r="AI41" i="6" s="1"/>
  <c r="AI42" i="6" s="1"/>
  <c r="AI43" i="6" s="1"/>
  <c r="AI44" i="6" s="1"/>
  <c r="AI45" i="6" s="1"/>
  <c r="AI46" i="6" s="1"/>
  <c r="AI47" i="6" s="1"/>
  <c r="AI48" i="6" s="1"/>
  <c r="AI49" i="6" s="1"/>
  <c r="AH5" i="6"/>
  <c r="AG5" i="6"/>
  <c r="AG6" i="6" s="1"/>
  <c r="AF5" i="6"/>
  <c r="AD5" i="6"/>
  <c r="AD6" i="6" s="1"/>
  <c r="AD7" i="6" s="1"/>
  <c r="AD8" i="6" s="1"/>
  <c r="AD9" i="6" s="1"/>
  <c r="AD10" i="6" s="1"/>
  <c r="AD11" i="6" s="1"/>
  <c r="AD12" i="6" s="1"/>
  <c r="AD13" i="6" s="1"/>
  <c r="AD14" i="6" s="1"/>
  <c r="AD15" i="6" s="1"/>
  <c r="AD16" i="6" s="1"/>
  <c r="AD17" i="6" s="1"/>
  <c r="AD18" i="6" s="1"/>
  <c r="AD19" i="6" s="1"/>
  <c r="AD20" i="6" s="1"/>
  <c r="AD21" i="6" s="1"/>
  <c r="AD22" i="6" s="1"/>
  <c r="AD23" i="6" s="1"/>
  <c r="AD24" i="6" s="1"/>
  <c r="AD25" i="6" s="1"/>
  <c r="AD26" i="6" s="1"/>
  <c r="AD27" i="6" s="1"/>
  <c r="AD28" i="6" s="1"/>
  <c r="AD29" i="6" s="1"/>
  <c r="AD30" i="6" s="1"/>
  <c r="AD31" i="6" s="1"/>
  <c r="AD32" i="6" s="1"/>
  <c r="AD33" i="6" s="1"/>
  <c r="AD34" i="6" s="1"/>
  <c r="AD35" i="6" s="1"/>
  <c r="AD36" i="6" s="1"/>
  <c r="AD37" i="6" s="1"/>
  <c r="AD38" i="6" s="1"/>
  <c r="AD39" i="6" s="1"/>
  <c r="AD40" i="6" s="1"/>
  <c r="AD41" i="6" s="1"/>
  <c r="AD42" i="6" s="1"/>
  <c r="AD43" i="6" s="1"/>
  <c r="AD44" i="6" s="1"/>
  <c r="AD45" i="6" s="1"/>
  <c r="AD46" i="6" s="1"/>
  <c r="AD47" i="6" s="1"/>
  <c r="AD48" i="6" s="1"/>
  <c r="AD49" i="6" s="1"/>
  <c r="R5" i="5"/>
  <c r="X60" i="5"/>
  <c r="W60" i="5"/>
  <c r="V60" i="5"/>
  <c r="U60" i="5"/>
  <c r="T60" i="5"/>
  <c r="S60" i="5"/>
  <c r="R60" i="5"/>
  <c r="Q60" i="5"/>
  <c r="X59" i="5"/>
  <c r="W59" i="5"/>
  <c r="V59" i="5"/>
  <c r="U59" i="5"/>
  <c r="T59" i="5"/>
  <c r="S59" i="5"/>
  <c r="R59" i="5"/>
  <c r="Q59" i="5"/>
  <c r="X58" i="5"/>
  <c r="W58" i="5"/>
  <c r="V58" i="5"/>
  <c r="U58" i="5"/>
  <c r="T58" i="5"/>
  <c r="S58" i="5"/>
  <c r="R58" i="5"/>
  <c r="Q58" i="5"/>
  <c r="X57" i="5"/>
  <c r="W57" i="5"/>
  <c r="V57" i="5"/>
  <c r="U57" i="5"/>
  <c r="T57" i="5"/>
  <c r="S57" i="5"/>
  <c r="R57" i="5"/>
  <c r="Q57" i="5"/>
  <c r="X56" i="5"/>
  <c r="W56" i="5"/>
  <c r="V56" i="5"/>
  <c r="U56" i="5"/>
  <c r="T56" i="5"/>
  <c r="S56" i="5"/>
  <c r="R56" i="5"/>
  <c r="Q56" i="5"/>
  <c r="X55" i="5"/>
  <c r="W55" i="5"/>
  <c r="V55" i="5"/>
  <c r="U55" i="5"/>
  <c r="T55" i="5"/>
  <c r="S55" i="5"/>
  <c r="R55" i="5"/>
  <c r="Q55" i="5"/>
  <c r="X54" i="5"/>
  <c r="W54" i="5"/>
  <c r="V54" i="5"/>
  <c r="U54" i="5"/>
  <c r="T54" i="5"/>
  <c r="S54" i="5"/>
  <c r="R54" i="5"/>
  <c r="Q54" i="5"/>
  <c r="X53" i="5"/>
  <c r="W53" i="5"/>
  <c r="V53" i="5"/>
  <c r="U53" i="5"/>
  <c r="T53" i="5"/>
  <c r="S53" i="5"/>
  <c r="R53" i="5"/>
  <c r="Q53" i="5"/>
  <c r="X52" i="5"/>
  <c r="W52" i="5"/>
  <c r="V52" i="5"/>
  <c r="U52" i="5"/>
  <c r="T52" i="5"/>
  <c r="S52" i="5"/>
  <c r="R52" i="5"/>
  <c r="Q52" i="5"/>
  <c r="X51" i="5"/>
  <c r="W51" i="5"/>
  <c r="V51" i="5"/>
  <c r="U51" i="5"/>
  <c r="T51" i="5"/>
  <c r="S51" i="5"/>
  <c r="R51" i="5"/>
  <c r="Q51" i="5"/>
  <c r="X50" i="5"/>
  <c r="W50" i="5"/>
  <c r="V50" i="5"/>
  <c r="U50" i="5"/>
  <c r="T50" i="5"/>
  <c r="S50" i="5"/>
  <c r="R50" i="5"/>
  <c r="Q50" i="5"/>
  <c r="X49" i="5"/>
  <c r="W49" i="5"/>
  <c r="V49" i="5"/>
  <c r="U49" i="5"/>
  <c r="T49" i="5"/>
  <c r="S49" i="5"/>
  <c r="R49" i="5"/>
  <c r="Q49" i="5"/>
  <c r="X48" i="5"/>
  <c r="W48" i="5"/>
  <c r="V48" i="5"/>
  <c r="U48" i="5"/>
  <c r="T48" i="5"/>
  <c r="S48" i="5"/>
  <c r="R48" i="5"/>
  <c r="Q48" i="5"/>
  <c r="X47" i="5"/>
  <c r="W47" i="5"/>
  <c r="V47" i="5"/>
  <c r="U47" i="5"/>
  <c r="T47" i="5"/>
  <c r="S47" i="5"/>
  <c r="R47" i="5"/>
  <c r="Q47" i="5"/>
  <c r="X46" i="5"/>
  <c r="W46" i="5"/>
  <c r="V46" i="5"/>
  <c r="U46" i="5"/>
  <c r="T46" i="5"/>
  <c r="S46" i="5"/>
  <c r="R46" i="5"/>
  <c r="Q46" i="5"/>
  <c r="X45" i="5"/>
  <c r="W45" i="5"/>
  <c r="V45" i="5"/>
  <c r="U45" i="5"/>
  <c r="T45" i="5"/>
  <c r="S45" i="5"/>
  <c r="R45" i="5"/>
  <c r="Q45" i="5"/>
  <c r="X44" i="5"/>
  <c r="W44" i="5"/>
  <c r="V44" i="5"/>
  <c r="U44" i="5"/>
  <c r="T44" i="5"/>
  <c r="S44" i="5"/>
  <c r="R44" i="5"/>
  <c r="Q44" i="5"/>
  <c r="X43" i="5"/>
  <c r="W43" i="5"/>
  <c r="V43" i="5"/>
  <c r="U43" i="5"/>
  <c r="T43" i="5"/>
  <c r="S43" i="5"/>
  <c r="R43" i="5"/>
  <c r="Q43" i="5"/>
  <c r="X42" i="5"/>
  <c r="W42" i="5"/>
  <c r="V42" i="5"/>
  <c r="U42" i="5"/>
  <c r="T42" i="5"/>
  <c r="S42" i="5"/>
  <c r="R42" i="5"/>
  <c r="Q42" i="5"/>
  <c r="X41" i="5"/>
  <c r="W41" i="5"/>
  <c r="V41" i="5"/>
  <c r="U41" i="5"/>
  <c r="T41" i="5"/>
  <c r="S41" i="5"/>
  <c r="R41" i="5"/>
  <c r="Q41" i="5"/>
  <c r="X40" i="5"/>
  <c r="W40" i="5"/>
  <c r="V40" i="5"/>
  <c r="U40" i="5"/>
  <c r="T40" i="5"/>
  <c r="S40" i="5"/>
  <c r="R40" i="5"/>
  <c r="Q40" i="5"/>
  <c r="X39" i="5"/>
  <c r="W39" i="5"/>
  <c r="V39" i="5"/>
  <c r="U39" i="5"/>
  <c r="T39" i="5"/>
  <c r="S39" i="5"/>
  <c r="R39" i="5"/>
  <c r="Q39" i="5"/>
  <c r="X38" i="5"/>
  <c r="W38" i="5"/>
  <c r="V38" i="5"/>
  <c r="U38" i="5"/>
  <c r="T38" i="5"/>
  <c r="S38" i="5"/>
  <c r="R38" i="5"/>
  <c r="Q38" i="5"/>
  <c r="X37" i="5"/>
  <c r="W37" i="5"/>
  <c r="V37" i="5"/>
  <c r="U37" i="5"/>
  <c r="T37" i="5"/>
  <c r="S37" i="5"/>
  <c r="R37" i="5"/>
  <c r="Q37" i="5"/>
  <c r="X36" i="5"/>
  <c r="W36" i="5"/>
  <c r="V36" i="5"/>
  <c r="U36" i="5"/>
  <c r="T36" i="5"/>
  <c r="S36" i="5"/>
  <c r="R36" i="5"/>
  <c r="Q36" i="5"/>
  <c r="X35" i="5"/>
  <c r="W35" i="5"/>
  <c r="V35" i="5"/>
  <c r="U35" i="5"/>
  <c r="T35" i="5"/>
  <c r="S35" i="5"/>
  <c r="R35" i="5"/>
  <c r="Q35" i="5"/>
  <c r="X34" i="5"/>
  <c r="W34" i="5"/>
  <c r="V34" i="5"/>
  <c r="U34" i="5"/>
  <c r="T34" i="5"/>
  <c r="S34" i="5"/>
  <c r="R34" i="5"/>
  <c r="Q34" i="5"/>
  <c r="X33" i="5"/>
  <c r="W33" i="5"/>
  <c r="V33" i="5"/>
  <c r="U33" i="5"/>
  <c r="T33" i="5"/>
  <c r="S33" i="5"/>
  <c r="R33" i="5"/>
  <c r="Q33" i="5"/>
  <c r="X32" i="5"/>
  <c r="W32" i="5"/>
  <c r="V32" i="5"/>
  <c r="U32" i="5"/>
  <c r="T32" i="5"/>
  <c r="S32" i="5"/>
  <c r="R32" i="5"/>
  <c r="Q32" i="5"/>
  <c r="X31" i="5"/>
  <c r="W31" i="5"/>
  <c r="V31" i="5"/>
  <c r="U31" i="5"/>
  <c r="T31" i="5"/>
  <c r="S31" i="5"/>
  <c r="R31" i="5"/>
  <c r="Q31" i="5"/>
  <c r="X30" i="5"/>
  <c r="W30" i="5"/>
  <c r="V30" i="5"/>
  <c r="U30" i="5"/>
  <c r="T30" i="5"/>
  <c r="S30" i="5"/>
  <c r="R30" i="5"/>
  <c r="Q30" i="5"/>
  <c r="X29" i="5"/>
  <c r="W29" i="5"/>
  <c r="V29" i="5"/>
  <c r="U29" i="5"/>
  <c r="T29" i="5"/>
  <c r="S29" i="5"/>
  <c r="R29" i="5"/>
  <c r="Q29" i="5"/>
  <c r="X28" i="5"/>
  <c r="W28" i="5"/>
  <c r="V28" i="5"/>
  <c r="U28" i="5"/>
  <c r="T28" i="5"/>
  <c r="S28" i="5"/>
  <c r="R28" i="5"/>
  <c r="Q28" i="5"/>
  <c r="X27" i="5"/>
  <c r="W27" i="5"/>
  <c r="V27" i="5"/>
  <c r="U27" i="5"/>
  <c r="T27" i="5"/>
  <c r="S27" i="5"/>
  <c r="R27" i="5"/>
  <c r="Q27" i="5"/>
  <c r="X26" i="5"/>
  <c r="W26" i="5"/>
  <c r="V26" i="5"/>
  <c r="U26" i="5"/>
  <c r="T26" i="5"/>
  <c r="S26" i="5"/>
  <c r="R26" i="5"/>
  <c r="Q26" i="5"/>
  <c r="X25" i="5"/>
  <c r="W25" i="5"/>
  <c r="V25" i="5"/>
  <c r="U25" i="5"/>
  <c r="T25" i="5"/>
  <c r="S25" i="5"/>
  <c r="R25" i="5"/>
  <c r="Q25" i="5"/>
  <c r="X24" i="5"/>
  <c r="W24" i="5"/>
  <c r="V24" i="5"/>
  <c r="U24" i="5"/>
  <c r="T24" i="5"/>
  <c r="S24" i="5"/>
  <c r="R24" i="5"/>
  <c r="Q24" i="5"/>
  <c r="X23" i="5"/>
  <c r="W23" i="5"/>
  <c r="V23" i="5"/>
  <c r="U23" i="5"/>
  <c r="T23" i="5"/>
  <c r="S23" i="5"/>
  <c r="R23" i="5"/>
  <c r="Q23" i="5"/>
  <c r="X22" i="5"/>
  <c r="W22" i="5"/>
  <c r="V22" i="5"/>
  <c r="U22" i="5"/>
  <c r="T22" i="5"/>
  <c r="S22" i="5"/>
  <c r="R22" i="5"/>
  <c r="Q22" i="5"/>
  <c r="X21" i="5"/>
  <c r="W21" i="5"/>
  <c r="V21" i="5"/>
  <c r="U21" i="5"/>
  <c r="T21" i="5"/>
  <c r="S21" i="5"/>
  <c r="R21" i="5"/>
  <c r="Q21" i="5"/>
  <c r="X20" i="5"/>
  <c r="W20" i="5"/>
  <c r="V20" i="5"/>
  <c r="U20" i="5"/>
  <c r="T20" i="5"/>
  <c r="S20" i="5"/>
  <c r="R20" i="5"/>
  <c r="Q20" i="5"/>
  <c r="X19" i="5"/>
  <c r="W19" i="5"/>
  <c r="V19" i="5"/>
  <c r="U19" i="5"/>
  <c r="T19" i="5"/>
  <c r="S19" i="5"/>
  <c r="R19" i="5"/>
  <c r="Q19" i="5"/>
  <c r="X18" i="5"/>
  <c r="W18" i="5"/>
  <c r="V18" i="5"/>
  <c r="U18" i="5"/>
  <c r="T18" i="5"/>
  <c r="S18" i="5"/>
  <c r="R18" i="5"/>
  <c r="Q18" i="5"/>
  <c r="X17" i="5"/>
  <c r="W17" i="5"/>
  <c r="V17" i="5"/>
  <c r="U17" i="5"/>
  <c r="T17" i="5"/>
  <c r="S17" i="5"/>
  <c r="R17" i="5"/>
  <c r="Q17" i="5"/>
  <c r="X16" i="5"/>
  <c r="W16" i="5"/>
  <c r="V16" i="5"/>
  <c r="U16" i="5"/>
  <c r="T16" i="5"/>
  <c r="S16" i="5"/>
  <c r="R16" i="5"/>
  <c r="Q16" i="5"/>
  <c r="X15" i="5"/>
  <c r="W15" i="5"/>
  <c r="V15" i="5"/>
  <c r="U15" i="5"/>
  <c r="T15" i="5"/>
  <c r="S15" i="5"/>
  <c r="R15" i="5"/>
  <c r="Q15" i="5"/>
  <c r="X14" i="5"/>
  <c r="W14" i="5"/>
  <c r="V14" i="5"/>
  <c r="U14" i="5"/>
  <c r="T14" i="5"/>
  <c r="S14" i="5"/>
  <c r="R14" i="5"/>
  <c r="Q14" i="5"/>
  <c r="X13" i="5"/>
  <c r="W13" i="5"/>
  <c r="V13" i="5"/>
  <c r="U13" i="5"/>
  <c r="T13" i="5"/>
  <c r="S13" i="5"/>
  <c r="R13" i="5"/>
  <c r="Q13" i="5"/>
  <c r="X12" i="5"/>
  <c r="W12" i="5"/>
  <c r="V12" i="5"/>
  <c r="U12" i="5"/>
  <c r="T12" i="5"/>
  <c r="S12" i="5"/>
  <c r="R12" i="5"/>
  <c r="Q12" i="5"/>
  <c r="X11" i="5"/>
  <c r="W11" i="5"/>
  <c r="V11" i="5"/>
  <c r="U11" i="5"/>
  <c r="T11" i="5"/>
  <c r="S11" i="5"/>
  <c r="R11" i="5"/>
  <c r="Q11" i="5"/>
  <c r="X10" i="5"/>
  <c r="W10" i="5"/>
  <c r="V10" i="5"/>
  <c r="U10" i="5"/>
  <c r="T10" i="5"/>
  <c r="S10" i="5"/>
  <c r="R10" i="5"/>
  <c r="Q10" i="5"/>
  <c r="X9" i="5"/>
  <c r="W9" i="5"/>
  <c r="V9" i="5"/>
  <c r="U9" i="5"/>
  <c r="T9" i="5"/>
  <c r="S9" i="5"/>
  <c r="R9" i="5"/>
  <c r="Q9" i="5"/>
  <c r="X8" i="5"/>
  <c r="W8" i="5"/>
  <c r="V8" i="5"/>
  <c r="U8" i="5"/>
  <c r="T8" i="5"/>
  <c r="S8" i="5"/>
  <c r="R8" i="5"/>
  <c r="Q8" i="5"/>
  <c r="X7" i="5"/>
  <c r="W7" i="5"/>
  <c r="V7" i="5"/>
  <c r="U7" i="5"/>
  <c r="T7" i="5"/>
  <c r="S7" i="5"/>
  <c r="R7" i="5"/>
  <c r="Q7" i="5"/>
  <c r="X6" i="5"/>
  <c r="W6" i="5"/>
  <c r="V6" i="5"/>
  <c r="U6" i="5"/>
  <c r="T6" i="5"/>
  <c r="S6" i="5"/>
  <c r="R6" i="5"/>
  <c r="Q6" i="5"/>
  <c r="X5" i="5"/>
  <c r="W5" i="5"/>
  <c r="V5" i="5"/>
  <c r="U5" i="5"/>
  <c r="T5" i="5"/>
  <c r="S5" i="5"/>
  <c r="Q5" i="5"/>
  <c r="AB5" i="5" s="1"/>
  <c r="H61" i="5"/>
  <c r="I61" i="5"/>
  <c r="J61" i="5"/>
  <c r="K61" i="5"/>
  <c r="L61" i="5"/>
  <c r="M61" i="5"/>
  <c r="N61" i="5"/>
  <c r="G61" i="5"/>
  <c r="F60" i="5"/>
  <c r="F59" i="5"/>
  <c r="F58" i="5"/>
  <c r="F57" i="5"/>
  <c r="F56" i="5"/>
  <c r="F55" i="5"/>
  <c r="F54" i="5"/>
  <c r="F53" i="5"/>
  <c r="F52" i="5"/>
  <c r="F51" i="5"/>
  <c r="Z60" i="5"/>
  <c r="F50" i="5"/>
  <c r="Z59" i="5"/>
  <c r="F49" i="5"/>
  <c r="Z58" i="5"/>
  <c r="F48" i="5"/>
  <c r="Z57" i="5"/>
  <c r="F47" i="5"/>
  <c r="Z56" i="5"/>
  <c r="F46" i="5"/>
  <c r="Z55" i="5"/>
  <c r="F45" i="5"/>
  <c r="Z54" i="5"/>
  <c r="F44" i="5"/>
  <c r="Z53" i="5"/>
  <c r="F43" i="5"/>
  <c r="Z52" i="5"/>
  <c r="F42" i="5"/>
  <c r="Z51" i="5"/>
  <c r="F41" i="5"/>
  <c r="Z50" i="5"/>
  <c r="F40" i="5"/>
  <c r="Z49" i="5"/>
  <c r="F39" i="5"/>
  <c r="Z48" i="5"/>
  <c r="F38" i="5"/>
  <c r="Z47" i="5"/>
  <c r="F37" i="5"/>
  <c r="Z46" i="5"/>
  <c r="F36" i="5"/>
  <c r="Z45" i="5"/>
  <c r="F35" i="5"/>
  <c r="Z44" i="5"/>
  <c r="F34" i="5"/>
  <c r="Z43" i="5"/>
  <c r="F33" i="5"/>
  <c r="Z42" i="5"/>
  <c r="F32" i="5"/>
  <c r="Z41" i="5"/>
  <c r="F31" i="5"/>
  <c r="Z40" i="5"/>
  <c r="F30" i="5"/>
  <c r="Z39" i="5"/>
  <c r="F29" i="5"/>
  <c r="Z38" i="5"/>
  <c r="F28" i="5"/>
  <c r="Z37" i="5"/>
  <c r="F27" i="5"/>
  <c r="Z36" i="5"/>
  <c r="F26" i="5"/>
  <c r="Z35" i="5"/>
  <c r="F25" i="5"/>
  <c r="Z34" i="5"/>
  <c r="F24" i="5"/>
  <c r="Z33" i="5"/>
  <c r="F23" i="5"/>
  <c r="Z32" i="5"/>
  <c r="F22" i="5"/>
  <c r="Z31" i="5"/>
  <c r="F21" i="5"/>
  <c r="Z30" i="5"/>
  <c r="F20" i="5"/>
  <c r="Z29" i="5"/>
  <c r="F19" i="5"/>
  <c r="Z28" i="5"/>
  <c r="F18" i="5"/>
  <c r="Z27" i="5"/>
  <c r="F17" i="5"/>
  <c r="Z26" i="5"/>
  <c r="F16" i="5"/>
  <c r="Z25" i="5"/>
  <c r="F15" i="5"/>
  <c r="Z24" i="5"/>
  <c r="F14" i="5"/>
  <c r="Z23" i="5"/>
  <c r="F13" i="5"/>
  <c r="Z22" i="5"/>
  <c r="F12" i="5"/>
  <c r="Z21" i="5"/>
  <c r="F11" i="5"/>
  <c r="Z20" i="5"/>
  <c r="F10" i="5"/>
  <c r="Z19" i="5"/>
  <c r="F9" i="5"/>
  <c r="Z18" i="5"/>
  <c r="F8" i="5"/>
  <c r="Z17" i="5"/>
  <c r="F7" i="5"/>
  <c r="Z16" i="5"/>
  <c r="F6" i="5"/>
  <c r="Z15" i="5"/>
  <c r="F5" i="5"/>
  <c r="Z14" i="5"/>
  <c r="Z13" i="5"/>
  <c r="Z12" i="5"/>
  <c r="Z11" i="5"/>
  <c r="Z10" i="5"/>
  <c r="Z9" i="5"/>
  <c r="Z8" i="5"/>
  <c r="Z7" i="5"/>
  <c r="AF6" i="5"/>
  <c r="Z6" i="5"/>
  <c r="AE5" i="5"/>
  <c r="AE6" i="5" s="1"/>
  <c r="AE7" i="5" s="1"/>
  <c r="AD5" i="5"/>
  <c r="Z5" i="5"/>
  <c r="AI5" i="5"/>
  <c r="AI6" i="5" s="1"/>
  <c r="AI7" i="5" s="1"/>
  <c r="AI8" i="5" s="1"/>
  <c r="AI9" i="5" s="1"/>
  <c r="AI10" i="5" s="1"/>
  <c r="AI11" i="5" s="1"/>
  <c r="AI12" i="5" s="1"/>
  <c r="AI13" i="5" s="1"/>
  <c r="AI14" i="5" s="1"/>
  <c r="AI15" i="5" s="1"/>
  <c r="AI16" i="5" s="1"/>
  <c r="AI17" i="5" s="1"/>
  <c r="AI18" i="5" s="1"/>
  <c r="AI19" i="5" s="1"/>
  <c r="AI20" i="5" s="1"/>
  <c r="AI21" i="5" s="1"/>
  <c r="AI22" i="5" s="1"/>
  <c r="AI23" i="5" s="1"/>
  <c r="AI24" i="5" s="1"/>
  <c r="AI25" i="5" s="1"/>
  <c r="AI26" i="5" s="1"/>
  <c r="AI27" i="5" s="1"/>
  <c r="AI28" i="5" s="1"/>
  <c r="AI29" i="5" s="1"/>
  <c r="AI30" i="5" s="1"/>
  <c r="AI31" i="5" s="1"/>
  <c r="AI32" i="5" s="1"/>
  <c r="AI33" i="5" s="1"/>
  <c r="AI34" i="5" s="1"/>
  <c r="AI35" i="5" s="1"/>
  <c r="AI36" i="5" s="1"/>
  <c r="AI37" i="5" s="1"/>
  <c r="AI38" i="5" s="1"/>
  <c r="AI39" i="5" s="1"/>
  <c r="AI40" i="5" s="1"/>
  <c r="AI41" i="5" s="1"/>
  <c r="AI42" i="5" s="1"/>
  <c r="AI43" i="5" s="1"/>
  <c r="AI44" i="5" s="1"/>
  <c r="AI45" i="5" s="1"/>
  <c r="AI46" i="5" s="1"/>
  <c r="AI47" i="5" s="1"/>
  <c r="AI48" i="5" s="1"/>
  <c r="AI49" i="5" s="1"/>
  <c r="AI50" i="5" s="1"/>
  <c r="AI51" i="5" s="1"/>
  <c r="AI52" i="5" s="1"/>
  <c r="AI53" i="5" s="1"/>
  <c r="AI54" i="5" s="1"/>
  <c r="AI55" i="5" s="1"/>
  <c r="AI56" i="5" s="1"/>
  <c r="AI57" i="5" s="1"/>
  <c r="AI58" i="5" s="1"/>
  <c r="AI59" i="5" s="1"/>
  <c r="AI60" i="5" s="1"/>
  <c r="AH5" i="5"/>
  <c r="AH6" i="5" s="1"/>
  <c r="AH7" i="5" s="1"/>
  <c r="AH8" i="5" s="1"/>
  <c r="AH9" i="5" s="1"/>
  <c r="AH10" i="5" s="1"/>
  <c r="AH11" i="5" s="1"/>
  <c r="AH12" i="5" s="1"/>
  <c r="AH13" i="5" s="1"/>
  <c r="AH14" i="5" s="1"/>
  <c r="AH15" i="5" s="1"/>
  <c r="AH16" i="5" s="1"/>
  <c r="AH17" i="5" s="1"/>
  <c r="AH18" i="5" s="1"/>
  <c r="AH19" i="5" s="1"/>
  <c r="AH20" i="5" s="1"/>
  <c r="AH21" i="5" s="1"/>
  <c r="AH22" i="5" s="1"/>
  <c r="AH23" i="5" s="1"/>
  <c r="AH24" i="5" s="1"/>
  <c r="AH25" i="5" s="1"/>
  <c r="AH26" i="5" s="1"/>
  <c r="AH27" i="5" s="1"/>
  <c r="AH28" i="5" s="1"/>
  <c r="AH29" i="5" s="1"/>
  <c r="AH30" i="5" s="1"/>
  <c r="AH31" i="5" s="1"/>
  <c r="AH32" i="5" s="1"/>
  <c r="AH33" i="5" s="1"/>
  <c r="AH34" i="5" s="1"/>
  <c r="AH35" i="5" s="1"/>
  <c r="AH36" i="5" s="1"/>
  <c r="AH37" i="5" s="1"/>
  <c r="AH38" i="5" s="1"/>
  <c r="AH39" i="5" s="1"/>
  <c r="AH40" i="5" s="1"/>
  <c r="AH41" i="5" s="1"/>
  <c r="AH42" i="5" s="1"/>
  <c r="AH43" i="5" s="1"/>
  <c r="AH44" i="5" s="1"/>
  <c r="AH45" i="5" s="1"/>
  <c r="AH46" i="5" s="1"/>
  <c r="AH47" i="5" s="1"/>
  <c r="AH48" i="5" s="1"/>
  <c r="AH49" i="5" s="1"/>
  <c r="AH50" i="5" s="1"/>
  <c r="AH51" i="5" s="1"/>
  <c r="AH52" i="5" s="1"/>
  <c r="AH53" i="5" s="1"/>
  <c r="AH54" i="5" s="1"/>
  <c r="AH55" i="5" s="1"/>
  <c r="AH56" i="5" s="1"/>
  <c r="AH57" i="5" s="1"/>
  <c r="AH58" i="5" s="1"/>
  <c r="AH59" i="5" s="1"/>
  <c r="AH60" i="5" s="1"/>
  <c r="AG5" i="5"/>
  <c r="AG6" i="5" s="1"/>
  <c r="AG7" i="5" s="1"/>
  <c r="AG8" i="5" s="1"/>
  <c r="AG9" i="5" s="1"/>
  <c r="AG10" i="5" s="1"/>
  <c r="AG11" i="5" s="1"/>
  <c r="AG12" i="5" s="1"/>
  <c r="AG13" i="5" s="1"/>
  <c r="AG14" i="5" s="1"/>
  <c r="AG15" i="5" s="1"/>
  <c r="AG16" i="5" s="1"/>
  <c r="AG17" i="5" s="1"/>
  <c r="AG18" i="5" s="1"/>
  <c r="AG19" i="5" s="1"/>
  <c r="AG20" i="5" s="1"/>
  <c r="AG21" i="5" s="1"/>
  <c r="AG22" i="5" s="1"/>
  <c r="AG23" i="5" s="1"/>
  <c r="AG24" i="5" s="1"/>
  <c r="AG25" i="5" s="1"/>
  <c r="AG26" i="5" s="1"/>
  <c r="AG27" i="5" s="1"/>
  <c r="AG28" i="5" s="1"/>
  <c r="AG29" i="5" s="1"/>
  <c r="AG30" i="5" s="1"/>
  <c r="AG31" i="5" s="1"/>
  <c r="AG32" i="5" s="1"/>
  <c r="AG33" i="5" s="1"/>
  <c r="AG34" i="5" s="1"/>
  <c r="AG35" i="5" s="1"/>
  <c r="AG36" i="5" s="1"/>
  <c r="AG37" i="5" s="1"/>
  <c r="AG38" i="5" s="1"/>
  <c r="AG39" i="5" s="1"/>
  <c r="AG40" i="5" s="1"/>
  <c r="AG41" i="5" s="1"/>
  <c r="AG42" i="5" s="1"/>
  <c r="AG43" i="5" s="1"/>
  <c r="AG44" i="5" s="1"/>
  <c r="AG45" i="5" s="1"/>
  <c r="AG46" i="5" s="1"/>
  <c r="AG47" i="5" s="1"/>
  <c r="AG48" i="5" s="1"/>
  <c r="AG49" i="5" s="1"/>
  <c r="AG50" i="5" s="1"/>
  <c r="AG51" i="5" s="1"/>
  <c r="AG52" i="5" s="1"/>
  <c r="AG53" i="5" s="1"/>
  <c r="AG54" i="5" s="1"/>
  <c r="AG55" i="5" s="1"/>
  <c r="AG56" i="5" s="1"/>
  <c r="AG57" i="5" s="1"/>
  <c r="AG58" i="5" s="1"/>
  <c r="AG59" i="5" s="1"/>
  <c r="AG60" i="5" s="1"/>
  <c r="AF5" i="5"/>
  <c r="AC5" i="5"/>
  <c r="AX7" i="2"/>
  <c r="AB5" i="6" l="1"/>
  <c r="AE7" i="6"/>
  <c r="AE8" i="6" s="1"/>
  <c r="AE9" i="6" s="1"/>
  <c r="AE10" i="6" s="1"/>
  <c r="AE11" i="6" s="1"/>
  <c r="AE12" i="6" s="1"/>
  <c r="AE13" i="6" s="1"/>
  <c r="AE14" i="6" s="1"/>
  <c r="AE15" i="6" s="1"/>
  <c r="AE16" i="6" s="1"/>
  <c r="AE17" i="6" s="1"/>
  <c r="AE18" i="6" s="1"/>
  <c r="AE19" i="6" s="1"/>
  <c r="AE20" i="6" s="1"/>
  <c r="AE21" i="6" s="1"/>
  <c r="AE22" i="6" s="1"/>
  <c r="AE23" i="6" s="1"/>
  <c r="AE24" i="6" s="1"/>
  <c r="AE25" i="6" s="1"/>
  <c r="AE26" i="6" s="1"/>
  <c r="AE27" i="6" s="1"/>
  <c r="AE28" i="6" s="1"/>
  <c r="AE29" i="6" s="1"/>
  <c r="AE30" i="6" s="1"/>
  <c r="AE31" i="6" s="1"/>
  <c r="AE32" i="6" s="1"/>
  <c r="AE33" i="6" s="1"/>
  <c r="AE34" i="6" s="1"/>
  <c r="AE35" i="6" s="1"/>
  <c r="AE36" i="6" s="1"/>
  <c r="AE37" i="6" s="1"/>
  <c r="AE38" i="6" s="1"/>
  <c r="AE39" i="6" s="1"/>
  <c r="AE40" i="6" s="1"/>
  <c r="AE41" i="6" s="1"/>
  <c r="AE42" i="6" s="1"/>
  <c r="AE43" i="6" s="1"/>
  <c r="AE44" i="6" s="1"/>
  <c r="AE45" i="6" s="1"/>
  <c r="AE46" i="6" s="1"/>
  <c r="AE47" i="6" s="1"/>
  <c r="AE48" i="6" s="1"/>
  <c r="AE49" i="6" s="1"/>
  <c r="AF6" i="6"/>
  <c r="AF7" i="6" s="1"/>
  <c r="AF8" i="6" s="1"/>
  <c r="AF9" i="6" s="1"/>
  <c r="AF10" i="6" s="1"/>
  <c r="AF11" i="6" s="1"/>
  <c r="AF12" i="6" s="1"/>
  <c r="AF13" i="6" s="1"/>
  <c r="AF14" i="6" s="1"/>
  <c r="AF15" i="6" s="1"/>
  <c r="AF16" i="6" s="1"/>
  <c r="AF17" i="6" s="1"/>
  <c r="AF18" i="6" s="1"/>
  <c r="AF19" i="6" s="1"/>
  <c r="AF20" i="6" s="1"/>
  <c r="AF21" i="6" s="1"/>
  <c r="AF22" i="6" s="1"/>
  <c r="AF23" i="6" s="1"/>
  <c r="AF24" i="6" s="1"/>
  <c r="AF25" i="6" s="1"/>
  <c r="AF26" i="6" s="1"/>
  <c r="AF27" i="6" s="1"/>
  <c r="AF28" i="6" s="1"/>
  <c r="AF29" i="6" s="1"/>
  <c r="AF30" i="6" s="1"/>
  <c r="AF31" i="6" s="1"/>
  <c r="AF32" i="6" s="1"/>
  <c r="AF33" i="6" s="1"/>
  <c r="AF34" i="6" s="1"/>
  <c r="AF35" i="6" s="1"/>
  <c r="AF36" i="6" s="1"/>
  <c r="AF37" i="6" s="1"/>
  <c r="AF38" i="6" s="1"/>
  <c r="AF39" i="6" s="1"/>
  <c r="AF40" i="6" s="1"/>
  <c r="AF41" i="6" s="1"/>
  <c r="AF42" i="6" s="1"/>
  <c r="AF43" i="6" s="1"/>
  <c r="AF44" i="6" s="1"/>
  <c r="AF45" i="6" s="1"/>
  <c r="AF46" i="6" s="1"/>
  <c r="AF47" i="6" s="1"/>
  <c r="AF48" i="6" s="1"/>
  <c r="AF49" i="6" s="1"/>
  <c r="AG7" i="6"/>
  <c r="AG8" i="6" s="1"/>
  <c r="AG9" i="6" s="1"/>
  <c r="AG10" i="6" s="1"/>
  <c r="AG11" i="6" s="1"/>
  <c r="AG12" i="6" s="1"/>
  <c r="AG13" i="6" s="1"/>
  <c r="AG14" i="6" s="1"/>
  <c r="AG15" i="6" s="1"/>
  <c r="AG16" i="6" s="1"/>
  <c r="AG17" i="6" s="1"/>
  <c r="AG18" i="6" s="1"/>
  <c r="AG19" i="6" s="1"/>
  <c r="AH6" i="6"/>
  <c r="AH7" i="6" s="1"/>
  <c r="AH8" i="6" s="1"/>
  <c r="AH9" i="6" s="1"/>
  <c r="AH10" i="6" s="1"/>
  <c r="AH11" i="6" s="1"/>
  <c r="AH12" i="6" s="1"/>
  <c r="AH13" i="6" s="1"/>
  <c r="AH14" i="6" s="1"/>
  <c r="AH15" i="6" s="1"/>
  <c r="AH16" i="6" s="1"/>
  <c r="AH17" i="6" s="1"/>
  <c r="AH18" i="6" s="1"/>
  <c r="AH19" i="6" s="1"/>
  <c r="AH20" i="6" s="1"/>
  <c r="AH21" i="6" s="1"/>
  <c r="AH22" i="6" s="1"/>
  <c r="AH23" i="6" s="1"/>
  <c r="AH24" i="6" s="1"/>
  <c r="AH25" i="6" s="1"/>
  <c r="AH26" i="6" s="1"/>
  <c r="AH27" i="6" s="1"/>
  <c r="AH28" i="6" s="1"/>
  <c r="AH29" i="6" s="1"/>
  <c r="AH30" i="6" s="1"/>
  <c r="AH31" i="6" s="1"/>
  <c r="AH32" i="6" s="1"/>
  <c r="AH33" i="6" s="1"/>
  <c r="AH34" i="6" s="1"/>
  <c r="AH35" i="6" s="1"/>
  <c r="AH36" i="6" s="1"/>
  <c r="AH37" i="6" s="1"/>
  <c r="AH38" i="6" s="1"/>
  <c r="AH39" i="6" s="1"/>
  <c r="AH40" i="6" s="1"/>
  <c r="AH41" i="6" s="1"/>
  <c r="AH42" i="6" s="1"/>
  <c r="AH43" i="6" s="1"/>
  <c r="AH44" i="6" s="1"/>
  <c r="AH45" i="6" s="1"/>
  <c r="AH46" i="6" s="1"/>
  <c r="AH47" i="6" s="1"/>
  <c r="AH48" i="6" s="1"/>
  <c r="AH49" i="6" s="1"/>
  <c r="AC5" i="6"/>
  <c r="AC6" i="6" s="1"/>
  <c r="AC7" i="6" s="1"/>
  <c r="AB6" i="5"/>
  <c r="AB7" i="5" s="1"/>
  <c r="AB8" i="5" s="1"/>
  <c r="AB9" i="5" s="1"/>
  <c r="AB10" i="5" s="1"/>
  <c r="AB11" i="5" s="1"/>
  <c r="AB12" i="5" s="1"/>
  <c r="AB13" i="5" s="1"/>
  <c r="AB14" i="5" s="1"/>
  <c r="AB15" i="5" s="1"/>
  <c r="AB16" i="5" s="1"/>
  <c r="AB17" i="5" s="1"/>
  <c r="AB18" i="5" s="1"/>
  <c r="AB19" i="5" s="1"/>
  <c r="AB20" i="5" s="1"/>
  <c r="AB21" i="5" s="1"/>
  <c r="AB22" i="5" s="1"/>
  <c r="AB23" i="5" s="1"/>
  <c r="AB24" i="5" s="1"/>
  <c r="AB25" i="5" s="1"/>
  <c r="AB26" i="5" s="1"/>
  <c r="AB27" i="5" s="1"/>
  <c r="AB28" i="5" s="1"/>
  <c r="AB29" i="5" s="1"/>
  <c r="AB30" i="5" s="1"/>
  <c r="AB31" i="5" s="1"/>
  <c r="AB32" i="5" s="1"/>
  <c r="AB33" i="5" s="1"/>
  <c r="AB34" i="5" s="1"/>
  <c r="AB35" i="5" s="1"/>
  <c r="AB36" i="5" s="1"/>
  <c r="AB37" i="5" s="1"/>
  <c r="AD6" i="5"/>
  <c r="AD7" i="5" s="1"/>
  <c r="AD8" i="5" s="1"/>
  <c r="AD9" i="5" s="1"/>
  <c r="AD10" i="5" s="1"/>
  <c r="AD11" i="5" s="1"/>
  <c r="AD12" i="5" s="1"/>
  <c r="AD13" i="5" s="1"/>
  <c r="AD14" i="5" s="1"/>
  <c r="AD15" i="5" s="1"/>
  <c r="AD16" i="5" s="1"/>
  <c r="AD17" i="5" s="1"/>
  <c r="AD18" i="5" s="1"/>
  <c r="AD19" i="5" s="1"/>
  <c r="AD20" i="5" s="1"/>
  <c r="AD21" i="5" s="1"/>
  <c r="AD22" i="5" s="1"/>
  <c r="AD23" i="5" s="1"/>
  <c r="AD24" i="5" s="1"/>
  <c r="AD25" i="5" s="1"/>
  <c r="AD26" i="5" s="1"/>
  <c r="AD27" i="5" s="1"/>
  <c r="AD28" i="5" s="1"/>
  <c r="AD29" i="5" s="1"/>
  <c r="AD30" i="5" s="1"/>
  <c r="AD31" i="5" s="1"/>
  <c r="AD32" i="5" s="1"/>
  <c r="AD33" i="5" s="1"/>
  <c r="AD34" i="5" s="1"/>
  <c r="AD35" i="5" s="1"/>
  <c r="AD36" i="5" s="1"/>
  <c r="AD37" i="5" s="1"/>
  <c r="AD38" i="5" s="1"/>
  <c r="AD39" i="5" s="1"/>
  <c r="AD40" i="5" s="1"/>
  <c r="AD41" i="5" s="1"/>
  <c r="AD42" i="5" s="1"/>
  <c r="AD43" i="5" s="1"/>
  <c r="AD44" i="5" s="1"/>
  <c r="AD45" i="5" s="1"/>
  <c r="AD46" i="5" s="1"/>
  <c r="AD47" i="5" s="1"/>
  <c r="AD48" i="5" s="1"/>
  <c r="AD49" i="5" s="1"/>
  <c r="AD50" i="5" s="1"/>
  <c r="AD51" i="5" s="1"/>
  <c r="AD52" i="5" s="1"/>
  <c r="AD53" i="5" s="1"/>
  <c r="AD54" i="5" s="1"/>
  <c r="AD55" i="5" s="1"/>
  <c r="AD56" i="5" s="1"/>
  <c r="AD57" i="5" s="1"/>
  <c r="AD58" i="5" s="1"/>
  <c r="AD59" i="5" s="1"/>
  <c r="AD60" i="5" s="1"/>
  <c r="AF7" i="5"/>
  <c r="AF8" i="5" s="1"/>
  <c r="AF9" i="5" s="1"/>
  <c r="AF10" i="5" s="1"/>
  <c r="AF11" i="5" s="1"/>
  <c r="AF12" i="5" s="1"/>
  <c r="AF13" i="5" s="1"/>
  <c r="AF14" i="5" s="1"/>
  <c r="AF15" i="5" s="1"/>
  <c r="AF16" i="5" s="1"/>
  <c r="AF17" i="5" s="1"/>
  <c r="AF18" i="5" s="1"/>
  <c r="AF19" i="5" s="1"/>
  <c r="AF20" i="5" s="1"/>
  <c r="AF21" i="5" s="1"/>
  <c r="AF22" i="5" s="1"/>
  <c r="AF23" i="5" s="1"/>
  <c r="AF24" i="5" s="1"/>
  <c r="AF25" i="5" s="1"/>
  <c r="AF26" i="5" s="1"/>
  <c r="AF27" i="5" s="1"/>
  <c r="AF28" i="5" s="1"/>
  <c r="AF29" i="5" s="1"/>
  <c r="AF30" i="5" s="1"/>
  <c r="AF31" i="5" s="1"/>
  <c r="AF32" i="5" s="1"/>
  <c r="AF33" i="5" s="1"/>
  <c r="AF34" i="5" s="1"/>
  <c r="AF35" i="5" s="1"/>
  <c r="AF36" i="5" s="1"/>
  <c r="AF37" i="5" s="1"/>
  <c r="AF38" i="5" s="1"/>
  <c r="AF39" i="5" s="1"/>
  <c r="AF40" i="5" s="1"/>
  <c r="AF41" i="5" s="1"/>
  <c r="AF42" i="5" s="1"/>
  <c r="AF43" i="5" s="1"/>
  <c r="AF44" i="5" s="1"/>
  <c r="AF45" i="5" s="1"/>
  <c r="AF46" i="5" s="1"/>
  <c r="AF47" i="5" s="1"/>
  <c r="AF48" i="5" s="1"/>
  <c r="AF49" i="5" s="1"/>
  <c r="AF50" i="5" s="1"/>
  <c r="AF51" i="5" s="1"/>
  <c r="AF52" i="5" s="1"/>
  <c r="AF53" i="5" s="1"/>
  <c r="AF54" i="5" s="1"/>
  <c r="AF55" i="5" s="1"/>
  <c r="AF56" i="5" s="1"/>
  <c r="AF57" i="5" s="1"/>
  <c r="AF58" i="5" s="1"/>
  <c r="AF59" i="5" s="1"/>
  <c r="AF60" i="5" s="1"/>
  <c r="AE8" i="5"/>
  <c r="AE9" i="5" s="1"/>
  <c r="AE10" i="5" s="1"/>
  <c r="AE11" i="5" s="1"/>
  <c r="AE12" i="5" s="1"/>
  <c r="AE13" i="5" s="1"/>
  <c r="AE14" i="5" s="1"/>
  <c r="AE15" i="5" s="1"/>
  <c r="AE16" i="5" s="1"/>
  <c r="AE17" i="5" s="1"/>
  <c r="AE18" i="5" s="1"/>
  <c r="AE19" i="5" s="1"/>
  <c r="AE20" i="5" s="1"/>
  <c r="AE21" i="5" s="1"/>
  <c r="AE22" i="5" s="1"/>
  <c r="AE23" i="5" s="1"/>
  <c r="AE24" i="5" s="1"/>
  <c r="AE25" i="5" s="1"/>
  <c r="AE26" i="5" s="1"/>
  <c r="AE27" i="5" s="1"/>
  <c r="AE28" i="5" s="1"/>
  <c r="AE29" i="5" s="1"/>
  <c r="AE30" i="5" s="1"/>
  <c r="AE31" i="5" s="1"/>
  <c r="AE32" i="5" s="1"/>
  <c r="AE33" i="5" s="1"/>
  <c r="AE34" i="5" s="1"/>
  <c r="AE35" i="5" s="1"/>
  <c r="AE36" i="5" s="1"/>
  <c r="AE37" i="5" s="1"/>
  <c r="AE38" i="5" s="1"/>
  <c r="AE39" i="5" s="1"/>
  <c r="AE40" i="5" s="1"/>
  <c r="AE41" i="5" s="1"/>
  <c r="AE42" i="5" s="1"/>
  <c r="AE43" i="5" s="1"/>
  <c r="AE44" i="5" s="1"/>
  <c r="AE45" i="5" s="1"/>
  <c r="AE46" i="5" s="1"/>
  <c r="AE47" i="5" s="1"/>
  <c r="AE48" i="5" s="1"/>
  <c r="AE49" i="5" s="1"/>
  <c r="AE50" i="5" s="1"/>
  <c r="AE51" i="5" s="1"/>
  <c r="AE52" i="5" s="1"/>
  <c r="AE53" i="5" s="1"/>
  <c r="AE54" i="5" s="1"/>
  <c r="AE55" i="5" s="1"/>
  <c r="AE56" i="5" s="1"/>
  <c r="AE57" i="5" s="1"/>
  <c r="AE58" i="5" s="1"/>
  <c r="AE59" i="5" s="1"/>
  <c r="AE60" i="5" s="1"/>
  <c r="AC6" i="5"/>
  <c r="AC7" i="5" s="1"/>
  <c r="AC8" i="5" s="1"/>
  <c r="AC9" i="5" s="1"/>
  <c r="AC10" i="5" s="1"/>
  <c r="AC11" i="5" s="1"/>
  <c r="AC12" i="5" s="1"/>
  <c r="AC13" i="5" s="1"/>
  <c r="AC14" i="5" s="1"/>
  <c r="AC15" i="5" s="1"/>
  <c r="AC16" i="5" s="1"/>
  <c r="AC17" i="5" s="1"/>
  <c r="AC18" i="5" s="1"/>
  <c r="AC19" i="5" s="1"/>
  <c r="AC20" i="5" s="1"/>
  <c r="AC21" i="5" s="1"/>
  <c r="AC22" i="5" s="1"/>
  <c r="AC23" i="5" s="1"/>
  <c r="AC24" i="5" s="1"/>
  <c r="AC25" i="5" s="1"/>
  <c r="AC26" i="5" s="1"/>
  <c r="AC27" i="5" s="1"/>
  <c r="AC28" i="5" s="1"/>
  <c r="AC29" i="5" s="1"/>
  <c r="AC30" i="5" s="1"/>
  <c r="AC31" i="5" s="1"/>
  <c r="AC32" i="5" s="1"/>
  <c r="AC33" i="5" s="1"/>
  <c r="AC34" i="5" s="1"/>
  <c r="AC35" i="5" s="1"/>
  <c r="AC36" i="5" s="1"/>
  <c r="AC37" i="5" s="1"/>
  <c r="AC38" i="5" s="1"/>
  <c r="AC39" i="5" s="1"/>
  <c r="AC40" i="5" s="1"/>
  <c r="AC41" i="5" s="1"/>
  <c r="AC42" i="5" s="1"/>
  <c r="AC43" i="5" s="1"/>
  <c r="AC44" i="5" s="1"/>
  <c r="AC45" i="5" s="1"/>
  <c r="AC46" i="5" s="1"/>
  <c r="AC47" i="5" s="1"/>
  <c r="AC48" i="5" s="1"/>
  <c r="AC49" i="5" s="1"/>
  <c r="AC50" i="5" s="1"/>
  <c r="AC51" i="5" s="1"/>
  <c r="AC52" i="5" s="1"/>
  <c r="AC53" i="5" s="1"/>
  <c r="AC54" i="5" s="1"/>
  <c r="AC55" i="5" s="1"/>
  <c r="AC56" i="5" s="1"/>
  <c r="AC57" i="5" s="1"/>
  <c r="AC58" i="5" s="1"/>
  <c r="AC59" i="5" s="1"/>
  <c r="AC60" i="5" s="1"/>
  <c r="AP7" i="2"/>
  <c r="Y43" i="2"/>
  <c r="AS6" i="2"/>
  <c r="AT6" i="2"/>
  <c r="Z6" i="2"/>
  <c r="Z7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29" i="2"/>
  <c r="Z30" i="2"/>
  <c r="Z31" i="2"/>
  <c r="Z32" i="2"/>
  <c r="Z33" i="2"/>
  <c r="Z34" i="2"/>
  <c r="Z35" i="2"/>
  <c r="Z36" i="2"/>
  <c r="Z37" i="2"/>
  <c r="Z38" i="2"/>
  <c r="Z39" i="2"/>
  <c r="Z40" i="2"/>
  <c r="Z41" i="2"/>
  <c r="Z42" i="2"/>
  <c r="Z43" i="2"/>
  <c r="Z44" i="2"/>
  <c r="Z45" i="2"/>
  <c r="Z46" i="2"/>
  <c r="Z47" i="2"/>
  <c r="Z48" i="2"/>
  <c r="Z49" i="2"/>
  <c r="Z50" i="2"/>
  <c r="Z51" i="2"/>
  <c r="Z52" i="2"/>
  <c r="Z53" i="2"/>
  <c r="Z54" i="2"/>
  <c r="Z55" i="2"/>
  <c r="Z56" i="2"/>
  <c r="Z57" i="2"/>
  <c r="Z58" i="2"/>
  <c r="Z59" i="2"/>
  <c r="Z60" i="2"/>
  <c r="Z61" i="2"/>
  <c r="Z62" i="2"/>
  <c r="Z63" i="2"/>
  <c r="Z64" i="2"/>
  <c r="Z65" i="2"/>
  <c r="Z66" i="2"/>
  <c r="Z67" i="2"/>
  <c r="Z68" i="2"/>
  <c r="Z69" i="2"/>
  <c r="Z70" i="2"/>
  <c r="Z5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23" i="2"/>
  <c r="AB24" i="2"/>
  <c r="AB25" i="2"/>
  <c r="AB26" i="2"/>
  <c r="AB27" i="2"/>
  <c r="AB28" i="2"/>
  <c r="AB29" i="2"/>
  <c r="AB30" i="2"/>
  <c r="AB31" i="2"/>
  <c r="AB32" i="2"/>
  <c r="AB33" i="2"/>
  <c r="AB34" i="2"/>
  <c r="AB35" i="2"/>
  <c r="AB36" i="2"/>
  <c r="AB37" i="2"/>
  <c r="AB38" i="2"/>
  <c r="AB39" i="2"/>
  <c r="AB40" i="2"/>
  <c r="AB41" i="2"/>
  <c r="AB42" i="2"/>
  <c r="AB43" i="2"/>
  <c r="AB44" i="2"/>
  <c r="AB45" i="2"/>
  <c r="AB46" i="2"/>
  <c r="AB47" i="2"/>
  <c r="AB48" i="2"/>
  <c r="AB49" i="2"/>
  <c r="AB50" i="2"/>
  <c r="AB51" i="2"/>
  <c r="AB52" i="2"/>
  <c r="AB53" i="2"/>
  <c r="AB54" i="2"/>
  <c r="AB55" i="2"/>
  <c r="AB56" i="2"/>
  <c r="AB57" i="2"/>
  <c r="AB58" i="2"/>
  <c r="AB59" i="2"/>
  <c r="AB60" i="2"/>
  <c r="AB61" i="2"/>
  <c r="AB62" i="2"/>
  <c r="AB63" i="2"/>
  <c r="AB64" i="2"/>
  <c r="AB65" i="2"/>
  <c r="AB66" i="2"/>
  <c r="AB67" i="2"/>
  <c r="AB68" i="2"/>
  <c r="AB69" i="2"/>
  <c r="AB70" i="2"/>
  <c r="AC6" i="2"/>
  <c r="AC7" i="2" s="1"/>
  <c r="AC8" i="2" s="1"/>
  <c r="AC9" i="2" s="1"/>
  <c r="AC10" i="2" s="1"/>
  <c r="AC11" i="2" s="1"/>
  <c r="AC12" i="2" s="1"/>
  <c r="AC13" i="2" s="1"/>
  <c r="AC14" i="2" s="1"/>
  <c r="AC15" i="2" s="1"/>
  <c r="AC16" i="2" s="1"/>
  <c r="AC17" i="2" s="1"/>
  <c r="AC18" i="2" s="1"/>
  <c r="AC19" i="2" s="1"/>
  <c r="AC20" i="2" s="1"/>
  <c r="AC21" i="2" s="1"/>
  <c r="AC22" i="2" s="1"/>
  <c r="AC23" i="2" s="1"/>
  <c r="AC24" i="2" s="1"/>
  <c r="AC25" i="2" s="1"/>
  <c r="AC26" i="2" s="1"/>
  <c r="AC27" i="2" s="1"/>
  <c r="AC28" i="2" s="1"/>
  <c r="AC29" i="2" s="1"/>
  <c r="AC30" i="2" s="1"/>
  <c r="AC31" i="2" s="1"/>
  <c r="AC32" i="2" s="1"/>
  <c r="AC33" i="2" s="1"/>
  <c r="AC34" i="2" s="1"/>
  <c r="AC35" i="2" s="1"/>
  <c r="AC36" i="2" s="1"/>
  <c r="AC37" i="2" s="1"/>
  <c r="AC38" i="2" s="1"/>
  <c r="AC39" i="2" s="1"/>
  <c r="AC40" i="2" s="1"/>
  <c r="AC41" i="2" s="1"/>
  <c r="AC42" i="2" s="1"/>
  <c r="AC43" i="2" s="1"/>
  <c r="AC44" i="2" s="1"/>
  <c r="AC45" i="2" s="1"/>
  <c r="AC46" i="2" s="1"/>
  <c r="AC47" i="2" s="1"/>
  <c r="AC48" i="2" s="1"/>
  <c r="AC49" i="2" s="1"/>
  <c r="AC50" i="2" s="1"/>
  <c r="AC51" i="2" s="1"/>
  <c r="AC52" i="2" s="1"/>
  <c r="AC53" i="2" s="1"/>
  <c r="AC54" i="2" s="1"/>
  <c r="AC55" i="2" s="1"/>
  <c r="AC56" i="2" s="1"/>
  <c r="AC57" i="2" s="1"/>
  <c r="AC58" i="2" s="1"/>
  <c r="AC59" i="2" s="1"/>
  <c r="AC60" i="2" s="1"/>
  <c r="AC61" i="2" s="1"/>
  <c r="AC62" i="2" s="1"/>
  <c r="AC63" i="2" s="1"/>
  <c r="AC64" i="2" s="1"/>
  <c r="AC65" i="2" s="1"/>
  <c r="AC66" i="2" s="1"/>
  <c r="AC67" i="2" s="1"/>
  <c r="AC68" i="2" s="1"/>
  <c r="AC69" i="2" s="1"/>
  <c r="AC70" i="2" s="1"/>
  <c r="AD6" i="2"/>
  <c r="AD7" i="2" s="1"/>
  <c r="AD8" i="2" s="1"/>
  <c r="AD9" i="2" s="1"/>
  <c r="AD10" i="2" s="1"/>
  <c r="AD11" i="2" s="1"/>
  <c r="AD12" i="2" s="1"/>
  <c r="AD13" i="2" s="1"/>
  <c r="AD14" i="2" s="1"/>
  <c r="AD15" i="2" s="1"/>
  <c r="AD16" i="2" s="1"/>
  <c r="AD17" i="2" s="1"/>
  <c r="AD18" i="2" s="1"/>
  <c r="AD19" i="2" s="1"/>
  <c r="AD20" i="2" s="1"/>
  <c r="AD21" i="2" s="1"/>
  <c r="AD22" i="2" s="1"/>
  <c r="AD23" i="2" s="1"/>
  <c r="AD24" i="2" s="1"/>
  <c r="AD25" i="2" s="1"/>
  <c r="AD26" i="2" s="1"/>
  <c r="AD27" i="2" s="1"/>
  <c r="AD28" i="2" s="1"/>
  <c r="AD29" i="2" s="1"/>
  <c r="AD30" i="2" s="1"/>
  <c r="AD31" i="2" s="1"/>
  <c r="AD32" i="2" s="1"/>
  <c r="AD33" i="2" s="1"/>
  <c r="AD34" i="2" s="1"/>
  <c r="AD35" i="2" s="1"/>
  <c r="AD36" i="2" s="1"/>
  <c r="AD37" i="2" s="1"/>
  <c r="AD38" i="2" s="1"/>
  <c r="AD39" i="2" s="1"/>
  <c r="AD40" i="2" s="1"/>
  <c r="AD41" i="2" s="1"/>
  <c r="AD42" i="2" s="1"/>
  <c r="AD43" i="2" s="1"/>
  <c r="AD44" i="2" s="1"/>
  <c r="AD45" i="2" s="1"/>
  <c r="AD46" i="2" s="1"/>
  <c r="AD47" i="2" s="1"/>
  <c r="AD48" i="2" s="1"/>
  <c r="AD49" i="2" s="1"/>
  <c r="AD50" i="2" s="1"/>
  <c r="AD51" i="2" s="1"/>
  <c r="AD52" i="2" s="1"/>
  <c r="AD53" i="2" s="1"/>
  <c r="AD54" i="2" s="1"/>
  <c r="AD55" i="2" s="1"/>
  <c r="AD56" i="2" s="1"/>
  <c r="AD57" i="2" s="1"/>
  <c r="AD58" i="2" s="1"/>
  <c r="AD59" i="2" s="1"/>
  <c r="AD60" i="2" s="1"/>
  <c r="AD61" i="2" s="1"/>
  <c r="AD62" i="2" s="1"/>
  <c r="AD63" i="2" s="1"/>
  <c r="AD64" i="2" s="1"/>
  <c r="AD65" i="2" s="1"/>
  <c r="AD66" i="2" s="1"/>
  <c r="AD67" i="2" s="1"/>
  <c r="AD68" i="2" s="1"/>
  <c r="AD69" i="2" s="1"/>
  <c r="AD70" i="2" s="1"/>
  <c r="AE6" i="2"/>
  <c r="AE7" i="2" s="1"/>
  <c r="AE8" i="2" s="1"/>
  <c r="AE9" i="2" s="1"/>
  <c r="AE10" i="2" s="1"/>
  <c r="AE11" i="2" s="1"/>
  <c r="AE12" i="2" s="1"/>
  <c r="AE13" i="2" s="1"/>
  <c r="AE14" i="2" s="1"/>
  <c r="AE15" i="2" s="1"/>
  <c r="AE16" i="2" s="1"/>
  <c r="AE17" i="2" s="1"/>
  <c r="AE18" i="2" s="1"/>
  <c r="AE19" i="2" s="1"/>
  <c r="AE20" i="2" s="1"/>
  <c r="AE21" i="2" s="1"/>
  <c r="AE22" i="2" s="1"/>
  <c r="AE23" i="2" s="1"/>
  <c r="AE24" i="2" s="1"/>
  <c r="AE25" i="2" s="1"/>
  <c r="AE26" i="2" s="1"/>
  <c r="AE27" i="2" s="1"/>
  <c r="AE28" i="2" s="1"/>
  <c r="AE29" i="2" s="1"/>
  <c r="AE30" i="2" s="1"/>
  <c r="AE31" i="2" s="1"/>
  <c r="AE32" i="2" s="1"/>
  <c r="AE33" i="2" s="1"/>
  <c r="AE34" i="2" s="1"/>
  <c r="AE35" i="2" s="1"/>
  <c r="AE36" i="2" s="1"/>
  <c r="AE37" i="2" s="1"/>
  <c r="AE38" i="2" s="1"/>
  <c r="AE39" i="2" s="1"/>
  <c r="AE40" i="2" s="1"/>
  <c r="AE41" i="2" s="1"/>
  <c r="AE42" i="2" s="1"/>
  <c r="AE43" i="2" s="1"/>
  <c r="AE44" i="2" s="1"/>
  <c r="AE45" i="2" s="1"/>
  <c r="AE46" i="2" s="1"/>
  <c r="AE47" i="2" s="1"/>
  <c r="AE48" i="2" s="1"/>
  <c r="AE49" i="2" s="1"/>
  <c r="AE50" i="2" s="1"/>
  <c r="AE51" i="2" s="1"/>
  <c r="AE52" i="2" s="1"/>
  <c r="AE53" i="2" s="1"/>
  <c r="AE54" i="2" s="1"/>
  <c r="AE55" i="2" s="1"/>
  <c r="AE56" i="2" s="1"/>
  <c r="AE57" i="2" s="1"/>
  <c r="AE58" i="2" s="1"/>
  <c r="AE59" i="2" s="1"/>
  <c r="AE60" i="2" s="1"/>
  <c r="AE61" i="2" s="1"/>
  <c r="AE62" i="2" s="1"/>
  <c r="AE63" i="2" s="1"/>
  <c r="AE64" i="2" s="1"/>
  <c r="AE65" i="2" s="1"/>
  <c r="AE66" i="2" s="1"/>
  <c r="AE67" i="2" s="1"/>
  <c r="AE68" i="2" s="1"/>
  <c r="AE69" i="2" s="1"/>
  <c r="AE70" i="2" s="1"/>
  <c r="AF6" i="2"/>
  <c r="AF7" i="2" s="1"/>
  <c r="AF8" i="2" s="1"/>
  <c r="AF9" i="2" s="1"/>
  <c r="AF10" i="2" s="1"/>
  <c r="AF11" i="2" s="1"/>
  <c r="AF12" i="2" s="1"/>
  <c r="AF13" i="2" s="1"/>
  <c r="AF14" i="2" s="1"/>
  <c r="AF15" i="2" s="1"/>
  <c r="AF16" i="2" s="1"/>
  <c r="AF17" i="2" s="1"/>
  <c r="AF18" i="2" s="1"/>
  <c r="AF19" i="2" s="1"/>
  <c r="AF20" i="2" s="1"/>
  <c r="AF21" i="2" s="1"/>
  <c r="AF22" i="2" s="1"/>
  <c r="AF23" i="2" s="1"/>
  <c r="AF24" i="2" s="1"/>
  <c r="AF25" i="2" s="1"/>
  <c r="AF26" i="2" s="1"/>
  <c r="AF27" i="2" s="1"/>
  <c r="AF28" i="2" s="1"/>
  <c r="AF29" i="2" s="1"/>
  <c r="AF30" i="2" s="1"/>
  <c r="AF31" i="2" s="1"/>
  <c r="AF32" i="2" s="1"/>
  <c r="AF33" i="2" s="1"/>
  <c r="AF34" i="2" s="1"/>
  <c r="AF35" i="2" s="1"/>
  <c r="AF36" i="2" s="1"/>
  <c r="AF37" i="2" s="1"/>
  <c r="AF38" i="2" s="1"/>
  <c r="AF39" i="2" s="1"/>
  <c r="AF40" i="2" s="1"/>
  <c r="AF41" i="2" s="1"/>
  <c r="AF42" i="2" s="1"/>
  <c r="AF43" i="2" s="1"/>
  <c r="AF44" i="2" s="1"/>
  <c r="AF45" i="2" s="1"/>
  <c r="AF46" i="2" s="1"/>
  <c r="AF47" i="2" s="1"/>
  <c r="AF48" i="2" s="1"/>
  <c r="AF49" i="2" s="1"/>
  <c r="AF50" i="2" s="1"/>
  <c r="AF51" i="2" s="1"/>
  <c r="AF52" i="2" s="1"/>
  <c r="AF53" i="2" s="1"/>
  <c r="AF54" i="2" s="1"/>
  <c r="AF55" i="2" s="1"/>
  <c r="AF56" i="2" s="1"/>
  <c r="AF57" i="2" s="1"/>
  <c r="AF58" i="2" s="1"/>
  <c r="AF59" i="2" s="1"/>
  <c r="AF60" i="2" s="1"/>
  <c r="AF61" i="2" s="1"/>
  <c r="AF62" i="2" s="1"/>
  <c r="AF63" i="2" s="1"/>
  <c r="AF64" i="2" s="1"/>
  <c r="AF65" i="2" s="1"/>
  <c r="AF66" i="2" s="1"/>
  <c r="AF67" i="2" s="1"/>
  <c r="AF68" i="2" s="1"/>
  <c r="AF69" i="2" s="1"/>
  <c r="AF70" i="2" s="1"/>
  <c r="AG6" i="2"/>
  <c r="AG7" i="2" s="1"/>
  <c r="AG8" i="2" s="1"/>
  <c r="AG9" i="2" s="1"/>
  <c r="AG10" i="2" s="1"/>
  <c r="AG11" i="2" s="1"/>
  <c r="AG12" i="2" s="1"/>
  <c r="AG13" i="2" s="1"/>
  <c r="AG14" i="2" s="1"/>
  <c r="AG15" i="2" s="1"/>
  <c r="AG16" i="2" s="1"/>
  <c r="AG17" i="2" s="1"/>
  <c r="AG18" i="2" s="1"/>
  <c r="AG19" i="2" s="1"/>
  <c r="AG20" i="2" s="1"/>
  <c r="AG21" i="2" s="1"/>
  <c r="AG22" i="2" s="1"/>
  <c r="AG23" i="2" s="1"/>
  <c r="AG24" i="2" s="1"/>
  <c r="AG25" i="2" s="1"/>
  <c r="AG26" i="2" s="1"/>
  <c r="AG27" i="2" s="1"/>
  <c r="AG28" i="2" s="1"/>
  <c r="AG29" i="2" s="1"/>
  <c r="AG30" i="2" s="1"/>
  <c r="AG31" i="2" s="1"/>
  <c r="AG32" i="2" s="1"/>
  <c r="AG33" i="2" s="1"/>
  <c r="AG34" i="2" s="1"/>
  <c r="AG35" i="2" s="1"/>
  <c r="AG36" i="2" s="1"/>
  <c r="AG37" i="2" s="1"/>
  <c r="AG38" i="2" s="1"/>
  <c r="AG39" i="2" s="1"/>
  <c r="AG40" i="2" s="1"/>
  <c r="AG41" i="2" s="1"/>
  <c r="AG42" i="2" s="1"/>
  <c r="AG43" i="2" s="1"/>
  <c r="AG44" i="2" s="1"/>
  <c r="AG45" i="2" s="1"/>
  <c r="AG46" i="2" s="1"/>
  <c r="AG47" i="2" s="1"/>
  <c r="AG48" i="2" s="1"/>
  <c r="AG49" i="2" s="1"/>
  <c r="AG50" i="2" s="1"/>
  <c r="AG51" i="2" s="1"/>
  <c r="AG52" i="2" s="1"/>
  <c r="AG53" i="2" s="1"/>
  <c r="AG54" i="2" s="1"/>
  <c r="AG55" i="2" s="1"/>
  <c r="AG56" i="2" s="1"/>
  <c r="AG57" i="2" s="1"/>
  <c r="AG58" i="2" s="1"/>
  <c r="AG59" i="2" s="1"/>
  <c r="AG60" i="2" s="1"/>
  <c r="AG61" i="2" s="1"/>
  <c r="AG62" i="2" s="1"/>
  <c r="AG63" i="2" s="1"/>
  <c r="AG64" i="2" s="1"/>
  <c r="AG65" i="2" s="1"/>
  <c r="AG66" i="2" s="1"/>
  <c r="AG67" i="2" s="1"/>
  <c r="AG68" i="2" s="1"/>
  <c r="AG69" i="2" s="1"/>
  <c r="AG70" i="2" s="1"/>
  <c r="AH6" i="2"/>
  <c r="AH7" i="2" s="1"/>
  <c r="AH8" i="2" s="1"/>
  <c r="AH9" i="2" s="1"/>
  <c r="AH10" i="2" s="1"/>
  <c r="AH11" i="2" s="1"/>
  <c r="AH12" i="2" s="1"/>
  <c r="AH13" i="2" s="1"/>
  <c r="AH14" i="2" s="1"/>
  <c r="AH15" i="2" s="1"/>
  <c r="AH16" i="2" s="1"/>
  <c r="AH17" i="2" s="1"/>
  <c r="AH18" i="2" s="1"/>
  <c r="AH19" i="2" s="1"/>
  <c r="AH20" i="2" s="1"/>
  <c r="AH21" i="2" s="1"/>
  <c r="AH22" i="2" s="1"/>
  <c r="AH23" i="2" s="1"/>
  <c r="AH24" i="2" s="1"/>
  <c r="AH25" i="2" s="1"/>
  <c r="AH26" i="2" s="1"/>
  <c r="AH27" i="2" s="1"/>
  <c r="AH28" i="2" s="1"/>
  <c r="AH29" i="2" s="1"/>
  <c r="AH30" i="2" s="1"/>
  <c r="AH31" i="2" s="1"/>
  <c r="AH32" i="2" s="1"/>
  <c r="AH33" i="2" s="1"/>
  <c r="AH34" i="2" s="1"/>
  <c r="AH35" i="2" s="1"/>
  <c r="AH36" i="2" s="1"/>
  <c r="AH37" i="2" s="1"/>
  <c r="AH38" i="2" s="1"/>
  <c r="AH39" i="2" s="1"/>
  <c r="AH40" i="2" s="1"/>
  <c r="AH41" i="2" s="1"/>
  <c r="AH42" i="2" s="1"/>
  <c r="AH43" i="2" s="1"/>
  <c r="AH44" i="2" s="1"/>
  <c r="AH45" i="2" s="1"/>
  <c r="AH46" i="2" s="1"/>
  <c r="AH47" i="2" s="1"/>
  <c r="AH48" i="2" s="1"/>
  <c r="AH49" i="2" s="1"/>
  <c r="AH50" i="2" s="1"/>
  <c r="AH51" i="2" s="1"/>
  <c r="AH52" i="2" s="1"/>
  <c r="AH53" i="2" s="1"/>
  <c r="AH54" i="2" s="1"/>
  <c r="AH55" i="2" s="1"/>
  <c r="AH56" i="2" s="1"/>
  <c r="AH57" i="2" s="1"/>
  <c r="AH58" i="2" s="1"/>
  <c r="AH59" i="2" s="1"/>
  <c r="AH60" i="2" s="1"/>
  <c r="AH61" i="2" s="1"/>
  <c r="AH62" i="2" s="1"/>
  <c r="AH63" i="2" s="1"/>
  <c r="AH64" i="2" s="1"/>
  <c r="AH65" i="2" s="1"/>
  <c r="AH66" i="2" s="1"/>
  <c r="AH67" i="2" s="1"/>
  <c r="AH68" i="2" s="1"/>
  <c r="AH69" i="2" s="1"/>
  <c r="AH70" i="2" s="1"/>
  <c r="AI6" i="2"/>
  <c r="AI7" i="2" s="1"/>
  <c r="AI8" i="2" s="1"/>
  <c r="AI9" i="2" s="1"/>
  <c r="AI10" i="2" s="1"/>
  <c r="AI11" i="2" s="1"/>
  <c r="AI12" i="2" s="1"/>
  <c r="AI13" i="2" s="1"/>
  <c r="AI14" i="2" s="1"/>
  <c r="AI15" i="2" s="1"/>
  <c r="AI16" i="2" s="1"/>
  <c r="AI17" i="2" s="1"/>
  <c r="AI18" i="2" s="1"/>
  <c r="AI19" i="2" s="1"/>
  <c r="AI20" i="2" s="1"/>
  <c r="AI21" i="2" s="1"/>
  <c r="AI22" i="2" s="1"/>
  <c r="AI23" i="2" s="1"/>
  <c r="AI24" i="2" s="1"/>
  <c r="AI25" i="2" s="1"/>
  <c r="AI26" i="2" s="1"/>
  <c r="AI27" i="2" s="1"/>
  <c r="AI28" i="2" s="1"/>
  <c r="AI29" i="2" s="1"/>
  <c r="AI30" i="2" s="1"/>
  <c r="AI31" i="2" s="1"/>
  <c r="AI32" i="2" s="1"/>
  <c r="AI33" i="2" s="1"/>
  <c r="AI34" i="2" s="1"/>
  <c r="AI35" i="2" s="1"/>
  <c r="AI36" i="2" s="1"/>
  <c r="AI37" i="2" s="1"/>
  <c r="AI38" i="2" s="1"/>
  <c r="AI39" i="2" s="1"/>
  <c r="AI40" i="2" s="1"/>
  <c r="AI41" i="2" s="1"/>
  <c r="AI42" i="2" s="1"/>
  <c r="AI43" i="2" s="1"/>
  <c r="AI44" i="2" s="1"/>
  <c r="AI45" i="2" s="1"/>
  <c r="AI46" i="2" s="1"/>
  <c r="AI47" i="2" s="1"/>
  <c r="AI48" i="2" s="1"/>
  <c r="AI49" i="2" s="1"/>
  <c r="AI50" i="2" s="1"/>
  <c r="AI51" i="2" s="1"/>
  <c r="AI52" i="2" s="1"/>
  <c r="AI53" i="2" s="1"/>
  <c r="AI54" i="2" s="1"/>
  <c r="AI55" i="2" s="1"/>
  <c r="AI56" i="2" s="1"/>
  <c r="AI57" i="2" s="1"/>
  <c r="AI58" i="2" s="1"/>
  <c r="AI59" i="2" s="1"/>
  <c r="AI60" i="2" s="1"/>
  <c r="AI61" i="2" s="1"/>
  <c r="AI62" i="2" s="1"/>
  <c r="AI63" i="2" s="1"/>
  <c r="AI64" i="2" s="1"/>
  <c r="AI65" i="2" s="1"/>
  <c r="AI66" i="2" s="1"/>
  <c r="AI67" i="2" s="1"/>
  <c r="AI68" i="2" s="1"/>
  <c r="AI69" i="2" s="1"/>
  <c r="AI70" i="2" s="1"/>
  <c r="AB6" i="2"/>
  <c r="AC5" i="2"/>
  <c r="AD5" i="2"/>
  <c r="AE5" i="2"/>
  <c r="AF5" i="2"/>
  <c r="AG5" i="2"/>
  <c r="AH5" i="2"/>
  <c r="AI5" i="2"/>
  <c r="AB5" i="2"/>
  <c r="AP12" i="2"/>
  <c r="AP11" i="2"/>
  <c r="AP10" i="2"/>
  <c r="AP9" i="2"/>
  <c r="AP8" i="2"/>
  <c r="R5" i="2"/>
  <c r="S5" i="2"/>
  <c r="T5" i="2"/>
  <c r="U5" i="2"/>
  <c r="V5" i="2"/>
  <c r="W5" i="2"/>
  <c r="X5" i="2"/>
  <c r="R6" i="2"/>
  <c r="S6" i="2"/>
  <c r="T6" i="2"/>
  <c r="U6" i="2"/>
  <c r="V6" i="2"/>
  <c r="W6" i="2"/>
  <c r="X6" i="2"/>
  <c r="R7" i="2"/>
  <c r="S7" i="2"/>
  <c r="T7" i="2"/>
  <c r="U7" i="2"/>
  <c r="V7" i="2"/>
  <c r="W7" i="2"/>
  <c r="X7" i="2"/>
  <c r="R8" i="2"/>
  <c r="S8" i="2"/>
  <c r="T8" i="2"/>
  <c r="U8" i="2"/>
  <c r="V8" i="2"/>
  <c r="W8" i="2"/>
  <c r="X8" i="2"/>
  <c r="R9" i="2"/>
  <c r="S9" i="2"/>
  <c r="T9" i="2"/>
  <c r="U9" i="2"/>
  <c r="V9" i="2"/>
  <c r="W9" i="2"/>
  <c r="X9" i="2"/>
  <c r="R10" i="2"/>
  <c r="S10" i="2"/>
  <c r="T10" i="2"/>
  <c r="U10" i="2"/>
  <c r="V10" i="2"/>
  <c r="W10" i="2"/>
  <c r="X10" i="2"/>
  <c r="R11" i="2"/>
  <c r="S11" i="2"/>
  <c r="T11" i="2"/>
  <c r="U11" i="2"/>
  <c r="V11" i="2"/>
  <c r="W11" i="2"/>
  <c r="X11" i="2"/>
  <c r="R12" i="2"/>
  <c r="S12" i="2"/>
  <c r="T12" i="2"/>
  <c r="U12" i="2"/>
  <c r="V12" i="2"/>
  <c r="W12" i="2"/>
  <c r="X12" i="2"/>
  <c r="R13" i="2"/>
  <c r="S13" i="2"/>
  <c r="T13" i="2"/>
  <c r="U13" i="2"/>
  <c r="V13" i="2"/>
  <c r="W13" i="2"/>
  <c r="X13" i="2"/>
  <c r="R14" i="2"/>
  <c r="S14" i="2"/>
  <c r="T14" i="2"/>
  <c r="U14" i="2"/>
  <c r="V14" i="2"/>
  <c r="W14" i="2"/>
  <c r="X14" i="2"/>
  <c r="R15" i="2"/>
  <c r="S15" i="2"/>
  <c r="T15" i="2"/>
  <c r="U15" i="2"/>
  <c r="V15" i="2"/>
  <c r="W15" i="2"/>
  <c r="X15" i="2"/>
  <c r="R16" i="2"/>
  <c r="S16" i="2"/>
  <c r="T16" i="2"/>
  <c r="U16" i="2"/>
  <c r="V16" i="2"/>
  <c r="W16" i="2"/>
  <c r="X16" i="2"/>
  <c r="R17" i="2"/>
  <c r="S17" i="2"/>
  <c r="T17" i="2"/>
  <c r="U17" i="2"/>
  <c r="V17" i="2"/>
  <c r="W17" i="2"/>
  <c r="X17" i="2"/>
  <c r="R18" i="2"/>
  <c r="S18" i="2"/>
  <c r="T18" i="2"/>
  <c r="U18" i="2"/>
  <c r="V18" i="2"/>
  <c r="W18" i="2"/>
  <c r="X18" i="2"/>
  <c r="R19" i="2"/>
  <c r="S19" i="2"/>
  <c r="T19" i="2"/>
  <c r="U19" i="2"/>
  <c r="V19" i="2"/>
  <c r="W19" i="2"/>
  <c r="X19" i="2"/>
  <c r="R20" i="2"/>
  <c r="S20" i="2"/>
  <c r="T20" i="2"/>
  <c r="U20" i="2"/>
  <c r="V20" i="2"/>
  <c r="W20" i="2"/>
  <c r="X20" i="2"/>
  <c r="R21" i="2"/>
  <c r="S21" i="2"/>
  <c r="T21" i="2"/>
  <c r="U21" i="2"/>
  <c r="V21" i="2"/>
  <c r="W21" i="2"/>
  <c r="X21" i="2"/>
  <c r="R22" i="2"/>
  <c r="S22" i="2"/>
  <c r="T22" i="2"/>
  <c r="U22" i="2"/>
  <c r="V22" i="2"/>
  <c r="W22" i="2"/>
  <c r="X22" i="2"/>
  <c r="R23" i="2"/>
  <c r="S23" i="2"/>
  <c r="T23" i="2"/>
  <c r="U23" i="2"/>
  <c r="V23" i="2"/>
  <c r="W23" i="2"/>
  <c r="X23" i="2"/>
  <c r="R24" i="2"/>
  <c r="S24" i="2"/>
  <c r="T24" i="2"/>
  <c r="U24" i="2"/>
  <c r="V24" i="2"/>
  <c r="W24" i="2"/>
  <c r="X24" i="2"/>
  <c r="R25" i="2"/>
  <c r="S25" i="2"/>
  <c r="T25" i="2"/>
  <c r="U25" i="2"/>
  <c r="V25" i="2"/>
  <c r="W25" i="2"/>
  <c r="X25" i="2"/>
  <c r="R26" i="2"/>
  <c r="S26" i="2"/>
  <c r="T26" i="2"/>
  <c r="U26" i="2"/>
  <c r="V26" i="2"/>
  <c r="W26" i="2"/>
  <c r="X26" i="2"/>
  <c r="R27" i="2"/>
  <c r="S27" i="2"/>
  <c r="T27" i="2"/>
  <c r="U27" i="2"/>
  <c r="V27" i="2"/>
  <c r="W27" i="2"/>
  <c r="X27" i="2"/>
  <c r="R28" i="2"/>
  <c r="S28" i="2"/>
  <c r="T28" i="2"/>
  <c r="U28" i="2"/>
  <c r="V28" i="2"/>
  <c r="W28" i="2"/>
  <c r="X28" i="2"/>
  <c r="R29" i="2"/>
  <c r="S29" i="2"/>
  <c r="T29" i="2"/>
  <c r="U29" i="2"/>
  <c r="V29" i="2"/>
  <c r="W29" i="2"/>
  <c r="X29" i="2"/>
  <c r="R30" i="2"/>
  <c r="S30" i="2"/>
  <c r="T30" i="2"/>
  <c r="U30" i="2"/>
  <c r="V30" i="2"/>
  <c r="W30" i="2"/>
  <c r="X30" i="2"/>
  <c r="R31" i="2"/>
  <c r="S31" i="2"/>
  <c r="T31" i="2"/>
  <c r="U31" i="2"/>
  <c r="V31" i="2"/>
  <c r="W31" i="2"/>
  <c r="X31" i="2"/>
  <c r="R32" i="2"/>
  <c r="S32" i="2"/>
  <c r="T32" i="2"/>
  <c r="U32" i="2"/>
  <c r="V32" i="2"/>
  <c r="W32" i="2"/>
  <c r="X32" i="2"/>
  <c r="R33" i="2"/>
  <c r="S33" i="2"/>
  <c r="T33" i="2"/>
  <c r="U33" i="2"/>
  <c r="V33" i="2"/>
  <c r="W33" i="2"/>
  <c r="X33" i="2"/>
  <c r="R34" i="2"/>
  <c r="S34" i="2"/>
  <c r="T34" i="2"/>
  <c r="U34" i="2"/>
  <c r="V34" i="2"/>
  <c r="W34" i="2"/>
  <c r="X34" i="2"/>
  <c r="R35" i="2"/>
  <c r="S35" i="2"/>
  <c r="T35" i="2"/>
  <c r="U35" i="2"/>
  <c r="V35" i="2"/>
  <c r="W35" i="2"/>
  <c r="X35" i="2"/>
  <c r="R36" i="2"/>
  <c r="S36" i="2"/>
  <c r="T36" i="2"/>
  <c r="U36" i="2"/>
  <c r="V36" i="2"/>
  <c r="W36" i="2"/>
  <c r="X36" i="2"/>
  <c r="R37" i="2"/>
  <c r="S37" i="2"/>
  <c r="T37" i="2"/>
  <c r="U37" i="2"/>
  <c r="V37" i="2"/>
  <c r="W37" i="2"/>
  <c r="X37" i="2"/>
  <c r="R38" i="2"/>
  <c r="S38" i="2"/>
  <c r="T38" i="2"/>
  <c r="U38" i="2"/>
  <c r="V38" i="2"/>
  <c r="W38" i="2"/>
  <c r="X38" i="2"/>
  <c r="R39" i="2"/>
  <c r="S39" i="2"/>
  <c r="T39" i="2"/>
  <c r="U39" i="2"/>
  <c r="V39" i="2"/>
  <c r="W39" i="2"/>
  <c r="X39" i="2"/>
  <c r="R40" i="2"/>
  <c r="S40" i="2"/>
  <c r="T40" i="2"/>
  <c r="U40" i="2"/>
  <c r="V40" i="2"/>
  <c r="W40" i="2"/>
  <c r="X40" i="2"/>
  <c r="R41" i="2"/>
  <c r="S41" i="2"/>
  <c r="T41" i="2"/>
  <c r="U41" i="2"/>
  <c r="V41" i="2"/>
  <c r="W41" i="2"/>
  <c r="X41" i="2"/>
  <c r="R42" i="2"/>
  <c r="S42" i="2"/>
  <c r="T42" i="2"/>
  <c r="U42" i="2"/>
  <c r="V42" i="2"/>
  <c r="W42" i="2"/>
  <c r="X42" i="2"/>
  <c r="R43" i="2"/>
  <c r="S43" i="2"/>
  <c r="T43" i="2"/>
  <c r="U43" i="2"/>
  <c r="V43" i="2"/>
  <c r="W43" i="2"/>
  <c r="X43" i="2"/>
  <c r="R44" i="2"/>
  <c r="S44" i="2"/>
  <c r="T44" i="2"/>
  <c r="U44" i="2"/>
  <c r="V44" i="2"/>
  <c r="W44" i="2"/>
  <c r="X44" i="2"/>
  <c r="R45" i="2"/>
  <c r="S45" i="2"/>
  <c r="T45" i="2"/>
  <c r="U45" i="2"/>
  <c r="V45" i="2"/>
  <c r="W45" i="2"/>
  <c r="X45" i="2"/>
  <c r="R46" i="2"/>
  <c r="S46" i="2"/>
  <c r="T46" i="2"/>
  <c r="U46" i="2"/>
  <c r="V46" i="2"/>
  <c r="W46" i="2"/>
  <c r="X46" i="2"/>
  <c r="R47" i="2"/>
  <c r="S47" i="2"/>
  <c r="T47" i="2"/>
  <c r="U47" i="2"/>
  <c r="V47" i="2"/>
  <c r="W47" i="2"/>
  <c r="X47" i="2"/>
  <c r="R48" i="2"/>
  <c r="S48" i="2"/>
  <c r="T48" i="2"/>
  <c r="U48" i="2"/>
  <c r="V48" i="2"/>
  <c r="W48" i="2"/>
  <c r="X48" i="2"/>
  <c r="R49" i="2"/>
  <c r="S49" i="2"/>
  <c r="T49" i="2"/>
  <c r="U49" i="2"/>
  <c r="V49" i="2"/>
  <c r="W49" i="2"/>
  <c r="X49" i="2"/>
  <c r="R50" i="2"/>
  <c r="S50" i="2"/>
  <c r="T50" i="2"/>
  <c r="U50" i="2"/>
  <c r="V50" i="2"/>
  <c r="W50" i="2"/>
  <c r="X50" i="2"/>
  <c r="R51" i="2"/>
  <c r="S51" i="2"/>
  <c r="T51" i="2"/>
  <c r="U51" i="2"/>
  <c r="V51" i="2"/>
  <c r="W51" i="2"/>
  <c r="X51" i="2"/>
  <c r="R52" i="2"/>
  <c r="S52" i="2"/>
  <c r="T52" i="2"/>
  <c r="U52" i="2"/>
  <c r="V52" i="2"/>
  <c r="W52" i="2"/>
  <c r="X52" i="2"/>
  <c r="R53" i="2"/>
  <c r="S53" i="2"/>
  <c r="T53" i="2"/>
  <c r="U53" i="2"/>
  <c r="V53" i="2"/>
  <c r="W53" i="2"/>
  <c r="X53" i="2"/>
  <c r="R54" i="2"/>
  <c r="S54" i="2"/>
  <c r="T54" i="2"/>
  <c r="U54" i="2"/>
  <c r="V54" i="2"/>
  <c r="W54" i="2"/>
  <c r="X54" i="2"/>
  <c r="R55" i="2"/>
  <c r="S55" i="2"/>
  <c r="T55" i="2"/>
  <c r="U55" i="2"/>
  <c r="V55" i="2"/>
  <c r="W55" i="2"/>
  <c r="X55" i="2"/>
  <c r="R56" i="2"/>
  <c r="S56" i="2"/>
  <c r="T56" i="2"/>
  <c r="U56" i="2"/>
  <c r="V56" i="2"/>
  <c r="W56" i="2"/>
  <c r="X56" i="2"/>
  <c r="R57" i="2"/>
  <c r="S57" i="2"/>
  <c r="T57" i="2"/>
  <c r="U57" i="2"/>
  <c r="V57" i="2"/>
  <c r="W57" i="2"/>
  <c r="X57" i="2"/>
  <c r="R58" i="2"/>
  <c r="S58" i="2"/>
  <c r="T58" i="2"/>
  <c r="U58" i="2"/>
  <c r="V58" i="2"/>
  <c r="W58" i="2"/>
  <c r="X58" i="2"/>
  <c r="R59" i="2"/>
  <c r="S59" i="2"/>
  <c r="T59" i="2"/>
  <c r="U59" i="2"/>
  <c r="V59" i="2"/>
  <c r="W59" i="2"/>
  <c r="X59" i="2"/>
  <c r="R60" i="2"/>
  <c r="S60" i="2"/>
  <c r="T60" i="2"/>
  <c r="U60" i="2"/>
  <c r="V60" i="2"/>
  <c r="W60" i="2"/>
  <c r="X60" i="2"/>
  <c r="R61" i="2"/>
  <c r="S61" i="2"/>
  <c r="T61" i="2"/>
  <c r="U61" i="2"/>
  <c r="V61" i="2"/>
  <c r="W61" i="2"/>
  <c r="X61" i="2"/>
  <c r="R62" i="2"/>
  <c r="S62" i="2"/>
  <c r="T62" i="2"/>
  <c r="U62" i="2"/>
  <c r="V62" i="2"/>
  <c r="W62" i="2"/>
  <c r="X62" i="2"/>
  <c r="R63" i="2"/>
  <c r="S63" i="2"/>
  <c r="T63" i="2"/>
  <c r="U63" i="2"/>
  <c r="V63" i="2"/>
  <c r="W63" i="2"/>
  <c r="X63" i="2"/>
  <c r="R64" i="2"/>
  <c r="S64" i="2"/>
  <c r="T64" i="2"/>
  <c r="U64" i="2"/>
  <c r="V64" i="2"/>
  <c r="W64" i="2"/>
  <c r="X64" i="2"/>
  <c r="R65" i="2"/>
  <c r="S65" i="2"/>
  <c r="T65" i="2"/>
  <c r="U65" i="2"/>
  <c r="V65" i="2"/>
  <c r="W65" i="2"/>
  <c r="X65" i="2"/>
  <c r="R66" i="2"/>
  <c r="S66" i="2"/>
  <c r="T66" i="2"/>
  <c r="U66" i="2"/>
  <c r="V66" i="2"/>
  <c r="W66" i="2"/>
  <c r="X66" i="2"/>
  <c r="R67" i="2"/>
  <c r="S67" i="2"/>
  <c r="T67" i="2"/>
  <c r="U67" i="2"/>
  <c r="V67" i="2"/>
  <c r="W67" i="2"/>
  <c r="X67" i="2"/>
  <c r="R68" i="2"/>
  <c r="S68" i="2"/>
  <c r="T68" i="2"/>
  <c r="U68" i="2"/>
  <c r="V68" i="2"/>
  <c r="W68" i="2"/>
  <c r="X68" i="2"/>
  <c r="R69" i="2"/>
  <c r="S69" i="2"/>
  <c r="T69" i="2"/>
  <c r="U69" i="2"/>
  <c r="V69" i="2"/>
  <c r="W69" i="2"/>
  <c r="X69" i="2"/>
  <c r="R70" i="2"/>
  <c r="S70" i="2"/>
  <c r="T70" i="2"/>
  <c r="U70" i="2"/>
  <c r="V70" i="2"/>
  <c r="W70" i="2"/>
  <c r="X70" i="2"/>
  <c r="Q70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5" i="2"/>
  <c r="Q5" i="2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2" i="1"/>
  <c r="O49" i="1"/>
  <c r="O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2" i="1"/>
  <c r="P2" i="1"/>
  <c r="O13" i="1"/>
  <c r="AC8" i="6" l="1"/>
  <c r="AC9" i="6" s="1"/>
  <c r="AC10" i="6" s="1"/>
  <c r="AC11" i="6" s="1"/>
  <c r="AC12" i="6" s="1"/>
  <c r="AC13" i="6" s="1"/>
  <c r="AC14" i="6" s="1"/>
  <c r="AC15" i="6" s="1"/>
  <c r="AC16" i="6" s="1"/>
  <c r="AC17" i="6" s="1"/>
  <c r="AC18" i="6" s="1"/>
  <c r="AC19" i="6" s="1"/>
  <c r="AC20" i="6" s="1"/>
  <c r="AC21" i="6" s="1"/>
  <c r="AC22" i="6" s="1"/>
  <c r="AC23" i="6" s="1"/>
  <c r="AC24" i="6" s="1"/>
  <c r="AC25" i="6" s="1"/>
  <c r="AC26" i="6" s="1"/>
  <c r="AC27" i="6" s="1"/>
  <c r="AC28" i="6" s="1"/>
  <c r="AC29" i="6" s="1"/>
  <c r="AC30" i="6" s="1"/>
  <c r="AC31" i="6" s="1"/>
  <c r="AC32" i="6" s="1"/>
  <c r="AC33" i="6" s="1"/>
  <c r="AC34" i="6" s="1"/>
  <c r="AC35" i="6" s="1"/>
  <c r="AC36" i="6" s="1"/>
  <c r="AC37" i="6" s="1"/>
  <c r="AC38" i="6" s="1"/>
  <c r="AC39" i="6" s="1"/>
  <c r="AC40" i="6" s="1"/>
  <c r="AC41" i="6" s="1"/>
  <c r="AC42" i="6" s="1"/>
  <c r="AC43" i="6" s="1"/>
  <c r="AC44" i="6" s="1"/>
  <c r="AC45" i="6" s="1"/>
  <c r="AC46" i="6" s="1"/>
  <c r="AC47" i="6" s="1"/>
  <c r="AC48" i="6" s="1"/>
  <c r="AC49" i="6" s="1"/>
  <c r="AB6" i="6"/>
  <c r="AB7" i="6" s="1"/>
  <c r="AB8" i="6" s="1"/>
  <c r="AB9" i="6" s="1"/>
  <c r="AB10" i="6" s="1"/>
  <c r="AB11" i="6" s="1"/>
  <c r="AB12" i="6" s="1"/>
  <c r="AB13" i="6" s="1"/>
  <c r="AB14" i="6" s="1"/>
  <c r="AB15" i="6" s="1"/>
  <c r="AB16" i="6" s="1"/>
  <c r="AB17" i="6" s="1"/>
  <c r="AB18" i="6" s="1"/>
  <c r="AB19" i="6" s="1"/>
  <c r="AB20" i="6" s="1"/>
  <c r="AB21" i="6" s="1"/>
  <c r="AB22" i="6" s="1"/>
  <c r="AB23" i="6" s="1"/>
  <c r="AB24" i="6" s="1"/>
  <c r="AB25" i="6" s="1"/>
  <c r="AB26" i="6" s="1"/>
  <c r="AB27" i="6" s="1"/>
  <c r="AB28" i="6" s="1"/>
  <c r="AB29" i="6" s="1"/>
  <c r="AB30" i="6" s="1"/>
  <c r="AB31" i="6" s="1"/>
  <c r="AB32" i="6" s="1"/>
  <c r="AB33" i="6" s="1"/>
  <c r="AB34" i="6" s="1"/>
  <c r="AB35" i="6" s="1"/>
  <c r="AB36" i="6" s="1"/>
  <c r="AB37" i="6" s="1"/>
  <c r="AG20" i="6"/>
  <c r="AG21" i="6" s="1"/>
  <c r="AG22" i="6" s="1"/>
  <c r="AG23" i="6" s="1"/>
  <c r="AG24" i="6" s="1"/>
  <c r="AG25" i="6" s="1"/>
  <c r="AG26" i="6" s="1"/>
  <c r="AG27" i="6" s="1"/>
  <c r="AG28" i="6" s="1"/>
  <c r="AG29" i="6" s="1"/>
  <c r="AG30" i="6" s="1"/>
  <c r="AG31" i="6" s="1"/>
  <c r="AG32" i="6" s="1"/>
  <c r="AG33" i="6" s="1"/>
  <c r="AG34" i="6" s="1"/>
  <c r="AG35" i="6" s="1"/>
  <c r="AG36" i="6" s="1"/>
  <c r="AG37" i="6" s="1"/>
  <c r="AG38" i="6" s="1"/>
  <c r="AG39" i="6" s="1"/>
  <c r="AG40" i="6" s="1"/>
  <c r="AG41" i="6" s="1"/>
  <c r="AG42" i="6" s="1"/>
  <c r="AG43" i="6" s="1"/>
  <c r="AG44" i="6" s="1"/>
  <c r="AG45" i="6" s="1"/>
  <c r="AG46" i="6" s="1"/>
  <c r="AG47" i="6" s="1"/>
  <c r="AG48" i="6" s="1"/>
  <c r="AG49" i="6" s="1"/>
  <c r="AB38" i="5"/>
  <c r="AB39" i="5" s="1"/>
  <c r="AB40" i="5" s="1"/>
  <c r="AB41" i="5" s="1"/>
  <c r="AB42" i="5" s="1"/>
  <c r="AB43" i="5" s="1"/>
  <c r="AB44" i="5" s="1"/>
  <c r="AB45" i="5" s="1"/>
  <c r="AB46" i="5" s="1"/>
  <c r="AB47" i="5" s="1"/>
  <c r="AB48" i="5" s="1"/>
  <c r="AB49" i="5" s="1"/>
  <c r="AB50" i="5" s="1"/>
  <c r="AB51" i="5" s="1"/>
  <c r="AB52" i="5" s="1"/>
  <c r="AB53" i="5" s="1"/>
  <c r="AB54" i="5" s="1"/>
  <c r="AB55" i="5" s="1"/>
  <c r="AB56" i="5" s="1"/>
  <c r="AB57" i="5" s="1"/>
  <c r="AB58" i="5" s="1"/>
  <c r="AB59" i="5" s="1"/>
  <c r="AB60" i="5" s="1"/>
  <c r="P3" i="1"/>
  <c r="AB38" i="6" l="1"/>
  <c r="AB39" i="6" s="1"/>
  <c r="AB40" i="6" s="1"/>
  <c r="AB41" i="6" s="1"/>
  <c r="AB42" i="6" s="1"/>
  <c r="AB43" i="6" s="1"/>
  <c r="AB44" i="6" s="1"/>
  <c r="AB45" i="6" s="1"/>
  <c r="AB46" i="6" s="1"/>
  <c r="AB47" i="6" s="1"/>
  <c r="AB48" i="6" s="1"/>
  <c r="AB49" i="6" s="1"/>
  <c r="Y43" i="5"/>
  <c r="P4" i="1"/>
  <c r="Y43" i="6" l="1"/>
  <c r="P5" i="1"/>
  <c r="P6" i="1" l="1"/>
  <c r="P7" i="1" l="1"/>
  <c r="P8" i="1" l="1"/>
  <c r="P9" i="1" l="1"/>
  <c r="P10" i="1" l="1"/>
  <c r="P11" i="1" l="1"/>
  <c r="P12" i="1" l="1"/>
  <c r="P13" i="1" l="1"/>
  <c r="P14" i="1" l="1"/>
  <c r="P15" i="1" l="1"/>
  <c r="P16" i="1" l="1"/>
  <c r="P17" i="1" l="1"/>
  <c r="P18" i="1" l="1"/>
  <c r="P19" i="1" l="1"/>
  <c r="P20" i="1" l="1"/>
  <c r="P21" i="1" l="1"/>
  <c r="P22" i="1" l="1"/>
  <c r="P23" i="1" l="1"/>
  <c r="P24" i="1" l="1"/>
  <c r="P25" i="1" l="1"/>
  <c r="P26" i="1" l="1"/>
  <c r="P27" i="1" l="1"/>
  <c r="P28" i="1" l="1"/>
  <c r="P29" i="1" l="1"/>
  <c r="O3" i="1"/>
  <c r="O4" i="1"/>
  <c r="O5" i="1"/>
  <c r="O6" i="1"/>
  <c r="O7" i="1"/>
  <c r="O8" i="1"/>
  <c r="O9" i="1"/>
  <c r="O10" i="1"/>
  <c r="O11" i="1"/>
  <c r="O12" i="1"/>
  <c r="P30" i="1" l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P134" i="1" s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P200" i="1" s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P266" i="1" s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P332" i="1" s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P398" i="1" s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P464" i="1" s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78" i="1"/>
  <c r="O79" i="1"/>
  <c r="O80" i="1"/>
  <c r="O81" i="1"/>
  <c r="O82" i="1"/>
  <c r="O83" i="1"/>
  <c r="O84" i="1"/>
  <c r="O85" i="1"/>
  <c r="O86" i="1"/>
  <c r="O87" i="1"/>
  <c r="P399" i="1" l="1"/>
  <c r="P135" i="1"/>
  <c r="P333" i="1"/>
  <c r="P267" i="1"/>
  <c r="P465" i="1"/>
  <c r="P201" i="1"/>
  <c r="P31" i="1"/>
  <c r="O88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P68" i="1" s="1"/>
  <c r="O69" i="1"/>
  <c r="O70" i="1"/>
  <c r="O71" i="1"/>
  <c r="O72" i="1"/>
  <c r="O73" i="1"/>
  <c r="O74" i="1"/>
  <c r="O75" i="1"/>
  <c r="O76" i="1"/>
  <c r="O77" i="1"/>
  <c r="P268" i="1" l="1"/>
  <c r="P32" i="1"/>
  <c r="P334" i="1"/>
  <c r="P69" i="1"/>
  <c r="P202" i="1"/>
  <c r="P136" i="1"/>
  <c r="P466" i="1"/>
  <c r="P400" i="1"/>
  <c r="P70" i="1" l="1"/>
  <c r="P33" i="1"/>
  <c r="P401" i="1"/>
  <c r="P335" i="1"/>
  <c r="P467" i="1"/>
  <c r="P137" i="1"/>
  <c r="P203" i="1"/>
  <c r="P269" i="1"/>
  <c r="P270" i="1" l="1"/>
  <c r="P138" i="1"/>
  <c r="P336" i="1"/>
  <c r="P402" i="1"/>
  <c r="P204" i="1"/>
  <c r="P34" i="1"/>
  <c r="P468" i="1"/>
  <c r="P71" i="1"/>
  <c r="P72" i="1" l="1"/>
  <c r="P35" i="1"/>
  <c r="P337" i="1"/>
  <c r="P403" i="1"/>
  <c r="P469" i="1"/>
  <c r="P139" i="1"/>
  <c r="P205" i="1"/>
  <c r="P271" i="1"/>
  <c r="P140" i="1" l="1"/>
  <c r="P404" i="1"/>
  <c r="P338" i="1"/>
  <c r="P272" i="1"/>
  <c r="P206" i="1"/>
  <c r="P36" i="1"/>
  <c r="P470" i="1"/>
  <c r="P73" i="1"/>
  <c r="P74" i="1" l="1"/>
  <c r="P339" i="1"/>
  <c r="P37" i="1"/>
  <c r="P273" i="1"/>
  <c r="P471" i="1"/>
  <c r="P405" i="1"/>
  <c r="P207" i="1"/>
  <c r="P141" i="1"/>
  <c r="P142" i="1" l="1"/>
  <c r="P340" i="1"/>
  <c r="P274" i="1"/>
  <c r="P208" i="1"/>
  <c r="P38" i="1"/>
  <c r="P406" i="1"/>
  <c r="P472" i="1"/>
  <c r="P75" i="1"/>
  <c r="P76" i="1" l="1"/>
  <c r="P473" i="1"/>
  <c r="P341" i="1"/>
  <c r="P209" i="1"/>
  <c r="P275" i="1"/>
  <c r="P407" i="1"/>
  <c r="P39" i="1"/>
  <c r="P143" i="1"/>
  <c r="P144" i="1" l="1"/>
  <c r="P210" i="1"/>
  <c r="P408" i="1"/>
  <c r="P40" i="1"/>
  <c r="P342" i="1"/>
  <c r="P474" i="1"/>
  <c r="P276" i="1"/>
  <c r="P77" i="1"/>
  <c r="P475" i="1" l="1"/>
  <c r="P41" i="1"/>
  <c r="P409" i="1"/>
  <c r="P78" i="1"/>
  <c r="P277" i="1"/>
  <c r="P211" i="1"/>
  <c r="P343" i="1"/>
  <c r="P145" i="1"/>
  <c r="P79" i="1" l="1"/>
  <c r="P212" i="1"/>
  <c r="P410" i="1"/>
  <c r="P146" i="1"/>
  <c r="P344" i="1"/>
  <c r="P42" i="1"/>
  <c r="P278" i="1"/>
  <c r="P476" i="1"/>
  <c r="P477" i="1" l="1"/>
  <c r="P213" i="1"/>
  <c r="P411" i="1"/>
  <c r="P147" i="1"/>
  <c r="P279" i="1"/>
  <c r="P43" i="1"/>
  <c r="P345" i="1"/>
  <c r="P80" i="1"/>
  <c r="P81" i="1" l="1"/>
  <c r="P148" i="1"/>
  <c r="P346" i="1"/>
  <c r="P44" i="1"/>
  <c r="P412" i="1"/>
  <c r="P214" i="1"/>
  <c r="P280" i="1"/>
  <c r="P478" i="1"/>
  <c r="P479" i="1" l="1"/>
  <c r="P45" i="1"/>
  <c r="P215" i="1"/>
  <c r="P347" i="1"/>
  <c r="P281" i="1"/>
  <c r="P149" i="1"/>
  <c r="P413" i="1"/>
  <c r="P82" i="1"/>
  <c r="P348" i="1" l="1"/>
  <c r="P150" i="1"/>
  <c r="P83" i="1"/>
  <c r="P414" i="1"/>
  <c r="P216" i="1"/>
  <c r="P46" i="1"/>
  <c r="P282" i="1"/>
  <c r="P480" i="1"/>
  <c r="P415" i="1" l="1"/>
  <c r="P283" i="1"/>
  <c r="P151" i="1"/>
  <c r="P481" i="1"/>
  <c r="P84" i="1"/>
  <c r="P47" i="1"/>
  <c r="P217" i="1"/>
  <c r="P349" i="1"/>
  <c r="P350" i="1" l="1"/>
  <c r="P48" i="1"/>
  <c r="P482" i="1"/>
  <c r="P218" i="1"/>
  <c r="P152" i="1"/>
  <c r="P284" i="1"/>
  <c r="P85" i="1"/>
  <c r="P416" i="1"/>
  <c r="P417" i="1" l="1"/>
  <c r="P49" i="1"/>
  <c r="P219" i="1"/>
  <c r="P86" i="1"/>
  <c r="P483" i="1"/>
  <c r="P285" i="1"/>
  <c r="P153" i="1"/>
  <c r="P351" i="1"/>
  <c r="P87" i="1" l="1"/>
  <c r="P286" i="1"/>
  <c r="P220" i="1"/>
  <c r="P352" i="1"/>
  <c r="P154" i="1"/>
  <c r="P50" i="1"/>
  <c r="P484" i="1"/>
  <c r="P418" i="1"/>
  <c r="P419" i="1" l="1"/>
  <c r="P221" i="1"/>
  <c r="P353" i="1"/>
  <c r="P51" i="1"/>
  <c r="P485" i="1"/>
  <c r="P287" i="1"/>
  <c r="P155" i="1"/>
  <c r="P88" i="1"/>
  <c r="P89" i="1" l="1"/>
  <c r="P288" i="1"/>
  <c r="P52" i="1"/>
  <c r="P354" i="1"/>
  <c r="P156" i="1"/>
  <c r="P222" i="1"/>
  <c r="P486" i="1"/>
  <c r="P420" i="1"/>
  <c r="P355" i="1" l="1"/>
  <c r="P223" i="1"/>
  <c r="P421" i="1"/>
  <c r="P487" i="1"/>
  <c r="P53" i="1"/>
  <c r="P289" i="1"/>
  <c r="P157" i="1"/>
  <c r="P90" i="1"/>
  <c r="P91" i="1" l="1"/>
  <c r="P224" i="1"/>
  <c r="P488" i="1"/>
  <c r="P422" i="1"/>
  <c r="P158" i="1"/>
  <c r="P290" i="1"/>
  <c r="P54" i="1"/>
  <c r="P356" i="1"/>
  <c r="P423" i="1" l="1"/>
  <c r="P291" i="1"/>
  <c r="P357" i="1"/>
  <c r="P55" i="1"/>
  <c r="P489" i="1"/>
  <c r="P225" i="1"/>
  <c r="P159" i="1"/>
  <c r="P92" i="1"/>
  <c r="P56" i="1" l="1"/>
  <c r="P93" i="1"/>
  <c r="P160" i="1"/>
  <c r="P226" i="1"/>
  <c r="P358" i="1"/>
  <c r="P292" i="1"/>
  <c r="P490" i="1"/>
  <c r="P424" i="1"/>
  <c r="P425" i="1" l="1"/>
  <c r="P293" i="1"/>
  <c r="P227" i="1"/>
  <c r="P491" i="1"/>
  <c r="P161" i="1"/>
  <c r="P94" i="1"/>
  <c r="P359" i="1"/>
  <c r="P57" i="1"/>
  <c r="P492" i="1" l="1"/>
  <c r="P294" i="1"/>
  <c r="P58" i="1"/>
  <c r="P228" i="1"/>
  <c r="P360" i="1"/>
  <c r="P95" i="1"/>
  <c r="P162" i="1"/>
  <c r="P426" i="1"/>
  <c r="P427" i="1" l="1"/>
  <c r="P96" i="1"/>
  <c r="P229" i="1"/>
  <c r="P59" i="1"/>
  <c r="P163" i="1"/>
  <c r="P295" i="1"/>
  <c r="P361" i="1"/>
  <c r="P493" i="1"/>
  <c r="P60" i="1" l="1"/>
  <c r="P296" i="1"/>
  <c r="P230" i="1"/>
  <c r="P494" i="1"/>
  <c r="P362" i="1"/>
  <c r="P97" i="1"/>
  <c r="P164" i="1"/>
  <c r="P428" i="1"/>
  <c r="P495" i="1" l="1"/>
  <c r="P98" i="1"/>
  <c r="P165" i="1"/>
  <c r="P429" i="1"/>
  <c r="P231" i="1"/>
  <c r="P297" i="1"/>
  <c r="P363" i="1"/>
  <c r="P61" i="1"/>
  <c r="P62" i="1" l="1"/>
  <c r="P99" i="1"/>
  <c r="P430" i="1"/>
  <c r="P166" i="1"/>
  <c r="P364" i="1"/>
  <c r="P298" i="1"/>
  <c r="P232" i="1"/>
  <c r="P496" i="1"/>
  <c r="P167" i="1" l="1"/>
  <c r="P233" i="1"/>
  <c r="P497" i="1"/>
  <c r="P431" i="1"/>
  <c r="P299" i="1"/>
  <c r="P100" i="1"/>
  <c r="P365" i="1"/>
  <c r="P63" i="1"/>
  <c r="P432" i="1" l="1"/>
  <c r="P234" i="1"/>
  <c r="P366" i="1"/>
  <c r="P64" i="1"/>
  <c r="P498" i="1"/>
  <c r="P101" i="1"/>
  <c r="P300" i="1"/>
  <c r="P168" i="1"/>
  <c r="P65" i="1" l="1"/>
  <c r="P102" i="1"/>
  <c r="P169" i="1"/>
  <c r="P301" i="1"/>
  <c r="P367" i="1"/>
  <c r="P235" i="1"/>
  <c r="P499" i="1"/>
  <c r="P433" i="1"/>
  <c r="P434" i="1" l="1"/>
  <c r="P236" i="1"/>
  <c r="P302" i="1"/>
  <c r="P500" i="1"/>
  <c r="P170" i="1"/>
  <c r="P103" i="1"/>
  <c r="P368" i="1"/>
  <c r="P66" i="1"/>
  <c r="P501" i="1" l="1"/>
  <c r="P104" i="1"/>
  <c r="P369" i="1"/>
  <c r="P67" i="1"/>
  <c r="P303" i="1"/>
  <c r="P237" i="1"/>
  <c r="P171" i="1"/>
  <c r="P435" i="1"/>
  <c r="P105" i="1" l="1"/>
  <c r="P436" i="1"/>
  <c r="P172" i="1"/>
  <c r="P370" i="1"/>
  <c r="P238" i="1"/>
  <c r="P304" i="1"/>
  <c r="P502" i="1"/>
  <c r="P305" i="1" l="1"/>
  <c r="P371" i="1"/>
  <c r="P503" i="1"/>
  <c r="P173" i="1"/>
  <c r="P437" i="1"/>
  <c r="P239" i="1"/>
  <c r="P106" i="1"/>
  <c r="P174" i="1" l="1"/>
  <c r="P240" i="1"/>
  <c r="P107" i="1"/>
  <c r="P504" i="1"/>
  <c r="P372" i="1"/>
  <c r="P438" i="1"/>
  <c r="P306" i="1"/>
  <c r="P439" i="1" l="1"/>
  <c r="P307" i="1"/>
  <c r="P505" i="1"/>
  <c r="P108" i="1"/>
  <c r="P241" i="1"/>
  <c r="P373" i="1"/>
  <c r="P175" i="1"/>
  <c r="P308" i="1" l="1"/>
  <c r="P176" i="1"/>
  <c r="P109" i="1"/>
  <c r="P506" i="1"/>
  <c r="P374" i="1"/>
  <c r="P242" i="1"/>
  <c r="P440" i="1"/>
  <c r="P507" i="1" l="1"/>
  <c r="P243" i="1"/>
  <c r="P441" i="1"/>
  <c r="P110" i="1"/>
  <c r="P177" i="1"/>
  <c r="P375" i="1"/>
  <c r="P309" i="1"/>
  <c r="P310" i="1" l="1"/>
  <c r="P244" i="1"/>
  <c r="P111" i="1"/>
  <c r="P442" i="1"/>
  <c r="P376" i="1"/>
  <c r="P178" i="1"/>
  <c r="P508" i="1"/>
  <c r="P509" i="1" l="1"/>
  <c r="P245" i="1"/>
  <c r="P443" i="1"/>
  <c r="P112" i="1"/>
  <c r="P179" i="1"/>
  <c r="P377" i="1"/>
  <c r="P311" i="1"/>
  <c r="P113" i="1" l="1"/>
  <c r="P378" i="1"/>
  <c r="P444" i="1"/>
  <c r="P312" i="1"/>
  <c r="P246" i="1"/>
  <c r="P180" i="1"/>
  <c r="P510" i="1"/>
  <c r="P511" i="1" l="1"/>
  <c r="P313" i="1"/>
  <c r="P379" i="1"/>
  <c r="P445" i="1"/>
  <c r="P181" i="1"/>
  <c r="P247" i="1"/>
  <c r="P114" i="1"/>
  <c r="P248" i="1" l="1"/>
  <c r="P115" i="1"/>
  <c r="P446" i="1"/>
  <c r="P380" i="1"/>
  <c r="P314" i="1"/>
  <c r="P182" i="1"/>
  <c r="P512" i="1"/>
  <c r="P183" i="1" l="1"/>
  <c r="P381" i="1"/>
  <c r="P447" i="1"/>
  <c r="P513" i="1"/>
  <c r="P116" i="1"/>
  <c r="P315" i="1"/>
  <c r="P249" i="1"/>
  <c r="P514" i="1" l="1"/>
  <c r="P316" i="1"/>
  <c r="P448" i="1"/>
  <c r="P250" i="1"/>
  <c r="P382" i="1"/>
  <c r="P117" i="1"/>
  <c r="P184" i="1"/>
  <c r="P251" i="1" l="1"/>
  <c r="P118" i="1"/>
  <c r="P185" i="1"/>
  <c r="P449" i="1"/>
  <c r="P317" i="1"/>
  <c r="P383" i="1"/>
  <c r="P515" i="1"/>
  <c r="P450" i="1" l="1"/>
  <c r="P119" i="1"/>
  <c r="P186" i="1"/>
  <c r="P516" i="1"/>
  <c r="P384" i="1"/>
  <c r="P318" i="1"/>
  <c r="P252" i="1"/>
  <c r="P187" i="1" l="1"/>
  <c r="P253" i="1"/>
  <c r="P319" i="1"/>
  <c r="P517" i="1"/>
  <c r="P120" i="1"/>
  <c r="P385" i="1"/>
  <c r="P451" i="1"/>
  <c r="P386" i="1" l="1"/>
  <c r="P452" i="1"/>
  <c r="P518" i="1"/>
  <c r="P320" i="1"/>
  <c r="P254" i="1"/>
  <c r="P121" i="1"/>
  <c r="P188" i="1"/>
  <c r="P122" i="1" l="1"/>
  <c r="P519" i="1"/>
  <c r="P321" i="1"/>
  <c r="P189" i="1"/>
  <c r="P453" i="1"/>
  <c r="P255" i="1"/>
  <c r="P387" i="1"/>
  <c r="P520" i="1" l="1"/>
  <c r="P322" i="1"/>
  <c r="P190" i="1"/>
  <c r="P388" i="1"/>
  <c r="P256" i="1"/>
  <c r="P454" i="1"/>
  <c r="P123" i="1"/>
  <c r="P455" i="1" l="1"/>
  <c r="P389" i="1"/>
  <c r="P191" i="1"/>
  <c r="P124" i="1"/>
  <c r="P323" i="1"/>
  <c r="P257" i="1"/>
  <c r="P521" i="1"/>
  <c r="P125" i="1" l="1"/>
  <c r="P258" i="1"/>
  <c r="P522" i="1"/>
  <c r="P192" i="1"/>
  <c r="P390" i="1"/>
  <c r="P324" i="1"/>
  <c r="P456" i="1"/>
  <c r="P193" i="1" l="1"/>
  <c r="P325" i="1"/>
  <c r="P457" i="1"/>
  <c r="P523" i="1"/>
  <c r="P259" i="1"/>
  <c r="P391" i="1"/>
  <c r="P126" i="1"/>
  <c r="P524" i="1" l="1"/>
  <c r="P392" i="1"/>
  <c r="P127" i="1"/>
  <c r="P458" i="1"/>
  <c r="P326" i="1"/>
  <c r="P260" i="1"/>
  <c r="P194" i="1"/>
  <c r="P459" i="1" l="1"/>
  <c r="P261" i="1"/>
  <c r="P195" i="1"/>
  <c r="P128" i="1"/>
  <c r="P393" i="1"/>
  <c r="P327" i="1"/>
  <c r="P525" i="1"/>
  <c r="P129" i="1" l="1"/>
  <c r="P262" i="1"/>
  <c r="P196" i="1"/>
  <c r="P526" i="1"/>
  <c r="P328" i="1"/>
  <c r="P394" i="1"/>
  <c r="P460" i="1"/>
  <c r="P461" i="1" l="1"/>
  <c r="P395" i="1"/>
  <c r="P527" i="1"/>
  <c r="P197" i="1"/>
  <c r="P263" i="1"/>
  <c r="P329" i="1"/>
  <c r="P130" i="1"/>
  <c r="P198" i="1" l="1"/>
  <c r="P330" i="1"/>
  <c r="P528" i="1"/>
  <c r="P131" i="1"/>
  <c r="P396" i="1"/>
  <c r="P264" i="1"/>
  <c r="P462" i="1"/>
  <c r="P265" i="1" l="1"/>
  <c r="P132" i="1"/>
  <c r="P529" i="1"/>
  <c r="P463" i="1"/>
  <c r="P331" i="1"/>
  <c r="P397" i="1"/>
  <c r="P199" i="1"/>
  <c r="P133" i="1" l="1"/>
</calcChain>
</file>

<file path=xl/sharedStrings.xml><?xml version="1.0" encoding="utf-8"?>
<sst xmlns="http://schemas.openxmlformats.org/spreadsheetml/2006/main" count="1301" uniqueCount="40">
  <si>
    <t>Alder</t>
  </si>
  <si>
    <t>Køn</t>
  </si>
  <si>
    <t>År</t>
  </si>
  <si>
    <t>Uddannelse</t>
  </si>
  <si>
    <t>Andel overlevet</t>
  </si>
  <si>
    <t>Andel overlevet på FP (nov status)</t>
  </si>
  <si>
    <t>Andel overlevet på FØP (nov status)</t>
  </si>
  <si>
    <t>Andel overlevet på efterløn (nov status)</t>
  </si>
  <si>
    <t>Andel overlevet uden for arbejdsmarkedet (nov status)</t>
  </si>
  <si>
    <t>Andel overlevet på arbejdsmarkedet (nov status)</t>
  </si>
  <si>
    <t>Andel overlevet i beskæftigelse (nov status)</t>
  </si>
  <si>
    <t>Mand</t>
  </si>
  <si>
    <t>Ufaglært</t>
  </si>
  <si>
    <t>Faglært</t>
  </si>
  <si>
    <t>KVU/MVU</t>
  </si>
  <si>
    <t>LVU</t>
  </si>
  <si>
    <t>Kvinde</t>
  </si>
  <si>
    <t>Andel døde</t>
  </si>
  <si>
    <t>Akkummuleret overlevelst</t>
  </si>
  <si>
    <t>survive_calc_pension_soc</t>
  </si>
  <si>
    <t>survive_calc_tidlpens_soc</t>
  </si>
  <si>
    <t>survive_calc_seniorpens_soc</t>
  </si>
  <si>
    <t>Andel der dør</t>
  </si>
  <si>
    <t xml:space="preserve">Andel døde, blandt 40-årige </t>
  </si>
  <si>
    <t>Gennemsnit</t>
  </si>
  <si>
    <t>Median</t>
  </si>
  <si>
    <t>P10</t>
  </si>
  <si>
    <t>P20</t>
  </si>
  <si>
    <t>P80</t>
  </si>
  <si>
    <t>P90</t>
  </si>
  <si>
    <t>Medioficeret</t>
  </si>
  <si>
    <t>Finder det første index under 10 percentil</t>
  </si>
  <si>
    <t>tælleren: Finder det næste, som er over og trække 10 percentil fra</t>
  </si>
  <si>
    <t>Find værdien for cdf og træk percentil fra</t>
  </si>
  <si>
    <t>Find værdien næste i cdf og træk percentil fra</t>
  </si>
  <si>
    <t>Forskel mellem værdi ved percentil</t>
  </si>
  <si>
    <t>Med andre ord:</t>
  </si>
  <si>
    <t>Find basen</t>
  </si>
  <si>
    <t>Lægger stigningen i mellem percentilen til næste cdf</t>
  </si>
  <si>
    <t>Andet led skal skaleres med skridtets størrelse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</si>
</sst>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0"/>
    <numFmt numFmtId="166" formatCode="0.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wrapText="1"/>
    </xf>
    <xf numFmtId="1" fontId="0" fillId="0" borderId="0" xfId="0" applyNumberFormat="1" applyBorder="1"/>
    <xf numFmtId="1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4" fontId="0" fillId="0" borderId="0" xfId="0" applyNumberFormat="1" applyBorder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.xml"/><Relationship Id="rId1" Type="http://schemas.openxmlformats.org/officeDocument/2006/relationships/themeOverride" Target="../theme/themeOverrid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3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4.xml"/><Relationship Id="rId1" Type="http://schemas.openxmlformats.org/officeDocument/2006/relationships/themeOverride" Target="../theme/themeOverride3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5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6.xml"/><Relationship Id="rId1" Type="http://schemas.openxmlformats.org/officeDocument/2006/relationships/themeOverride" Target="../theme/themeOverride5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xMode val="edge"/>
          <c:yMode val="edge"/>
          <c:x val="0"/>
          <c:y val="7.7534345183709649E-2"/>
          <c:w val="1"/>
          <c:h val="0.82859570707070707"/>
        </c:manualLayout>
      </c:layout>
      <c:lineChart>
        <c:grouping val="standard"/>
        <c:varyColors val="0"/>
        <c:ser>
          <c:idx val="0"/>
          <c:order val="0"/>
          <c:tx>
            <c:strRef>
              <c:f>'Restlevetid ved 40 år'!$Q$3:$Q$4</c:f>
              <c:strCache>
                <c:ptCount val="2"/>
                <c:pt idx="0">
                  <c:v>Mand</c:v>
                </c:pt>
                <c:pt idx="1">
                  <c:v>Ufaglært</c:v>
                </c:pt>
              </c:strCache>
            </c:strRef>
          </c:tx>
          <c:spPr>
            <a:ln w="28575" cap="rnd">
              <a:solidFill>
                <a:srgbClr val="3B5463"/>
              </a:solidFill>
              <a:round/>
            </a:ln>
          </c:spPr>
          <c:marker>
            <c:symbol val="none"/>
          </c:marker>
          <c:cat>
            <c:numRef>
              <c:f>'Restlevetid ved 40 år'!$P$5:$P$70</c:f>
              <c:numCache>
                <c:formatCode>0</c:formatCode>
                <c:ptCount val="66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57</c:v>
                </c:pt>
                <c:pt idx="18">
                  <c:v>58</c:v>
                </c:pt>
                <c:pt idx="19">
                  <c:v>59</c:v>
                </c:pt>
                <c:pt idx="20">
                  <c:v>60</c:v>
                </c:pt>
                <c:pt idx="21">
                  <c:v>61</c:v>
                </c:pt>
                <c:pt idx="22">
                  <c:v>62</c:v>
                </c:pt>
                <c:pt idx="23">
                  <c:v>63</c:v>
                </c:pt>
                <c:pt idx="24">
                  <c:v>64</c:v>
                </c:pt>
                <c:pt idx="25">
                  <c:v>65</c:v>
                </c:pt>
                <c:pt idx="26">
                  <c:v>66</c:v>
                </c:pt>
                <c:pt idx="27">
                  <c:v>67</c:v>
                </c:pt>
                <c:pt idx="28">
                  <c:v>68</c:v>
                </c:pt>
                <c:pt idx="29">
                  <c:v>69</c:v>
                </c:pt>
                <c:pt idx="30">
                  <c:v>70</c:v>
                </c:pt>
                <c:pt idx="31">
                  <c:v>71</c:v>
                </c:pt>
                <c:pt idx="32">
                  <c:v>72</c:v>
                </c:pt>
                <c:pt idx="33">
                  <c:v>73</c:v>
                </c:pt>
                <c:pt idx="34">
                  <c:v>74</c:v>
                </c:pt>
                <c:pt idx="35">
                  <c:v>75</c:v>
                </c:pt>
                <c:pt idx="36">
                  <c:v>76</c:v>
                </c:pt>
                <c:pt idx="37">
                  <c:v>77</c:v>
                </c:pt>
                <c:pt idx="38">
                  <c:v>78</c:v>
                </c:pt>
                <c:pt idx="39">
                  <c:v>79</c:v>
                </c:pt>
                <c:pt idx="40">
                  <c:v>80</c:v>
                </c:pt>
                <c:pt idx="41">
                  <c:v>81</c:v>
                </c:pt>
                <c:pt idx="42">
                  <c:v>82</c:v>
                </c:pt>
                <c:pt idx="43">
                  <c:v>83</c:v>
                </c:pt>
                <c:pt idx="44">
                  <c:v>84</c:v>
                </c:pt>
                <c:pt idx="45">
                  <c:v>85</c:v>
                </c:pt>
                <c:pt idx="46">
                  <c:v>86</c:v>
                </c:pt>
                <c:pt idx="47">
                  <c:v>87</c:v>
                </c:pt>
                <c:pt idx="48">
                  <c:v>88</c:v>
                </c:pt>
                <c:pt idx="49">
                  <c:v>89</c:v>
                </c:pt>
                <c:pt idx="50">
                  <c:v>90</c:v>
                </c:pt>
                <c:pt idx="51">
                  <c:v>91</c:v>
                </c:pt>
                <c:pt idx="52">
                  <c:v>92</c:v>
                </c:pt>
                <c:pt idx="53">
                  <c:v>93</c:v>
                </c:pt>
                <c:pt idx="54">
                  <c:v>94</c:v>
                </c:pt>
                <c:pt idx="55">
                  <c:v>95</c:v>
                </c:pt>
                <c:pt idx="56">
                  <c:v>96</c:v>
                </c:pt>
                <c:pt idx="57">
                  <c:v>97</c:v>
                </c:pt>
                <c:pt idx="58">
                  <c:v>98</c:v>
                </c:pt>
                <c:pt idx="59">
                  <c:v>99</c:v>
                </c:pt>
                <c:pt idx="60">
                  <c:v>100</c:v>
                </c:pt>
                <c:pt idx="61">
                  <c:v>101</c:v>
                </c:pt>
                <c:pt idx="62">
                  <c:v>102</c:v>
                </c:pt>
                <c:pt idx="63">
                  <c:v>103</c:v>
                </c:pt>
                <c:pt idx="64">
                  <c:v>104</c:v>
                </c:pt>
                <c:pt idx="65">
                  <c:v>105</c:v>
                </c:pt>
              </c:numCache>
            </c:numRef>
          </c:cat>
          <c:val>
            <c:numRef>
              <c:f>'Restlevetid ved 40 år'!$Q$5:$Q$70</c:f>
              <c:numCache>
                <c:formatCode>General</c:formatCode>
                <c:ptCount val="66"/>
                <c:pt idx="0">
                  <c:v>0.18699999999999273</c:v>
                </c:pt>
                <c:pt idx="1">
                  <c:v>0.21999999999999797</c:v>
                </c:pt>
                <c:pt idx="2">
                  <c:v>0.29099999999999682</c:v>
                </c:pt>
                <c:pt idx="3">
                  <c:v>0.34899999999999931</c:v>
                </c:pt>
                <c:pt idx="4">
                  <c:v>0.35200000000000786</c:v>
                </c:pt>
                <c:pt idx="5">
                  <c:v>0.33400000000000096</c:v>
                </c:pt>
                <c:pt idx="6">
                  <c:v>0.34299999999999331</c:v>
                </c:pt>
                <c:pt idx="7">
                  <c:v>0.35399999999999876</c:v>
                </c:pt>
                <c:pt idx="8">
                  <c:v>0.39400000000000546</c:v>
                </c:pt>
                <c:pt idx="9">
                  <c:v>0.4090000000000038</c:v>
                </c:pt>
                <c:pt idx="10">
                  <c:v>0.40799999999999725</c:v>
                </c:pt>
                <c:pt idx="11">
                  <c:v>0.42999999999999705</c:v>
                </c:pt>
                <c:pt idx="12">
                  <c:v>0.4750000000000032</c:v>
                </c:pt>
                <c:pt idx="13">
                  <c:v>0.55899999999999839</c:v>
                </c:pt>
                <c:pt idx="14">
                  <c:v>0.65499999999999448</c:v>
                </c:pt>
                <c:pt idx="15">
                  <c:v>0.76900000000000857</c:v>
                </c:pt>
                <c:pt idx="16">
                  <c:v>0.80299999999999816</c:v>
                </c:pt>
                <c:pt idx="17">
                  <c:v>0.81200000000000161</c:v>
                </c:pt>
                <c:pt idx="18">
                  <c:v>0.8939999999999948</c:v>
                </c:pt>
                <c:pt idx="19">
                  <c:v>1.0070000000000023</c:v>
                </c:pt>
                <c:pt idx="20">
                  <c:v>1.0789999999999966</c:v>
                </c:pt>
                <c:pt idx="21">
                  <c:v>1.1140000000000039</c:v>
                </c:pt>
                <c:pt idx="22">
                  <c:v>1.2360000000000038</c:v>
                </c:pt>
                <c:pt idx="23">
                  <c:v>1.3729999999999909</c:v>
                </c:pt>
                <c:pt idx="24">
                  <c:v>1.4470000000000094</c:v>
                </c:pt>
                <c:pt idx="25">
                  <c:v>1.5660000000000007</c:v>
                </c:pt>
                <c:pt idx="26">
                  <c:v>1.6829999999999901</c:v>
                </c:pt>
                <c:pt idx="27">
                  <c:v>1.7780000000000018</c:v>
                </c:pt>
                <c:pt idx="28">
                  <c:v>1.8950000000000022</c:v>
                </c:pt>
                <c:pt idx="29">
                  <c:v>2.0990000000000064</c:v>
                </c:pt>
                <c:pt idx="30">
                  <c:v>2.2839999999999971</c:v>
                </c:pt>
                <c:pt idx="31">
                  <c:v>2.3449999999999971</c:v>
                </c:pt>
                <c:pt idx="32">
                  <c:v>2.3100000000000009</c:v>
                </c:pt>
                <c:pt idx="33">
                  <c:v>2.3959999999999981</c:v>
                </c:pt>
                <c:pt idx="34">
                  <c:v>2.4780000000000024</c:v>
                </c:pt>
                <c:pt idx="35">
                  <c:v>2.517999999999998</c:v>
                </c:pt>
                <c:pt idx="36">
                  <c:v>2.5760000000000005</c:v>
                </c:pt>
                <c:pt idx="37">
                  <c:v>2.7469999999999994</c:v>
                </c:pt>
                <c:pt idx="38">
                  <c:v>2.9190000000000049</c:v>
                </c:pt>
                <c:pt idx="39">
                  <c:v>3.0489999999999906</c:v>
                </c:pt>
                <c:pt idx="40">
                  <c:v>3.1260000000000066</c:v>
                </c:pt>
                <c:pt idx="41">
                  <c:v>3.1940000000000079</c:v>
                </c:pt>
                <c:pt idx="42">
                  <c:v>3.4049999999999914</c:v>
                </c:pt>
                <c:pt idx="43">
                  <c:v>3.4229999999999983</c:v>
                </c:pt>
                <c:pt idx="44">
                  <c:v>3.3860000000000001</c:v>
                </c:pt>
                <c:pt idx="45">
                  <c:v>3.4129999999999994</c:v>
                </c:pt>
                <c:pt idx="46">
                  <c:v>3.4830000000000139</c:v>
                </c:pt>
                <c:pt idx="47">
                  <c:v>3.5509999999999931</c:v>
                </c:pt>
                <c:pt idx="48">
                  <c:v>3.4359999999999946</c:v>
                </c:pt>
                <c:pt idx="49">
                  <c:v>3.2280000000000086</c:v>
                </c:pt>
                <c:pt idx="50">
                  <c:v>3.0079999999999996</c:v>
                </c:pt>
                <c:pt idx="51">
                  <c:v>2.7240000000000042</c:v>
                </c:pt>
                <c:pt idx="52">
                  <c:v>2.3279999999999967</c:v>
                </c:pt>
                <c:pt idx="53">
                  <c:v>1.8909999999999982</c:v>
                </c:pt>
                <c:pt idx="54">
                  <c:v>1.5639999999999987</c:v>
                </c:pt>
                <c:pt idx="55">
                  <c:v>1.1959999999999971</c:v>
                </c:pt>
                <c:pt idx="56">
                  <c:v>0.82100000000000506</c:v>
                </c:pt>
                <c:pt idx="57">
                  <c:v>0.66399999999999793</c:v>
                </c:pt>
                <c:pt idx="58">
                  <c:v>0.4750000000000032</c:v>
                </c:pt>
                <c:pt idx="59">
                  <c:v>0.29700000000000282</c:v>
                </c:pt>
                <c:pt idx="60">
                  <c:v>0.16899999999999693</c:v>
                </c:pt>
                <c:pt idx="61">
                  <c:v>0.11499999999999844</c:v>
                </c:pt>
                <c:pt idx="62">
                  <c:v>8.2000000000004292E-2</c:v>
                </c:pt>
                <c:pt idx="63">
                  <c:v>5.0999999999989942E-2</c:v>
                </c:pt>
                <c:pt idx="64">
                  <c:v>2.00000000000089E-2</c:v>
                </c:pt>
                <c:pt idx="65">
                  <c:v>1.2999999999996348E-2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3D-46CD-9D27-121A51A47652}"/>
            </c:ext>
          </c:extLst>
        </c:ser>
        <c:ser>
          <c:idx val="1"/>
          <c:order val="1"/>
          <c:tx>
            <c:strRef>
              <c:f>'Restlevetid ved 40 år'!$R$3:$R$4</c:f>
              <c:strCache>
                <c:ptCount val="2"/>
                <c:pt idx="0">
                  <c:v>Mand</c:v>
                </c:pt>
                <c:pt idx="1">
                  <c:v>Faglært</c:v>
                </c:pt>
              </c:strCache>
            </c:strRef>
          </c:tx>
          <c:spPr>
            <a:ln w="28575" cap="rnd">
              <a:solidFill>
                <a:srgbClr val="ED5E66"/>
              </a:solidFill>
              <a:round/>
            </a:ln>
          </c:spPr>
          <c:marker>
            <c:symbol val="none"/>
          </c:marker>
          <c:cat>
            <c:numRef>
              <c:f>'Restlevetid ved 40 år'!$P$5:$P$70</c:f>
              <c:numCache>
                <c:formatCode>0</c:formatCode>
                <c:ptCount val="66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57</c:v>
                </c:pt>
                <c:pt idx="18">
                  <c:v>58</c:v>
                </c:pt>
                <c:pt idx="19">
                  <c:v>59</c:v>
                </c:pt>
                <c:pt idx="20">
                  <c:v>60</c:v>
                </c:pt>
                <c:pt idx="21">
                  <c:v>61</c:v>
                </c:pt>
                <c:pt idx="22">
                  <c:v>62</c:v>
                </c:pt>
                <c:pt idx="23">
                  <c:v>63</c:v>
                </c:pt>
                <c:pt idx="24">
                  <c:v>64</c:v>
                </c:pt>
                <c:pt idx="25">
                  <c:v>65</c:v>
                </c:pt>
                <c:pt idx="26">
                  <c:v>66</c:v>
                </c:pt>
                <c:pt idx="27">
                  <c:v>67</c:v>
                </c:pt>
                <c:pt idx="28">
                  <c:v>68</c:v>
                </c:pt>
                <c:pt idx="29">
                  <c:v>69</c:v>
                </c:pt>
                <c:pt idx="30">
                  <c:v>70</c:v>
                </c:pt>
                <c:pt idx="31">
                  <c:v>71</c:v>
                </c:pt>
                <c:pt idx="32">
                  <c:v>72</c:v>
                </c:pt>
                <c:pt idx="33">
                  <c:v>73</c:v>
                </c:pt>
                <c:pt idx="34">
                  <c:v>74</c:v>
                </c:pt>
                <c:pt idx="35">
                  <c:v>75</c:v>
                </c:pt>
                <c:pt idx="36">
                  <c:v>76</c:v>
                </c:pt>
                <c:pt idx="37">
                  <c:v>77</c:v>
                </c:pt>
                <c:pt idx="38">
                  <c:v>78</c:v>
                </c:pt>
                <c:pt idx="39">
                  <c:v>79</c:v>
                </c:pt>
                <c:pt idx="40">
                  <c:v>80</c:v>
                </c:pt>
                <c:pt idx="41">
                  <c:v>81</c:v>
                </c:pt>
                <c:pt idx="42">
                  <c:v>82</c:v>
                </c:pt>
                <c:pt idx="43">
                  <c:v>83</c:v>
                </c:pt>
                <c:pt idx="44">
                  <c:v>84</c:v>
                </c:pt>
                <c:pt idx="45">
                  <c:v>85</c:v>
                </c:pt>
                <c:pt idx="46">
                  <c:v>86</c:v>
                </c:pt>
                <c:pt idx="47">
                  <c:v>87</c:v>
                </c:pt>
                <c:pt idx="48">
                  <c:v>88</c:v>
                </c:pt>
                <c:pt idx="49">
                  <c:v>89</c:v>
                </c:pt>
                <c:pt idx="50">
                  <c:v>90</c:v>
                </c:pt>
                <c:pt idx="51">
                  <c:v>91</c:v>
                </c:pt>
                <c:pt idx="52">
                  <c:v>92</c:v>
                </c:pt>
                <c:pt idx="53">
                  <c:v>93</c:v>
                </c:pt>
                <c:pt idx="54">
                  <c:v>94</c:v>
                </c:pt>
                <c:pt idx="55">
                  <c:v>95</c:v>
                </c:pt>
                <c:pt idx="56">
                  <c:v>96</c:v>
                </c:pt>
                <c:pt idx="57">
                  <c:v>97</c:v>
                </c:pt>
                <c:pt idx="58">
                  <c:v>98</c:v>
                </c:pt>
                <c:pt idx="59">
                  <c:v>99</c:v>
                </c:pt>
                <c:pt idx="60">
                  <c:v>100</c:v>
                </c:pt>
                <c:pt idx="61">
                  <c:v>101</c:v>
                </c:pt>
                <c:pt idx="62">
                  <c:v>102</c:v>
                </c:pt>
                <c:pt idx="63">
                  <c:v>103</c:v>
                </c:pt>
                <c:pt idx="64">
                  <c:v>104</c:v>
                </c:pt>
                <c:pt idx="65">
                  <c:v>105</c:v>
                </c:pt>
              </c:numCache>
            </c:numRef>
          </c:cat>
          <c:val>
            <c:numRef>
              <c:f>'Restlevetid ved 40 år'!$R$5:$R$70</c:f>
              <c:numCache>
                <c:formatCode>General</c:formatCode>
                <c:ptCount val="66"/>
                <c:pt idx="0">
                  <c:v>7.9999999999991189E-2</c:v>
                </c:pt>
                <c:pt idx="1">
                  <c:v>0.11100000000000554</c:v>
                </c:pt>
                <c:pt idx="2">
                  <c:v>0.12499999999999734</c:v>
                </c:pt>
                <c:pt idx="3">
                  <c:v>0.10999999999999899</c:v>
                </c:pt>
                <c:pt idx="4">
                  <c:v>0.12600000000000389</c:v>
                </c:pt>
                <c:pt idx="5">
                  <c:v>0.14499999999999513</c:v>
                </c:pt>
                <c:pt idx="6">
                  <c:v>0.14699999999999713</c:v>
                </c:pt>
                <c:pt idx="7">
                  <c:v>0.16900000000000803</c:v>
                </c:pt>
                <c:pt idx="8">
                  <c:v>0.19499999999998963</c:v>
                </c:pt>
                <c:pt idx="9">
                  <c:v>0.21500000000000963</c:v>
                </c:pt>
                <c:pt idx="10">
                  <c:v>0.26599999999999957</c:v>
                </c:pt>
                <c:pt idx="11">
                  <c:v>0.26499999999999302</c:v>
                </c:pt>
                <c:pt idx="12">
                  <c:v>0.27900000000000702</c:v>
                </c:pt>
                <c:pt idx="13">
                  <c:v>0.33900000000000041</c:v>
                </c:pt>
                <c:pt idx="14">
                  <c:v>0.35399999999999876</c:v>
                </c:pt>
                <c:pt idx="15">
                  <c:v>0.37599999999999856</c:v>
                </c:pt>
                <c:pt idx="16">
                  <c:v>0.4209999999999936</c:v>
                </c:pt>
                <c:pt idx="17">
                  <c:v>0.48000000000000265</c:v>
                </c:pt>
                <c:pt idx="18">
                  <c:v>0.56800000000000184</c:v>
                </c:pt>
                <c:pt idx="19">
                  <c:v>0.61099999999999488</c:v>
                </c:pt>
                <c:pt idx="20">
                  <c:v>0.68200000000000482</c:v>
                </c:pt>
                <c:pt idx="21">
                  <c:v>0.79000000000000181</c:v>
                </c:pt>
                <c:pt idx="22">
                  <c:v>0.82299999999999596</c:v>
                </c:pt>
                <c:pt idx="23">
                  <c:v>0.92499999999999805</c:v>
                </c:pt>
                <c:pt idx="24">
                  <c:v>1.0030000000000094</c:v>
                </c:pt>
                <c:pt idx="25">
                  <c:v>1.0969999999999924</c:v>
                </c:pt>
                <c:pt idx="26">
                  <c:v>1.3070000000000026</c:v>
                </c:pt>
                <c:pt idx="27">
                  <c:v>1.3959999999999972</c:v>
                </c:pt>
                <c:pt idx="28">
                  <c:v>1.4520000000000088</c:v>
                </c:pt>
                <c:pt idx="29">
                  <c:v>1.5819999999999945</c:v>
                </c:pt>
                <c:pt idx="30">
                  <c:v>1.7549999999999955</c:v>
                </c:pt>
                <c:pt idx="31">
                  <c:v>1.9010000000000082</c:v>
                </c:pt>
                <c:pt idx="32">
                  <c:v>1.9599999999999951</c:v>
                </c:pt>
                <c:pt idx="33">
                  <c:v>2.1299999999999986</c:v>
                </c:pt>
                <c:pt idx="34">
                  <c:v>2.2630000000000039</c:v>
                </c:pt>
                <c:pt idx="35">
                  <c:v>2.4340000000000028</c:v>
                </c:pt>
                <c:pt idx="36">
                  <c:v>2.6909999999999989</c:v>
                </c:pt>
                <c:pt idx="37">
                  <c:v>2.8329999999999966</c:v>
                </c:pt>
                <c:pt idx="38">
                  <c:v>3.0710000000000015</c:v>
                </c:pt>
                <c:pt idx="39">
                  <c:v>3.3399999999999985</c:v>
                </c:pt>
                <c:pt idx="40">
                  <c:v>3.4009999999999985</c:v>
                </c:pt>
                <c:pt idx="41">
                  <c:v>3.5920000000000063</c:v>
                </c:pt>
                <c:pt idx="42">
                  <c:v>3.8229999999999986</c:v>
                </c:pt>
                <c:pt idx="43">
                  <c:v>3.9200000000000013</c:v>
                </c:pt>
                <c:pt idx="44">
                  <c:v>3.9910000000000001</c:v>
                </c:pt>
                <c:pt idx="45">
                  <c:v>4.03</c:v>
                </c:pt>
                <c:pt idx="46">
                  <c:v>4.115000000000002</c:v>
                </c:pt>
                <c:pt idx="47">
                  <c:v>4.0950000000000042</c:v>
                </c:pt>
                <c:pt idx="48">
                  <c:v>4.1039999999999965</c:v>
                </c:pt>
                <c:pt idx="49">
                  <c:v>3.9799999999999947</c:v>
                </c:pt>
                <c:pt idx="50">
                  <c:v>3.6680000000000046</c:v>
                </c:pt>
                <c:pt idx="51">
                  <c:v>3.2279999999999975</c:v>
                </c:pt>
                <c:pt idx="52">
                  <c:v>2.7859999999999996</c:v>
                </c:pt>
                <c:pt idx="53">
                  <c:v>2.6010000000000089</c:v>
                </c:pt>
                <c:pt idx="54">
                  <c:v>2.1769999999999956</c:v>
                </c:pt>
                <c:pt idx="55">
                  <c:v>1.5839999999999965</c:v>
                </c:pt>
                <c:pt idx="56">
                  <c:v>1.319999999999999</c:v>
                </c:pt>
                <c:pt idx="57">
                  <c:v>1.0249999999999981</c:v>
                </c:pt>
                <c:pt idx="58">
                  <c:v>0.63900000000000068</c:v>
                </c:pt>
                <c:pt idx="59">
                  <c:v>0.37200000000000566</c:v>
                </c:pt>
                <c:pt idx="60">
                  <c:v>0.27500000000000302</c:v>
                </c:pt>
                <c:pt idx="61">
                  <c:v>0.25199999999999667</c:v>
                </c:pt>
                <c:pt idx="62">
                  <c:v>0.10099999999999554</c:v>
                </c:pt>
                <c:pt idx="63">
                  <c:v>6.3000000000001943E-2</c:v>
                </c:pt>
                <c:pt idx="64">
                  <c:v>2.4999999999997247E-2</c:v>
                </c:pt>
                <c:pt idx="65">
                  <c:v>1.6000000000004899E-2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3D-46CD-9D27-121A51A47652}"/>
            </c:ext>
          </c:extLst>
        </c:ser>
        <c:ser>
          <c:idx val="2"/>
          <c:order val="2"/>
          <c:tx>
            <c:strRef>
              <c:f>'Restlevetid ved 40 år'!$S$3:$S$4</c:f>
              <c:strCache>
                <c:ptCount val="2"/>
                <c:pt idx="0">
                  <c:v>Mand</c:v>
                </c:pt>
                <c:pt idx="1">
                  <c:v>KVU/MVU</c:v>
                </c:pt>
              </c:strCache>
            </c:strRef>
          </c:tx>
          <c:spPr>
            <a:ln w="28575" cap="rnd">
              <a:solidFill>
                <a:srgbClr val="3DAFD8"/>
              </a:solidFill>
              <a:round/>
            </a:ln>
          </c:spPr>
          <c:marker>
            <c:symbol val="none"/>
          </c:marker>
          <c:cat>
            <c:numRef>
              <c:f>'Restlevetid ved 40 år'!$P$5:$P$70</c:f>
              <c:numCache>
                <c:formatCode>0</c:formatCode>
                <c:ptCount val="66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57</c:v>
                </c:pt>
                <c:pt idx="18">
                  <c:v>58</c:v>
                </c:pt>
                <c:pt idx="19">
                  <c:v>59</c:v>
                </c:pt>
                <c:pt idx="20">
                  <c:v>60</c:v>
                </c:pt>
                <c:pt idx="21">
                  <c:v>61</c:v>
                </c:pt>
                <c:pt idx="22">
                  <c:v>62</c:v>
                </c:pt>
                <c:pt idx="23">
                  <c:v>63</c:v>
                </c:pt>
                <c:pt idx="24">
                  <c:v>64</c:v>
                </c:pt>
                <c:pt idx="25">
                  <c:v>65</c:v>
                </c:pt>
                <c:pt idx="26">
                  <c:v>66</c:v>
                </c:pt>
                <c:pt idx="27">
                  <c:v>67</c:v>
                </c:pt>
                <c:pt idx="28">
                  <c:v>68</c:v>
                </c:pt>
                <c:pt idx="29">
                  <c:v>69</c:v>
                </c:pt>
                <c:pt idx="30">
                  <c:v>70</c:v>
                </c:pt>
                <c:pt idx="31">
                  <c:v>71</c:v>
                </c:pt>
                <c:pt idx="32">
                  <c:v>72</c:v>
                </c:pt>
                <c:pt idx="33">
                  <c:v>73</c:v>
                </c:pt>
                <c:pt idx="34">
                  <c:v>74</c:v>
                </c:pt>
                <c:pt idx="35">
                  <c:v>75</c:v>
                </c:pt>
                <c:pt idx="36">
                  <c:v>76</c:v>
                </c:pt>
                <c:pt idx="37">
                  <c:v>77</c:v>
                </c:pt>
                <c:pt idx="38">
                  <c:v>78</c:v>
                </c:pt>
                <c:pt idx="39">
                  <c:v>79</c:v>
                </c:pt>
                <c:pt idx="40">
                  <c:v>80</c:v>
                </c:pt>
                <c:pt idx="41">
                  <c:v>81</c:v>
                </c:pt>
                <c:pt idx="42">
                  <c:v>82</c:v>
                </c:pt>
                <c:pt idx="43">
                  <c:v>83</c:v>
                </c:pt>
                <c:pt idx="44">
                  <c:v>84</c:v>
                </c:pt>
                <c:pt idx="45">
                  <c:v>85</c:v>
                </c:pt>
                <c:pt idx="46">
                  <c:v>86</c:v>
                </c:pt>
                <c:pt idx="47">
                  <c:v>87</c:v>
                </c:pt>
                <c:pt idx="48">
                  <c:v>88</c:v>
                </c:pt>
                <c:pt idx="49">
                  <c:v>89</c:v>
                </c:pt>
                <c:pt idx="50">
                  <c:v>90</c:v>
                </c:pt>
                <c:pt idx="51">
                  <c:v>91</c:v>
                </c:pt>
                <c:pt idx="52">
                  <c:v>92</c:v>
                </c:pt>
                <c:pt idx="53">
                  <c:v>93</c:v>
                </c:pt>
                <c:pt idx="54">
                  <c:v>94</c:v>
                </c:pt>
                <c:pt idx="55">
                  <c:v>95</c:v>
                </c:pt>
                <c:pt idx="56">
                  <c:v>96</c:v>
                </c:pt>
                <c:pt idx="57">
                  <c:v>97</c:v>
                </c:pt>
                <c:pt idx="58">
                  <c:v>98</c:v>
                </c:pt>
                <c:pt idx="59">
                  <c:v>99</c:v>
                </c:pt>
                <c:pt idx="60">
                  <c:v>100</c:v>
                </c:pt>
                <c:pt idx="61">
                  <c:v>101</c:v>
                </c:pt>
                <c:pt idx="62">
                  <c:v>102</c:v>
                </c:pt>
                <c:pt idx="63">
                  <c:v>103</c:v>
                </c:pt>
                <c:pt idx="64">
                  <c:v>104</c:v>
                </c:pt>
                <c:pt idx="65">
                  <c:v>105</c:v>
                </c:pt>
              </c:numCache>
            </c:numRef>
          </c:cat>
          <c:val>
            <c:numRef>
              <c:f>'Restlevetid ved 40 år'!$S$5:$S$70</c:f>
              <c:numCache>
                <c:formatCode>General</c:formatCode>
                <c:ptCount val="66"/>
                <c:pt idx="0">
                  <c:v>2.5999999999992696E-2</c:v>
                </c:pt>
                <c:pt idx="1">
                  <c:v>3.6000000000002697E-2</c:v>
                </c:pt>
                <c:pt idx="2">
                  <c:v>5.1000000000001044E-2</c:v>
                </c:pt>
                <c:pt idx="3">
                  <c:v>6.6999999999994841E-2</c:v>
                </c:pt>
                <c:pt idx="4">
                  <c:v>8.2999999999999741E-2</c:v>
                </c:pt>
                <c:pt idx="5">
                  <c:v>9.700000000000264E-2</c:v>
                </c:pt>
                <c:pt idx="6">
                  <c:v>0.10099999999999554</c:v>
                </c:pt>
                <c:pt idx="7">
                  <c:v>8.799999999999919E-2</c:v>
                </c:pt>
                <c:pt idx="8">
                  <c:v>0.10200000000000209</c:v>
                </c:pt>
                <c:pt idx="9">
                  <c:v>0.13600000000000279</c:v>
                </c:pt>
                <c:pt idx="10">
                  <c:v>0.19099999999999673</c:v>
                </c:pt>
                <c:pt idx="11">
                  <c:v>0.19000000000000128</c:v>
                </c:pt>
                <c:pt idx="12">
                  <c:v>0.17899999999999583</c:v>
                </c:pt>
                <c:pt idx="13">
                  <c:v>0.21100000000000563</c:v>
                </c:pt>
                <c:pt idx="14">
                  <c:v>0.20299999999999763</c:v>
                </c:pt>
                <c:pt idx="15">
                  <c:v>0.23800000000000487</c:v>
                </c:pt>
                <c:pt idx="16">
                  <c:v>0.26800000000000157</c:v>
                </c:pt>
                <c:pt idx="17">
                  <c:v>0.27299999999998992</c:v>
                </c:pt>
                <c:pt idx="18">
                  <c:v>0.35300000000000331</c:v>
                </c:pt>
                <c:pt idx="19">
                  <c:v>0.4049999999999998</c:v>
                </c:pt>
                <c:pt idx="20">
                  <c:v>0.4149999999999987</c:v>
                </c:pt>
                <c:pt idx="21">
                  <c:v>0.49799999999999844</c:v>
                </c:pt>
                <c:pt idx="22">
                  <c:v>0.56000000000000494</c:v>
                </c:pt>
                <c:pt idx="23">
                  <c:v>0.59599999999999653</c:v>
                </c:pt>
                <c:pt idx="24">
                  <c:v>0.64000000000000723</c:v>
                </c:pt>
                <c:pt idx="25">
                  <c:v>0.72699999999999987</c:v>
                </c:pt>
                <c:pt idx="26">
                  <c:v>0.81700000000000106</c:v>
                </c:pt>
                <c:pt idx="27">
                  <c:v>0.93900000000000095</c:v>
                </c:pt>
                <c:pt idx="28">
                  <c:v>1.0889999999999955</c:v>
                </c:pt>
                <c:pt idx="29">
                  <c:v>1.2449999999999961</c:v>
                </c:pt>
                <c:pt idx="30">
                  <c:v>1.480999999999999</c:v>
                </c:pt>
                <c:pt idx="31">
                  <c:v>1.5720000000000067</c:v>
                </c:pt>
                <c:pt idx="32">
                  <c:v>1.5850000000000031</c:v>
                </c:pt>
                <c:pt idx="33">
                  <c:v>1.698999999999995</c:v>
                </c:pt>
                <c:pt idx="34">
                  <c:v>1.9399999999999973</c:v>
                </c:pt>
                <c:pt idx="35">
                  <c:v>2.0979999999999999</c:v>
                </c:pt>
                <c:pt idx="36">
                  <c:v>2.2320000000000007</c:v>
                </c:pt>
                <c:pt idx="37">
                  <c:v>2.471000000000001</c:v>
                </c:pt>
                <c:pt idx="38">
                  <c:v>2.7170000000000027</c:v>
                </c:pt>
                <c:pt idx="39">
                  <c:v>2.8610000000000024</c:v>
                </c:pt>
                <c:pt idx="40">
                  <c:v>3.0209999999999959</c:v>
                </c:pt>
                <c:pt idx="41">
                  <c:v>3.176000000000001</c:v>
                </c:pt>
                <c:pt idx="42">
                  <c:v>3.4349999999999992</c:v>
                </c:pt>
                <c:pt idx="43">
                  <c:v>3.8279999999999981</c:v>
                </c:pt>
                <c:pt idx="44">
                  <c:v>4.0900000000000052</c:v>
                </c:pt>
                <c:pt idx="45">
                  <c:v>4.381999999999997</c:v>
                </c:pt>
                <c:pt idx="46">
                  <c:v>4.6440000000000037</c:v>
                </c:pt>
                <c:pt idx="47">
                  <c:v>4.5649999999999968</c:v>
                </c:pt>
                <c:pt idx="48">
                  <c:v>4.84</c:v>
                </c:pt>
                <c:pt idx="49">
                  <c:v>5.0699999999999967</c:v>
                </c:pt>
                <c:pt idx="50">
                  <c:v>4.5250000000000128</c:v>
                </c:pt>
                <c:pt idx="51">
                  <c:v>4.3459999999999948</c:v>
                </c:pt>
                <c:pt idx="52">
                  <c:v>3.9100000000000024</c:v>
                </c:pt>
                <c:pt idx="53">
                  <c:v>3.3100000000000018</c:v>
                </c:pt>
                <c:pt idx="54">
                  <c:v>2.9139999999999944</c:v>
                </c:pt>
                <c:pt idx="55">
                  <c:v>2.4450000000000083</c:v>
                </c:pt>
                <c:pt idx="56">
                  <c:v>1.8109999999999959</c:v>
                </c:pt>
                <c:pt idx="57">
                  <c:v>1.2290000000000023</c:v>
                </c:pt>
                <c:pt idx="58">
                  <c:v>0.97399999999999709</c:v>
                </c:pt>
                <c:pt idx="59">
                  <c:v>0.86899999999999755</c:v>
                </c:pt>
                <c:pt idx="60">
                  <c:v>0.52300000000000679</c:v>
                </c:pt>
                <c:pt idx="61">
                  <c:v>0.26499999999999302</c:v>
                </c:pt>
                <c:pt idx="62">
                  <c:v>0.17200000000000548</c:v>
                </c:pt>
                <c:pt idx="63">
                  <c:v>0.10700000000000154</c:v>
                </c:pt>
                <c:pt idx="64">
                  <c:v>4.2999999999993044E-2</c:v>
                </c:pt>
                <c:pt idx="65">
                  <c:v>2.6000000000003798E-2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3D-46CD-9D27-121A51A47652}"/>
            </c:ext>
          </c:extLst>
        </c:ser>
        <c:ser>
          <c:idx val="3"/>
          <c:order val="3"/>
          <c:tx>
            <c:strRef>
              <c:f>'Restlevetid ved 40 år'!$T$3:$T$4</c:f>
              <c:strCache>
                <c:ptCount val="2"/>
                <c:pt idx="0">
                  <c:v>Mand</c:v>
                </c:pt>
                <c:pt idx="1">
                  <c:v>LVU</c:v>
                </c:pt>
              </c:strCache>
            </c:strRef>
          </c:tx>
          <c:spPr>
            <a:ln w="28575" cap="rnd">
              <a:solidFill>
                <a:srgbClr val="008569"/>
              </a:solidFill>
              <a:round/>
            </a:ln>
          </c:spPr>
          <c:marker>
            <c:symbol val="none"/>
          </c:marker>
          <c:cat>
            <c:numRef>
              <c:f>'Restlevetid ved 40 år'!$P$5:$P$70</c:f>
              <c:numCache>
                <c:formatCode>0</c:formatCode>
                <c:ptCount val="66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57</c:v>
                </c:pt>
                <c:pt idx="18">
                  <c:v>58</c:v>
                </c:pt>
                <c:pt idx="19">
                  <c:v>59</c:v>
                </c:pt>
                <c:pt idx="20">
                  <c:v>60</c:v>
                </c:pt>
                <c:pt idx="21">
                  <c:v>61</c:v>
                </c:pt>
                <c:pt idx="22">
                  <c:v>62</c:v>
                </c:pt>
                <c:pt idx="23">
                  <c:v>63</c:v>
                </c:pt>
                <c:pt idx="24">
                  <c:v>64</c:v>
                </c:pt>
                <c:pt idx="25">
                  <c:v>65</c:v>
                </c:pt>
                <c:pt idx="26">
                  <c:v>66</c:v>
                </c:pt>
                <c:pt idx="27">
                  <c:v>67</c:v>
                </c:pt>
                <c:pt idx="28">
                  <c:v>68</c:v>
                </c:pt>
                <c:pt idx="29">
                  <c:v>69</c:v>
                </c:pt>
                <c:pt idx="30">
                  <c:v>70</c:v>
                </c:pt>
                <c:pt idx="31">
                  <c:v>71</c:v>
                </c:pt>
                <c:pt idx="32">
                  <c:v>72</c:v>
                </c:pt>
                <c:pt idx="33">
                  <c:v>73</c:v>
                </c:pt>
                <c:pt idx="34">
                  <c:v>74</c:v>
                </c:pt>
                <c:pt idx="35">
                  <c:v>75</c:v>
                </c:pt>
                <c:pt idx="36">
                  <c:v>76</c:v>
                </c:pt>
                <c:pt idx="37">
                  <c:v>77</c:v>
                </c:pt>
                <c:pt idx="38">
                  <c:v>78</c:v>
                </c:pt>
                <c:pt idx="39">
                  <c:v>79</c:v>
                </c:pt>
                <c:pt idx="40">
                  <c:v>80</c:v>
                </c:pt>
                <c:pt idx="41">
                  <c:v>81</c:v>
                </c:pt>
                <c:pt idx="42">
                  <c:v>82</c:v>
                </c:pt>
                <c:pt idx="43">
                  <c:v>83</c:v>
                </c:pt>
                <c:pt idx="44">
                  <c:v>84</c:v>
                </c:pt>
                <c:pt idx="45">
                  <c:v>85</c:v>
                </c:pt>
                <c:pt idx="46">
                  <c:v>86</c:v>
                </c:pt>
                <c:pt idx="47">
                  <c:v>87</c:v>
                </c:pt>
                <c:pt idx="48">
                  <c:v>88</c:v>
                </c:pt>
                <c:pt idx="49">
                  <c:v>89</c:v>
                </c:pt>
                <c:pt idx="50">
                  <c:v>90</c:v>
                </c:pt>
                <c:pt idx="51">
                  <c:v>91</c:v>
                </c:pt>
                <c:pt idx="52">
                  <c:v>92</c:v>
                </c:pt>
                <c:pt idx="53">
                  <c:v>93</c:v>
                </c:pt>
                <c:pt idx="54">
                  <c:v>94</c:v>
                </c:pt>
                <c:pt idx="55">
                  <c:v>95</c:v>
                </c:pt>
                <c:pt idx="56">
                  <c:v>96</c:v>
                </c:pt>
                <c:pt idx="57">
                  <c:v>97</c:v>
                </c:pt>
                <c:pt idx="58">
                  <c:v>98</c:v>
                </c:pt>
                <c:pt idx="59">
                  <c:v>99</c:v>
                </c:pt>
                <c:pt idx="60">
                  <c:v>100</c:v>
                </c:pt>
                <c:pt idx="61">
                  <c:v>101</c:v>
                </c:pt>
                <c:pt idx="62">
                  <c:v>102</c:v>
                </c:pt>
                <c:pt idx="63">
                  <c:v>103</c:v>
                </c:pt>
                <c:pt idx="64">
                  <c:v>104</c:v>
                </c:pt>
                <c:pt idx="65">
                  <c:v>105</c:v>
                </c:pt>
              </c:numCache>
            </c:numRef>
          </c:cat>
          <c:val>
            <c:numRef>
              <c:f>'Restlevetid ved 40 år'!$T$5:$T$70</c:f>
              <c:numCache>
                <c:formatCode>General</c:formatCode>
                <c:ptCount val="66"/>
                <c:pt idx="0">
                  <c:v>5.4999999999993943E-2</c:v>
                </c:pt>
                <c:pt idx="1">
                  <c:v>5.9999999999993392E-2</c:v>
                </c:pt>
                <c:pt idx="2">
                  <c:v>5.3000000000003045E-2</c:v>
                </c:pt>
                <c:pt idx="3">
                  <c:v>5.6999999999995943E-2</c:v>
                </c:pt>
                <c:pt idx="4">
                  <c:v>5.8000000000002494E-2</c:v>
                </c:pt>
                <c:pt idx="5">
                  <c:v>4.1999999999997595E-2</c:v>
                </c:pt>
                <c:pt idx="6">
                  <c:v>7.6000000000009393E-2</c:v>
                </c:pt>
                <c:pt idx="7">
                  <c:v>9.1999999999992088E-2</c:v>
                </c:pt>
                <c:pt idx="8">
                  <c:v>8.2000000000004292E-2</c:v>
                </c:pt>
                <c:pt idx="9">
                  <c:v>8.799999999999919E-2</c:v>
                </c:pt>
                <c:pt idx="10">
                  <c:v>0.10000000000000009</c:v>
                </c:pt>
                <c:pt idx="11">
                  <c:v>0.12900000000000134</c:v>
                </c:pt>
                <c:pt idx="12">
                  <c:v>0.14999999999999458</c:v>
                </c:pt>
                <c:pt idx="13">
                  <c:v>0.16000000000000458</c:v>
                </c:pt>
                <c:pt idx="14">
                  <c:v>0.17599999999999838</c:v>
                </c:pt>
                <c:pt idx="15">
                  <c:v>0.14699999999999713</c:v>
                </c:pt>
                <c:pt idx="16">
                  <c:v>0.11500000000000954</c:v>
                </c:pt>
                <c:pt idx="17">
                  <c:v>0.18099999999999783</c:v>
                </c:pt>
                <c:pt idx="18">
                  <c:v>0.26899999999999702</c:v>
                </c:pt>
                <c:pt idx="19">
                  <c:v>0.30900000000000372</c:v>
                </c:pt>
                <c:pt idx="20">
                  <c:v>0.36399999999999766</c:v>
                </c:pt>
                <c:pt idx="21">
                  <c:v>0.35999999999999366</c:v>
                </c:pt>
                <c:pt idx="22">
                  <c:v>0.4310000000000036</c:v>
                </c:pt>
                <c:pt idx="23">
                  <c:v>0.4689999999999972</c:v>
                </c:pt>
                <c:pt idx="24">
                  <c:v>0.42200000000000015</c:v>
                </c:pt>
                <c:pt idx="25">
                  <c:v>0.53300000000000569</c:v>
                </c:pt>
                <c:pt idx="26">
                  <c:v>0.67599999999999882</c:v>
                </c:pt>
                <c:pt idx="27">
                  <c:v>0.78200000000000491</c:v>
                </c:pt>
                <c:pt idx="28">
                  <c:v>0.84099999999999175</c:v>
                </c:pt>
                <c:pt idx="29">
                  <c:v>1.0050000000000003</c:v>
                </c:pt>
                <c:pt idx="30">
                  <c:v>1.1110000000000064</c:v>
                </c:pt>
                <c:pt idx="31">
                  <c:v>1.1739999999999973</c:v>
                </c:pt>
                <c:pt idx="32">
                  <c:v>1.2580000000000036</c:v>
                </c:pt>
                <c:pt idx="33">
                  <c:v>1.3769999999999949</c:v>
                </c:pt>
                <c:pt idx="34">
                  <c:v>1.5660000000000007</c:v>
                </c:pt>
                <c:pt idx="35">
                  <c:v>1.6560000000000019</c:v>
                </c:pt>
                <c:pt idx="36">
                  <c:v>1.8109999999999959</c:v>
                </c:pt>
                <c:pt idx="37">
                  <c:v>2.1580000000000044</c:v>
                </c:pt>
                <c:pt idx="38">
                  <c:v>2.4970000000000048</c:v>
                </c:pt>
                <c:pt idx="39">
                  <c:v>2.7569999999999983</c:v>
                </c:pt>
                <c:pt idx="40">
                  <c:v>3.2009999999999983</c:v>
                </c:pt>
                <c:pt idx="41">
                  <c:v>3.2409999999999939</c:v>
                </c:pt>
                <c:pt idx="42">
                  <c:v>3.7110000000000087</c:v>
                </c:pt>
                <c:pt idx="43">
                  <c:v>4.227999999999998</c:v>
                </c:pt>
                <c:pt idx="44">
                  <c:v>3.8560000000000039</c:v>
                </c:pt>
                <c:pt idx="45">
                  <c:v>4.3859999999999904</c:v>
                </c:pt>
                <c:pt idx="46">
                  <c:v>4.940000000000011</c:v>
                </c:pt>
                <c:pt idx="47">
                  <c:v>4.7659999999999929</c:v>
                </c:pt>
                <c:pt idx="48">
                  <c:v>4.7200000000000024</c:v>
                </c:pt>
                <c:pt idx="49">
                  <c:v>4.5849999999999946</c:v>
                </c:pt>
                <c:pt idx="50">
                  <c:v>4.5330000000000092</c:v>
                </c:pt>
                <c:pt idx="51">
                  <c:v>5.0159999999999982</c:v>
                </c:pt>
                <c:pt idx="52">
                  <c:v>4.8980000000000024</c:v>
                </c:pt>
                <c:pt idx="53">
                  <c:v>4.2019999999999946</c:v>
                </c:pt>
                <c:pt idx="54">
                  <c:v>3.626000000000007</c:v>
                </c:pt>
                <c:pt idx="55">
                  <c:v>3.0349999999999988</c:v>
                </c:pt>
                <c:pt idx="56">
                  <c:v>2.3669999999999969</c:v>
                </c:pt>
                <c:pt idx="57">
                  <c:v>1.9519999999999982</c:v>
                </c:pt>
                <c:pt idx="58">
                  <c:v>1.2440000000000007</c:v>
                </c:pt>
                <c:pt idx="59">
                  <c:v>0.72200000000000042</c:v>
                </c:pt>
                <c:pt idx="60">
                  <c:v>0.53699999999999859</c:v>
                </c:pt>
                <c:pt idx="61">
                  <c:v>0.25399999999999867</c:v>
                </c:pt>
                <c:pt idx="62">
                  <c:v>0.16400000000000858</c:v>
                </c:pt>
                <c:pt idx="63">
                  <c:v>0.10299999999999754</c:v>
                </c:pt>
                <c:pt idx="64">
                  <c:v>4.1000000000002146E-2</c:v>
                </c:pt>
                <c:pt idx="65">
                  <c:v>2.4999999999997247E-2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43D-46CD-9D27-121A51A476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70655"/>
        <c:axId val="118648927"/>
      </c:lineChart>
      <c:lineChart>
        <c:grouping val="standard"/>
        <c:varyColors val="0"/>
        <c:ser>
          <c:idx val="4"/>
          <c:order val="4"/>
          <c:tx>
            <c:v>AxisY</c:v>
          </c:tx>
          <c:spPr>
            <a:ln w="19050" cap="rnd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19050" cap="rnd" cmpd="sng" algn="ctr">
                  <a:solidFill>
                    <a:srgbClr val="5B9BD5"/>
                  </a:solidFill>
                  <a:prstDash val="solid"/>
                  <a:round/>
                </a14:hiddenLine>
              </a:ext>
            </a:extLst>
          </c:spPr>
          <c:marker>
            <c:symbol val="none"/>
          </c:marker>
          <c:cat>
            <c:numLit>
              <c:formatCode>General</c:formatCode>
              <c:ptCount val="66"/>
              <c:pt idx="0">
                <c:v>40</c:v>
              </c:pt>
              <c:pt idx="1">
                <c:v>41</c:v>
              </c:pt>
              <c:pt idx="2">
                <c:v>42</c:v>
              </c:pt>
              <c:pt idx="3">
                <c:v>43</c:v>
              </c:pt>
              <c:pt idx="4">
                <c:v>44</c:v>
              </c:pt>
              <c:pt idx="5">
                <c:v>45</c:v>
              </c:pt>
              <c:pt idx="6">
                <c:v>46</c:v>
              </c:pt>
              <c:pt idx="7">
                <c:v>47</c:v>
              </c:pt>
              <c:pt idx="8">
                <c:v>48</c:v>
              </c:pt>
              <c:pt idx="9">
                <c:v>49</c:v>
              </c:pt>
              <c:pt idx="10">
                <c:v>50</c:v>
              </c:pt>
              <c:pt idx="11">
                <c:v>51</c:v>
              </c:pt>
              <c:pt idx="12">
                <c:v>52</c:v>
              </c:pt>
              <c:pt idx="13">
                <c:v>53</c:v>
              </c:pt>
              <c:pt idx="14">
                <c:v>54</c:v>
              </c:pt>
              <c:pt idx="15">
                <c:v>55</c:v>
              </c:pt>
              <c:pt idx="16">
                <c:v>56</c:v>
              </c:pt>
              <c:pt idx="17">
                <c:v>57</c:v>
              </c:pt>
              <c:pt idx="18">
                <c:v>58</c:v>
              </c:pt>
              <c:pt idx="19">
                <c:v>59</c:v>
              </c:pt>
              <c:pt idx="20">
                <c:v>60</c:v>
              </c:pt>
              <c:pt idx="21">
                <c:v>61</c:v>
              </c:pt>
              <c:pt idx="22">
                <c:v>62</c:v>
              </c:pt>
              <c:pt idx="23">
                <c:v>63</c:v>
              </c:pt>
              <c:pt idx="24">
                <c:v>64</c:v>
              </c:pt>
              <c:pt idx="25">
                <c:v>65</c:v>
              </c:pt>
              <c:pt idx="26">
                <c:v>66</c:v>
              </c:pt>
              <c:pt idx="27">
                <c:v>67</c:v>
              </c:pt>
              <c:pt idx="28">
                <c:v>68</c:v>
              </c:pt>
              <c:pt idx="29">
                <c:v>69</c:v>
              </c:pt>
              <c:pt idx="30">
                <c:v>70</c:v>
              </c:pt>
              <c:pt idx="31">
                <c:v>71</c:v>
              </c:pt>
              <c:pt idx="32">
                <c:v>72</c:v>
              </c:pt>
              <c:pt idx="33">
                <c:v>73</c:v>
              </c:pt>
              <c:pt idx="34">
                <c:v>74</c:v>
              </c:pt>
              <c:pt idx="35">
                <c:v>75</c:v>
              </c:pt>
              <c:pt idx="36">
                <c:v>76</c:v>
              </c:pt>
              <c:pt idx="37">
                <c:v>77</c:v>
              </c:pt>
              <c:pt idx="38">
                <c:v>78</c:v>
              </c:pt>
              <c:pt idx="39">
                <c:v>79</c:v>
              </c:pt>
              <c:pt idx="40">
                <c:v>80</c:v>
              </c:pt>
              <c:pt idx="41">
                <c:v>81</c:v>
              </c:pt>
              <c:pt idx="42">
                <c:v>82</c:v>
              </c:pt>
              <c:pt idx="43">
                <c:v>83</c:v>
              </c:pt>
              <c:pt idx="44">
                <c:v>84</c:v>
              </c:pt>
              <c:pt idx="45">
                <c:v>85</c:v>
              </c:pt>
              <c:pt idx="46">
                <c:v>86</c:v>
              </c:pt>
              <c:pt idx="47">
                <c:v>87</c:v>
              </c:pt>
              <c:pt idx="48">
                <c:v>88</c:v>
              </c:pt>
              <c:pt idx="49">
                <c:v>89</c:v>
              </c:pt>
              <c:pt idx="50">
                <c:v>90</c:v>
              </c:pt>
              <c:pt idx="51">
                <c:v>91</c:v>
              </c:pt>
              <c:pt idx="52">
                <c:v>92</c:v>
              </c:pt>
              <c:pt idx="53">
                <c:v>93</c:v>
              </c:pt>
              <c:pt idx="54">
                <c:v>94</c:v>
              </c:pt>
              <c:pt idx="55">
                <c:v>95</c:v>
              </c:pt>
              <c:pt idx="56">
                <c:v>96</c:v>
              </c:pt>
              <c:pt idx="57">
                <c:v>97</c:v>
              </c:pt>
              <c:pt idx="58">
                <c:v>98</c:v>
              </c:pt>
              <c:pt idx="59">
                <c:v>99</c:v>
              </c:pt>
              <c:pt idx="60">
                <c:v>100</c:v>
              </c:pt>
              <c:pt idx="61">
                <c:v>101</c:v>
              </c:pt>
              <c:pt idx="62">
                <c:v>102</c:v>
              </c:pt>
              <c:pt idx="63">
                <c:v>103</c:v>
              </c:pt>
              <c:pt idx="64">
                <c:v>104</c:v>
              </c:pt>
              <c:pt idx="65">
                <c:v>105</c:v>
              </c:pt>
            </c:num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E-A5A7-48FF-B0D9-A3D87C6F5E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9283695"/>
        <c:axId val="1363361551"/>
      </c:lineChart>
      <c:catAx>
        <c:axId val="121870655"/>
        <c:scaling>
          <c:orientation val="minMax"/>
        </c:scaling>
        <c:delete val="0"/>
        <c:axPos val="b"/>
        <c:numFmt formatCode="#" sourceLinked="0"/>
        <c:majorTickMark val="out"/>
        <c:minorTickMark val="none"/>
        <c:tickLblPos val="nextTo"/>
        <c:spPr>
          <a:noFill/>
          <a:ln w="12700" cap="flat" cmpd="sng" algn="ctr">
            <a:solidFill>
              <a:srgbClr val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rgbClr val="000000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da-DK"/>
          </a:p>
        </c:txPr>
        <c:crossAx val="118648927"/>
        <c:crosses val="autoZero"/>
        <c:auto val="1"/>
        <c:lblAlgn val="ctr"/>
        <c:lblOffset val="100"/>
        <c:tickLblSkip val="5"/>
        <c:noMultiLvlLbl val="0"/>
      </c:catAx>
      <c:valAx>
        <c:axId val="118648927"/>
        <c:scaling>
          <c:orientation val="minMax"/>
          <c:max val="6"/>
          <c:min val="0"/>
        </c:scaling>
        <c:delete val="0"/>
        <c:axPos val="l"/>
        <c:numFmt formatCode="#,##0" sourceLinked="0"/>
        <c:majorTickMark val="out"/>
        <c:minorTickMark val="none"/>
        <c:tickLblPos val="nextTo"/>
        <c:spPr>
          <a:noFill/>
          <a:ln w="12700">
            <a:solidFill>
              <a:srgbClr val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rgbClr val="000000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da-DK"/>
          </a:p>
        </c:txPr>
        <c:crossAx val="121870655"/>
        <c:crosses val="autoZero"/>
        <c:crossBetween val="between"/>
        <c:majorUnit val="1"/>
        <c:minorUnit val="0.1"/>
      </c:valAx>
      <c:valAx>
        <c:axId val="1363361551"/>
        <c:scaling>
          <c:orientation val="minMax"/>
          <c:max val="6"/>
          <c:min val="0"/>
        </c:scaling>
        <c:delete val="0"/>
        <c:axPos val="r"/>
        <c:numFmt formatCode="#,##0" sourceLinked="0"/>
        <c:majorTickMark val="out"/>
        <c:minorTickMark val="none"/>
        <c:tickLblPos val="nextTo"/>
        <c:spPr>
          <a:ln w="12700" cmpd="sng">
            <a:solidFill>
              <a:srgbClr val="000000"/>
            </a:solidFill>
          </a:ln>
        </c:spPr>
        <c:txPr>
          <a:bodyPr rot="-60000000" vert="horz"/>
          <a:lstStyle/>
          <a:p>
            <a:pPr>
              <a:defRPr sz="1200">
                <a:solidFill>
                  <a:srgbClr val="000000"/>
                </a:solidFill>
              </a:defRPr>
            </a:pPr>
            <a:endParaRPr lang="da-DK"/>
          </a:p>
        </c:txPr>
        <c:crossAx val="1529283695"/>
        <c:crosses val="max"/>
        <c:crossBetween val="between"/>
        <c:majorUnit val="1"/>
        <c:minorUnit val="0.1"/>
      </c:valAx>
      <c:catAx>
        <c:axId val="152928369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6336155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ayout>
        <c:manualLayout>
          <c:xMode val="edge"/>
          <c:yMode val="edge"/>
          <c:x val="4.999997807854982E-2"/>
          <c:y val="0.90613006707494892"/>
          <c:w val="0.9"/>
          <c:h val="9.38698866757068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rgbClr val="000000"/>
              </a:solidFill>
              <a:latin typeface="Arial" panose="020B0604020202020204" pitchFamily="34" charset="0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baseline="0">
          <a:solidFill>
            <a:srgbClr val="000000"/>
          </a:solidFill>
          <a:latin typeface="Arial" panose="020B0604020202020204" pitchFamily="34" charset="0"/>
        </a:defRPr>
      </a:pPr>
      <a:endParaRPr lang="da-DK"/>
    </a:p>
  </c:txPr>
  <c:printSettings>
    <c:headerFooter/>
    <c:pageMargins b="0.75" l="0.7" r="0.7" t="0.75" header="0.3" footer="0.3"/>
    <c:pageSetup/>
  </c:printSettings>
  <c:userShapes r:id="rId2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5.0506728835320064E-2"/>
          <c:y val="0.1118896417690934"/>
          <c:w val="0.89898654232935993"/>
          <c:h val="0.68477181177181834"/>
        </c:manualLayout>
      </c:layout>
      <c:lineChart>
        <c:grouping val="standard"/>
        <c:varyColors val="0"/>
        <c:ser>
          <c:idx val="0"/>
          <c:order val="0"/>
          <c:tx>
            <c:strRef>
              <c:f>'Restlevetid ved 40 år'!$U$3:$U$4</c:f>
              <c:strCache>
                <c:ptCount val="2"/>
                <c:pt idx="0">
                  <c:v>Kvinde</c:v>
                </c:pt>
                <c:pt idx="1">
                  <c:v>Ufaglært</c:v>
                </c:pt>
              </c:strCache>
            </c:strRef>
          </c:tx>
          <c:spPr>
            <a:ln w="28575" cap="rnd">
              <a:solidFill>
                <a:srgbClr val="3B5463"/>
              </a:solidFill>
              <a:round/>
            </a:ln>
          </c:spPr>
          <c:marker>
            <c:symbol val="none"/>
          </c:marker>
          <c:cat>
            <c:numRef>
              <c:f>'Restlevetid ved 40 år'!$P$5:$P$70</c:f>
              <c:numCache>
                <c:formatCode>0</c:formatCode>
                <c:ptCount val="66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57</c:v>
                </c:pt>
                <c:pt idx="18">
                  <c:v>58</c:v>
                </c:pt>
                <c:pt idx="19">
                  <c:v>59</c:v>
                </c:pt>
                <c:pt idx="20">
                  <c:v>60</c:v>
                </c:pt>
                <c:pt idx="21">
                  <c:v>61</c:v>
                </c:pt>
                <c:pt idx="22">
                  <c:v>62</c:v>
                </c:pt>
                <c:pt idx="23">
                  <c:v>63</c:v>
                </c:pt>
                <c:pt idx="24">
                  <c:v>64</c:v>
                </c:pt>
                <c:pt idx="25">
                  <c:v>65</c:v>
                </c:pt>
                <c:pt idx="26">
                  <c:v>66</c:v>
                </c:pt>
                <c:pt idx="27">
                  <c:v>67</c:v>
                </c:pt>
                <c:pt idx="28">
                  <c:v>68</c:v>
                </c:pt>
                <c:pt idx="29">
                  <c:v>69</c:v>
                </c:pt>
                <c:pt idx="30">
                  <c:v>70</c:v>
                </c:pt>
                <c:pt idx="31">
                  <c:v>71</c:v>
                </c:pt>
                <c:pt idx="32">
                  <c:v>72</c:v>
                </c:pt>
                <c:pt idx="33">
                  <c:v>73</c:v>
                </c:pt>
                <c:pt idx="34">
                  <c:v>74</c:v>
                </c:pt>
                <c:pt idx="35">
                  <c:v>75</c:v>
                </c:pt>
                <c:pt idx="36">
                  <c:v>76</c:v>
                </c:pt>
                <c:pt idx="37">
                  <c:v>77</c:v>
                </c:pt>
                <c:pt idx="38">
                  <c:v>78</c:v>
                </c:pt>
                <c:pt idx="39">
                  <c:v>79</c:v>
                </c:pt>
                <c:pt idx="40">
                  <c:v>80</c:v>
                </c:pt>
                <c:pt idx="41">
                  <c:v>81</c:v>
                </c:pt>
                <c:pt idx="42">
                  <c:v>82</c:v>
                </c:pt>
                <c:pt idx="43">
                  <c:v>83</c:v>
                </c:pt>
                <c:pt idx="44">
                  <c:v>84</c:v>
                </c:pt>
                <c:pt idx="45">
                  <c:v>85</c:v>
                </c:pt>
                <c:pt idx="46">
                  <c:v>86</c:v>
                </c:pt>
                <c:pt idx="47">
                  <c:v>87</c:v>
                </c:pt>
                <c:pt idx="48">
                  <c:v>88</c:v>
                </c:pt>
                <c:pt idx="49">
                  <c:v>89</c:v>
                </c:pt>
                <c:pt idx="50">
                  <c:v>90</c:v>
                </c:pt>
                <c:pt idx="51">
                  <c:v>91</c:v>
                </c:pt>
                <c:pt idx="52">
                  <c:v>92</c:v>
                </c:pt>
                <c:pt idx="53">
                  <c:v>93</c:v>
                </c:pt>
                <c:pt idx="54">
                  <c:v>94</c:v>
                </c:pt>
                <c:pt idx="55">
                  <c:v>95</c:v>
                </c:pt>
                <c:pt idx="56">
                  <c:v>96</c:v>
                </c:pt>
                <c:pt idx="57">
                  <c:v>97</c:v>
                </c:pt>
                <c:pt idx="58">
                  <c:v>98</c:v>
                </c:pt>
                <c:pt idx="59">
                  <c:v>99</c:v>
                </c:pt>
                <c:pt idx="60">
                  <c:v>100</c:v>
                </c:pt>
                <c:pt idx="61">
                  <c:v>101</c:v>
                </c:pt>
                <c:pt idx="62">
                  <c:v>102</c:v>
                </c:pt>
                <c:pt idx="63">
                  <c:v>103</c:v>
                </c:pt>
                <c:pt idx="64">
                  <c:v>104</c:v>
                </c:pt>
                <c:pt idx="65">
                  <c:v>105</c:v>
                </c:pt>
              </c:numCache>
            </c:numRef>
          </c:cat>
          <c:val>
            <c:numRef>
              <c:f>'Restlevetid ved 40 år'!$U$5:$U$70</c:f>
              <c:numCache>
                <c:formatCode>General</c:formatCode>
                <c:ptCount val="66"/>
                <c:pt idx="0">
                  <c:v>0.19999999999998908</c:v>
                </c:pt>
                <c:pt idx="1">
                  <c:v>0.17900000000000693</c:v>
                </c:pt>
                <c:pt idx="2">
                  <c:v>0.17399999999999638</c:v>
                </c:pt>
                <c:pt idx="3">
                  <c:v>0.13900000000000023</c:v>
                </c:pt>
                <c:pt idx="4">
                  <c:v>0.12400000000000189</c:v>
                </c:pt>
                <c:pt idx="5">
                  <c:v>0.18399999999999528</c:v>
                </c:pt>
                <c:pt idx="6">
                  <c:v>0.19900000000000473</c:v>
                </c:pt>
                <c:pt idx="7">
                  <c:v>0.19500000000000073</c:v>
                </c:pt>
                <c:pt idx="8">
                  <c:v>0.23599999999999177</c:v>
                </c:pt>
                <c:pt idx="9">
                  <c:v>0.27300000000000102</c:v>
                </c:pt>
                <c:pt idx="10">
                  <c:v>0.28500000000000192</c:v>
                </c:pt>
                <c:pt idx="11">
                  <c:v>0.31700000000000061</c:v>
                </c:pt>
                <c:pt idx="12">
                  <c:v>0.33900000000000041</c:v>
                </c:pt>
                <c:pt idx="13">
                  <c:v>0.4170000000000007</c:v>
                </c:pt>
                <c:pt idx="14">
                  <c:v>0.46000000000000485</c:v>
                </c:pt>
                <c:pt idx="15">
                  <c:v>0.4390000000000005</c:v>
                </c:pt>
                <c:pt idx="16">
                  <c:v>0.48699999999999299</c:v>
                </c:pt>
                <c:pt idx="17">
                  <c:v>0.54500000000000659</c:v>
                </c:pt>
                <c:pt idx="18">
                  <c:v>0.59899999999999398</c:v>
                </c:pt>
                <c:pt idx="19">
                  <c:v>0.66300000000000248</c:v>
                </c:pt>
                <c:pt idx="20">
                  <c:v>0.74699999999999767</c:v>
                </c:pt>
                <c:pt idx="21">
                  <c:v>0.78099999999999836</c:v>
                </c:pt>
                <c:pt idx="22">
                  <c:v>0.81100000000000616</c:v>
                </c:pt>
                <c:pt idx="23">
                  <c:v>0.9179999999999966</c:v>
                </c:pt>
                <c:pt idx="24">
                  <c:v>0.99500000000000144</c:v>
                </c:pt>
                <c:pt idx="25">
                  <c:v>1.0909999999999975</c:v>
                </c:pt>
                <c:pt idx="26">
                  <c:v>1.2530000000000041</c:v>
                </c:pt>
                <c:pt idx="27">
                  <c:v>1.3800000000000034</c:v>
                </c:pt>
                <c:pt idx="28">
                  <c:v>1.4469999999999983</c:v>
                </c:pt>
                <c:pt idx="29">
                  <c:v>1.4289999999999914</c:v>
                </c:pt>
                <c:pt idx="30">
                  <c:v>1.5180000000000082</c:v>
                </c:pt>
                <c:pt idx="31">
                  <c:v>1.6730000000000023</c:v>
                </c:pt>
                <c:pt idx="32">
                  <c:v>1.7589999999999995</c:v>
                </c:pt>
                <c:pt idx="33">
                  <c:v>1.8320000000000003</c:v>
                </c:pt>
                <c:pt idx="34">
                  <c:v>1.8809999999999993</c:v>
                </c:pt>
                <c:pt idx="35">
                  <c:v>2.0529999999999937</c:v>
                </c:pt>
                <c:pt idx="36">
                  <c:v>2.2720000000000073</c:v>
                </c:pt>
                <c:pt idx="37">
                  <c:v>2.4299999999999988</c:v>
                </c:pt>
                <c:pt idx="38">
                  <c:v>2.5069999999999926</c:v>
                </c:pt>
                <c:pt idx="39">
                  <c:v>2.6410000000000045</c:v>
                </c:pt>
                <c:pt idx="40">
                  <c:v>2.8100000000000014</c:v>
                </c:pt>
                <c:pt idx="41">
                  <c:v>2.9930000000000012</c:v>
                </c:pt>
                <c:pt idx="42">
                  <c:v>3.1590000000000007</c:v>
                </c:pt>
                <c:pt idx="43">
                  <c:v>3.2170000000000032</c:v>
                </c:pt>
                <c:pt idx="44">
                  <c:v>3.3819999999999961</c:v>
                </c:pt>
                <c:pt idx="45">
                  <c:v>3.6429999999999962</c:v>
                </c:pt>
                <c:pt idx="46">
                  <c:v>3.7349999999999994</c:v>
                </c:pt>
                <c:pt idx="47">
                  <c:v>3.897000000000006</c:v>
                </c:pt>
                <c:pt idx="48">
                  <c:v>4.1219999999999928</c:v>
                </c:pt>
                <c:pt idx="49">
                  <c:v>4.2020000000000053</c:v>
                </c:pt>
                <c:pt idx="50">
                  <c:v>4.0579999999999945</c:v>
                </c:pt>
                <c:pt idx="51">
                  <c:v>3.7930000000000019</c:v>
                </c:pt>
                <c:pt idx="52">
                  <c:v>3.5200000000000009</c:v>
                </c:pt>
                <c:pt idx="53">
                  <c:v>3.1920000000000059</c:v>
                </c:pt>
                <c:pt idx="54">
                  <c:v>2.8399999999999981</c:v>
                </c:pt>
                <c:pt idx="55">
                  <c:v>2.4270000000000014</c:v>
                </c:pt>
                <c:pt idx="56">
                  <c:v>1.9930000000000003</c:v>
                </c:pt>
                <c:pt idx="57">
                  <c:v>1.5490000000000004</c:v>
                </c:pt>
                <c:pt idx="58">
                  <c:v>1.1419999999999986</c:v>
                </c:pt>
                <c:pt idx="59">
                  <c:v>0.84499999999999575</c:v>
                </c:pt>
                <c:pt idx="60">
                  <c:v>0.59800000000000963</c:v>
                </c:pt>
                <c:pt idx="61">
                  <c:v>0.37699999999999401</c:v>
                </c:pt>
                <c:pt idx="62">
                  <c:v>0.26300000000000212</c:v>
                </c:pt>
                <c:pt idx="63">
                  <c:v>0.17500000000000293</c:v>
                </c:pt>
                <c:pt idx="64">
                  <c:v>9.6999999999991537E-2</c:v>
                </c:pt>
                <c:pt idx="65">
                  <c:v>9.900000000000464E-2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3D-46CD-9D27-121A51A47652}"/>
            </c:ext>
          </c:extLst>
        </c:ser>
        <c:ser>
          <c:idx val="1"/>
          <c:order val="1"/>
          <c:tx>
            <c:strRef>
              <c:f>'Restlevetid ved 40 år'!$V$3:$V$4</c:f>
              <c:strCache>
                <c:ptCount val="2"/>
                <c:pt idx="0">
                  <c:v>Kvinde</c:v>
                </c:pt>
                <c:pt idx="1">
                  <c:v>Faglært</c:v>
                </c:pt>
              </c:strCache>
            </c:strRef>
          </c:tx>
          <c:spPr>
            <a:ln w="28575" cap="rnd">
              <a:solidFill>
                <a:srgbClr val="ED5E66"/>
              </a:solidFill>
              <a:round/>
            </a:ln>
          </c:spPr>
          <c:marker>
            <c:symbol val="none"/>
          </c:marker>
          <c:cat>
            <c:numRef>
              <c:f>'Restlevetid ved 40 år'!$P$5:$P$70</c:f>
              <c:numCache>
                <c:formatCode>0</c:formatCode>
                <c:ptCount val="66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57</c:v>
                </c:pt>
                <c:pt idx="18">
                  <c:v>58</c:v>
                </c:pt>
                <c:pt idx="19">
                  <c:v>59</c:v>
                </c:pt>
                <c:pt idx="20">
                  <c:v>60</c:v>
                </c:pt>
                <c:pt idx="21">
                  <c:v>61</c:v>
                </c:pt>
                <c:pt idx="22">
                  <c:v>62</c:v>
                </c:pt>
                <c:pt idx="23">
                  <c:v>63</c:v>
                </c:pt>
                <c:pt idx="24">
                  <c:v>64</c:v>
                </c:pt>
                <c:pt idx="25">
                  <c:v>65</c:v>
                </c:pt>
                <c:pt idx="26">
                  <c:v>66</c:v>
                </c:pt>
                <c:pt idx="27">
                  <c:v>67</c:v>
                </c:pt>
                <c:pt idx="28">
                  <c:v>68</c:v>
                </c:pt>
                <c:pt idx="29">
                  <c:v>69</c:v>
                </c:pt>
                <c:pt idx="30">
                  <c:v>70</c:v>
                </c:pt>
                <c:pt idx="31">
                  <c:v>71</c:v>
                </c:pt>
                <c:pt idx="32">
                  <c:v>72</c:v>
                </c:pt>
                <c:pt idx="33">
                  <c:v>73</c:v>
                </c:pt>
                <c:pt idx="34">
                  <c:v>74</c:v>
                </c:pt>
                <c:pt idx="35">
                  <c:v>75</c:v>
                </c:pt>
                <c:pt idx="36">
                  <c:v>76</c:v>
                </c:pt>
                <c:pt idx="37">
                  <c:v>77</c:v>
                </c:pt>
                <c:pt idx="38">
                  <c:v>78</c:v>
                </c:pt>
                <c:pt idx="39">
                  <c:v>79</c:v>
                </c:pt>
                <c:pt idx="40">
                  <c:v>80</c:v>
                </c:pt>
                <c:pt idx="41">
                  <c:v>81</c:v>
                </c:pt>
                <c:pt idx="42">
                  <c:v>82</c:v>
                </c:pt>
                <c:pt idx="43">
                  <c:v>83</c:v>
                </c:pt>
                <c:pt idx="44">
                  <c:v>84</c:v>
                </c:pt>
                <c:pt idx="45">
                  <c:v>85</c:v>
                </c:pt>
                <c:pt idx="46">
                  <c:v>86</c:v>
                </c:pt>
                <c:pt idx="47">
                  <c:v>87</c:v>
                </c:pt>
                <c:pt idx="48">
                  <c:v>88</c:v>
                </c:pt>
                <c:pt idx="49">
                  <c:v>89</c:v>
                </c:pt>
                <c:pt idx="50">
                  <c:v>90</c:v>
                </c:pt>
                <c:pt idx="51">
                  <c:v>91</c:v>
                </c:pt>
                <c:pt idx="52">
                  <c:v>92</c:v>
                </c:pt>
                <c:pt idx="53">
                  <c:v>93</c:v>
                </c:pt>
                <c:pt idx="54">
                  <c:v>94</c:v>
                </c:pt>
                <c:pt idx="55">
                  <c:v>95</c:v>
                </c:pt>
                <c:pt idx="56">
                  <c:v>96</c:v>
                </c:pt>
                <c:pt idx="57">
                  <c:v>97</c:v>
                </c:pt>
                <c:pt idx="58">
                  <c:v>98</c:v>
                </c:pt>
                <c:pt idx="59">
                  <c:v>99</c:v>
                </c:pt>
                <c:pt idx="60">
                  <c:v>100</c:v>
                </c:pt>
                <c:pt idx="61">
                  <c:v>101</c:v>
                </c:pt>
                <c:pt idx="62">
                  <c:v>102</c:v>
                </c:pt>
                <c:pt idx="63">
                  <c:v>103</c:v>
                </c:pt>
                <c:pt idx="64">
                  <c:v>104</c:v>
                </c:pt>
                <c:pt idx="65">
                  <c:v>105</c:v>
                </c:pt>
              </c:numCache>
            </c:numRef>
          </c:cat>
          <c:val>
            <c:numRef>
              <c:f>'Restlevetid ved 40 år'!$V$5:$V$70</c:f>
              <c:numCache>
                <c:formatCode>General</c:formatCode>
                <c:ptCount val="66"/>
                <c:pt idx="0">
                  <c:v>6.4999999999992841E-2</c:v>
                </c:pt>
                <c:pt idx="1">
                  <c:v>6.8999999999996842E-2</c:v>
                </c:pt>
                <c:pt idx="2">
                  <c:v>6.3999999999997392E-2</c:v>
                </c:pt>
                <c:pt idx="3">
                  <c:v>6.5000000000003944E-2</c:v>
                </c:pt>
                <c:pt idx="4">
                  <c:v>6.8000000000001393E-2</c:v>
                </c:pt>
                <c:pt idx="5">
                  <c:v>6.6999999999994841E-2</c:v>
                </c:pt>
                <c:pt idx="6">
                  <c:v>9.1000000000007741E-2</c:v>
                </c:pt>
                <c:pt idx="7">
                  <c:v>0.11700000000000044</c:v>
                </c:pt>
                <c:pt idx="8">
                  <c:v>0.14399999999999968</c:v>
                </c:pt>
                <c:pt idx="9">
                  <c:v>0.14299999999999313</c:v>
                </c:pt>
                <c:pt idx="10">
                  <c:v>0.13699999999999823</c:v>
                </c:pt>
                <c:pt idx="11">
                  <c:v>0.14900000000001024</c:v>
                </c:pt>
                <c:pt idx="12">
                  <c:v>0.17499999999999183</c:v>
                </c:pt>
                <c:pt idx="13">
                  <c:v>0.21499999999999853</c:v>
                </c:pt>
                <c:pt idx="14">
                  <c:v>0.21600000000000508</c:v>
                </c:pt>
                <c:pt idx="15">
                  <c:v>0.24699999999999722</c:v>
                </c:pt>
                <c:pt idx="16">
                  <c:v>0.30200000000000227</c:v>
                </c:pt>
                <c:pt idx="17">
                  <c:v>0.30999999999999917</c:v>
                </c:pt>
                <c:pt idx="18">
                  <c:v>0.32300000000000662</c:v>
                </c:pt>
                <c:pt idx="19">
                  <c:v>0.37099999999999911</c:v>
                </c:pt>
                <c:pt idx="20">
                  <c:v>0.43599999999999195</c:v>
                </c:pt>
                <c:pt idx="21">
                  <c:v>0.49400000000000555</c:v>
                </c:pt>
                <c:pt idx="22">
                  <c:v>0.54600000000000204</c:v>
                </c:pt>
                <c:pt idx="23">
                  <c:v>0.59099999999999708</c:v>
                </c:pt>
                <c:pt idx="24">
                  <c:v>0.61999999999999833</c:v>
                </c:pt>
                <c:pt idx="25">
                  <c:v>0.66899999999999737</c:v>
                </c:pt>
                <c:pt idx="26">
                  <c:v>0.80200000000000271</c:v>
                </c:pt>
                <c:pt idx="27">
                  <c:v>0.96199999999999619</c:v>
                </c:pt>
                <c:pt idx="28">
                  <c:v>1.0980000000000101</c:v>
                </c:pt>
                <c:pt idx="29">
                  <c:v>1.1179999999999968</c:v>
                </c:pt>
                <c:pt idx="30">
                  <c:v>1.2129999999999974</c:v>
                </c:pt>
                <c:pt idx="31">
                  <c:v>1.324000000000003</c:v>
                </c:pt>
                <c:pt idx="32">
                  <c:v>1.3419999999999987</c:v>
                </c:pt>
                <c:pt idx="33">
                  <c:v>1.4059999999999961</c:v>
                </c:pt>
                <c:pt idx="34">
                  <c:v>1.4929999999999999</c:v>
                </c:pt>
                <c:pt idx="35">
                  <c:v>1.6400000000000081</c:v>
                </c:pt>
                <c:pt idx="36">
                  <c:v>1.8440000000000012</c:v>
                </c:pt>
                <c:pt idx="37">
                  <c:v>1.9999999999999907</c:v>
                </c:pt>
                <c:pt idx="38">
                  <c:v>2.0660000000000012</c:v>
                </c:pt>
                <c:pt idx="39">
                  <c:v>2.3620000000000085</c:v>
                </c:pt>
                <c:pt idx="40">
                  <c:v>2.7219999999999911</c:v>
                </c:pt>
                <c:pt idx="41">
                  <c:v>2.8650000000000064</c:v>
                </c:pt>
                <c:pt idx="42">
                  <c:v>3.0379999999999963</c:v>
                </c:pt>
                <c:pt idx="43">
                  <c:v>3.3159999999999967</c:v>
                </c:pt>
                <c:pt idx="44">
                  <c:v>3.6060000000000092</c:v>
                </c:pt>
                <c:pt idx="45">
                  <c:v>3.9619999999999989</c:v>
                </c:pt>
                <c:pt idx="46">
                  <c:v>4.3170000000000037</c:v>
                </c:pt>
                <c:pt idx="47">
                  <c:v>4.48599999999999</c:v>
                </c:pt>
                <c:pt idx="48">
                  <c:v>4.6229999999999993</c:v>
                </c:pt>
                <c:pt idx="49">
                  <c:v>4.8090000000000082</c:v>
                </c:pt>
                <c:pt idx="50">
                  <c:v>4.7960000000000003</c:v>
                </c:pt>
                <c:pt idx="51">
                  <c:v>4.6879999999999917</c:v>
                </c:pt>
                <c:pt idx="52">
                  <c:v>4.3360000000000065</c:v>
                </c:pt>
                <c:pt idx="53">
                  <c:v>3.9399999999999991</c:v>
                </c:pt>
                <c:pt idx="54">
                  <c:v>3.4710000000000019</c:v>
                </c:pt>
                <c:pt idx="55">
                  <c:v>3.1370000000000009</c:v>
                </c:pt>
                <c:pt idx="56">
                  <c:v>2.7120000000000033</c:v>
                </c:pt>
                <c:pt idx="57">
                  <c:v>2.1669999999999967</c:v>
                </c:pt>
                <c:pt idx="58">
                  <c:v>1.6639999999999988</c:v>
                </c:pt>
                <c:pt idx="59">
                  <c:v>1.3040000000000052</c:v>
                </c:pt>
                <c:pt idx="60">
                  <c:v>0.98499999999999144</c:v>
                </c:pt>
                <c:pt idx="61">
                  <c:v>0.71200000000000152</c:v>
                </c:pt>
                <c:pt idx="62">
                  <c:v>0.4070000000000018</c:v>
                </c:pt>
                <c:pt idx="63">
                  <c:v>0.27000000000000357</c:v>
                </c:pt>
                <c:pt idx="64">
                  <c:v>0.14999999999999458</c:v>
                </c:pt>
                <c:pt idx="65">
                  <c:v>0.15300000000000313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3D-46CD-9D27-121A51A47652}"/>
            </c:ext>
          </c:extLst>
        </c:ser>
        <c:ser>
          <c:idx val="2"/>
          <c:order val="2"/>
          <c:tx>
            <c:strRef>
              <c:f>'Restlevetid ved 40 år'!$W$3:$W$4</c:f>
              <c:strCache>
                <c:ptCount val="2"/>
                <c:pt idx="0">
                  <c:v>Kvinde</c:v>
                </c:pt>
                <c:pt idx="1">
                  <c:v>KVU/MVU</c:v>
                </c:pt>
              </c:strCache>
            </c:strRef>
          </c:tx>
          <c:spPr>
            <a:ln w="28575" cap="rnd">
              <a:solidFill>
                <a:srgbClr val="3DAFD8"/>
              </a:solidFill>
              <a:round/>
            </a:ln>
          </c:spPr>
          <c:marker>
            <c:symbol val="none"/>
          </c:marker>
          <c:cat>
            <c:numRef>
              <c:f>'Restlevetid ved 40 år'!$P$5:$P$70</c:f>
              <c:numCache>
                <c:formatCode>0</c:formatCode>
                <c:ptCount val="66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57</c:v>
                </c:pt>
                <c:pt idx="18">
                  <c:v>58</c:v>
                </c:pt>
                <c:pt idx="19">
                  <c:v>59</c:v>
                </c:pt>
                <c:pt idx="20">
                  <c:v>60</c:v>
                </c:pt>
                <c:pt idx="21">
                  <c:v>61</c:v>
                </c:pt>
                <c:pt idx="22">
                  <c:v>62</c:v>
                </c:pt>
                <c:pt idx="23">
                  <c:v>63</c:v>
                </c:pt>
                <c:pt idx="24">
                  <c:v>64</c:v>
                </c:pt>
                <c:pt idx="25">
                  <c:v>65</c:v>
                </c:pt>
                <c:pt idx="26">
                  <c:v>66</c:v>
                </c:pt>
                <c:pt idx="27">
                  <c:v>67</c:v>
                </c:pt>
                <c:pt idx="28">
                  <c:v>68</c:v>
                </c:pt>
                <c:pt idx="29">
                  <c:v>69</c:v>
                </c:pt>
                <c:pt idx="30">
                  <c:v>70</c:v>
                </c:pt>
                <c:pt idx="31">
                  <c:v>71</c:v>
                </c:pt>
                <c:pt idx="32">
                  <c:v>72</c:v>
                </c:pt>
                <c:pt idx="33">
                  <c:v>73</c:v>
                </c:pt>
                <c:pt idx="34">
                  <c:v>74</c:v>
                </c:pt>
                <c:pt idx="35">
                  <c:v>75</c:v>
                </c:pt>
                <c:pt idx="36">
                  <c:v>76</c:v>
                </c:pt>
                <c:pt idx="37">
                  <c:v>77</c:v>
                </c:pt>
                <c:pt idx="38">
                  <c:v>78</c:v>
                </c:pt>
                <c:pt idx="39">
                  <c:v>79</c:v>
                </c:pt>
                <c:pt idx="40">
                  <c:v>80</c:v>
                </c:pt>
                <c:pt idx="41">
                  <c:v>81</c:v>
                </c:pt>
                <c:pt idx="42">
                  <c:v>82</c:v>
                </c:pt>
                <c:pt idx="43">
                  <c:v>83</c:v>
                </c:pt>
                <c:pt idx="44">
                  <c:v>84</c:v>
                </c:pt>
                <c:pt idx="45">
                  <c:v>85</c:v>
                </c:pt>
                <c:pt idx="46">
                  <c:v>86</c:v>
                </c:pt>
                <c:pt idx="47">
                  <c:v>87</c:v>
                </c:pt>
                <c:pt idx="48">
                  <c:v>88</c:v>
                </c:pt>
                <c:pt idx="49">
                  <c:v>89</c:v>
                </c:pt>
                <c:pt idx="50">
                  <c:v>90</c:v>
                </c:pt>
                <c:pt idx="51">
                  <c:v>91</c:v>
                </c:pt>
                <c:pt idx="52">
                  <c:v>92</c:v>
                </c:pt>
                <c:pt idx="53">
                  <c:v>93</c:v>
                </c:pt>
                <c:pt idx="54">
                  <c:v>94</c:v>
                </c:pt>
                <c:pt idx="55">
                  <c:v>95</c:v>
                </c:pt>
                <c:pt idx="56">
                  <c:v>96</c:v>
                </c:pt>
                <c:pt idx="57">
                  <c:v>97</c:v>
                </c:pt>
                <c:pt idx="58">
                  <c:v>98</c:v>
                </c:pt>
                <c:pt idx="59">
                  <c:v>99</c:v>
                </c:pt>
                <c:pt idx="60">
                  <c:v>100</c:v>
                </c:pt>
                <c:pt idx="61">
                  <c:v>101</c:v>
                </c:pt>
                <c:pt idx="62">
                  <c:v>102</c:v>
                </c:pt>
                <c:pt idx="63">
                  <c:v>103</c:v>
                </c:pt>
                <c:pt idx="64">
                  <c:v>104</c:v>
                </c:pt>
                <c:pt idx="65">
                  <c:v>105</c:v>
                </c:pt>
              </c:numCache>
            </c:numRef>
          </c:cat>
          <c:val>
            <c:numRef>
              <c:f>'Restlevetid ved 40 år'!$W$5:$W$70</c:f>
              <c:numCache>
                <c:formatCode>General</c:formatCode>
                <c:ptCount val="66"/>
                <c:pt idx="0">
                  <c:v>3.5999999999991594E-2</c:v>
                </c:pt>
                <c:pt idx="1">
                  <c:v>4.1000000000002146E-2</c:v>
                </c:pt>
                <c:pt idx="2">
                  <c:v>4.1000000000002146E-2</c:v>
                </c:pt>
                <c:pt idx="3">
                  <c:v>2.6999999999999247E-2</c:v>
                </c:pt>
                <c:pt idx="4">
                  <c:v>4.9999999999994493E-2</c:v>
                </c:pt>
                <c:pt idx="5">
                  <c:v>7.3000000000000842E-2</c:v>
                </c:pt>
                <c:pt idx="6">
                  <c:v>5.1000000000001044E-2</c:v>
                </c:pt>
                <c:pt idx="7">
                  <c:v>6.5999999999999392E-2</c:v>
                </c:pt>
                <c:pt idx="8">
                  <c:v>9.2999999999998639E-2</c:v>
                </c:pt>
                <c:pt idx="9">
                  <c:v>9.4000000000005191E-2</c:v>
                </c:pt>
                <c:pt idx="10">
                  <c:v>0.10700000000000154</c:v>
                </c:pt>
                <c:pt idx="11">
                  <c:v>0.11700000000000044</c:v>
                </c:pt>
                <c:pt idx="12">
                  <c:v>0.13099999999999223</c:v>
                </c:pt>
                <c:pt idx="13">
                  <c:v>0.13400000000000079</c:v>
                </c:pt>
                <c:pt idx="14">
                  <c:v>0.15100000000000113</c:v>
                </c:pt>
                <c:pt idx="15">
                  <c:v>0.16700000000000603</c:v>
                </c:pt>
                <c:pt idx="16">
                  <c:v>0.16599999999999948</c:v>
                </c:pt>
                <c:pt idx="17">
                  <c:v>0.22399999999999087</c:v>
                </c:pt>
                <c:pt idx="18">
                  <c:v>0.28900000000000592</c:v>
                </c:pt>
                <c:pt idx="19">
                  <c:v>0.30900000000000372</c:v>
                </c:pt>
                <c:pt idx="20">
                  <c:v>0.30899999999999261</c:v>
                </c:pt>
                <c:pt idx="21">
                  <c:v>0.32800000000000606</c:v>
                </c:pt>
                <c:pt idx="22">
                  <c:v>0.38699999999999291</c:v>
                </c:pt>
                <c:pt idx="23">
                  <c:v>0.39799999999999836</c:v>
                </c:pt>
                <c:pt idx="24">
                  <c:v>0.4390000000000005</c:v>
                </c:pt>
                <c:pt idx="25">
                  <c:v>0.59600000000000763</c:v>
                </c:pt>
                <c:pt idx="26">
                  <c:v>0.66199999999999593</c:v>
                </c:pt>
                <c:pt idx="27">
                  <c:v>0.65000000000000613</c:v>
                </c:pt>
                <c:pt idx="28">
                  <c:v>0.66499999999999337</c:v>
                </c:pt>
                <c:pt idx="29">
                  <c:v>0.72100000000000497</c:v>
                </c:pt>
                <c:pt idx="30">
                  <c:v>0.86100000000000065</c:v>
                </c:pt>
                <c:pt idx="31">
                  <c:v>0.95100000000000184</c:v>
                </c:pt>
                <c:pt idx="32">
                  <c:v>0.97999999999999199</c:v>
                </c:pt>
                <c:pt idx="33">
                  <c:v>1.0639999999999983</c:v>
                </c:pt>
                <c:pt idx="34">
                  <c:v>1.2280000000000069</c:v>
                </c:pt>
                <c:pt idx="35">
                  <c:v>1.476999999999995</c:v>
                </c:pt>
                <c:pt idx="36">
                  <c:v>1.5120000000000022</c:v>
                </c:pt>
                <c:pt idx="37">
                  <c:v>1.5639999999999987</c:v>
                </c:pt>
                <c:pt idx="38">
                  <c:v>1.8199999999999994</c:v>
                </c:pt>
                <c:pt idx="39">
                  <c:v>1.9450000000000078</c:v>
                </c:pt>
                <c:pt idx="40">
                  <c:v>2.1829999999999905</c:v>
                </c:pt>
                <c:pt idx="41">
                  <c:v>2.5110000000000077</c:v>
                </c:pt>
                <c:pt idx="42">
                  <c:v>2.7560000000000029</c:v>
                </c:pt>
                <c:pt idx="43">
                  <c:v>3.1599999999999961</c:v>
                </c:pt>
                <c:pt idx="44">
                  <c:v>3.6379999999999968</c:v>
                </c:pt>
                <c:pt idx="45">
                  <c:v>3.9179999999999993</c:v>
                </c:pt>
                <c:pt idx="46">
                  <c:v>4.2449999999999992</c:v>
                </c:pt>
                <c:pt idx="47">
                  <c:v>4.5280000000000094</c:v>
                </c:pt>
                <c:pt idx="48">
                  <c:v>5.1459999999999955</c:v>
                </c:pt>
                <c:pt idx="49">
                  <c:v>5.4329999999999989</c:v>
                </c:pt>
                <c:pt idx="50">
                  <c:v>5.156000000000005</c:v>
                </c:pt>
                <c:pt idx="51">
                  <c:v>5.2440000000000042</c:v>
                </c:pt>
                <c:pt idx="52">
                  <c:v>5.2239999999999949</c:v>
                </c:pt>
                <c:pt idx="53">
                  <c:v>4.9579999999999957</c:v>
                </c:pt>
                <c:pt idx="54">
                  <c:v>4.1270000000000024</c:v>
                </c:pt>
                <c:pt idx="55">
                  <c:v>3.7020000000000053</c:v>
                </c:pt>
                <c:pt idx="56">
                  <c:v>3.3629999999999938</c:v>
                </c:pt>
                <c:pt idx="57">
                  <c:v>2.7800000000000047</c:v>
                </c:pt>
                <c:pt idx="58">
                  <c:v>2.3139999999999938</c:v>
                </c:pt>
                <c:pt idx="59">
                  <c:v>1.7750000000000044</c:v>
                </c:pt>
                <c:pt idx="60">
                  <c:v>1.1179999999999968</c:v>
                </c:pt>
                <c:pt idx="61">
                  <c:v>0.55100000000000149</c:v>
                </c:pt>
                <c:pt idx="62">
                  <c:v>0.51800000000000734</c:v>
                </c:pt>
                <c:pt idx="63">
                  <c:v>0.34299999999999331</c:v>
                </c:pt>
                <c:pt idx="64">
                  <c:v>0.19099999999999673</c:v>
                </c:pt>
                <c:pt idx="65">
                  <c:v>0.19400000000000528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3D-46CD-9D27-121A51A47652}"/>
            </c:ext>
          </c:extLst>
        </c:ser>
        <c:ser>
          <c:idx val="3"/>
          <c:order val="3"/>
          <c:tx>
            <c:strRef>
              <c:f>'Restlevetid ved 40 år'!$X$3:$X$4</c:f>
              <c:strCache>
                <c:ptCount val="2"/>
                <c:pt idx="0">
                  <c:v>Kvinde</c:v>
                </c:pt>
                <c:pt idx="1">
                  <c:v>LVU</c:v>
                </c:pt>
              </c:strCache>
            </c:strRef>
          </c:tx>
          <c:spPr>
            <a:ln w="28575" cap="rnd">
              <a:solidFill>
                <a:srgbClr val="008569"/>
              </a:solidFill>
              <a:round/>
            </a:ln>
          </c:spPr>
          <c:marker>
            <c:symbol val="none"/>
          </c:marker>
          <c:cat>
            <c:numRef>
              <c:f>'Restlevetid ved 40 år'!$P$5:$P$70</c:f>
              <c:numCache>
                <c:formatCode>0</c:formatCode>
                <c:ptCount val="66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57</c:v>
                </c:pt>
                <c:pt idx="18">
                  <c:v>58</c:v>
                </c:pt>
                <c:pt idx="19">
                  <c:v>59</c:v>
                </c:pt>
                <c:pt idx="20">
                  <c:v>60</c:v>
                </c:pt>
                <c:pt idx="21">
                  <c:v>61</c:v>
                </c:pt>
                <c:pt idx="22">
                  <c:v>62</c:v>
                </c:pt>
                <c:pt idx="23">
                  <c:v>63</c:v>
                </c:pt>
                <c:pt idx="24">
                  <c:v>64</c:v>
                </c:pt>
                <c:pt idx="25">
                  <c:v>65</c:v>
                </c:pt>
                <c:pt idx="26">
                  <c:v>66</c:v>
                </c:pt>
                <c:pt idx="27">
                  <c:v>67</c:v>
                </c:pt>
                <c:pt idx="28">
                  <c:v>68</c:v>
                </c:pt>
                <c:pt idx="29">
                  <c:v>69</c:v>
                </c:pt>
                <c:pt idx="30">
                  <c:v>70</c:v>
                </c:pt>
                <c:pt idx="31">
                  <c:v>71</c:v>
                </c:pt>
                <c:pt idx="32">
                  <c:v>72</c:v>
                </c:pt>
                <c:pt idx="33">
                  <c:v>73</c:v>
                </c:pt>
                <c:pt idx="34">
                  <c:v>74</c:v>
                </c:pt>
                <c:pt idx="35">
                  <c:v>75</c:v>
                </c:pt>
                <c:pt idx="36">
                  <c:v>76</c:v>
                </c:pt>
                <c:pt idx="37">
                  <c:v>77</c:v>
                </c:pt>
                <c:pt idx="38">
                  <c:v>78</c:v>
                </c:pt>
                <c:pt idx="39">
                  <c:v>79</c:v>
                </c:pt>
                <c:pt idx="40">
                  <c:v>80</c:v>
                </c:pt>
                <c:pt idx="41">
                  <c:v>81</c:v>
                </c:pt>
                <c:pt idx="42">
                  <c:v>82</c:v>
                </c:pt>
                <c:pt idx="43">
                  <c:v>83</c:v>
                </c:pt>
                <c:pt idx="44">
                  <c:v>84</c:v>
                </c:pt>
                <c:pt idx="45">
                  <c:v>85</c:v>
                </c:pt>
                <c:pt idx="46">
                  <c:v>86</c:v>
                </c:pt>
                <c:pt idx="47">
                  <c:v>87</c:v>
                </c:pt>
                <c:pt idx="48">
                  <c:v>88</c:v>
                </c:pt>
                <c:pt idx="49">
                  <c:v>89</c:v>
                </c:pt>
                <c:pt idx="50">
                  <c:v>90</c:v>
                </c:pt>
                <c:pt idx="51">
                  <c:v>91</c:v>
                </c:pt>
                <c:pt idx="52">
                  <c:v>92</c:v>
                </c:pt>
                <c:pt idx="53">
                  <c:v>93</c:v>
                </c:pt>
                <c:pt idx="54">
                  <c:v>94</c:v>
                </c:pt>
                <c:pt idx="55">
                  <c:v>95</c:v>
                </c:pt>
                <c:pt idx="56">
                  <c:v>96</c:v>
                </c:pt>
                <c:pt idx="57">
                  <c:v>97</c:v>
                </c:pt>
                <c:pt idx="58">
                  <c:v>98</c:v>
                </c:pt>
                <c:pt idx="59">
                  <c:v>99</c:v>
                </c:pt>
                <c:pt idx="60">
                  <c:v>100</c:v>
                </c:pt>
                <c:pt idx="61">
                  <c:v>101</c:v>
                </c:pt>
                <c:pt idx="62">
                  <c:v>102</c:v>
                </c:pt>
                <c:pt idx="63">
                  <c:v>103</c:v>
                </c:pt>
                <c:pt idx="64">
                  <c:v>104</c:v>
                </c:pt>
                <c:pt idx="65">
                  <c:v>105</c:v>
                </c:pt>
              </c:numCache>
            </c:numRef>
          </c:cat>
          <c:val>
            <c:numRef>
              <c:f>'Restlevetid ved 40 år'!$X$5:$X$70</c:f>
              <c:numCache>
                <c:formatCode>General</c:formatCode>
                <c:ptCount val="66"/>
                <c:pt idx="0">
                  <c:v>6.9999999999903473E-3</c:v>
                </c:pt>
                <c:pt idx="1">
                  <c:v>1.7000000000000348E-2</c:v>
                </c:pt>
                <c:pt idx="2">
                  <c:v>3.4999999999996145E-2</c:v>
                </c:pt>
                <c:pt idx="3">
                  <c:v>6.0999999999999943E-2</c:v>
                </c:pt>
                <c:pt idx="4">
                  <c:v>7.7000000000004842E-2</c:v>
                </c:pt>
                <c:pt idx="5">
                  <c:v>5.3000000000003045E-2</c:v>
                </c:pt>
                <c:pt idx="6">
                  <c:v>3.4000000000000696E-2</c:v>
                </c:pt>
                <c:pt idx="7">
                  <c:v>5.7999999999991392E-2</c:v>
                </c:pt>
                <c:pt idx="8">
                  <c:v>8.6000000000008292E-2</c:v>
                </c:pt>
                <c:pt idx="9">
                  <c:v>0.10399999999999299</c:v>
                </c:pt>
                <c:pt idx="10">
                  <c:v>0.11499999999999844</c:v>
                </c:pt>
                <c:pt idx="11">
                  <c:v>0.10200000000000209</c:v>
                </c:pt>
                <c:pt idx="12">
                  <c:v>9.7999999999998089E-2</c:v>
                </c:pt>
                <c:pt idx="13">
                  <c:v>0.13500000000000734</c:v>
                </c:pt>
                <c:pt idx="14">
                  <c:v>0.16300000000000203</c:v>
                </c:pt>
                <c:pt idx="15">
                  <c:v>0.14299999999999313</c:v>
                </c:pt>
                <c:pt idx="16">
                  <c:v>0.15399999999999858</c:v>
                </c:pt>
                <c:pt idx="17">
                  <c:v>0.21500000000000963</c:v>
                </c:pt>
                <c:pt idx="18">
                  <c:v>0.16699999999999493</c:v>
                </c:pt>
                <c:pt idx="19">
                  <c:v>0.20499999999999963</c:v>
                </c:pt>
                <c:pt idx="20">
                  <c:v>0.24399999999999977</c:v>
                </c:pt>
                <c:pt idx="21">
                  <c:v>0.22999999999999687</c:v>
                </c:pt>
                <c:pt idx="22">
                  <c:v>0.32600000000000406</c:v>
                </c:pt>
                <c:pt idx="23">
                  <c:v>0.32699999999999951</c:v>
                </c:pt>
                <c:pt idx="24">
                  <c:v>0.35800000000000276</c:v>
                </c:pt>
                <c:pt idx="25">
                  <c:v>0.54100000000000259</c:v>
                </c:pt>
                <c:pt idx="26">
                  <c:v>0.59399999999999453</c:v>
                </c:pt>
                <c:pt idx="27">
                  <c:v>0.65699999999999648</c:v>
                </c:pt>
                <c:pt idx="28">
                  <c:v>0.63100000000000378</c:v>
                </c:pt>
                <c:pt idx="29">
                  <c:v>0.4750000000000032</c:v>
                </c:pt>
                <c:pt idx="30">
                  <c:v>0.62599999999999323</c:v>
                </c:pt>
                <c:pt idx="31">
                  <c:v>0.76500000000000457</c:v>
                </c:pt>
                <c:pt idx="32">
                  <c:v>0.87699999999999445</c:v>
                </c:pt>
                <c:pt idx="33">
                  <c:v>0.93300000000000605</c:v>
                </c:pt>
                <c:pt idx="34">
                  <c:v>1.0599999999999943</c:v>
                </c:pt>
                <c:pt idx="35">
                  <c:v>1.326000000000005</c:v>
                </c:pt>
                <c:pt idx="36">
                  <c:v>1.593</c:v>
                </c:pt>
                <c:pt idx="37">
                  <c:v>1.7149999999999999</c:v>
                </c:pt>
                <c:pt idx="38">
                  <c:v>1.7460000000000031</c:v>
                </c:pt>
                <c:pt idx="39">
                  <c:v>1.9490000000000007</c:v>
                </c:pt>
                <c:pt idx="40">
                  <c:v>2.3679999999999923</c:v>
                </c:pt>
                <c:pt idx="41">
                  <c:v>2.526000000000006</c:v>
                </c:pt>
                <c:pt idx="42">
                  <c:v>2.405999999999997</c:v>
                </c:pt>
                <c:pt idx="43">
                  <c:v>2.9630000000000045</c:v>
                </c:pt>
                <c:pt idx="44">
                  <c:v>3.5189999999999944</c:v>
                </c:pt>
                <c:pt idx="45">
                  <c:v>3.6100000000000021</c:v>
                </c:pt>
                <c:pt idx="46">
                  <c:v>4.0059999999999985</c:v>
                </c:pt>
                <c:pt idx="47">
                  <c:v>5.0340000000000051</c:v>
                </c:pt>
                <c:pt idx="48">
                  <c:v>4.7970000000000068</c:v>
                </c:pt>
                <c:pt idx="49">
                  <c:v>4.4009999999999883</c:v>
                </c:pt>
                <c:pt idx="50">
                  <c:v>4.5320000000000027</c:v>
                </c:pt>
                <c:pt idx="51">
                  <c:v>4.9340000000000046</c:v>
                </c:pt>
                <c:pt idx="52">
                  <c:v>5.3130000000000006</c:v>
                </c:pt>
                <c:pt idx="53">
                  <c:v>5.1180000000000003</c:v>
                </c:pt>
                <c:pt idx="54">
                  <c:v>4.84</c:v>
                </c:pt>
                <c:pt idx="55">
                  <c:v>5.0790000000000006</c:v>
                </c:pt>
                <c:pt idx="56">
                  <c:v>4.713000000000001</c:v>
                </c:pt>
                <c:pt idx="57">
                  <c:v>3.3089999999999953</c:v>
                </c:pt>
                <c:pt idx="58">
                  <c:v>2.5900000000000034</c:v>
                </c:pt>
                <c:pt idx="59">
                  <c:v>1.5310000000000046</c:v>
                </c:pt>
                <c:pt idx="60">
                  <c:v>0.81699999999998996</c:v>
                </c:pt>
                <c:pt idx="61">
                  <c:v>0.48600000000000865</c:v>
                </c:pt>
                <c:pt idx="62">
                  <c:v>0.87499999999999245</c:v>
                </c:pt>
                <c:pt idx="63">
                  <c:v>0.58100000000000929</c:v>
                </c:pt>
                <c:pt idx="64">
                  <c:v>0.32200000000000006</c:v>
                </c:pt>
                <c:pt idx="65">
                  <c:v>0.32799999999999496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43D-46CD-9D27-121A51A476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70655"/>
        <c:axId val="118648927"/>
      </c:lineChart>
      <c:lineChart>
        <c:grouping val="standard"/>
        <c:varyColors val="0"/>
        <c:ser>
          <c:idx val="4"/>
          <c:order val="4"/>
          <c:tx>
            <c:v>AxisY</c:v>
          </c:tx>
          <c:spPr>
            <a:ln w="19050" cap="rnd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19050" cap="rnd" cmpd="sng" algn="ctr">
                  <a:solidFill>
                    <a:srgbClr val="5B9BD5"/>
                  </a:solidFill>
                  <a:prstDash val="solid"/>
                  <a:round/>
                </a14:hiddenLine>
              </a:ext>
            </a:extLst>
          </c:spPr>
          <c:marker>
            <c:symbol val="none"/>
          </c:marker>
          <c:cat>
            <c:numLit>
              <c:formatCode>General</c:formatCode>
              <c:ptCount val="66"/>
              <c:pt idx="0">
                <c:v>40</c:v>
              </c:pt>
              <c:pt idx="1">
                <c:v>41</c:v>
              </c:pt>
              <c:pt idx="2">
                <c:v>42</c:v>
              </c:pt>
              <c:pt idx="3">
                <c:v>43</c:v>
              </c:pt>
              <c:pt idx="4">
                <c:v>44</c:v>
              </c:pt>
              <c:pt idx="5">
                <c:v>45</c:v>
              </c:pt>
              <c:pt idx="6">
                <c:v>46</c:v>
              </c:pt>
              <c:pt idx="7">
                <c:v>47</c:v>
              </c:pt>
              <c:pt idx="8">
                <c:v>48</c:v>
              </c:pt>
              <c:pt idx="9">
                <c:v>49</c:v>
              </c:pt>
              <c:pt idx="10">
                <c:v>50</c:v>
              </c:pt>
              <c:pt idx="11">
                <c:v>51</c:v>
              </c:pt>
              <c:pt idx="12">
                <c:v>52</c:v>
              </c:pt>
              <c:pt idx="13">
                <c:v>53</c:v>
              </c:pt>
              <c:pt idx="14">
                <c:v>54</c:v>
              </c:pt>
              <c:pt idx="15">
                <c:v>55</c:v>
              </c:pt>
              <c:pt idx="16">
                <c:v>56</c:v>
              </c:pt>
              <c:pt idx="17">
                <c:v>57</c:v>
              </c:pt>
              <c:pt idx="18">
                <c:v>58</c:v>
              </c:pt>
              <c:pt idx="19">
                <c:v>59</c:v>
              </c:pt>
              <c:pt idx="20">
                <c:v>60</c:v>
              </c:pt>
              <c:pt idx="21">
                <c:v>61</c:v>
              </c:pt>
              <c:pt idx="22">
                <c:v>62</c:v>
              </c:pt>
              <c:pt idx="23">
                <c:v>63</c:v>
              </c:pt>
              <c:pt idx="24">
                <c:v>64</c:v>
              </c:pt>
              <c:pt idx="25">
                <c:v>65</c:v>
              </c:pt>
              <c:pt idx="26">
                <c:v>66</c:v>
              </c:pt>
              <c:pt idx="27">
                <c:v>67</c:v>
              </c:pt>
              <c:pt idx="28">
                <c:v>68</c:v>
              </c:pt>
              <c:pt idx="29">
                <c:v>69</c:v>
              </c:pt>
              <c:pt idx="30">
                <c:v>70</c:v>
              </c:pt>
              <c:pt idx="31">
                <c:v>71</c:v>
              </c:pt>
              <c:pt idx="32">
                <c:v>72</c:v>
              </c:pt>
              <c:pt idx="33">
                <c:v>73</c:v>
              </c:pt>
              <c:pt idx="34">
                <c:v>74</c:v>
              </c:pt>
              <c:pt idx="35">
                <c:v>75</c:v>
              </c:pt>
              <c:pt idx="36">
                <c:v>76</c:v>
              </c:pt>
              <c:pt idx="37">
                <c:v>77</c:v>
              </c:pt>
              <c:pt idx="38">
                <c:v>78</c:v>
              </c:pt>
              <c:pt idx="39">
                <c:v>79</c:v>
              </c:pt>
              <c:pt idx="40">
                <c:v>80</c:v>
              </c:pt>
              <c:pt idx="41">
                <c:v>81</c:v>
              </c:pt>
              <c:pt idx="42">
                <c:v>82</c:v>
              </c:pt>
              <c:pt idx="43">
                <c:v>83</c:v>
              </c:pt>
              <c:pt idx="44">
                <c:v>84</c:v>
              </c:pt>
              <c:pt idx="45">
                <c:v>85</c:v>
              </c:pt>
              <c:pt idx="46">
                <c:v>86</c:v>
              </c:pt>
              <c:pt idx="47">
                <c:v>87</c:v>
              </c:pt>
              <c:pt idx="48">
                <c:v>88</c:v>
              </c:pt>
              <c:pt idx="49">
                <c:v>89</c:v>
              </c:pt>
              <c:pt idx="50">
                <c:v>90</c:v>
              </c:pt>
              <c:pt idx="51">
                <c:v>91</c:v>
              </c:pt>
              <c:pt idx="52">
                <c:v>92</c:v>
              </c:pt>
              <c:pt idx="53">
                <c:v>93</c:v>
              </c:pt>
              <c:pt idx="54">
                <c:v>94</c:v>
              </c:pt>
              <c:pt idx="55">
                <c:v>95</c:v>
              </c:pt>
              <c:pt idx="56">
                <c:v>96</c:v>
              </c:pt>
              <c:pt idx="57">
                <c:v>97</c:v>
              </c:pt>
              <c:pt idx="58">
                <c:v>98</c:v>
              </c:pt>
              <c:pt idx="59">
                <c:v>99</c:v>
              </c:pt>
              <c:pt idx="60">
                <c:v>100</c:v>
              </c:pt>
              <c:pt idx="61">
                <c:v>101</c:v>
              </c:pt>
              <c:pt idx="62">
                <c:v>102</c:v>
              </c:pt>
              <c:pt idx="63">
                <c:v>103</c:v>
              </c:pt>
              <c:pt idx="64">
                <c:v>104</c:v>
              </c:pt>
              <c:pt idx="65">
                <c:v>105</c:v>
              </c:pt>
            </c:num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E-BA92-470D-A596-392F9B1195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8688207"/>
        <c:axId val="2022998095"/>
      </c:lineChart>
      <c:catAx>
        <c:axId val="121870655"/>
        <c:scaling>
          <c:orientation val="minMax"/>
        </c:scaling>
        <c:delete val="0"/>
        <c:axPos val="b"/>
        <c:numFmt formatCode="#" sourceLinked="0"/>
        <c:majorTickMark val="out"/>
        <c:minorTickMark val="none"/>
        <c:tickLblPos val="nextTo"/>
        <c:spPr>
          <a:noFill/>
          <a:ln w="12700" cap="flat" cmpd="sng" algn="ctr">
            <a:solidFill>
              <a:srgbClr val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rgbClr val="000000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da-DK"/>
          </a:p>
        </c:txPr>
        <c:crossAx val="118648927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118648927"/>
        <c:scaling>
          <c:orientation val="minMax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 b="0"/>
                </a:pPr>
                <a:r>
                  <a:rPr lang="en-US" sz="1200" b="0"/>
                  <a:t>Pct.</a:t>
                </a:r>
              </a:p>
            </c:rich>
          </c:tx>
          <c:layout>
            <c:manualLayout>
              <c:xMode val="edge"/>
              <c:yMode val="edge"/>
              <c:x val="0"/>
              <c:y val="2.0462997702783612E-3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spPr>
          <a:noFill/>
          <a:ln w="12700">
            <a:solidFill>
              <a:srgbClr val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rgbClr val="000000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da-DK"/>
          </a:p>
        </c:txPr>
        <c:crossAx val="121870655"/>
        <c:crosses val="autoZero"/>
        <c:crossBetween val="between"/>
      </c:valAx>
      <c:valAx>
        <c:axId val="2022998095"/>
        <c:scaling>
          <c:orientation val="minMax"/>
          <c:max val="6"/>
          <c:min val="0"/>
        </c:scaling>
        <c:delete val="0"/>
        <c:axPos val="r"/>
        <c:title>
          <c:tx>
            <c:rich>
              <a:bodyPr rot="0" vert="horz"/>
              <a:lstStyle/>
              <a:p>
                <a:pPr>
                  <a:defRPr sz="1200" b="0"/>
                </a:pPr>
                <a:r>
                  <a:rPr lang="en-US" sz="1200" b="0"/>
                  <a:t>Pct.</a:t>
                </a:r>
              </a:p>
            </c:rich>
          </c:tx>
          <c:layout>
            <c:manualLayout>
              <c:xMode val="edge"/>
              <c:yMode val="edge"/>
              <c:x val="0.93341943143376171"/>
              <c:y val="2.4044722130878416E-3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spPr>
          <a:ln w="12700" cmpd="sng">
            <a:solidFill>
              <a:srgbClr val="000000"/>
            </a:solidFill>
          </a:ln>
        </c:spPr>
        <c:txPr>
          <a:bodyPr rot="-60000000" vert="horz"/>
          <a:lstStyle/>
          <a:p>
            <a:pPr>
              <a:defRPr sz="1200">
                <a:solidFill>
                  <a:srgbClr val="000000"/>
                </a:solidFill>
              </a:defRPr>
            </a:pPr>
            <a:endParaRPr lang="da-DK"/>
          </a:p>
        </c:txPr>
        <c:crossAx val="2088688207"/>
        <c:crosses val="max"/>
        <c:crossBetween val="between"/>
        <c:majorUnit val="1"/>
      </c:valAx>
      <c:catAx>
        <c:axId val="208868820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2299809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ayout>
        <c:manualLayout>
          <c:xMode val="edge"/>
          <c:yMode val="edge"/>
          <c:x val="0"/>
          <c:y val="0.87274791854222389"/>
          <c:w val="1"/>
          <c:h val="0.125245207882925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rgbClr val="000000"/>
              </a:solidFill>
              <a:latin typeface="Arial" panose="020B0604020202020204" pitchFamily="34" charset="0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baseline="0">
          <a:solidFill>
            <a:srgbClr val="000000"/>
          </a:solidFill>
          <a:latin typeface="Arial" panose="020B0604020202020204" pitchFamily="34" charset="0"/>
        </a:defRPr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xMode val="edge"/>
          <c:yMode val="edge"/>
          <c:x val="0"/>
          <c:y val="7.7534345183709649E-2"/>
          <c:w val="1"/>
          <c:h val="0.82859570707070707"/>
        </c:manualLayout>
      </c:layout>
      <c:lineChart>
        <c:grouping val="standard"/>
        <c:varyColors val="0"/>
        <c:ser>
          <c:idx val="0"/>
          <c:order val="0"/>
          <c:tx>
            <c:strRef>
              <c:f>'Restlevetid ved 50 år'!$Q$3:$Q$4</c:f>
              <c:strCache>
                <c:ptCount val="2"/>
                <c:pt idx="0">
                  <c:v>Mand</c:v>
                </c:pt>
                <c:pt idx="1">
                  <c:v>Ufaglært</c:v>
                </c:pt>
              </c:strCache>
            </c:strRef>
          </c:tx>
          <c:spPr>
            <a:ln w="28575" cap="rnd">
              <a:solidFill>
                <a:srgbClr val="3B5463"/>
              </a:solidFill>
              <a:round/>
            </a:ln>
          </c:spPr>
          <c:marker>
            <c:symbol val="none"/>
          </c:marker>
          <c:cat>
            <c:numRef>
              <c:f>'Restlevetid ved 50 år'!$P$5:$P$60</c:f>
              <c:numCache>
                <c:formatCode>0</c:formatCode>
                <c:ptCount val="56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98</c:v>
                </c:pt>
                <c:pt idx="49">
                  <c:v>99</c:v>
                </c:pt>
                <c:pt idx="50">
                  <c:v>100</c:v>
                </c:pt>
                <c:pt idx="51">
                  <c:v>101</c:v>
                </c:pt>
                <c:pt idx="52">
                  <c:v>102</c:v>
                </c:pt>
                <c:pt idx="53">
                  <c:v>103</c:v>
                </c:pt>
                <c:pt idx="54">
                  <c:v>104</c:v>
                </c:pt>
                <c:pt idx="55">
                  <c:v>105</c:v>
                </c:pt>
              </c:numCache>
            </c:numRef>
          </c:cat>
          <c:val>
            <c:numRef>
              <c:f>'Restlevetid ved 50 år'!$Q$5:$Q$60</c:f>
              <c:numCache>
                <c:formatCode>General</c:formatCode>
                <c:ptCount val="56"/>
                <c:pt idx="0">
                  <c:v>0.42163134126303103</c:v>
                </c:pt>
                <c:pt idx="1">
                  <c:v>0.44436636456642969</c:v>
                </c:pt>
                <c:pt idx="2">
                  <c:v>0.4908698213233883</c:v>
                </c:pt>
                <c:pt idx="3">
                  <c:v>0.5776762739363609</c:v>
                </c:pt>
                <c:pt idx="4">
                  <c:v>0.67688364835118842</c:v>
                </c:pt>
                <c:pt idx="5">
                  <c:v>0.79469240546881537</c:v>
                </c:pt>
                <c:pt idx="6">
                  <c:v>0.82982835057405746</c:v>
                </c:pt>
                <c:pt idx="7">
                  <c:v>0.83912904192545146</c:v>
                </c:pt>
                <c:pt idx="8">
                  <c:v>0.92386867423811292</c:v>
                </c:pt>
                <c:pt idx="9">
                  <c:v>1.0406440212055788</c:v>
                </c:pt>
                <c:pt idx="10">
                  <c:v>1.1150495520166963</c:v>
                </c:pt>
                <c:pt idx="11">
                  <c:v>1.1512189072721113</c:v>
                </c:pt>
                <c:pt idx="12">
                  <c:v>1.2772949455909595</c:v>
                </c:pt>
                <c:pt idx="13">
                  <c:v>1.4188721361621119</c:v>
                </c:pt>
                <c:pt idx="14">
                  <c:v>1.4953444872735637</c:v>
                </c:pt>
                <c:pt idx="15">
                  <c:v>1.6183202951419395</c:v>
                </c:pt>
                <c:pt idx="16">
                  <c:v>1.7392292827100044</c:v>
                </c:pt>
                <c:pt idx="17">
                  <c:v>1.8374032469746935</c:v>
                </c:pt>
                <c:pt idx="18">
                  <c:v>1.9583122345427699</c:v>
                </c:pt>
                <c:pt idx="19">
                  <c:v>2.1691279051742911</c:v>
                </c:pt>
                <c:pt idx="20">
                  <c:v>2.3603087829528633</c:v>
                </c:pt>
                <c:pt idx="21">
                  <c:v>2.4233468021122873</c:v>
                </c:pt>
                <c:pt idx="22">
                  <c:v>2.3871774468568838</c:v>
                </c:pt>
                <c:pt idx="23">
                  <c:v>2.4760507197701678</c:v>
                </c:pt>
                <c:pt idx="24">
                  <c:v>2.5607903520828406</c:v>
                </c:pt>
                <c:pt idx="25">
                  <c:v>2.6021267580890157</c:v>
                </c:pt>
                <c:pt idx="26">
                  <c:v>2.6620645467979789</c:v>
                </c:pt>
                <c:pt idx="27">
                  <c:v>2.8387776824743964</c:v>
                </c:pt>
                <c:pt idx="28">
                  <c:v>3.0165242283009754</c:v>
                </c:pt>
                <c:pt idx="29">
                  <c:v>3.1508675478210448</c:v>
                </c:pt>
                <c:pt idx="30">
                  <c:v>3.2304401293829574</c:v>
                </c:pt>
                <c:pt idx="31">
                  <c:v>3.3007120195934645</c:v>
                </c:pt>
                <c:pt idx="32">
                  <c:v>3.5187615612760457</c:v>
                </c:pt>
                <c:pt idx="33">
                  <c:v>3.5373629439788337</c:v>
                </c:pt>
                <c:pt idx="34">
                  <c:v>3.4991267684231193</c:v>
                </c:pt>
                <c:pt idx="35">
                  <c:v>3.5270288424772902</c:v>
                </c:pt>
                <c:pt idx="36">
                  <c:v>3.5993675529881197</c:v>
                </c:pt>
                <c:pt idx="37">
                  <c:v>3.6696394431986037</c:v>
                </c:pt>
                <c:pt idx="38">
                  <c:v>3.5507972759308384</c:v>
                </c:pt>
                <c:pt idx="39">
                  <c:v>3.335847964698718</c:v>
                </c:pt>
                <c:pt idx="40">
                  <c:v>3.1084977316647198</c:v>
                </c:pt>
                <c:pt idx="41">
                  <c:v>2.8150092490208483</c:v>
                </c:pt>
                <c:pt idx="42">
                  <c:v>2.4057788295596603</c:v>
                </c:pt>
                <c:pt idx="43">
                  <c:v>1.9541785939421479</c:v>
                </c:pt>
                <c:pt idx="44">
                  <c:v>1.6162534748416286</c:v>
                </c:pt>
                <c:pt idx="45">
                  <c:v>1.2359585395847728</c:v>
                </c:pt>
                <c:pt idx="46">
                  <c:v>0.84842973327684545</c:v>
                </c:pt>
                <c:pt idx="47">
                  <c:v>0.68618433970258241</c:v>
                </c:pt>
                <c:pt idx="48">
                  <c:v>0.4908698213233883</c:v>
                </c:pt>
                <c:pt idx="49">
                  <c:v>0.30692281459588788</c:v>
                </c:pt>
                <c:pt idx="50">
                  <c:v>0.17464631537610645</c:v>
                </c:pt>
                <c:pt idx="51">
                  <c:v>0.11884216726776528</c:v>
                </c:pt>
                <c:pt idx="52">
                  <c:v>8.4739632312673008E-2</c:v>
                </c:pt>
                <c:pt idx="53">
                  <c:v>5.2703917657868839E-2</c:v>
                </c:pt>
                <c:pt idx="54">
                  <c:v>2.0668203003099093E-2</c:v>
                </c:pt>
                <c:pt idx="55">
                  <c:v>1.3434331952004658E-2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64-4EDB-AC28-9040DAE31517}"/>
            </c:ext>
          </c:extLst>
        </c:ser>
        <c:ser>
          <c:idx val="1"/>
          <c:order val="1"/>
          <c:tx>
            <c:strRef>
              <c:f>'Restlevetid ved 50 år'!$R$3:$R$4</c:f>
              <c:strCache>
                <c:ptCount val="2"/>
                <c:pt idx="0">
                  <c:v>Mand</c:v>
                </c:pt>
                <c:pt idx="1">
                  <c:v>Faglært</c:v>
                </c:pt>
              </c:strCache>
            </c:strRef>
          </c:tx>
          <c:spPr>
            <a:ln w="28575" cap="rnd">
              <a:solidFill>
                <a:srgbClr val="ED5E66"/>
              </a:solidFill>
              <a:round/>
            </a:ln>
          </c:spPr>
          <c:marker>
            <c:symbol val="none"/>
          </c:marker>
          <c:cat>
            <c:numRef>
              <c:f>'Restlevetid ved 50 år'!$P$5:$P$60</c:f>
              <c:numCache>
                <c:formatCode>0</c:formatCode>
                <c:ptCount val="56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98</c:v>
                </c:pt>
                <c:pt idx="49">
                  <c:v>99</c:v>
                </c:pt>
                <c:pt idx="50">
                  <c:v>100</c:v>
                </c:pt>
                <c:pt idx="51">
                  <c:v>101</c:v>
                </c:pt>
                <c:pt idx="52">
                  <c:v>102</c:v>
                </c:pt>
                <c:pt idx="53">
                  <c:v>103</c:v>
                </c:pt>
                <c:pt idx="54">
                  <c:v>104</c:v>
                </c:pt>
                <c:pt idx="55">
                  <c:v>105</c:v>
                </c:pt>
              </c:numCache>
            </c:numRef>
          </c:cat>
          <c:val>
            <c:numRef>
              <c:f>'Restlevetid ved 50 år'!$R$5:$R$60</c:f>
              <c:numCache>
                <c:formatCode>General</c:formatCode>
                <c:ptCount val="56"/>
                <c:pt idx="0">
                  <c:v>0.26983982064781803</c:v>
                </c:pt>
                <c:pt idx="1">
                  <c:v>0.26882538523184213</c:v>
                </c:pt>
                <c:pt idx="2">
                  <c:v>0.28302748105542574</c:v>
                </c:pt>
                <c:pt idx="3">
                  <c:v>0.34389360601357355</c:v>
                </c:pt>
                <c:pt idx="4">
                  <c:v>0.35911013725311053</c:v>
                </c:pt>
                <c:pt idx="5">
                  <c:v>0.38142771640443363</c:v>
                </c:pt>
                <c:pt idx="6">
                  <c:v>0.42707731012304451</c:v>
                </c:pt>
                <c:pt idx="7">
                  <c:v>0.486928999665239</c:v>
                </c:pt>
                <c:pt idx="8">
                  <c:v>0.57619931627053145</c:v>
                </c:pt>
                <c:pt idx="9">
                  <c:v>0.61982003915720185</c:v>
                </c:pt>
                <c:pt idx="10">
                  <c:v>0.69184495369102816</c:v>
                </c:pt>
                <c:pt idx="11">
                  <c:v>0.80140397861570323</c:v>
                </c:pt>
                <c:pt idx="12">
                  <c:v>0.83488034734268235</c:v>
                </c:pt>
                <c:pt idx="13">
                  <c:v>0.93835275977154708</c:v>
                </c:pt>
                <c:pt idx="14">
                  <c:v>1.0174787222171595</c:v>
                </c:pt>
                <c:pt idx="15">
                  <c:v>1.1128356513182511</c:v>
                </c:pt>
                <c:pt idx="16">
                  <c:v>1.3258670886718023</c:v>
                </c:pt>
                <c:pt idx="17">
                  <c:v>1.4161518406930593</c:v>
                </c:pt>
                <c:pt idx="18">
                  <c:v>1.4729602239873487</c:v>
                </c:pt>
                <c:pt idx="19">
                  <c:v>1.6048368280633358</c:v>
                </c:pt>
                <c:pt idx="20">
                  <c:v>1.7803341550260157</c:v>
                </c:pt>
                <c:pt idx="21">
                  <c:v>1.9284417257575379</c:v>
                </c:pt>
                <c:pt idx="22">
                  <c:v>1.9882934152997098</c:v>
                </c:pt>
                <c:pt idx="23">
                  <c:v>2.1607474360144847</c:v>
                </c:pt>
                <c:pt idx="24">
                  <c:v>2.2956673463383992</c:v>
                </c:pt>
                <c:pt idx="25">
                  <c:v>2.4691358024691388</c:v>
                </c:pt>
                <c:pt idx="26">
                  <c:v>2.72984570437323</c:v>
                </c:pt>
                <c:pt idx="27">
                  <c:v>2.87389553344086</c:v>
                </c:pt>
                <c:pt idx="28">
                  <c:v>3.1153311624415445</c:v>
                </c:pt>
                <c:pt idx="29">
                  <c:v>3.3882142893372675</c:v>
                </c:pt>
                <c:pt idx="30">
                  <c:v>3.4500948497113915</c:v>
                </c:pt>
                <c:pt idx="31">
                  <c:v>3.6438520141615247</c:v>
                </c:pt>
                <c:pt idx="32">
                  <c:v>3.878186595250412</c:v>
                </c:pt>
                <c:pt idx="33">
                  <c:v>3.9765868305994312</c:v>
                </c:pt>
                <c:pt idx="34">
                  <c:v>4.048611745133246</c:v>
                </c:pt>
                <c:pt idx="35">
                  <c:v>4.0881747263560468</c:v>
                </c:pt>
                <c:pt idx="36">
                  <c:v>4.1744017367134338</c:v>
                </c:pt>
                <c:pt idx="37">
                  <c:v>4.1541130283940513</c:v>
                </c:pt>
                <c:pt idx="38">
                  <c:v>4.1632429471377668</c:v>
                </c:pt>
                <c:pt idx="39">
                  <c:v>4.0374529555575789</c:v>
                </c:pt>
                <c:pt idx="40">
                  <c:v>3.7209491057751856</c:v>
                </c:pt>
                <c:pt idx="41">
                  <c:v>3.2745975227487114</c:v>
                </c:pt>
                <c:pt idx="42">
                  <c:v>2.8262170688903088</c:v>
                </c:pt>
                <c:pt idx="43">
                  <c:v>2.6385465169360081</c:v>
                </c:pt>
                <c:pt idx="44">
                  <c:v>2.208425900565036</c:v>
                </c:pt>
                <c:pt idx="45">
                  <c:v>1.6068656988952763</c:v>
                </c:pt>
                <c:pt idx="46">
                  <c:v>1.3390547490793987</c:v>
                </c:pt>
                <c:pt idx="47">
                  <c:v>1.0397963013684715</c:v>
                </c:pt>
                <c:pt idx="48">
                  <c:v>0.64822423080434655</c:v>
                </c:pt>
                <c:pt idx="49">
                  <c:v>0.37736997474056388</c:v>
                </c:pt>
                <c:pt idx="50">
                  <c:v>0.27896973939154468</c:v>
                </c:pt>
                <c:pt idx="51">
                  <c:v>0.25563772482424568</c:v>
                </c:pt>
                <c:pt idx="52">
                  <c:v>0.10245797701288895</c:v>
                </c:pt>
                <c:pt idx="53">
                  <c:v>6.3909431206064238E-2</c:v>
                </c:pt>
                <c:pt idx="54">
                  <c:v>2.5360885399228265E-2</c:v>
                </c:pt>
                <c:pt idx="55">
                  <c:v>1.6230966655512845E-2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64-4EDB-AC28-9040DAE31517}"/>
            </c:ext>
          </c:extLst>
        </c:ser>
        <c:ser>
          <c:idx val="2"/>
          <c:order val="2"/>
          <c:tx>
            <c:strRef>
              <c:f>'Restlevetid ved 50 år'!$S$3:$S$4</c:f>
              <c:strCache>
                <c:ptCount val="2"/>
                <c:pt idx="0">
                  <c:v>Mand</c:v>
                </c:pt>
                <c:pt idx="1">
                  <c:v>KVU/MVU</c:v>
                </c:pt>
              </c:strCache>
            </c:strRef>
          </c:tx>
          <c:spPr>
            <a:ln w="28575" cap="rnd">
              <a:solidFill>
                <a:srgbClr val="3DAFD8"/>
              </a:solidFill>
              <a:round/>
            </a:ln>
          </c:spPr>
          <c:marker>
            <c:symbol val="none"/>
          </c:marker>
          <c:cat>
            <c:numRef>
              <c:f>'Restlevetid ved 50 år'!$P$5:$P$60</c:f>
              <c:numCache>
                <c:formatCode>0</c:formatCode>
                <c:ptCount val="56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98</c:v>
                </c:pt>
                <c:pt idx="49">
                  <c:v>99</c:v>
                </c:pt>
                <c:pt idx="50">
                  <c:v>100</c:v>
                </c:pt>
                <c:pt idx="51">
                  <c:v>101</c:v>
                </c:pt>
                <c:pt idx="52">
                  <c:v>102</c:v>
                </c:pt>
                <c:pt idx="53">
                  <c:v>103</c:v>
                </c:pt>
                <c:pt idx="54">
                  <c:v>104</c:v>
                </c:pt>
                <c:pt idx="55">
                  <c:v>105</c:v>
                </c:pt>
              </c:numCache>
            </c:numRef>
          </c:cat>
          <c:val>
            <c:numRef>
              <c:f>'Restlevetid ved 50 år'!$S$5:$S$60</c:f>
              <c:numCache>
                <c:formatCode>General</c:formatCode>
                <c:ptCount val="56"/>
                <c:pt idx="0">
                  <c:v>0.19251509378810913</c:v>
                </c:pt>
                <c:pt idx="1">
                  <c:v>0.1915071613599037</c:v>
                </c:pt>
                <c:pt idx="2">
                  <c:v>0.18041990464958807</c:v>
                </c:pt>
                <c:pt idx="3">
                  <c:v>0.21267374235231837</c:v>
                </c:pt>
                <c:pt idx="4">
                  <c:v>0.20461028292663019</c:v>
                </c:pt>
                <c:pt idx="5">
                  <c:v>0.23988791791398795</c:v>
                </c:pt>
                <c:pt idx="6">
                  <c:v>0.27012589076028498</c:v>
                </c:pt>
                <c:pt idx="7">
                  <c:v>0.27516555290132333</c:v>
                </c:pt>
                <c:pt idx="8">
                  <c:v>0.35580014715813785</c:v>
                </c:pt>
                <c:pt idx="9">
                  <c:v>0.40821263342505498</c:v>
                </c:pt>
                <c:pt idx="10">
                  <c:v>0.41829195770715399</c:v>
                </c:pt>
                <c:pt idx="11">
                  <c:v>0.50195034924858473</c:v>
                </c:pt>
                <c:pt idx="12">
                  <c:v>0.56444215979761214</c:v>
                </c:pt>
                <c:pt idx="13">
                  <c:v>0.60072772721316414</c:v>
                </c:pt>
                <c:pt idx="14">
                  <c:v>0.64507675405441545</c:v>
                </c:pt>
                <c:pt idx="15">
                  <c:v>0.73276687530867912</c:v>
                </c:pt>
                <c:pt idx="16">
                  <c:v>0.82348079384758144</c:v>
                </c:pt>
                <c:pt idx="17">
                  <c:v>0.94644855008920292</c:v>
                </c:pt>
                <c:pt idx="18">
                  <c:v>1.0976384143206994</c:v>
                </c:pt>
                <c:pt idx="19">
                  <c:v>1.254875873121462</c:v>
                </c:pt>
                <c:pt idx="20">
                  <c:v>1.4927479261790277</c:v>
                </c:pt>
                <c:pt idx="21">
                  <c:v>1.5844697771461469</c:v>
                </c:pt>
                <c:pt idx="22">
                  <c:v>1.5975728987128732</c:v>
                </c:pt>
                <c:pt idx="23">
                  <c:v>1.7124771955288065</c:v>
                </c:pt>
                <c:pt idx="24">
                  <c:v>1.955388910727422</c:v>
                </c:pt>
                <c:pt idx="25">
                  <c:v>2.1146422343846067</c:v>
                </c:pt>
                <c:pt idx="26">
                  <c:v>2.2497051797647489</c:v>
                </c:pt>
                <c:pt idx="27">
                  <c:v>2.4906010301069426</c:v>
                </c:pt>
                <c:pt idx="28">
                  <c:v>2.7385524074466074</c:v>
                </c:pt>
                <c:pt idx="29">
                  <c:v>2.8836946771088487</c:v>
                </c:pt>
                <c:pt idx="30">
                  <c:v>3.0449638656224445</c:v>
                </c:pt>
                <c:pt idx="31">
                  <c:v>3.2011933919950013</c:v>
                </c:pt>
                <c:pt idx="32">
                  <c:v>3.4622478909013927</c:v>
                </c:pt>
                <c:pt idx="33">
                  <c:v>3.8583653351879268</c:v>
                </c:pt>
                <c:pt idx="34">
                  <c:v>4.1224436313789576</c:v>
                </c:pt>
                <c:pt idx="35">
                  <c:v>4.416759900416273</c:v>
                </c:pt>
                <c:pt idx="36">
                  <c:v>4.6808381966073025</c:v>
                </c:pt>
                <c:pt idx="37">
                  <c:v>4.601211534778705</c:v>
                </c:pt>
                <c:pt idx="38">
                  <c:v>4.8783929525364611</c:v>
                </c:pt>
                <c:pt idx="39">
                  <c:v>5.1102174110247613</c:v>
                </c:pt>
                <c:pt idx="40">
                  <c:v>4.5608942376503201</c:v>
                </c:pt>
                <c:pt idx="41">
                  <c:v>4.3804743330007101</c:v>
                </c:pt>
                <c:pt idx="42">
                  <c:v>3.9410157943011521</c:v>
                </c:pt>
                <c:pt idx="43">
                  <c:v>3.3362563373751439</c:v>
                </c:pt>
                <c:pt idx="44">
                  <c:v>2.9371150958039713</c:v>
                </c:pt>
                <c:pt idx="45">
                  <c:v>2.4643947869734895</c:v>
                </c:pt>
                <c:pt idx="46">
                  <c:v>1.825365627488329</c:v>
                </c:pt>
                <c:pt idx="47">
                  <c:v>1.238748954270108</c:v>
                </c:pt>
                <c:pt idx="48">
                  <c:v>0.98172618507654952</c:v>
                </c:pt>
                <c:pt idx="49">
                  <c:v>0.87589328011449863</c:v>
                </c:pt>
                <c:pt idx="50">
                  <c:v>0.52714865995384352</c:v>
                </c:pt>
                <c:pt idx="51">
                  <c:v>0.26710209347564634</c:v>
                </c:pt>
                <c:pt idx="52">
                  <c:v>0.17336437765212773</c:v>
                </c:pt>
                <c:pt idx="53">
                  <c:v>0.10784876981847291</c:v>
                </c:pt>
                <c:pt idx="54">
                  <c:v>4.3341094413023536E-2</c:v>
                </c:pt>
                <c:pt idx="55">
                  <c:v>2.620624313346416E-2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64-4EDB-AC28-9040DAE31517}"/>
            </c:ext>
          </c:extLst>
        </c:ser>
        <c:ser>
          <c:idx val="3"/>
          <c:order val="3"/>
          <c:tx>
            <c:strRef>
              <c:f>'Restlevetid ved 50 år'!$T$3:$T$4</c:f>
              <c:strCache>
                <c:ptCount val="2"/>
                <c:pt idx="0">
                  <c:v>Mand</c:v>
                </c:pt>
                <c:pt idx="1">
                  <c:v>LVU</c:v>
                </c:pt>
              </c:strCache>
            </c:strRef>
          </c:tx>
          <c:spPr>
            <a:ln w="28575" cap="rnd">
              <a:solidFill>
                <a:srgbClr val="008569"/>
              </a:solidFill>
              <a:round/>
            </a:ln>
          </c:spPr>
          <c:marker>
            <c:symbol val="none"/>
          </c:marker>
          <c:cat>
            <c:numRef>
              <c:f>'Restlevetid ved 50 år'!$P$5:$P$60</c:f>
              <c:numCache>
                <c:formatCode>0</c:formatCode>
                <c:ptCount val="56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98</c:v>
                </c:pt>
                <c:pt idx="49">
                  <c:v>99</c:v>
                </c:pt>
                <c:pt idx="50">
                  <c:v>100</c:v>
                </c:pt>
                <c:pt idx="51">
                  <c:v>101</c:v>
                </c:pt>
                <c:pt idx="52">
                  <c:v>102</c:v>
                </c:pt>
                <c:pt idx="53">
                  <c:v>103</c:v>
                </c:pt>
                <c:pt idx="54">
                  <c:v>104</c:v>
                </c:pt>
                <c:pt idx="55">
                  <c:v>105</c:v>
                </c:pt>
              </c:numCache>
            </c:numRef>
          </c:cat>
          <c:val>
            <c:numRef>
              <c:f>'Restlevetid ved 50 år'!$T$5:$T$60</c:f>
              <c:numCache>
                <c:formatCode>General</c:formatCode>
                <c:ptCount val="56"/>
                <c:pt idx="0">
                  <c:v>0.1006674250279353</c:v>
                </c:pt>
                <c:pt idx="1">
                  <c:v>0.12986097828603776</c:v>
                </c:pt>
                <c:pt idx="2">
                  <c:v>0.15100113754189734</c:v>
                </c:pt>
                <c:pt idx="3">
                  <c:v>0.16106788004470093</c:v>
                </c:pt>
                <c:pt idx="4">
                  <c:v>0.17717466804916432</c:v>
                </c:pt>
                <c:pt idx="5">
                  <c:v>0.14798111479106185</c:v>
                </c:pt>
                <c:pt idx="6">
                  <c:v>0.11576753878213508</c:v>
                </c:pt>
                <c:pt idx="7">
                  <c:v>0.18220803930056054</c:v>
                </c:pt>
                <c:pt idx="8">
                  <c:v>0.2707953733251427</c:v>
                </c:pt>
                <c:pt idx="9">
                  <c:v>0.31106234333632349</c:v>
                </c:pt>
                <c:pt idx="10">
                  <c:v>0.3664294271016818</c:v>
                </c:pt>
                <c:pt idx="11">
                  <c:v>0.36240273010056034</c:v>
                </c:pt>
                <c:pt idx="12">
                  <c:v>0.43387660187040433</c:v>
                </c:pt>
                <c:pt idx="13">
                  <c:v>0.47213022338101329</c:v>
                </c:pt>
                <c:pt idx="14">
                  <c:v>0.42481653361788668</c:v>
                </c:pt>
                <c:pt idx="15">
                  <c:v>0.53655737539890036</c:v>
                </c:pt>
                <c:pt idx="16">
                  <c:v>0.68051179318884081</c:v>
                </c:pt>
                <c:pt idx="17">
                  <c:v>0.78721926371845818</c:v>
                </c:pt>
                <c:pt idx="18">
                  <c:v>0.84661304448492669</c:v>
                </c:pt>
                <c:pt idx="19">
                  <c:v>1.0117076215307492</c:v>
                </c:pt>
                <c:pt idx="20">
                  <c:v>1.1184150920603666</c:v>
                </c:pt>
                <c:pt idx="21">
                  <c:v>1.1818355698279566</c:v>
                </c:pt>
                <c:pt idx="22">
                  <c:v>1.2663962068514285</c:v>
                </c:pt>
                <c:pt idx="23">
                  <c:v>1.3861904426346625</c:v>
                </c:pt>
                <c:pt idx="24">
                  <c:v>1.5764518759374659</c:v>
                </c:pt>
                <c:pt idx="25">
                  <c:v>1.6670525584626088</c:v>
                </c:pt>
                <c:pt idx="26">
                  <c:v>1.8230870672559025</c:v>
                </c:pt>
                <c:pt idx="27">
                  <c:v>2.1724030321028462</c:v>
                </c:pt>
                <c:pt idx="28">
                  <c:v>2.5136656029475466</c:v>
                </c:pt>
                <c:pt idx="29">
                  <c:v>2.7754009080201718</c:v>
                </c:pt>
                <c:pt idx="30">
                  <c:v>3.2223642751442041</c:v>
                </c:pt>
                <c:pt idx="31">
                  <c:v>3.2626312451553736</c:v>
                </c:pt>
                <c:pt idx="32">
                  <c:v>3.735768142786684</c:v>
                </c:pt>
                <c:pt idx="33">
                  <c:v>4.2562187301810983</c:v>
                </c:pt>
                <c:pt idx="34">
                  <c:v>3.8817359090771855</c:v>
                </c:pt>
                <c:pt idx="35">
                  <c:v>4.4152732617252282</c:v>
                </c:pt>
                <c:pt idx="36">
                  <c:v>4.9729707963800101</c:v>
                </c:pt>
                <c:pt idx="37">
                  <c:v>4.7978094768313841</c:v>
                </c:pt>
                <c:pt idx="38">
                  <c:v>4.7515024613185437</c:v>
                </c:pt>
                <c:pt idx="39">
                  <c:v>4.6156014375308239</c:v>
                </c:pt>
                <c:pt idx="40">
                  <c:v>4.563254376516312</c:v>
                </c:pt>
                <c:pt idx="41">
                  <c:v>5.0494780394012277</c:v>
                </c:pt>
                <c:pt idx="42">
                  <c:v>4.9306904778682688</c:v>
                </c:pt>
                <c:pt idx="43">
                  <c:v>4.2300451996738317</c:v>
                </c:pt>
                <c:pt idx="44">
                  <c:v>3.6502008315129375</c:v>
                </c:pt>
                <c:pt idx="45">
                  <c:v>3.055256349597832</c:v>
                </c:pt>
                <c:pt idx="46">
                  <c:v>2.3827979504112231</c:v>
                </c:pt>
                <c:pt idx="47">
                  <c:v>1.9650281365452933</c:v>
                </c:pt>
                <c:pt idx="48">
                  <c:v>1.2523027673475147</c:v>
                </c:pt>
                <c:pt idx="49">
                  <c:v>0.72681880870169258</c:v>
                </c:pt>
                <c:pt idx="50">
                  <c:v>0.54058407240001061</c:v>
                </c:pt>
                <c:pt idx="51">
                  <c:v>0.25569525957095407</c:v>
                </c:pt>
                <c:pt idx="52">
                  <c:v>0.16509457704582237</c:v>
                </c:pt>
                <c:pt idx="53">
                  <c:v>0.10368744777877079</c:v>
                </c:pt>
                <c:pt idx="54">
                  <c:v>4.1273644261455592E-2</c:v>
                </c:pt>
                <c:pt idx="55">
                  <c:v>2.5166856256981028E-2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364-4EDB-AC28-9040DAE315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70655"/>
        <c:axId val="118648927"/>
      </c:lineChart>
      <c:lineChart>
        <c:grouping val="standard"/>
        <c:varyColors val="0"/>
        <c:ser>
          <c:idx val="4"/>
          <c:order val="4"/>
          <c:tx>
            <c:v>AxisY</c:v>
          </c:tx>
          <c:spPr>
            <a:ln w="19050" cap="rnd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19050" cap="rnd" cmpd="sng" algn="ctr">
                  <a:solidFill>
                    <a:srgbClr val="5B9BD5"/>
                  </a:solidFill>
                  <a:prstDash val="solid"/>
                  <a:round/>
                </a14:hiddenLine>
              </a:ext>
            </a:extLst>
          </c:spPr>
          <c:marker>
            <c:symbol val="none"/>
          </c:marker>
          <c:cat>
            <c:numLit>
              <c:formatCode>General</c:formatCode>
              <c:ptCount val="66"/>
              <c:pt idx="0">
                <c:v>40</c:v>
              </c:pt>
              <c:pt idx="1">
                <c:v>41</c:v>
              </c:pt>
              <c:pt idx="2">
                <c:v>42</c:v>
              </c:pt>
              <c:pt idx="3">
                <c:v>43</c:v>
              </c:pt>
              <c:pt idx="4">
                <c:v>44</c:v>
              </c:pt>
              <c:pt idx="5">
                <c:v>45</c:v>
              </c:pt>
              <c:pt idx="6">
                <c:v>46</c:v>
              </c:pt>
              <c:pt idx="7">
                <c:v>47</c:v>
              </c:pt>
              <c:pt idx="8">
                <c:v>48</c:v>
              </c:pt>
              <c:pt idx="9">
                <c:v>49</c:v>
              </c:pt>
              <c:pt idx="10">
                <c:v>50</c:v>
              </c:pt>
              <c:pt idx="11">
                <c:v>51</c:v>
              </c:pt>
              <c:pt idx="12">
                <c:v>52</c:v>
              </c:pt>
              <c:pt idx="13">
                <c:v>53</c:v>
              </c:pt>
              <c:pt idx="14">
                <c:v>54</c:v>
              </c:pt>
              <c:pt idx="15">
                <c:v>55</c:v>
              </c:pt>
              <c:pt idx="16">
                <c:v>56</c:v>
              </c:pt>
              <c:pt idx="17">
                <c:v>57</c:v>
              </c:pt>
              <c:pt idx="18">
                <c:v>58</c:v>
              </c:pt>
              <c:pt idx="19">
                <c:v>59</c:v>
              </c:pt>
              <c:pt idx="20">
                <c:v>60</c:v>
              </c:pt>
              <c:pt idx="21">
                <c:v>61</c:v>
              </c:pt>
              <c:pt idx="22">
                <c:v>62</c:v>
              </c:pt>
              <c:pt idx="23">
                <c:v>63</c:v>
              </c:pt>
              <c:pt idx="24">
                <c:v>64</c:v>
              </c:pt>
              <c:pt idx="25">
                <c:v>65</c:v>
              </c:pt>
              <c:pt idx="26">
                <c:v>66</c:v>
              </c:pt>
              <c:pt idx="27">
                <c:v>67</c:v>
              </c:pt>
              <c:pt idx="28">
                <c:v>68</c:v>
              </c:pt>
              <c:pt idx="29">
                <c:v>69</c:v>
              </c:pt>
              <c:pt idx="30">
                <c:v>70</c:v>
              </c:pt>
              <c:pt idx="31">
                <c:v>71</c:v>
              </c:pt>
              <c:pt idx="32">
                <c:v>72</c:v>
              </c:pt>
              <c:pt idx="33">
                <c:v>73</c:v>
              </c:pt>
              <c:pt idx="34">
                <c:v>74</c:v>
              </c:pt>
              <c:pt idx="35">
                <c:v>75</c:v>
              </c:pt>
              <c:pt idx="36">
                <c:v>76</c:v>
              </c:pt>
              <c:pt idx="37">
                <c:v>77</c:v>
              </c:pt>
              <c:pt idx="38">
                <c:v>78</c:v>
              </c:pt>
              <c:pt idx="39">
                <c:v>79</c:v>
              </c:pt>
              <c:pt idx="40">
                <c:v>80</c:v>
              </c:pt>
              <c:pt idx="41">
                <c:v>81</c:v>
              </c:pt>
              <c:pt idx="42">
                <c:v>82</c:v>
              </c:pt>
              <c:pt idx="43">
                <c:v>83</c:v>
              </c:pt>
              <c:pt idx="44">
                <c:v>84</c:v>
              </c:pt>
              <c:pt idx="45">
                <c:v>85</c:v>
              </c:pt>
              <c:pt idx="46">
                <c:v>86</c:v>
              </c:pt>
              <c:pt idx="47">
                <c:v>87</c:v>
              </c:pt>
              <c:pt idx="48">
                <c:v>88</c:v>
              </c:pt>
              <c:pt idx="49">
                <c:v>89</c:v>
              </c:pt>
              <c:pt idx="50">
                <c:v>90</c:v>
              </c:pt>
              <c:pt idx="51">
                <c:v>91</c:v>
              </c:pt>
              <c:pt idx="52">
                <c:v>92</c:v>
              </c:pt>
              <c:pt idx="53">
                <c:v>93</c:v>
              </c:pt>
              <c:pt idx="54">
                <c:v>94</c:v>
              </c:pt>
              <c:pt idx="55">
                <c:v>95</c:v>
              </c:pt>
              <c:pt idx="56">
                <c:v>96</c:v>
              </c:pt>
              <c:pt idx="57">
                <c:v>97</c:v>
              </c:pt>
              <c:pt idx="58">
                <c:v>98</c:v>
              </c:pt>
              <c:pt idx="59">
                <c:v>99</c:v>
              </c:pt>
              <c:pt idx="60">
                <c:v>100</c:v>
              </c:pt>
              <c:pt idx="61">
                <c:v>101</c:v>
              </c:pt>
              <c:pt idx="62">
                <c:v>102</c:v>
              </c:pt>
              <c:pt idx="63">
                <c:v>103</c:v>
              </c:pt>
              <c:pt idx="64">
                <c:v>104</c:v>
              </c:pt>
              <c:pt idx="65">
                <c:v>105</c:v>
              </c:pt>
            </c:num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4-F364-4EDB-AC28-9040DAE315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9283695"/>
        <c:axId val="1363361551"/>
      </c:lineChart>
      <c:catAx>
        <c:axId val="121870655"/>
        <c:scaling>
          <c:orientation val="minMax"/>
        </c:scaling>
        <c:delete val="0"/>
        <c:axPos val="b"/>
        <c:numFmt formatCode="#" sourceLinked="0"/>
        <c:majorTickMark val="out"/>
        <c:minorTickMark val="none"/>
        <c:tickLblPos val="nextTo"/>
        <c:spPr>
          <a:noFill/>
          <a:ln w="12700" cap="flat" cmpd="sng" algn="ctr">
            <a:solidFill>
              <a:srgbClr val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rgbClr val="000000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da-DK"/>
          </a:p>
        </c:txPr>
        <c:crossAx val="118648927"/>
        <c:crosses val="autoZero"/>
        <c:auto val="1"/>
        <c:lblAlgn val="ctr"/>
        <c:lblOffset val="100"/>
        <c:tickLblSkip val="5"/>
        <c:noMultiLvlLbl val="0"/>
      </c:catAx>
      <c:valAx>
        <c:axId val="118648927"/>
        <c:scaling>
          <c:orientation val="minMax"/>
          <c:max val="6"/>
          <c:min val="0"/>
        </c:scaling>
        <c:delete val="0"/>
        <c:axPos val="l"/>
        <c:numFmt formatCode="#,##0" sourceLinked="0"/>
        <c:majorTickMark val="out"/>
        <c:minorTickMark val="none"/>
        <c:tickLblPos val="nextTo"/>
        <c:spPr>
          <a:noFill/>
          <a:ln w="12700">
            <a:solidFill>
              <a:srgbClr val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rgbClr val="000000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da-DK"/>
          </a:p>
        </c:txPr>
        <c:crossAx val="121870655"/>
        <c:crosses val="autoZero"/>
        <c:crossBetween val="between"/>
        <c:majorUnit val="1"/>
        <c:minorUnit val="0.1"/>
      </c:valAx>
      <c:valAx>
        <c:axId val="1363361551"/>
        <c:scaling>
          <c:orientation val="minMax"/>
          <c:max val="6"/>
          <c:min val="0"/>
        </c:scaling>
        <c:delete val="0"/>
        <c:axPos val="r"/>
        <c:numFmt formatCode="#,##0" sourceLinked="0"/>
        <c:majorTickMark val="out"/>
        <c:minorTickMark val="none"/>
        <c:tickLblPos val="nextTo"/>
        <c:spPr>
          <a:ln w="12700" cmpd="sng">
            <a:solidFill>
              <a:srgbClr val="000000"/>
            </a:solidFill>
          </a:ln>
        </c:spPr>
        <c:txPr>
          <a:bodyPr rot="-60000000" vert="horz"/>
          <a:lstStyle/>
          <a:p>
            <a:pPr>
              <a:defRPr sz="1200">
                <a:solidFill>
                  <a:srgbClr val="000000"/>
                </a:solidFill>
              </a:defRPr>
            </a:pPr>
            <a:endParaRPr lang="da-DK"/>
          </a:p>
        </c:txPr>
        <c:crossAx val="1529283695"/>
        <c:crosses val="max"/>
        <c:crossBetween val="between"/>
        <c:majorUnit val="1"/>
        <c:minorUnit val="0.1"/>
      </c:valAx>
      <c:catAx>
        <c:axId val="152928369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6336155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ayout>
        <c:manualLayout>
          <c:xMode val="edge"/>
          <c:yMode val="edge"/>
          <c:x val="4.999997807854982E-2"/>
          <c:y val="0.90613006707494892"/>
          <c:w val="0.9"/>
          <c:h val="9.38698866757068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rgbClr val="000000"/>
              </a:solidFill>
              <a:latin typeface="Arial" panose="020B0604020202020204" pitchFamily="34" charset="0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baseline="0">
          <a:solidFill>
            <a:srgbClr val="000000"/>
          </a:solidFill>
          <a:latin typeface="Arial" panose="020B0604020202020204" pitchFamily="34" charset="0"/>
        </a:defRPr>
      </a:pPr>
      <a:endParaRPr lang="da-DK"/>
    </a:p>
  </c:txPr>
  <c:printSettings>
    <c:headerFooter/>
    <c:pageMargins b="0.75" l="0.7" r="0.7" t="0.75" header="0.3" footer="0.3"/>
    <c:pageSetup/>
  </c:printSettings>
  <c:userShapes r:id="rId2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5.0506728835320064E-2"/>
          <c:y val="0.1118896417690934"/>
          <c:w val="0.89898654232935993"/>
          <c:h val="0.68477181177181834"/>
        </c:manualLayout>
      </c:layout>
      <c:lineChart>
        <c:grouping val="standard"/>
        <c:varyColors val="0"/>
        <c:ser>
          <c:idx val="0"/>
          <c:order val="0"/>
          <c:tx>
            <c:strRef>
              <c:f>'Restlevetid ved 50 år'!$U$3:$U$4</c:f>
              <c:strCache>
                <c:ptCount val="2"/>
                <c:pt idx="0">
                  <c:v>Kvinde</c:v>
                </c:pt>
                <c:pt idx="1">
                  <c:v>Ufaglært</c:v>
                </c:pt>
              </c:strCache>
            </c:strRef>
          </c:tx>
          <c:spPr>
            <a:ln w="28575" cap="rnd">
              <a:solidFill>
                <a:srgbClr val="3B5463"/>
              </a:solidFill>
              <a:round/>
            </a:ln>
          </c:spPr>
          <c:marker>
            <c:symbol val="none"/>
          </c:marker>
          <c:cat>
            <c:numRef>
              <c:f>'Restlevetid ved 50 år'!$P$5:$P$60</c:f>
              <c:numCache>
                <c:formatCode>0</c:formatCode>
                <c:ptCount val="56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98</c:v>
                </c:pt>
                <c:pt idx="49">
                  <c:v>99</c:v>
                </c:pt>
                <c:pt idx="50">
                  <c:v>100</c:v>
                </c:pt>
                <c:pt idx="51">
                  <c:v>101</c:v>
                </c:pt>
                <c:pt idx="52">
                  <c:v>102</c:v>
                </c:pt>
                <c:pt idx="53">
                  <c:v>103</c:v>
                </c:pt>
                <c:pt idx="54">
                  <c:v>104</c:v>
                </c:pt>
                <c:pt idx="55">
                  <c:v>105</c:v>
                </c:pt>
              </c:numCache>
            </c:numRef>
          </c:cat>
          <c:val>
            <c:numRef>
              <c:f>'Restlevetid ved 50 år'!$U$5:$U$60</c:f>
              <c:numCache>
                <c:formatCode>General</c:formatCode>
                <c:ptCount val="56"/>
                <c:pt idx="0">
                  <c:v>0.29052876234747432</c:v>
                </c:pt>
                <c:pt idx="1">
                  <c:v>0.32314953566368043</c:v>
                </c:pt>
                <c:pt idx="2">
                  <c:v>0.3455763173185728</c:v>
                </c:pt>
                <c:pt idx="3">
                  <c:v>0.42508945227682871</c:v>
                </c:pt>
                <c:pt idx="4">
                  <c:v>0.46892361642048663</c:v>
                </c:pt>
                <c:pt idx="5">
                  <c:v>0.44751623393172107</c:v>
                </c:pt>
                <c:pt idx="6">
                  <c:v>0.4964473939060246</c:v>
                </c:pt>
                <c:pt idx="7">
                  <c:v>0.55557254554166435</c:v>
                </c:pt>
                <c:pt idx="8">
                  <c:v>0.61062010051275162</c:v>
                </c:pt>
                <c:pt idx="9">
                  <c:v>0.67586164714517505</c:v>
                </c:pt>
                <c:pt idx="10">
                  <c:v>0.76149117710021463</c:v>
                </c:pt>
                <c:pt idx="11">
                  <c:v>0.79615074874868574</c:v>
                </c:pt>
                <c:pt idx="12">
                  <c:v>0.82673272373263818</c:v>
                </c:pt>
                <c:pt idx="13">
                  <c:v>0.935808434508697</c:v>
                </c:pt>
                <c:pt idx="14">
                  <c:v>1.0143021703008261</c:v>
                </c:pt>
                <c:pt idx="15">
                  <c:v>1.1121644902494443</c:v>
                </c:pt>
                <c:pt idx="16">
                  <c:v>1.2773071551627511</c:v>
                </c:pt>
                <c:pt idx="17">
                  <c:v>1.4067708492614486</c:v>
                </c:pt>
                <c:pt idx="18">
                  <c:v>1.4750705933922528</c:v>
                </c:pt>
                <c:pt idx="19">
                  <c:v>1.4567214084018789</c:v>
                </c:pt>
                <c:pt idx="20">
                  <c:v>1.547447934187598</c:v>
                </c:pt>
                <c:pt idx="21">
                  <c:v>1.7054548049379716</c:v>
                </c:pt>
                <c:pt idx="22">
                  <c:v>1.7931231332252762</c:v>
                </c:pt>
                <c:pt idx="23">
                  <c:v>1.8675392723528752</c:v>
                </c:pt>
                <c:pt idx="24">
                  <c:v>1.9174898314933169</c:v>
                </c:pt>
                <c:pt idx="25">
                  <c:v>2.0928264880679261</c:v>
                </c:pt>
                <c:pt idx="26">
                  <c:v>2.3160749054507344</c:v>
                </c:pt>
                <c:pt idx="27">
                  <c:v>2.4771399736994999</c:v>
                </c:pt>
                <c:pt idx="28">
                  <c:v>2.5556337094916177</c:v>
                </c:pt>
                <c:pt idx="29">
                  <c:v>2.6922331977532483</c:v>
                </c:pt>
                <c:pt idx="30">
                  <c:v>2.8645116568294657</c:v>
                </c:pt>
                <c:pt idx="31">
                  <c:v>3.0510617042315267</c:v>
                </c:pt>
                <c:pt idx="32">
                  <c:v>3.2202819658093524</c:v>
                </c:pt>
                <c:pt idx="33">
                  <c:v>3.2794071174449808</c:v>
                </c:pt>
                <c:pt idx="34">
                  <c:v>3.4476079798566679</c:v>
                </c:pt>
                <c:pt idx="35">
                  <c:v>3.7136711622169849</c:v>
                </c:pt>
                <c:pt idx="36">
                  <c:v>3.8074558855010845</c:v>
                </c:pt>
                <c:pt idx="37">
                  <c:v>3.9725985504143915</c:v>
                </c:pt>
                <c:pt idx="38">
                  <c:v>4.2019633627939612</c:v>
                </c:pt>
                <c:pt idx="39">
                  <c:v>4.2835152960844924</c:v>
                </c:pt>
                <c:pt idx="40">
                  <c:v>4.1367218161615487</c:v>
                </c:pt>
                <c:pt idx="41">
                  <c:v>3.8665810371367133</c:v>
                </c:pt>
                <c:pt idx="42">
                  <c:v>3.5882850647828173</c:v>
                </c:pt>
                <c:pt idx="43">
                  <c:v>3.2539221382916965</c:v>
                </c:pt>
                <c:pt idx="44">
                  <c:v>2.8950936318134071</c:v>
                </c:pt>
                <c:pt idx="45">
                  <c:v>2.4740817762011083</c:v>
                </c:pt>
                <c:pt idx="46">
                  <c:v>2.0316625381000439</c:v>
                </c:pt>
                <c:pt idx="47">
                  <c:v>1.579049308337666</c:v>
                </c:pt>
                <c:pt idx="48">
                  <c:v>1.1641538477221509</c:v>
                </c:pt>
                <c:pt idx="49">
                  <c:v>0.86139229538109796</c:v>
                </c:pt>
                <c:pt idx="50">
                  <c:v>0.60960070134663602</c:v>
                </c:pt>
                <c:pt idx="51">
                  <c:v>0.38431348563156259</c:v>
                </c:pt>
                <c:pt idx="52">
                  <c:v>0.2681019806925819</c:v>
                </c:pt>
                <c:pt idx="53">
                  <c:v>0.17839485407301234</c:v>
                </c:pt>
                <c:pt idx="54">
                  <c:v>9.8881719114745123E-2</c:v>
                </c:pt>
                <c:pt idx="55">
                  <c:v>0.10092051744702145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20-4B5F-9ED9-E10647747450}"/>
            </c:ext>
          </c:extLst>
        </c:ser>
        <c:ser>
          <c:idx val="1"/>
          <c:order val="1"/>
          <c:tx>
            <c:strRef>
              <c:f>'Restlevetid ved 50 år'!$V$3:$V$4</c:f>
              <c:strCache>
                <c:ptCount val="2"/>
                <c:pt idx="0">
                  <c:v>Kvinde</c:v>
                </c:pt>
                <c:pt idx="1">
                  <c:v>Faglært</c:v>
                </c:pt>
              </c:strCache>
            </c:strRef>
          </c:tx>
          <c:spPr>
            <a:ln w="28575" cap="rnd">
              <a:solidFill>
                <a:srgbClr val="ED5E66"/>
              </a:solidFill>
              <a:round/>
            </a:ln>
          </c:spPr>
          <c:marker>
            <c:symbol val="none"/>
          </c:marker>
          <c:cat>
            <c:numRef>
              <c:f>'Restlevetid ved 50 år'!$P$5:$P$60</c:f>
              <c:numCache>
                <c:formatCode>0</c:formatCode>
                <c:ptCount val="56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98</c:v>
                </c:pt>
                <c:pt idx="49">
                  <c:v>99</c:v>
                </c:pt>
                <c:pt idx="50">
                  <c:v>100</c:v>
                </c:pt>
                <c:pt idx="51">
                  <c:v>101</c:v>
                </c:pt>
                <c:pt idx="52">
                  <c:v>102</c:v>
                </c:pt>
                <c:pt idx="53">
                  <c:v>103</c:v>
                </c:pt>
                <c:pt idx="54">
                  <c:v>104</c:v>
                </c:pt>
                <c:pt idx="55">
                  <c:v>105</c:v>
                </c:pt>
              </c:numCache>
            </c:numRef>
          </c:cat>
          <c:val>
            <c:numRef>
              <c:f>'Restlevetid ved 50 år'!$V$5:$V$60</c:f>
              <c:numCache>
                <c:formatCode>General</c:formatCode>
                <c:ptCount val="56"/>
                <c:pt idx="0">
                  <c:v>0.13823443349107351</c:v>
                </c:pt>
                <c:pt idx="1">
                  <c:v>0.1503425590523477</c:v>
                </c:pt>
                <c:pt idx="2">
                  <c:v>0.17657683110173025</c:v>
                </c:pt>
                <c:pt idx="3">
                  <c:v>0.21693724963927724</c:v>
                </c:pt>
                <c:pt idx="4">
                  <c:v>0.21794626010272236</c:v>
                </c:pt>
                <c:pt idx="5">
                  <c:v>0.24922558446930812</c:v>
                </c:pt>
                <c:pt idx="6">
                  <c:v>0.30472115995843102</c:v>
                </c:pt>
                <c:pt idx="7">
                  <c:v>0.31279324366593592</c:v>
                </c:pt>
                <c:pt idx="8">
                  <c:v>0.32591037969064401</c:v>
                </c:pt>
                <c:pt idx="9">
                  <c:v>0.37434288193568471</c:v>
                </c:pt>
                <c:pt idx="10">
                  <c:v>0.43992856205918041</c:v>
                </c:pt>
                <c:pt idx="11">
                  <c:v>0.49845116893862745</c:v>
                </c:pt>
                <c:pt idx="12">
                  <c:v>0.55091971303742615</c:v>
                </c:pt>
                <c:pt idx="13">
                  <c:v>0.59632518389215394</c:v>
                </c:pt>
                <c:pt idx="14">
                  <c:v>0.62558648733187183</c:v>
                </c:pt>
                <c:pt idx="15">
                  <c:v>0.67502800004035768</c:v>
                </c:pt>
                <c:pt idx="16">
                  <c:v>0.80922639167768429</c:v>
                </c:pt>
                <c:pt idx="17">
                  <c:v>0.97066806582783871</c:v>
                </c:pt>
                <c:pt idx="18">
                  <c:v>1.1078934888554894</c:v>
                </c:pt>
                <c:pt idx="19">
                  <c:v>1.1280736981242461</c:v>
                </c:pt>
                <c:pt idx="20">
                  <c:v>1.2239296921509049</c:v>
                </c:pt>
                <c:pt idx="21">
                  <c:v>1.3359298535925845</c:v>
                </c:pt>
                <c:pt idx="22">
                  <c:v>1.3540920419344735</c:v>
                </c:pt>
                <c:pt idx="23">
                  <c:v>1.4186687115945351</c:v>
                </c:pt>
                <c:pt idx="24">
                  <c:v>1.5064526219136889</c:v>
                </c:pt>
                <c:pt idx="25">
                  <c:v>1.6547771600391576</c:v>
                </c:pt>
                <c:pt idx="26">
                  <c:v>1.8606152945806058</c:v>
                </c:pt>
                <c:pt idx="27">
                  <c:v>2.0180209268770022</c:v>
                </c:pt>
                <c:pt idx="28">
                  <c:v>2.0846156174639541</c:v>
                </c:pt>
                <c:pt idx="29">
                  <c:v>2.383282714641759</c:v>
                </c:pt>
                <c:pt idx="30">
                  <c:v>2.7465264814796035</c:v>
                </c:pt>
                <c:pt idx="31">
                  <c:v>2.8908149777513255</c:v>
                </c:pt>
                <c:pt idx="32">
                  <c:v>3.0653737879261769</c:v>
                </c:pt>
                <c:pt idx="33">
                  <c:v>3.3458786967620817</c:v>
                </c:pt>
                <c:pt idx="34">
                  <c:v>3.6384917311592608</c:v>
                </c:pt>
                <c:pt idx="35">
                  <c:v>3.9976994561433585</c:v>
                </c:pt>
                <c:pt idx="36">
                  <c:v>4.355898170664033</c:v>
                </c:pt>
                <c:pt idx="37">
                  <c:v>4.5264209389851269</c:v>
                </c:pt>
                <c:pt idx="38">
                  <c:v>4.6646553724762114</c:v>
                </c:pt>
                <c:pt idx="39">
                  <c:v>4.8523313186757822</c:v>
                </c:pt>
                <c:pt idx="40">
                  <c:v>4.8392141826510739</c:v>
                </c:pt>
                <c:pt idx="41">
                  <c:v>4.7302410525997063</c:v>
                </c:pt>
                <c:pt idx="42">
                  <c:v>4.3750693694693679</c:v>
                </c:pt>
                <c:pt idx="43">
                  <c:v>3.9755012259477116</c:v>
                </c:pt>
                <c:pt idx="44">
                  <c:v>3.5022753185950553</c:v>
                </c:pt>
                <c:pt idx="45">
                  <c:v>3.1652658238065934</c:v>
                </c:pt>
                <c:pt idx="46">
                  <c:v>2.7364363768452309</c:v>
                </c:pt>
                <c:pt idx="47">
                  <c:v>2.1865256742712385</c:v>
                </c:pt>
                <c:pt idx="48">
                  <c:v>1.6789934111616724</c:v>
                </c:pt>
                <c:pt idx="49">
                  <c:v>1.3157496443238166</c:v>
                </c:pt>
                <c:pt idx="50">
                  <c:v>0.99387530648691946</c:v>
                </c:pt>
                <c:pt idx="51">
                  <c:v>0.7184154499682176</c:v>
                </c:pt>
                <c:pt idx="52">
                  <c:v>0.41066725861947367</c:v>
                </c:pt>
                <c:pt idx="53">
                  <c:v>0.27243282512840017</c:v>
                </c:pt>
                <c:pt idx="54">
                  <c:v>0.15135156951577039</c:v>
                </c:pt>
                <c:pt idx="55">
                  <c:v>0.15437860090609454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20-4B5F-9ED9-E10647747450}"/>
            </c:ext>
          </c:extLst>
        </c:ser>
        <c:ser>
          <c:idx val="2"/>
          <c:order val="2"/>
          <c:tx>
            <c:strRef>
              <c:f>'Restlevetid ved 50 år'!$W$3:$W$4</c:f>
              <c:strCache>
                <c:ptCount val="2"/>
                <c:pt idx="0">
                  <c:v>Kvinde</c:v>
                </c:pt>
                <c:pt idx="1">
                  <c:v>KVU/MVU</c:v>
                </c:pt>
              </c:strCache>
            </c:strRef>
          </c:tx>
          <c:spPr>
            <a:ln w="28575" cap="rnd">
              <a:solidFill>
                <a:srgbClr val="3DAFD8"/>
              </a:solidFill>
              <a:round/>
            </a:ln>
          </c:spPr>
          <c:marker>
            <c:symbol val="none"/>
          </c:marker>
          <c:cat>
            <c:numRef>
              <c:f>'Restlevetid ved 50 år'!$P$5:$P$60</c:f>
              <c:numCache>
                <c:formatCode>0</c:formatCode>
                <c:ptCount val="56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98</c:v>
                </c:pt>
                <c:pt idx="49">
                  <c:v>99</c:v>
                </c:pt>
                <c:pt idx="50">
                  <c:v>100</c:v>
                </c:pt>
                <c:pt idx="51">
                  <c:v>101</c:v>
                </c:pt>
                <c:pt idx="52">
                  <c:v>102</c:v>
                </c:pt>
                <c:pt idx="53">
                  <c:v>103</c:v>
                </c:pt>
                <c:pt idx="54">
                  <c:v>104</c:v>
                </c:pt>
                <c:pt idx="55">
                  <c:v>105</c:v>
                </c:pt>
              </c:numCache>
            </c:numRef>
          </c:cat>
          <c:val>
            <c:numRef>
              <c:f>'Restlevetid ved 50 år'!$W$5:$W$60</c:f>
              <c:numCache>
                <c:formatCode>General</c:formatCode>
                <c:ptCount val="56"/>
                <c:pt idx="0">
                  <c:v>0.10761556100897286</c:v>
                </c:pt>
                <c:pt idx="1">
                  <c:v>0.11767309007523075</c:v>
                </c:pt>
                <c:pt idx="2">
                  <c:v>0.1317536307679851</c:v>
                </c:pt>
                <c:pt idx="3">
                  <c:v>0.13477088948787141</c:v>
                </c:pt>
                <c:pt idx="4">
                  <c:v>0.15186868890051206</c:v>
                </c:pt>
                <c:pt idx="5">
                  <c:v>0.16796073540653139</c:v>
                </c:pt>
                <c:pt idx="6">
                  <c:v>0.1669549824998989</c:v>
                </c:pt>
                <c:pt idx="7">
                  <c:v>0.22528865108419244</c:v>
                </c:pt>
                <c:pt idx="8">
                  <c:v>0.29066259001489109</c:v>
                </c:pt>
                <c:pt idx="9">
                  <c:v>0.31077764814740688</c:v>
                </c:pt>
                <c:pt idx="10">
                  <c:v>0.31077764814739572</c:v>
                </c:pt>
                <c:pt idx="11">
                  <c:v>0.32988695337330132</c:v>
                </c:pt>
                <c:pt idx="12">
                  <c:v>0.38922637486421618</c:v>
                </c:pt>
                <c:pt idx="13">
                  <c:v>0.4002896568371066</c:v>
                </c:pt>
                <c:pt idx="14">
                  <c:v>0.44152552600877065</c:v>
                </c:pt>
                <c:pt idx="15">
                  <c:v>0.59942873234904415</c:v>
                </c:pt>
                <c:pt idx="16">
                  <c:v>0.66580842418634179</c:v>
                </c:pt>
                <c:pt idx="17">
                  <c:v>0.65373938930684128</c:v>
                </c:pt>
                <c:pt idx="18">
                  <c:v>0.66882568290621691</c:v>
                </c:pt>
                <c:pt idx="19">
                  <c:v>0.72514784567727897</c:v>
                </c:pt>
                <c:pt idx="20">
                  <c:v>0.86595325260490064</c:v>
                </c:pt>
                <c:pt idx="21">
                  <c:v>0.95647101420123282</c:v>
                </c:pt>
                <c:pt idx="22">
                  <c:v>0.98563784849337399</c:v>
                </c:pt>
                <c:pt idx="23">
                  <c:v>1.070121092649956</c:v>
                </c:pt>
                <c:pt idx="24">
                  <c:v>1.2350645693366122</c:v>
                </c:pt>
                <c:pt idx="25">
                  <c:v>1.4854970430864494</c:v>
                </c:pt>
                <c:pt idx="26">
                  <c:v>1.5206983948183632</c:v>
                </c:pt>
                <c:pt idx="27">
                  <c:v>1.5729975459629064</c:v>
                </c:pt>
                <c:pt idx="28">
                  <c:v>1.8304702900591376</c:v>
                </c:pt>
                <c:pt idx="29">
                  <c:v>1.9561894033873837</c:v>
                </c:pt>
                <c:pt idx="30">
                  <c:v>2.1955585951643304</c:v>
                </c:pt>
                <c:pt idx="31">
                  <c:v>2.5254455485376428</c:v>
                </c:pt>
                <c:pt idx="32">
                  <c:v>2.7718550106609836</c:v>
                </c:pt>
                <c:pt idx="33">
                  <c:v>3.1781791849378402</c:v>
                </c:pt>
                <c:pt idx="34">
                  <c:v>3.6589290743050213</c:v>
                </c:pt>
                <c:pt idx="35">
                  <c:v>3.9405398881602758</c:v>
                </c:pt>
                <c:pt idx="36">
                  <c:v>4.2694210886269452</c:v>
                </c:pt>
                <c:pt idx="37">
                  <c:v>4.5540491612020855</c:v>
                </c:pt>
                <c:pt idx="38">
                  <c:v>5.1756044574968776</c:v>
                </c:pt>
                <c:pt idx="39">
                  <c:v>5.4642555416985141</c:v>
                </c:pt>
                <c:pt idx="40">
                  <c:v>5.1856619865631464</c:v>
                </c:pt>
                <c:pt idx="41">
                  <c:v>5.2741682423462244</c:v>
                </c:pt>
                <c:pt idx="42">
                  <c:v>5.2540531842136966</c:v>
                </c:pt>
                <c:pt idx="43">
                  <c:v>4.9865229110512086</c:v>
                </c:pt>
                <c:pt idx="44">
                  <c:v>4.150742245645092</c:v>
                </c:pt>
                <c:pt idx="45">
                  <c:v>3.7232972603290873</c:v>
                </c:pt>
                <c:pt idx="46">
                  <c:v>3.382347024982896</c:v>
                </c:pt>
                <c:pt idx="47">
                  <c:v>2.7959930804200068</c:v>
                </c:pt>
                <c:pt idx="48">
                  <c:v>2.3273122259323267</c:v>
                </c:pt>
                <c:pt idx="49">
                  <c:v>1.785211409260977</c:v>
                </c:pt>
                <c:pt idx="50">
                  <c:v>1.1244317496077532</c:v>
                </c:pt>
                <c:pt idx="51">
                  <c:v>0.55416985155087239</c:v>
                </c:pt>
                <c:pt idx="52">
                  <c:v>0.52098000563222369</c:v>
                </c:pt>
                <c:pt idx="53">
                  <c:v>0.34497324697267701</c:v>
                </c:pt>
                <c:pt idx="54">
                  <c:v>0.19209880516554362</c:v>
                </c:pt>
                <c:pt idx="55">
                  <c:v>0.19511606388542993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20-4B5F-9ED9-E10647747450}"/>
            </c:ext>
          </c:extLst>
        </c:ser>
        <c:ser>
          <c:idx val="3"/>
          <c:order val="3"/>
          <c:tx>
            <c:strRef>
              <c:f>'Restlevetid ved 50 år'!$X$3:$X$4</c:f>
              <c:strCache>
                <c:ptCount val="2"/>
                <c:pt idx="0">
                  <c:v>Kvinde</c:v>
                </c:pt>
                <c:pt idx="1">
                  <c:v>LVU</c:v>
                </c:pt>
              </c:strCache>
            </c:strRef>
          </c:tx>
          <c:spPr>
            <a:ln w="28575" cap="rnd">
              <a:solidFill>
                <a:srgbClr val="008569"/>
              </a:solidFill>
              <a:round/>
            </a:ln>
          </c:spPr>
          <c:marker>
            <c:symbol val="none"/>
          </c:marker>
          <c:cat>
            <c:numRef>
              <c:f>'Restlevetid ved 50 år'!$P$5:$P$60</c:f>
              <c:numCache>
                <c:formatCode>0</c:formatCode>
                <c:ptCount val="56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98</c:v>
                </c:pt>
                <c:pt idx="49">
                  <c:v>99</c:v>
                </c:pt>
                <c:pt idx="50">
                  <c:v>100</c:v>
                </c:pt>
                <c:pt idx="51">
                  <c:v>101</c:v>
                </c:pt>
                <c:pt idx="52">
                  <c:v>102</c:v>
                </c:pt>
                <c:pt idx="53">
                  <c:v>103</c:v>
                </c:pt>
                <c:pt idx="54">
                  <c:v>104</c:v>
                </c:pt>
                <c:pt idx="55">
                  <c:v>105</c:v>
                </c:pt>
              </c:numCache>
            </c:numRef>
          </c:cat>
          <c:val>
            <c:numRef>
              <c:f>'Restlevetid ved 50 år'!$X$5:$X$60</c:f>
              <c:numCache>
                <c:formatCode>General</c:formatCode>
                <c:ptCount val="56"/>
                <c:pt idx="0">
                  <c:v>0.1156150721840174</c:v>
                </c:pt>
                <c:pt idx="1">
                  <c:v>0.10254554228495805</c:v>
                </c:pt>
                <c:pt idx="2">
                  <c:v>9.8524148469857714E-2</c:v>
                </c:pt>
                <c:pt idx="3">
                  <c:v>0.1357220412595079</c:v>
                </c:pt>
                <c:pt idx="4">
                  <c:v>0.16387179796517676</c:v>
                </c:pt>
                <c:pt idx="5">
                  <c:v>0.14376482888968625</c:v>
                </c:pt>
                <c:pt idx="6">
                  <c:v>0.15482366188120658</c:v>
                </c:pt>
                <c:pt idx="7">
                  <c:v>0.21614991756143645</c:v>
                </c:pt>
                <c:pt idx="8">
                  <c:v>0.16789319178026593</c:v>
                </c:pt>
                <c:pt idx="9">
                  <c:v>0.2060964330236856</c:v>
                </c:pt>
                <c:pt idx="10">
                  <c:v>0.24530502272087479</c:v>
                </c:pt>
                <c:pt idx="11">
                  <c:v>0.2312301443680348</c:v>
                </c:pt>
                <c:pt idx="12">
                  <c:v>0.32774359593035352</c:v>
                </c:pt>
                <c:pt idx="13">
                  <c:v>0.328748944384123</c:v>
                </c:pt>
                <c:pt idx="14">
                  <c:v>0.3599147464511227</c:v>
                </c:pt>
                <c:pt idx="15">
                  <c:v>0.54389351349177883</c:v>
                </c:pt>
                <c:pt idx="16">
                  <c:v>0.59717698154179677</c:v>
                </c:pt>
                <c:pt idx="17">
                  <c:v>0.66051393412956572</c:v>
                </c:pt>
                <c:pt idx="18">
                  <c:v>0.63437487433144701</c:v>
                </c:pt>
                <c:pt idx="19">
                  <c:v>0.47754051554269022</c:v>
                </c:pt>
                <c:pt idx="20">
                  <c:v>0.62934813206256601</c:v>
                </c:pt>
                <c:pt idx="21">
                  <c:v>0.76909156713717419</c:v>
                </c:pt>
                <c:pt idx="22">
                  <c:v>0.88169059395986082</c:v>
                </c:pt>
                <c:pt idx="23">
                  <c:v>0.93799010737122079</c:v>
                </c:pt>
                <c:pt idx="24">
                  <c:v>1.065669361000517</c:v>
                </c:pt>
                <c:pt idx="25">
                  <c:v>1.3330920497044323</c:v>
                </c:pt>
                <c:pt idx="26">
                  <c:v>1.6015200868621062</c:v>
                </c:pt>
                <c:pt idx="27">
                  <c:v>1.7241725982225435</c:v>
                </c:pt>
                <c:pt idx="28">
                  <c:v>1.7553384002895434</c:v>
                </c:pt>
                <c:pt idx="29">
                  <c:v>1.9594241364056788</c:v>
                </c:pt>
                <c:pt idx="30">
                  <c:v>2.380665138537009</c:v>
                </c:pt>
                <c:pt idx="31">
                  <c:v>2.5395101942333271</c:v>
                </c:pt>
                <c:pt idx="32">
                  <c:v>2.4188683797804287</c:v>
                </c:pt>
                <c:pt idx="33">
                  <c:v>2.9788474685325976</c:v>
                </c:pt>
                <c:pt idx="34">
                  <c:v>3.5378212088309748</c:v>
                </c:pt>
                <c:pt idx="35">
                  <c:v>3.6293079181244234</c:v>
                </c:pt>
                <c:pt idx="36">
                  <c:v>4.027425905818955</c:v>
                </c:pt>
                <c:pt idx="37">
                  <c:v>5.0609241162987137</c:v>
                </c:pt>
                <c:pt idx="38">
                  <c:v>4.8226565327542588</c:v>
                </c:pt>
                <c:pt idx="39">
                  <c:v>4.424538545059705</c:v>
                </c:pt>
                <c:pt idx="40">
                  <c:v>4.5562391925041243</c:v>
                </c:pt>
                <c:pt idx="41">
                  <c:v>4.9603892709213051</c:v>
                </c:pt>
                <c:pt idx="42">
                  <c:v>5.3414163349016768</c:v>
                </c:pt>
                <c:pt idx="43">
                  <c:v>5.1453733864157316</c:v>
                </c:pt>
                <c:pt idx="44">
                  <c:v>4.8658865162665377</c:v>
                </c:pt>
                <c:pt idx="45">
                  <c:v>5.1061647967185424</c:v>
                </c:pt>
                <c:pt idx="46">
                  <c:v>4.7382072626372302</c:v>
                </c:pt>
                <c:pt idx="47">
                  <c:v>3.3266980335384191</c:v>
                </c:pt>
                <c:pt idx="48">
                  <c:v>2.6038524952748654</c:v>
                </c:pt>
                <c:pt idx="49">
                  <c:v>1.5391884827281179</c:v>
                </c:pt>
                <c:pt idx="50">
                  <c:v>0.8213696867334116</c:v>
                </c:pt>
                <c:pt idx="51">
                  <c:v>0.48859934853421061</c:v>
                </c:pt>
                <c:pt idx="52">
                  <c:v>0.87967989705231064</c:v>
                </c:pt>
                <c:pt idx="53">
                  <c:v>0.58410745164274869</c:v>
                </c:pt>
                <c:pt idx="54">
                  <c:v>0.32372220211525315</c:v>
                </c:pt>
                <c:pt idx="55">
                  <c:v>0.32975429283789254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320-4B5F-9ED9-E106477474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70655"/>
        <c:axId val="118648927"/>
      </c:lineChart>
      <c:lineChart>
        <c:grouping val="standard"/>
        <c:varyColors val="0"/>
        <c:ser>
          <c:idx val="4"/>
          <c:order val="4"/>
          <c:tx>
            <c:v>AxisY</c:v>
          </c:tx>
          <c:spPr>
            <a:ln w="19050" cap="rnd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19050" cap="rnd" cmpd="sng" algn="ctr">
                  <a:solidFill>
                    <a:srgbClr val="5B9BD5"/>
                  </a:solidFill>
                  <a:prstDash val="solid"/>
                  <a:round/>
                </a14:hiddenLine>
              </a:ext>
            </a:extLst>
          </c:spPr>
          <c:marker>
            <c:symbol val="none"/>
          </c:marker>
          <c:cat>
            <c:numLit>
              <c:formatCode>General</c:formatCode>
              <c:ptCount val="66"/>
              <c:pt idx="0">
                <c:v>40</c:v>
              </c:pt>
              <c:pt idx="1">
                <c:v>41</c:v>
              </c:pt>
              <c:pt idx="2">
                <c:v>42</c:v>
              </c:pt>
              <c:pt idx="3">
                <c:v>43</c:v>
              </c:pt>
              <c:pt idx="4">
                <c:v>44</c:v>
              </c:pt>
              <c:pt idx="5">
                <c:v>45</c:v>
              </c:pt>
              <c:pt idx="6">
                <c:v>46</c:v>
              </c:pt>
              <c:pt idx="7">
                <c:v>47</c:v>
              </c:pt>
              <c:pt idx="8">
                <c:v>48</c:v>
              </c:pt>
              <c:pt idx="9">
                <c:v>49</c:v>
              </c:pt>
              <c:pt idx="10">
                <c:v>50</c:v>
              </c:pt>
              <c:pt idx="11">
                <c:v>51</c:v>
              </c:pt>
              <c:pt idx="12">
                <c:v>52</c:v>
              </c:pt>
              <c:pt idx="13">
                <c:v>53</c:v>
              </c:pt>
              <c:pt idx="14">
                <c:v>54</c:v>
              </c:pt>
              <c:pt idx="15">
                <c:v>55</c:v>
              </c:pt>
              <c:pt idx="16">
                <c:v>56</c:v>
              </c:pt>
              <c:pt idx="17">
                <c:v>57</c:v>
              </c:pt>
              <c:pt idx="18">
                <c:v>58</c:v>
              </c:pt>
              <c:pt idx="19">
                <c:v>59</c:v>
              </c:pt>
              <c:pt idx="20">
                <c:v>60</c:v>
              </c:pt>
              <c:pt idx="21">
                <c:v>61</c:v>
              </c:pt>
              <c:pt idx="22">
                <c:v>62</c:v>
              </c:pt>
              <c:pt idx="23">
                <c:v>63</c:v>
              </c:pt>
              <c:pt idx="24">
                <c:v>64</c:v>
              </c:pt>
              <c:pt idx="25">
                <c:v>65</c:v>
              </c:pt>
              <c:pt idx="26">
                <c:v>66</c:v>
              </c:pt>
              <c:pt idx="27">
                <c:v>67</c:v>
              </c:pt>
              <c:pt idx="28">
                <c:v>68</c:v>
              </c:pt>
              <c:pt idx="29">
                <c:v>69</c:v>
              </c:pt>
              <c:pt idx="30">
                <c:v>70</c:v>
              </c:pt>
              <c:pt idx="31">
                <c:v>71</c:v>
              </c:pt>
              <c:pt idx="32">
                <c:v>72</c:v>
              </c:pt>
              <c:pt idx="33">
                <c:v>73</c:v>
              </c:pt>
              <c:pt idx="34">
                <c:v>74</c:v>
              </c:pt>
              <c:pt idx="35">
                <c:v>75</c:v>
              </c:pt>
              <c:pt idx="36">
                <c:v>76</c:v>
              </c:pt>
              <c:pt idx="37">
                <c:v>77</c:v>
              </c:pt>
              <c:pt idx="38">
                <c:v>78</c:v>
              </c:pt>
              <c:pt idx="39">
                <c:v>79</c:v>
              </c:pt>
              <c:pt idx="40">
                <c:v>80</c:v>
              </c:pt>
              <c:pt idx="41">
                <c:v>81</c:v>
              </c:pt>
              <c:pt idx="42">
                <c:v>82</c:v>
              </c:pt>
              <c:pt idx="43">
                <c:v>83</c:v>
              </c:pt>
              <c:pt idx="44">
                <c:v>84</c:v>
              </c:pt>
              <c:pt idx="45">
                <c:v>85</c:v>
              </c:pt>
              <c:pt idx="46">
                <c:v>86</c:v>
              </c:pt>
              <c:pt idx="47">
                <c:v>87</c:v>
              </c:pt>
              <c:pt idx="48">
                <c:v>88</c:v>
              </c:pt>
              <c:pt idx="49">
                <c:v>89</c:v>
              </c:pt>
              <c:pt idx="50">
                <c:v>90</c:v>
              </c:pt>
              <c:pt idx="51">
                <c:v>91</c:v>
              </c:pt>
              <c:pt idx="52">
                <c:v>92</c:v>
              </c:pt>
              <c:pt idx="53">
                <c:v>93</c:v>
              </c:pt>
              <c:pt idx="54">
                <c:v>94</c:v>
              </c:pt>
              <c:pt idx="55">
                <c:v>95</c:v>
              </c:pt>
              <c:pt idx="56">
                <c:v>96</c:v>
              </c:pt>
              <c:pt idx="57">
                <c:v>97</c:v>
              </c:pt>
              <c:pt idx="58">
                <c:v>98</c:v>
              </c:pt>
              <c:pt idx="59">
                <c:v>99</c:v>
              </c:pt>
              <c:pt idx="60">
                <c:v>100</c:v>
              </c:pt>
              <c:pt idx="61">
                <c:v>101</c:v>
              </c:pt>
              <c:pt idx="62">
                <c:v>102</c:v>
              </c:pt>
              <c:pt idx="63">
                <c:v>103</c:v>
              </c:pt>
              <c:pt idx="64">
                <c:v>104</c:v>
              </c:pt>
              <c:pt idx="65">
                <c:v>105</c:v>
              </c:pt>
            </c:num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4-6320-4B5F-9ED9-E106477474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8688207"/>
        <c:axId val="2022998095"/>
      </c:lineChart>
      <c:catAx>
        <c:axId val="121870655"/>
        <c:scaling>
          <c:orientation val="minMax"/>
        </c:scaling>
        <c:delete val="0"/>
        <c:axPos val="b"/>
        <c:numFmt formatCode="#" sourceLinked="0"/>
        <c:majorTickMark val="out"/>
        <c:minorTickMark val="none"/>
        <c:tickLblPos val="nextTo"/>
        <c:spPr>
          <a:noFill/>
          <a:ln w="12700" cap="flat" cmpd="sng" algn="ctr">
            <a:solidFill>
              <a:srgbClr val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rgbClr val="000000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da-DK"/>
          </a:p>
        </c:txPr>
        <c:crossAx val="118648927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118648927"/>
        <c:scaling>
          <c:orientation val="minMax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 b="0"/>
                </a:pPr>
                <a:r>
                  <a:rPr lang="en-US" sz="1200" b="0"/>
                  <a:t>Pct.</a:t>
                </a:r>
              </a:p>
            </c:rich>
          </c:tx>
          <c:layout>
            <c:manualLayout>
              <c:xMode val="edge"/>
              <c:yMode val="edge"/>
              <c:x val="0"/>
              <c:y val="2.0462997702783612E-3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spPr>
          <a:noFill/>
          <a:ln w="12700">
            <a:solidFill>
              <a:srgbClr val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rgbClr val="000000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da-DK"/>
          </a:p>
        </c:txPr>
        <c:crossAx val="121870655"/>
        <c:crosses val="autoZero"/>
        <c:crossBetween val="between"/>
      </c:valAx>
      <c:valAx>
        <c:axId val="2022998095"/>
        <c:scaling>
          <c:orientation val="minMax"/>
          <c:max val="6"/>
          <c:min val="0"/>
        </c:scaling>
        <c:delete val="0"/>
        <c:axPos val="r"/>
        <c:title>
          <c:tx>
            <c:rich>
              <a:bodyPr rot="0" vert="horz"/>
              <a:lstStyle/>
              <a:p>
                <a:pPr>
                  <a:defRPr sz="1200" b="0"/>
                </a:pPr>
                <a:r>
                  <a:rPr lang="en-US" sz="1200" b="0"/>
                  <a:t>Pct.</a:t>
                </a:r>
              </a:p>
            </c:rich>
          </c:tx>
          <c:layout>
            <c:manualLayout>
              <c:xMode val="edge"/>
              <c:yMode val="edge"/>
              <c:x val="0.93341943143376171"/>
              <c:y val="2.4044722130878416E-3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spPr>
          <a:ln w="12700" cmpd="sng">
            <a:solidFill>
              <a:srgbClr val="000000"/>
            </a:solidFill>
          </a:ln>
        </c:spPr>
        <c:txPr>
          <a:bodyPr rot="-60000000" vert="horz"/>
          <a:lstStyle/>
          <a:p>
            <a:pPr>
              <a:defRPr sz="1200">
                <a:solidFill>
                  <a:srgbClr val="000000"/>
                </a:solidFill>
              </a:defRPr>
            </a:pPr>
            <a:endParaRPr lang="da-DK"/>
          </a:p>
        </c:txPr>
        <c:crossAx val="2088688207"/>
        <c:crosses val="max"/>
        <c:crossBetween val="between"/>
        <c:majorUnit val="1"/>
      </c:valAx>
      <c:catAx>
        <c:axId val="208868820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2299809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ayout>
        <c:manualLayout>
          <c:xMode val="edge"/>
          <c:yMode val="edge"/>
          <c:x val="0"/>
          <c:y val="0.87274791854222389"/>
          <c:w val="1"/>
          <c:h val="0.125245207882925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rgbClr val="000000"/>
              </a:solidFill>
              <a:latin typeface="Arial" panose="020B0604020202020204" pitchFamily="34" charset="0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baseline="0">
          <a:solidFill>
            <a:srgbClr val="000000"/>
          </a:solidFill>
          <a:latin typeface="Arial" panose="020B0604020202020204" pitchFamily="34" charset="0"/>
        </a:defRPr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xMode val="edge"/>
          <c:yMode val="edge"/>
          <c:x val="0"/>
          <c:y val="7.7534345183709649E-2"/>
          <c:w val="1"/>
          <c:h val="0.82859570707070707"/>
        </c:manualLayout>
      </c:layout>
      <c:lineChart>
        <c:grouping val="standard"/>
        <c:varyColors val="0"/>
        <c:ser>
          <c:idx val="0"/>
          <c:order val="0"/>
          <c:tx>
            <c:strRef>
              <c:f>'Restlevetid ved 60 år'!$Q$3:$Q$4</c:f>
              <c:strCache>
                <c:ptCount val="2"/>
                <c:pt idx="0">
                  <c:v>Mand</c:v>
                </c:pt>
                <c:pt idx="1">
                  <c:v>Ufaglært</c:v>
                </c:pt>
              </c:strCache>
            </c:strRef>
          </c:tx>
          <c:spPr>
            <a:ln w="28575" cap="rnd">
              <a:solidFill>
                <a:srgbClr val="3B5463"/>
              </a:solidFill>
              <a:round/>
            </a:ln>
          </c:spPr>
          <c:marker>
            <c:symbol val="none"/>
          </c:marker>
          <c:cat>
            <c:numRef>
              <c:f>'Restlevetid ved 60 år'!$P$5:$P$50</c:f>
              <c:numCache>
                <c:formatCode>0</c:formatCode>
                <c:ptCount val="46"/>
                <c:pt idx="0">
                  <c:v>60</c:v>
                </c:pt>
                <c:pt idx="1">
                  <c:v>61</c:v>
                </c:pt>
                <c:pt idx="2">
                  <c:v>62</c:v>
                </c:pt>
                <c:pt idx="3">
                  <c:v>63</c:v>
                </c:pt>
                <c:pt idx="4">
                  <c:v>64</c:v>
                </c:pt>
                <c:pt idx="5">
                  <c:v>65</c:v>
                </c:pt>
                <c:pt idx="6">
                  <c:v>66</c:v>
                </c:pt>
                <c:pt idx="7">
                  <c:v>67</c:v>
                </c:pt>
                <c:pt idx="8">
                  <c:v>68</c:v>
                </c:pt>
                <c:pt idx="9">
                  <c:v>69</c:v>
                </c:pt>
                <c:pt idx="10">
                  <c:v>70</c:v>
                </c:pt>
                <c:pt idx="11">
                  <c:v>71</c:v>
                </c:pt>
                <c:pt idx="12">
                  <c:v>72</c:v>
                </c:pt>
                <c:pt idx="13">
                  <c:v>73</c:v>
                </c:pt>
                <c:pt idx="14">
                  <c:v>74</c:v>
                </c:pt>
                <c:pt idx="15">
                  <c:v>75</c:v>
                </c:pt>
                <c:pt idx="16">
                  <c:v>76</c:v>
                </c:pt>
                <c:pt idx="17">
                  <c:v>77</c:v>
                </c:pt>
                <c:pt idx="18">
                  <c:v>78</c:v>
                </c:pt>
                <c:pt idx="19">
                  <c:v>79</c:v>
                </c:pt>
                <c:pt idx="20">
                  <c:v>80</c:v>
                </c:pt>
                <c:pt idx="21">
                  <c:v>81</c:v>
                </c:pt>
                <c:pt idx="22">
                  <c:v>82</c:v>
                </c:pt>
                <c:pt idx="23">
                  <c:v>83</c:v>
                </c:pt>
                <c:pt idx="24">
                  <c:v>84</c:v>
                </c:pt>
                <c:pt idx="25">
                  <c:v>85</c:v>
                </c:pt>
                <c:pt idx="26">
                  <c:v>86</c:v>
                </c:pt>
                <c:pt idx="27">
                  <c:v>87</c:v>
                </c:pt>
                <c:pt idx="28">
                  <c:v>88</c:v>
                </c:pt>
                <c:pt idx="29">
                  <c:v>89</c:v>
                </c:pt>
                <c:pt idx="30">
                  <c:v>90</c:v>
                </c:pt>
                <c:pt idx="31">
                  <c:v>91</c:v>
                </c:pt>
                <c:pt idx="32">
                  <c:v>92</c:v>
                </c:pt>
                <c:pt idx="33">
                  <c:v>93</c:v>
                </c:pt>
                <c:pt idx="34">
                  <c:v>94</c:v>
                </c:pt>
                <c:pt idx="35">
                  <c:v>95</c:v>
                </c:pt>
                <c:pt idx="36">
                  <c:v>96</c:v>
                </c:pt>
                <c:pt idx="37">
                  <c:v>97</c:v>
                </c:pt>
                <c:pt idx="38">
                  <c:v>98</c:v>
                </c:pt>
                <c:pt idx="39">
                  <c:v>99</c:v>
                </c:pt>
                <c:pt idx="40">
                  <c:v>100</c:v>
                </c:pt>
                <c:pt idx="41">
                  <c:v>101</c:v>
                </c:pt>
                <c:pt idx="42">
                  <c:v>102</c:v>
                </c:pt>
                <c:pt idx="43">
                  <c:v>103</c:v>
                </c:pt>
                <c:pt idx="44">
                  <c:v>104</c:v>
                </c:pt>
                <c:pt idx="45">
                  <c:v>105</c:v>
                </c:pt>
              </c:numCache>
            </c:numRef>
          </c:cat>
          <c:val>
            <c:numRef>
              <c:f>'Restlevetid ved 60 år'!$Q$5:$Q$50</c:f>
              <c:numCache>
                <c:formatCode>General</c:formatCode>
                <c:ptCount val="46"/>
                <c:pt idx="0">
                  <c:v>1.1994886332054877</c:v>
                </c:pt>
                <c:pt idx="1">
                  <c:v>1.2383969762659151</c:v>
                </c:pt>
                <c:pt idx="2">
                  <c:v>1.3740203435050899</c:v>
                </c:pt>
                <c:pt idx="3">
                  <c:v>1.5263187149130018</c:v>
                </c:pt>
                <c:pt idx="4">
                  <c:v>1.6085820688121941</c:v>
                </c:pt>
                <c:pt idx="5">
                  <c:v>1.7408704352176094</c:v>
                </c:pt>
                <c:pt idx="6">
                  <c:v>1.8709354677338557</c:v>
                </c:pt>
                <c:pt idx="7">
                  <c:v>1.9765438274692921</c:v>
                </c:pt>
                <c:pt idx="8">
                  <c:v>2.1066088599855508</c:v>
                </c:pt>
                <c:pt idx="9">
                  <c:v>2.3333889166805695</c:v>
                </c:pt>
                <c:pt idx="10">
                  <c:v>2.5390473014284884</c:v>
                </c:pt>
                <c:pt idx="11">
                  <c:v>2.6068589850480763</c:v>
                </c:pt>
                <c:pt idx="12">
                  <c:v>2.5679506419876614</c:v>
                </c:pt>
                <c:pt idx="13">
                  <c:v>2.6635539992218309</c:v>
                </c:pt>
                <c:pt idx="14">
                  <c:v>2.7547106886776747</c:v>
                </c:pt>
                <c:pt idx="15">
                  <c:v>2.7991773664610058</c:v>
                </c:pt>
                <c:pt idx="16">
                  <c:v>2.8636540492468461</c:v>
                </c:pt>
                <c:pt idx="17">
                  <c:v>3.0537490967706065</c:v>
                </c:pt>
                <c:pt idx="18">
                  <c:v>3.2449558112389578</c:v>
                </c:pt>
                <c:pt idx="19">
                  <c:v>3.3894725140347846</c:v>
                </c:pt>
                <c:pt idx="20">
                  <c:v>3.4750708687677241</c:v>
                </c:pt>
                <c:pt idx="21">
                  <c:v>3.5506642209993973</c:v>
                </c:pt>
                <c:pt idx="22">
                  <c:v>3.7852259463064768</c:v>
                </c:pt>
                <c:pt idx="23">
                  <c:v>3.8052359513089855</c:v>
                </c:pt>
                <c:pt idx="24">
                  <c:v>3.7641042743594015</c:v>
                </c:pt>
                <c:pt idx="25">
                  <c:v>3.7941192818631526</c:v>
                </c:pt>
                <c:pt idx="26">
                  <c:v>3.8719359679840073</c:v>
                </c:pt>
                <c:pt idx="27">
                  <c:v>3.9475293202156552</c:v>
                </c:pt>
                <c:pt idx="28">
                  <c:v>3.8196876215885656</c:v>
                </c:pt>
                <c:pt idx="29">
                  <c:v>3.5884608971152336</c:v>
                </c:pt>
                <c:pt idx="30">
                  <c:v>3.3438941693068749</c:v>
                </c:pt>
                <c:pt idx="31">
                  <c:v>3.0281807570451935</c:v>
                </c:pt>
                <c:pt idx="32">
                  <c:v>2.5879606469901577</c:v>
                </c:pt>
                <c:pt idx="33">
                  <c:v>2.1021621922072127</c:v>
                </c:pt>
                <c:pt idx="34">
                  <c:v>1.7386471013284404</c:v>
                </c:pt>
                <c:pt idx="35">
                  <c:v>1.3295536657217464</c:v>
                </c:pt>
                <c:pt idx="36">
                  <c:v>0.91267856150297921</c:v>
                </c:pt>
                <c:pt idx="37">
                  <c:v>0.73814685120337709</c:v>
                </c:pt>
                <c:pt idx="38">
                  <c:v>0.52804179867711987</c:v>
                </c:pt>
                <c:pt idx="39">
                  <c:v>0.33016508254127375</c:v>
                </c:pt>
                <c:pt idx="40">
                  <c:v>0.18787171363459165</c:v>
                </c:pt>
                <c:pt idx="41">
                  <c:v>0.12784169862708958</c:v>
                </c:pt>
                <c:pt idx="42">
                  <c:v>9.1156689455843792E-2</c:v>
                </c:pt>
                <c:pt idx="43">
                  <c:v>5.6695014173742356E-2</c:v>
                </c:pt>
                <c:pt idx="44">
                  <c:v>2.2233338891677949E-2</c:v>
                </c:pt>
                <c:pt idx="45">
                  <c:v>1.4451670279580175E-2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D3-43C4-B670-CFBD8A804FDC}"/>
            </c:ext>
          </c:extLst>
        </c:ser>
        <c:ser>
          <c:idx val="1"/>
          <c:order val="1"/>
          <c:tx>
            <c:strRef>
              <c:f>'Restlevetid ved 60 år'!$R$3:$R$4</c:f>
              <c:strCache>
                <c:ptCount val="2"/>
                <c:pt idx="0">
                  <c:v>Mand</c:v>
                </c:pt>
                <c:pt idx="1">
                  <c:v>Faglært</c:v>
                </c:pt>
              </c:strCache>
            </c:strRef>
          </c:tx>
          <c:spPr>
            <a:ln w="28575" cap="rnd">
              <a:solidFill>
                <a:srgbClr val="ED5E66"/>
              </a:solidFill>
              <a:round/>
            </a:ln>
          </c:spPr>
          <c:marker>
            <c:symbol val="none"/>
          </c:marker>
          <c:cat>
            <c:numRef>
              <c:f>'Restlevetid ved 60 år'!$P$5:$P$50</c:f>
              <c:numCache>
                <c:formatCode>0</c:formatCode>
                <c:ptCount val="46"/>
                <c:pt idx="0">
                  <c:v>60</c:v>
                </c:pt>
                <c:pt idx="1">
                  <c:v>61</c:v>
                </c:pt>
                <c:pt idx="2">
                  <c:v>62</c:v>
                </c:pt>
                <c:pt idx="3">
                  <c:v>63</c:v>
                </c:pt>
                <c:pt idx="4">
                  <c:v>64</c:v>
                </c:pt>
                <c:pt idx="5">
                  <c:v>65</c:v>
                </c:pt>
                <c:pt idx="6">
                  <c:v>66</c:v>
                </c:pt>
                <c:pt idx="7">
                  <c:v>67</c:v>
                </c:pt>
                <c:pt idx="8">
                  <c:v>68</c:v>
                </c:pt>
                <c:pt idx="9">
                  <c:v>69</c:v>
                </c:pt>
                <c:pt idx="10">
                  <c:v>70</c:v>
                </c:pt>
                <c:pt idx="11">
                  <c:v>71</c:v>
                </c:pt>
                <c:pt idx="12">
                  <c:v>72</c:v>
                </c:pt>
                <c:pt idx="13">
                  <c:v>73</c:v>
                </c:pt>
                <c:pt idx="14">
                  <c:v>74</c:v>
                </c:pt>
                <c:pt idx="15">
                  <c:v>75</c:v>
                </c:pt>
                <c:pt idx="16">
                  <c:v>76</c:v>
                </c:pt>
                <c:pt idx="17">
                  <c:v>77</c:v>
                </c:pt>
                <c:pt idx="18">
                  <c:v>78</c:v>
                </c:pt>
                <c:pt idx="19">
                  <c:v>79</c:v>
                </c:pt>
                <c:pt idx="20">
                  <c:v>80</c:v>
                </c:pt>
                <c:pt idx="21">
                  <c:v>81</c:v>
                </c:pt>
                <c:pt idx="22">
                  <c:v>82</c:v>
                </c:pt>
                <c:pt idx="23">
                  <c:v>83</c:v>
                </c:pt>
                <c:pt idx="24">
                  <c:v>84</c:v>
                </c:pt>
                <c:pt idx="25">
                  <c:v>85</c:v>
                </c:pt>
                <c:pt idx="26">
                  <c:v>86</c:v>
                </c:pt>
                <c:pt idx="27">
                  <c:v>87</c:v>
                </c:pt>
                <c:pt idx="28">
                  <c:v>88</c:v>
                </c:pt>
                <c:pt idx="29">
                  <c:v>89</c:v>
                </c:pt>
                <c:pt idx="30">
                  <c:v>90</c:v>
                </c:pt>
                <c:pt idx="31">
                  <c:v>91</c:v>
                </c:pt>
                <c:pt idx="32">
                  <c:v>92</c:v>
                </c:pt>
                <c:pt idx="33">
                  <c:v>93</c:v>
                </c:pt>
                <c:pt idx="34">
                  <c:v>94</c:v>
                </c:pt>
                <c:pt idx="35">
                  <c:v>95</c:v>
                </c:pt>
                <c:pt idx="36">
                  <c:v>96</c:v>
                </c:pt>
                <c:pt idx="37">
                  <c:v>97</c:v>
                </c:pt>
                <c:pt idx="38">
                  <c:v>98</c:v>
                </c:pt>
                <c:pt idx="39">
                  <c:v>99</c:v>
                </c:pt>
                <c:pt idx="40">
                  <c:v>100</c:v>
                </c:pt>
                <c:pt idx="41">
                  <c:v>101</c:v>
                </c:pt>
                <c:pt idx="42">
                  <c:v>102</c:v>
                </c:pt>
                <c:pt idx="43">
                  <c:v>103</c:v>
                </c:pt>
                <c:pt idx="44">
                  <c:v>104</c:v>
                </c:pt>
                <c:pt idx="45">
                  <c:v>105</c:v>
                </c:pt>
              </c:numCache>
            </c:numRef>
          </c:cat>
          <c:val>
            <c:numRef>
              <c:f>'Restlevetid ved 60 år'!$R$5:$R$50</c:f>
              <c:numCache>
                <c:formatCode>General</c:formatCode>
                <c:ptCount val="46"/>
                <c:pt idx="0">
                  <c:v>0.72079308376842111</c:v>
                </c:pt>
                <c:pt idx="1">
                  <c:v>0.83493627005432547</c:v>
                </c:pt>
                <c:pt idx="2">
                  <c:v>0.86981335475279109</c:v>
                </c:pt>
                <c:pt idx="3">
                  <c:v>0.97761525291170592</c:v>
                </c:pt>
                <c:pt idx="4">
                  <c:v>1.0600519985626511</c:v>
                </c:pt>
                <c:pt idx="5">
                  <c:v>1.1593988458855526</c:v>
                </c:pt>
                <c:pt idx="6">
                  <c:v>1.3813439303303836</c:v>
                </c:pt>
                <c:pt idx="7">
                  <c:v>1.4754063708808018</c:v>
                </c:pt>
                <c:pt idx="8">
                  <c:v>1.534591726732766</c:v>
                </c:pt>
                <c:pt idx="9">
                  <c:v>1.6719863028176396</c:v>
                </c:pt>
                <c:pt idx="10">
                  <c:v>1.8548267771459925</c:v>
                </c:pt>
                <c:pt idx="11">
                  <c:v>2.0091314549028811</c:v>
                </c:pt>
                <c:pt idx="12">
                  <c:v>2.0714874548183166</c:v>
                </c:pt>
                <c:pt idx="13">
                  <c:v>2.2511572850831749</c:v>
                </c:pt>
                <c:pt idx="14">
                  <c:v>2.3917225052315665</c:v>
                </c:pt>
                <c:pt idx="15">
                  <c:v>2.5724492168509188</c:v>
                </c:pt>
                <c:pt idx="16">
                  <c:v>2.8440677249571946</c:v>
                </c:pt>
                <c:pt idx="17">
                  <c:v>2.9941448772960708</c:v>
                </c:pt>
                <c:pt idx="18">
                  <c:v>3.2456826396668723</c:v>
                </c:pt>
                <c:pt idx="19">
                  <c:v>3.5299837240271388</c:v>
                </c:pt>
                <c:pt idx="20">
                  <c:v>3.5944534866515863</c:v>
                </c:pt>
                <c:pt idx="21">
                  <c:v>3.7963178253609313</c:v>
                </c:pt>
                <c:pt idx="22">
                  <c:v>4.0404574182502255</c:v>
                </c:pt>
                <c:pt idx="23">
                  <c:v>4.1429749096366448</c:v>
                </c:pt>
                <c:pt idx="24">
                  <c:v>4.2180134858060825</c:v>
                </c:pt>
                <c:pt idx="25">
                  <c:v>4.2592318586315496</c:v>
                </c:pt>
                <c:pt idx="26">
                  <c:v>4.3490667737639788</c:v>
                </c:pt>
                <c:pt idx="27">
                  <c:v>4.3279291466739984</c:v>
                </c:pt>
                <c:pt idx="28">
                  <c:v>4.3374410788644822</c:v>
                </c:pt>
                <c:pt idx="29">
                  <c:v>4.2063877909065868</c:v>
                </c:pt>
                <c:pt idx="30">
                  <c:v>3.8766408083028643</c:v>
                </c:pt>
                <c:pt idx="31">
                  <c:v>3.4116130123232336</c:v>
                </c:pt>
                <c:pt idx="32">
                  <c:v>2.9444714536346139</c:v>
                </c:pt>
                <c:pt idx="33">
                  <c:v>2.7489484030522822</c:v>
                </c:pt>
                <c:pt idx="34">
                  <c:v>2.3008307087446314</c:v>
                </c:pt>
                <c:pt idx="35">
                  <c:v>1.67410006552664</c:v>
                </c:pt>
                <c:pt idx="36">
                  <c:v>1.3950833879388687</c:v>
                </c:pt>
                <c:pt idx="37">
                  <c:v>1.0833033883616203</c:v>
                </c:pt>
                <c:pt idx="38">
                  <c:v>0.67534718552495354</c:v>
                </c:pt>
                <c:pt idx="39">
                  <c:v>0.39315986387368745</c:v>
                </c:pt>
                <c:pt idx="40">
                  <c:v>0.29064237248726771</c:v>
                </c:pt>
                <c:pt idx="41">
                  <c:v>0.26633410133378072</c:v>
                </c:pt>
                <c:pt idx="42">
                  <c:v>0.1067450168044088</c:v>
                </c:pt>
                <c:pt idx="43">
                  <c:v>6.6583525333448107E-2</c:v>
                </c:pt>
                <c:pt idx="44">
                  <c:v>2.6422033862475686E-2</c:v>
                </c:pt>
                <c:pt idx="45">
                  <c:v>1.6910101671991477E-2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D3-43C4-B670-CFBD8A804FDC}"/>
            </c:ext>
          </c:extLst>
        </c:ser>
        <c:ser>
          <c:idx val="2"/>
          <c:order val="2"/>
          <c:tx>
            <c:strRef>
              <c:f>'Restlevetid ved 60 år'!$S$3:$S$4</c:f>
              <c:strCache>
                <c:ptCount val="2"/>
                <c:pt idx="0">
                  <c:v>Mand</c:v>
                </c:pt>
                <c:pt idx="1">
                  <c:v>KVU/MVU</c:v>
                </c:pt>
              </c:strCache>
            </c:strRef>
          </c:tx>
          <c:spPr>
            <a:ln w="28575" cap="rnd">
              <a:solidFill>
                <a:srgbClr val="3DAFD8"/>
              </a:solidFill>
              <a:round/>
            </a:ln>
          </c:spPr>
          <c:marker>
            <c:symbol val="none"/>
          </c:marker>
          <c:cat>
            <c:numRef>
              <c:f>'Restlevetid ved 60 år'!$P$5:$P$50</c:f>
              <c:numCache>
                <c:formatCode>0</c:formatCode>
                <c:ptCount val="46"/>
                <c:pt idx="0">
                  <c:v>60</c:v>
                </c:pt>
                <c:pt idx="1">
                  <c:v>61</c:v>
                </c:pt>
                <c:pt idx="2">
                  <c:v>62</c:v>
                </c:pt>
                <c:pt idx="3">
                  <c:v>63</c:v>
                </c:pt>
                <c:pt idx="4">
                  <c:v>64</c:v>
                </c:pt>
                <c:pt idx="5">
                  <c:v>65</c:v>
                </c:pt>
                <c:pt idx="6">
                  <c:v>66</c:v>
                </c:pt>
                <c:pt idx="7">
                  <c:v>67</c:v>
                </c:pt>
                <c:pt idx="8">
                  <c:v>68</c:v>
                </c:pt>
                <c:pt idx="9">
                  <c:v>69</c:v>
                </c:pt>
                <c:pt idx="10">
                  <c:v>70</c:v>
                </c:pt>
                <c:pt idx="11">
                  <c:v>71</c:v>
                </c:pt>
                <c:pt idx="12">
                  <c:v>72</c:v>
                </c:pt>
                <c:pt idx="13">
                  <c:v>73</c:v>
                </c:pt>
                <c:pt idx="14">
                  <c:v>74</c:v>
                </c:pt>
                <c:pt idx="15">
                  <c:v>75</c:v>
                </c:pt>
                <c:pt idx="16">
                  <c:v>76</c:v>
                </c:pt>
                <c:pt idx="17">
                  <c:v>77</c:v>
                </c:pt>
                <c:pt idx="18">
                  <c:v>78</c:v>
                </c:pt>
                <c:pt idx="19">
                  <c:v>79</c:v>
                </c:pt>
                <c:pt idx="20">
                  <c:v>80</c:v>
                </c:pt>
                <c:pt idx="21">
                  <c:v>81</c:v>
                </c:pt>
                <c:pt idx="22">
                  <c:v>82</c:v>
                </c:pt>
                <c:pt idx="23">
                  <c:v>83</c:v>
                </c:pt>
                <c:pt idx="24">
                  <c:v>84</c:v>
                </c:pt>
                <c:pt idx="25">
                  <c:v>85</c:v>
                </c:pt>
                <c:pt idx="26">
                  <c:v>86</c:v>
                </c:pt>
                <c:pt idx="27">
                  <c:v>87</c:v>
                </c:pt>
                <c:pt idx="28">
                  <c:v>88</c:v>
                </c:pt>
                <c:pt idx="29">
                  <c:v>89</c:v>
                </c:pt>
                <c:pt idx="30">
                  <c:v>90</c:v>
                </c:pt>
                <c:pt idx="31">
                  <c:v>91</c:v>
                </c:pt>
                <c:pt idx="32">
                  <c:v>92</c:v>
                </c:pt>
                <c:pt idx="33">
                  <c:v>93</c:v>
                </c:pt>
                <c:pt idx="34">
                  <c:v>94</c:v>
                </c:pt>
                <c:pt idx="35">
                  <c:v>95</c:v>
                </c:pt>
                <c:pt idx="36">
                  <c:v>96</c:v>
                </c:pt>
                <c:pt idx="37">
                  <c:v>97</c:v>
                </c:pt>
                <c:pt idx="38">
                  <c:v>98</c:v>
                </c:pt>
                <c:pt idx="39">
                  <c:v>99</c:v>
                </c:pt>
                <c:pt idx="40">
                  <c:v>100</c:v>
                </c:pt>
                <c:pt idx="41">
                  <c:v>101</c:v>
                </c:pt>
                <c:pt idx="42">
                  <c:v>102</c:v>
                </c:pt>
                <c:pt idx="43">
                  <c:v>103</c:v>
                </c:pt>
                <c:pt idx="44">
                  <c:v>104</c:v>
                </c:pt>
                <c:pt idx="45">
                  <c:v>105</c:v>
                </c:pt>
              </c:numCache>
            </c:numRef>
          </c:cat>
          <c:val>
            <c:numRef>
              <c:f>'Restlevetid ved 60 år'!$S$5:$S$50</c:f>
              <c:numCache>
                <c:formatCode>General</c:formatCode>
                <c:ptCount val="46"/>
                <c:pt idx="0">
                  <c:v>0.42915348183077773</c:v>
                </c:pt>
                <c:pt idx="1">
                  <c:v>0.51498417819693321</c:v>
                </c:pt>
                <c:pt idx="2">
                  <c:v>0.57909867427768291</c:v>
                </c:pt>
                <c:pt idx="3">
                  <c:v>0.6163264461955249</c:v>
                </c:pt>
                <c:pt idx="4">
                  <c:v>0.6618270563173535</c:v>
                </c:pt>
                <c:pt idx="5">
                  <c:v>0.75179417178548513</c:v>
                </c:pt>
                <c:pt idx="6">
                  <c:v>0.84486360158011309</c:v>
                </c:pt>
                <c:pt idx="7">
                  <c:v>0.9710243841906071</c:v>
                </c:pt>
                <c:pt idx="8">
                  <c:v>1.1261401005149794</c:v>
                </c:pt>
                <c:pt idx="9">
                  <c:v>1.2874604454923331</c:v>
                </c:pt>
                <c:pt idx="10">
                  <c:v>1.5315091725093575</c:v>
                </c:pt>
                <c:pt idx="11">
                  <c:v>1.6256127070794881</c:v>
                </c:pt>
                <c:pt idx="12">
                  <c:v>1.6390560691609304</c:v>
                </c:pt>
                <c:pt idx="13">
                  <c:v>1.7569440135674492</c:v>
                </c:pt>
                <c:pt idx="14">
                  <c:v>2.0061632644619523</c:v>
                </c:pt>
                <c:pt idx="15">
                  <c:v>2.1695518189902998</c:v>
                </c:pt>
                <c:pt idx="16">
                  <c:v>2.3081218589067447</c:v>
                </c:pt>
                <c:pt idx="17">
                  <c:v>2.5552729002502539</c:v>
                </c:pt>
                <c:pt idx="18">
                  <c:v>2.8096626750222358</c:v>
                </c:pt>
                <c:pt idx="19">
                  <c:v>2.9585737626936384</c:v>
                </c:pt>
                <c:pt idx="20">
                  <c:v>3.1240305267729682</c:v>
                </c:pt>
                <c:pt idx="21">
                  <c:v>3.2843167669748308</c:v>
                </c:pt>
                <c:pt idx="22">
                  <c:v>3.5521499038282545</c:v>
                </c:pt>
                <c:pt idx="23">
                  <c:v>3.9585530805981239</c:v>
                </c:pt>
                <c:pt idx="24">
                  <c:v>4.2294885317780446</c:v>
                </c:pt>
                <c:pt idx="25">
                  <c:v>4.5314471262228251</c:v>
                </c:pt>
                <c:pt idx="26">
                  <c:v>4.8023825774027458</c:v>
                </c:pt>
                <c:pt idx="27">
                  <c:v>4.7206883001385664</c:v>
                </c:pt>
                <c:pt idx="28">
                  <c:v>5.0050671133999289</c:v>
                </c:pt>
                <c:pt idx="29">
                  <c:v>5.242911211763972</c:v>
                </c:pt>
                <c:pt idx="30">
                  <c:v>4.679324109118749</c:v>
                </c:pt>
                <c:pt idx="31">
                  <c:v>4.4942193543049722</c:v>
                </c:pt>
                <c:pt idx="32">
                  <c:v>4.0433496721887883</c:v>
                </c:pt>
                <c:pt idx="33">
                  <c:v>3.4228868068912757</c:v>
                </c:pt>
                <c:pt idx="34">
                  <c:v>3.0133813157949101</c:v>
                </c:pt>
                <c:pt idx="35">
                  <c:v>2.5283861760873694</c:v>
                </c:pt>
                <c:pt idx="36">
                  <c:v>1.8727637484229858</c:v>
                </c:pt>
                <c:pt idx="37">
                  <c:v>1.2709147690844058</c:v>
                </c:pt>
                <c:pt idx="38">
                  <c:v>1.0072180513329578</c:v>
                </c:pt>
                <c:pt idx="39">
                  <c:v>0.89863704990589388</c:v>
                </c:pt>
                <c:pt idx="40">
                  <c:v>0.54083679758433822</c:v>
                </c:pt>
                <c:pt idx="41">
                  <c:v>0.27403776550639386</c:v>
                </c:pt>
                <c:pt idx="42">
                  <c:v>0.17786602138529239</c:v>
                </c:pt>
                <c:pt idx="43">
                  <c:v>0.11064921097805788</c:v>
                </c:pt>
                <c:pt idx="44">
                  <c:v>4.4466505346314494E-2</c:v>
                </c:pt>
                <c:pt idx="45">
                  <c:v>2.6886724162896107E-2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D3-43C4-B670-CFBD8A804FDC}"/>
            </c:ext>
          </c:extLst>
        </c:ser>
        <c:ser>
          <c:idx val="3"/>
          <c:order val="3"/>
          <c:tx>
            <c:strRef>
              <c:f>'Restlevetid ved 60 år'!$T$3:$T$4</c:f>
              <c:strCache>
                <c:ptCount val="2"/>
                <c:pt idx="0">
                  <c:v>Mand</c:v>
                </c:pt>
                <c:pt idx="1">
                  <c:v>LVU</c:v>
                </c:pt>
              </c:strCache>
            </c:strRef>
          </c:tx>
          <c:spPr>
            <a:ln w="28575" cap="rnd">
              <a:solidFill>
                <a:srgbClr val="008569"/>
              </a:solidFill>
              <a:round/>
            </a:ln>
          </c:spPr>
          <c:marker>
            <c:symbol val="none"/>
          </c:marker>
          <c:cat>
            <c:numRef>
              <c:f>'Restlevetid ved 60 år'!$P$5:$P$50</c:f>
              <c:numCache>
                <c:formatCode>0</c:formatCode>
                <c:ptCount val="46"/>
                <c:pt idx="0">
                  <c:v>60</c:v>
                </c:pt>
                <c:pt idx="1">
                  <c:v>61</c:v>
                </c:pt>
                <c:pt idx="2">
                  <c:v>62</c:v>
                </c:pt>
                <c:pt idx="3">
                  <c:v>63</c:v>
                </c:pt>
                <c:pt idx="4">
                  <c:v>64</c:v>
                </c:pt>
                <c:pt idx="5">
                  <c:v>65</c:v>
                </c:pt>
                <c:pt idx="6">
                  <c:v>66</c:v>
                </c:pt>
                <c:pt idx="7">
                  <c:v>67</c:v>
                </c:pt>
                <c:pt idx="8">
                  <c:v>68</c:v>
                </c:pt>
                <c:pt idx="9">
                  <c:v>69</c:v>
                </c:pt>
                <c:pt idx="10">
                  <c:v>70</c:v>
                </c:pt>
                <c:pt idx="11">
                  <c:v>71</c:v>
                </c:pt>
                <c:pt idx="12">
                  <c:v>72</c:v>
                </c:pt>
                <c:pt idx="13">
                  <c:v>73</c:v>
                </c:pt>
                <c:pt idx="14">
                  <c:v>74</c:v>
                </c:pt>
                <c:pt idx="15">
                  <c:v>75</c:v>
                </c:pt>
                <c:pt idx="16">
                  <c:v>76</c:v>
                </c:pt>
                <c:pt idx="17">
                  <c:v>77</c:v>
                </c:pt>
                <c:pt idx="18">
                  <c:v>78</c:v>
                </c:pt>
                <c:pt idx="19">
                  <c:v>79</c:v>
                </c:pt>
                <c:pt idx="20">
                  <c:v>80</c:v>
                </c:pt>
                <c:pt idx="21">
                  <c:v>81</c:v>
                </c:pt>
                <c:pt idx="22">
                  <c:v>82</c:v>
                </c:pt>
                <c:pt idx="23">
                  <c:v>83</c:v>
                </c:pt>
                <c:pt idx="24">
                  <c:v>84</c:v>
                </c:pt>
                <c:pt idx="25">
                  <c:v>85</c:v>
                </c:pt>
                <c:pt idx="26">
                  <c:v>86</c:v>
                </c:pt>
                <c:pt idx="27">
                  <c:v>87</c:v>
                </c:pt>
                <c:pt idx="28">
                  <c:v>88</c:v>
                </c:pt>
                <c:pt idx="29">
                  <c:v>89</c:v>
                </c:pt>
                <c:pt idx="30">
                  <c:v>90</c:v>
                </c:pt>
                <c:pt idx="31">
                  <c:v>91</c:v>
                </c:pt>
                <c:pt idx="32">
                  <c:v>92</c:v>
                </c:pt>
                <c:pt idx="33">
                  <c:v>93</c:v>
                </c:pt>
                <c:pt idx="34">
                  <c:v>94</c:v>
                </c:pt>
                <c:pt idx="35">
                  <c:v>95</c:v>
                </c:pt>
                <c:pt idx="36">
                  <c:v>96</c:v>
                </c:pt>
                <c:pt idx="37">
                  <c:v>97</c:v>
                </c:pt>
                <c:pt idx="38">
                  <c:v>98</c:v>
                </c:pt>
                <c:pt idx="39">
                  <c:v>99</c:v>
                </c:pt>
                <c:pt idx="40">
                  <c:v>100</c:v>
                </c:pt>
                <c:pt idx="41">
                  <c:v>101</c:v>
                </c:pt>
                <c:pt idx="42">
                  <c:v>102</c:v>
                </c:pt>
                <c:pt idx="43">
                  <c:v>103</c:v>
                </c:pt>
                <c:pt idx="44">
                  <c:v>104</c:v>
                </c:pt>
                <c:pt idx="45">
                  <c:v>105</c:v>
                </c:pt>
              </c:numCache>
            </c:numRef>
          </c:cat>
          <c:val>
            <c:numRef>
              <c:f>'Restlevetid ved 60 år'!$T$5:$T$50</c:f>
              <c:numCache>
                <c:formatCode>General</c:formatCode>
                <c:ptCount val="46"/>
                <c:pt idx="0">
                  <c:v>0.37294699849386548</c:v>
                </c:pt>
                <c:pt idx="1">
                  <c:v>0.36884867982909358</c:v>
                </c:pt>
                <c:pt idx="2">
                  <c:v>0.44159383612873188</c:v>
                </c:pt>
                <c:pt idx="3">
                  <c:v>0.48052786344401921</c:v>
                </c:pt>
                <c:pt idx="4">
                  <c:v>0.43237261913300085</c:v>
                </c:pt>
                <c:pt idx="5">
                  <c:v>0.54610096208031234</c:v>
                </c:pt>
                <c:pt idx="6">
                  <c:v>0.69261585434575346</c:v>
                </c:pt>
                <c:pt idx="7">
                  <c:v>0.80122129896210581</c:v>
                </c:pt>
                <c:pt idx="8">
                  <c:v>0.86167149926741704</c:v>
                </c:pt>
                <c:pt idx="9">
                  <c:v>1.0297025645229048</c:v>
                </c:pt>
                <c:pt idx="10">
                  <c:v>1.1383080091392572</c:v>
                </c:pt>
                <c:pt idx="11">
                  <c:v>1.2028565281093402</c:v>
                </c:pt>
                <c:pt idx="12">
                  <c:v>1.2889212200694702</c:v>
                </c:pt>
                <c:pt idx="13">
                  <c:v>1.4108462003463027</c:v>
                </c:pt>
                <c:pt idx="14">
                  <c:v>1.6044917572565862</c:v>
                </c:pt>
                <c:pt idx="15">
                  <c:v>1.6967039272138624</c:v>
                </c:pt>
                <c:pt idx="16">
                  <c:v>1.8555137754736077</c:v>
                </c:pt>
                <c:pt idx="17">
                  <c:v>2.211042919642221</c:v>
                </c:pt>
                <c:pt idx="18">
                  <c:v>2.558375426481291</c:v>
                </c:pt>
                <c:pt idx="19">
                  <c:v>2.8247661396911901</c:v>
                </c:pt>
                <c:pt idx="20">
                  <c:v>3.2796795114804134</c:v>
                </c:pt>
                <c:pt idx="21">
                  <c:v>3.3206626981280865</c:v>
                </c:pt>
                <c:pt idx="22">
                  <c:v>3.8022151412383156</c:v>
                </c:pt>
                <c:pt idx="23">
                  <c:v>4.3319228286595406</c:v>
                </c:pt>
                <c:pt idx="24">
                  <c:v>3.9507791928361429</c:v>
                </c:pt>
                <c:pt idx="25">
                  <c:v>4.4938064159178595</c:v>
                </c:pt>
                <c:pt idx="26">
                  <c:v>5.0614235509882182</c:v>
                </c:pt>
                <c:pt idx="27">
                  <c:v>4.8831466890708013</c:v>
                </c:pt>
                <c:pt idx="28">
                  <c:v>4.8360160244259811</c:v>
                </c:pt>
                <c:pt idx="29">
                  <c:v>4.6976977694900608</c:v>
                </c:pt>
                <c:pt idx="30">
                  <c:v>4.6444196268480944</c:v>
                </c:pt>
                <c:pt idx="31">
                  <c:v>5.1392916056187925</c:v>
                </c:pt>
                <c:pt idx="32">
                  <c:v>5.0183912050081476</c:v>
                </c:pt>
                <c:pt idx="33">
                  <c:v>4.3052837573385458</c:v>
                </c:pt>
                <c:pt idx="34">
                  <c:v>3.7151258696119989</c:v>
                </c:pt>
                <c:pt idx="35">
                  <c:v>3.1095992868925508</c:v>
                </c:pt>
                <c:pt idx="36">
                  <c:v>2.4251800698763297</c:v>
                </c:pt>
                <c:pt idx="37">
                  <c:v>1.9999795084066743</c:v>
                </c:pt>
                <c:pt idx="38">
                  <c:v>1.2745771047427799</c:v>
                </c:pt>
                <c:pt idx="39">
                  <c:v>0.73974651899058452</c:v>
                </c:pt>
                <c:pt idx="40">
                  <c:v>0.55019928074507285</c:v>
                </c:pt>
                <c:pt idx="41">
                  <c:v>0.26024323521275261</c:v>
                </c:pt>
                <c:pt idx="42">
                  <c:v>0.16803106525548772</c:v>
                </c:pt>
                <c:pt idx="43">
                  <c:v>0.10553170561776778</c:v>
                </c:pt>
                <c:pt idx="44">
                  <c:v>4.200776631387193E-2</c:v>
                </c:pt>
                <c:pt idx="45">
                  <c:v>2.5614491654795797E-2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FD3-43C4-B670-CFBD8A804F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70655"/>
        <c:axId val="118648927"/>
      </c:lineChart>
      <c:lineChart>
        <c:grouping val="standard"/>
        <c:varyColors val="0"/>
        <c:ser>
          <c:idx val="4"/>
          <c:order val="4"/>
          <c:tx>
            <c:v>AxisY</c:v>
          </c:tx>
          <c:spPr>
            <a:ln w="19050" cap="rnd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19050" cap="rnd" cmpd="sng" algn="ctr">
                  <a:solidFill>
                    <a:srgbClr val="5B9BD5"/>
                  </a:solidFill>
                  <a:prstDash val="solid"/>
                  <a:round/>
                </a14:hiddenLine>
              </a:ext>
            </a:extLst>
          </c:spPr>
          <c:marker>
            <c:symbol val="none"/>
          </c:marker>
          <c:cat>
            <c:numLit>
              <c:formatCode>General</c:formatCode>
              <c:ptCount val="66"/>
              <c:pt idx="0">
                <c:v>40</c:v>
              </c:pt>
              <c:pt idx="1">
                <c:v>41</c:v>
              </c:pt>
              <c:pt idx="2">
                <c:v>42</c:v>
              </c:pt>
              <c:pt idx="3">
                <c:v>43</c:v>
              </c:pt>
              <c:pt idx="4">
                <c:v>44</c:v>
              </c:pt>
              <c:pt idx="5">
                <c:v>45</c:v>
              </c:pt>
              <c:pt idx="6">
                <c:v>46</c:v>
              </c:pt>
              <c:pt idx="7">
                <c:v>47</c:v>
              </c:pt>
              <c:pt idx="8">
                <c:v>48</c:v>
              </c:pt>
              <c:pt idx="9">
                <c:v>49</c:v>
              </c:pt>
              <c:pt idx="10">
                <c:v>50</c:v>
              </c:pt>
              <c:pt idx="11">
                <c:v>51</c:v>
              </c:pt>
              <c:pt idx="12">
                <c:v>52</c:v>
              </c:pt>
              <c:pt idx="13">
                <c:v>53</c:v>
              </c:pt>
              <c:pt idx="14">
                <c:v>54</c:v>
              </c:pt>
              <c:pt idx="15">
                <c:v>55</c:v>
              </c:pt>
              <c:pt idx="16">
                <c:v>56</c:v>
              </c:pt>
              <c:pt idx="17">
                <c:v>57</c:v>
              </c:pt>
              <c:pt idx="18">
                <c:v>58</c:v>
              </c:pt>
              <c:pt idx="19">
                <c:v>59</c:v>
              </c:pt>
              <c:pt idx="20">
                <c:v>60</c:v>
              </c:pt>
              <c:pt idx="21">
                <c:v>61</c:v>
              </c:pt>
              <c:pt idx="22">
                <c:v>62</c:v>
              </c:pt>
              <c:pt idx="23">
                <c:v>63</c:v>
              </c:pt>
              <c:pt idx="24">
                <c:v>64</c:v>
              </c:pt>
              <c:pt idx="25">
                <c:v>65</c:v>
              </c:pt>
              <c:pt idx="26">
                <c:v>66</c:v>
              </c:pt>
              <c:pt idx="27">
                <c:v>67</c:v>
              </c:pt>
              <c:pt idx="28">
                <c:v>68</c:v>
              </c:pt>
              <c:pt idx="29">
                <c:v>69</c:v>
              </c:pt>
              <c:pt idx="30">
                <c:v>70</c:v>
              </c:pt>
              <c:pt idx="31">
                <c:v>71</c:v>
              </c:pt>
              <c:pt idx="32">
                <c:v>72</c:v>
              </c:pt>
              <c:pt idx="33">
                <c:v>73</c:v>
              </c:pt>
              <c:pt idx="34">
                <c:v>74</c:v>
              </c:pt>
              <c:pt idx="35">
                <c:v>75</c:v>
              </c:pt>
              <c:pt idx="36">
                <c:v>76</c:v>
              </c:pt>
              <c:pt idx="37">
                <c:v>77</c:v>
              </c:pt>
              <c:pt idx="38">
                <c:v>78</c:v>
              </c:pt>
              <c:pt idx="39">
                <c:v>79</c:v>
              </c:pt>
              <c:pt idx="40">
                <c:v>80</c:v>
              </c:pt>
              <c:pt idx="41">
                <c:v>81</c:v>
              </c:pt>
              <c:pt idx="42">
                <c:v>82</c:v>
              </c:pt>
              <c:pt idx="43">
                <c:v>83</c:v>
              </c:pt>
              <c:pt idx="44">
                <c:v>84</c:v>
              </c:pt>
              <c:pt idx="45">
                <c:v>85</c:v>
              </c:pt>
              <c:pt idx="46">
                <c:v>86</c:v>
              </c:pt>
              <c:pt idx="47">
                <c:v>87</c:v>
              </c:pt>
              <c:pt idx="48">
                <c:v>88</c:v>
              </c:pt>
              <c:pt idx="49">
                <c:v>89</c:v>
              </c:pt>
              <c:pt idx="50">
                <c:v>90</c:v>
              </c:pt>
              <c:pt idx="51">
                <c:v>91</c:v>
              </c:pt>
              <c:pt idx="52">
                <c:v>92</c:v>
              </c:pt>
              <c:pt idx="53">
                <c:v>93</c:v>
              </c:pt>
              <c:pt idx="54">
                <c:v>94</c:v>
              </c:pt>
              <c:pt idx="55">
                <c:v>95</c:v>
              </c:pt>
              <c:pt idx="56">
                <c:v>96</c:v>
              </c:pt>
              <c:pt idx="57">
                <c:v>97</c:v>
              </c:pt>
              <c:pt idx="58">
                <c:v>98</c:v>
              </c:pt>
              <c:pt idx="59">
                <c:v>99</c:v>
              </c:pt>
              <c:pt idx="60">
                <c:v>100</c:v>
              </c:pt>
              <c:pt idx="61">
                <c:v>101</c:v>
              </c:pt>
              <c:pt idx="62">
                <c:v>102</c:v>
              </c:pt>
              <c:pt idx="63">
                <c:v>103</c:v>
              </c:pt>
              <c:pt idx="64">
                <c:v>104</c:v>
              </c:pt>
              <c:pt idx="65">
                <c:v>105</c:v>
              </c:pt>
            </c:num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4-3FD3-43C4-B670-CFBD8A804F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9283695"/>
        <c:axId val="1363361551"/>
      </c:lineChart>
      <c:catAx>
        <c:axId val="121870655"/>
        <c:scaling>
          <c:orientation val="minMax"/>
        </c:scaling>
        <c:delete val="0"/>
        <c:axPos val="b"/>
        <c:numFmt formatCode="#" sourceLinked="0"/>
        <c:majorTickMark val="out"/>
        <c:minorTickMark val="none"/>
        <c:tickLblPos val="nextTo"/>
        <c:spPr>
          <a:noFill/>
          <a:ln w="12700" cap="flat" cmpd="sng" algn="ctr">
            <a:solidFill>
              <a:srgbClr val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rgbClr val="000000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da-DK"/>
          </a:p>
        </c:txPr>
        <c:crossAx val="118648927"/>
        <c:crosses val="autoZero"/>
        <c:auto val="1"/>
        <c:lblAlgn val="ctr"/>
        <c:lblOffset val="100"/>
        <c:tickLblSkip val="5"/>
        <c:noMultiLvlLbl val="0"/>
      </c:catAx>
      <c:valAx>
        <c:axId val="118648927"/>
        <c:scaling>
          <c:orientation val="minMax"/>
          <c:max val="6"/>
          <c:min val="0"/>
        </c:scaling>
        <c:delete val="0"/>
        <c:axPos val="l"/>
        <c:numFmt formatCode="#,##0" sourceLinked="0"/>
        <c:majorTickMark val="out"/>
        <c:minorTickMark val="none"/>
        <c:tickLblPos val="nextTo"/>
        <c:spPr>
          <a:noFill/>
          <a:ln w="12700">
            <a:solidFill>
              <a:srgbClr val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rgbClr val="000000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da-DK"/>
          </a:p>
        </c:txPr>
        <c:crossAx val="121870655"/>
        <c:crosses val="autoZero"/>
        <c:crossBetween val="between"/>
        <c:majorUnit val="1"/>
        <c:minorUnit val="0.1"/>
      </c:valAx>
      <c:valAx>
        <c:axId val="1363361551"/>
        <c:scaling>
          <c:orientation val="minMax"/>
          <c:max val="6"/>
          <c:min val="0"/>
        </c:scaling>
        <c:delete val="0"/>
        <c:axPos val="r"/>
        <c:numFmt formatCode="#,##0" sourceLinked="0"/>
        <c:majorTickMark val="out"/>
        <c:minorTickMark val="none"/>
        <c:tickLblPos val="nextTo"/>
        <c:spPr>
          <a:ln w="12700" cmpd="sng">
            <a:solidFill>
              <a:srgbClr val="000000"/>
            </a:solidFill>
          </a:ln>
        </c:spPr>
        <c:txPr>
          <a:bodyPr rot="-60000000" vert="horz"/>
          <a:lstStyle/>
          <a:p>
            <a:pPr>
              <a:defRPr sz="1200">
                <a:solidFill>
                  <a:srgbClr val="000000"/>
                </a:solidFill>
              </a:defRPr>
            </a:pPr>
            <a:endParaRPr lang="da-DK"/>
          </a:p>
        </c:txPr>
        <c:crossAx val="1529283695"/>
        <c:crosses val="max"/>
        <c:crossBetween val="between"/>
        <c:majorUnit val="1"/>
        <c:minorUnit val="0.1"/>
      </c:valAx>
      <c:catAx>
        <c:axId val="152928369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6336155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ayout>
        <c:manualLayout>
          <c:xMode val="edge"/>
          <c:yMode val="edge"/>
          <c:x val="4.999997807854982E-2"/>
          <c:y val="0.90613006707494892"/>
          <c:w val="0.9"/>
          <c:h val="9.38698866757068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rgbClr val="000000"/>
              </a:solidFill>
              <a:latin typeface="Arial" panose="020B0604020202020204" pitchFamily="34" charset="0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baseline="0">
          <a:solidFill>
            <a:srgbClr val="000000"/>
          </a:solidFill>
          <a:latin typeface="Arial" panose="020B0604020202020204" pitchFamily="34" charset="0"/>
        </a:defRPr>
      </a:pPr>
      <a:endParaRPr lang="da-DK"/>
    </a:p>
  </c:txPr>
  <c:printSettings>
    <c:headerFooter/>
    <c:pageMargins b="0.75" l="0.7" r="0.7" t="0.75" header="0.3" footer="0.3"/>
    <c:pageSetup/>
  </c:printSettings>
  <c:userShapes r:id="rId2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5.0506728835320064E-2"/>
          <c:y val="0.1118896417690934"/>
          <c:w val="0.89898654232935993"/>
          <c:h val="0.68477181177181834"/>
        </c:manualLayout>
      </c:layout>
      <c:lineChart>
        <c:grouping val="standard"/>
        <c:varyColors val="0"/>
        <c:ser>
          <c:idx val="0"/>
          <c:order val="0"/>
          <c:tx>
            <c:strRef>
              <c:f>'Restlevetid ved 60 år'!$U$3:$U$4</c:f>
              <c:strCache>
                <c:ptCount val="2"/>
                <c:pt idx="0">
                  <c:v>Kvinde</c:v>
                </c:pt>
                <c:pt idx="1">
                  <c:v>Ufaglært</c:v>
                </c:pt>
              </c:strCache>
            </c:strRef>
          </c:tx>
          <c:spPr>
            <a:ln w="28575" cap="rnd">
              <a:solidFill>
                <a:srgbClr val="3B5463"/>
              </a:solidFill>
              <a:round/>
            </a:ln>
          </c:spPr>
          <c:marker>
            <c:symbol val="none"/>
          </c:marker>
          <c:cat>
            <c:numRef>
              <c:f>'Restlevetid ved 60 år'!$P$5:$P$50</c:f>
              <c:numCache>
                <c:formatCode>0</c:formatCode>
                <c:ptCount val="46"/>
                <c:pt idx="0">
                  <c:v>60</c:v>
                </c:pt>
                <c:pt idx="1">
                  <c:v>61</c:v>
                </c:pt>
                <c:pt idx="2">
                  <c:v>62</c:v>
                </c:pt>
                <c:pt idx="3">
                  <c:v>63</c:v>
                </c:pt>
                <c:pt idx="4">
                  <c:v>64</c:v>
                </c:pt>
                <c:pt idx="5">
                  <c:v>65</c:v>
                </c:pt>
                <c:pt idx="6">
                  <c:v>66</c:v>
                </c:pt>
                <c:pt idx="7">
                  <c:v>67</c:v>
                </c:pt>
                <c:pt idx="8">
                  <c:v>68</c:v>
                </c:pt>
                <c:pt idx="9">
                  <c:v>69</c:v>
                </c:pt>
                <c:pt idx="10">
                  <c:v>70</c:v>
                </c:pt>
                <c:pt idx="11">
                  <c:v>71</c:v>
                </c:pt>
                <c:pt idx="12">
                  <c:v>72</c:v>
                </c:pt>
                <c:pt idx="13">
                  <c:v>73</c:v>
                </c:pt>
                <c:pt idx="14">
                  <c:v>74</c:v>
                </c:pt>
                <c:pt idx="15">
                  <c:v>75</c:v>
                </c:pt>
                <c:pt idx="16">
                  <c:v>76</c:v>
                </c:pt>
                <c:pt idx="17">
                  <c:v>77</c:v>
                </c:pt>
                <c:pt idx="18">
                  <c:v>78</c:v>
                </c:pt>
                <c:pt idx="19">
                  <c:v>79</c:v>
                </c:pt>
                <c:pt idx="20">
                  <c:v>80</c:v>
                </c:pt>
                <c:pt idx="21">
                  <c:v>81</c:v>
                </c:pt>
                <c:pt idx="22">
                  <c:v>82</c:v>
                </c:pt>
                <c:pt idx="23">
                  <c:v>83</c:v>
                </c:pt>
                <c:pt idx="24">
                  <c:v>84</c:v>
                </c:pt>
                <c:pt idx="25">
                  <c:v>85</c:v>
                </c:pt>
                <c:pt idx="26">
                  <c:v>86</c:v>
                </c:pt>
                <c:pt idx="27">
                  <c:v>87</c:v>
                </c:pt>
                <c:pt idx="28">
                  <c:v>88</c:v>
                </c:pt>
                <c:pt idx="29">
                  <c:v>89</c:v>
                </c:pt>
                <c:pt idx="30">
                  <c:v>90</c:v>
                </c:pt>
                <c:pt idx="31">
                  <c:v>91</c:v>
                </c:pt>
                <c:pt idx="32">
                  <c:v>92</c:v>
                </c:pt>
                <c:pt idx="33">
                  <c:v>93</c:v>
                </c:pt>
                <c:pt idx="34">
                  <c:v>94</c:v>
                </c:pt>
                <c:pt idx="35">
                  <c:v>95</c:v>
                </c:pt>
                <c:pt idx="36">
                  <c:v>96</c:v>
                </c:pt>
                <c:pt idx="37">
                  <c:v>97</c:v>
                </c:pt>
                <c:pt idx="38">
                  <c:v>98</c:v>
                </c:pt>
                <c:pt idx="39">
                  <c:v>99</c:v>
                </c:pt>
                <c:pt idx="40">
                  <c:v>100</c:v>
                </c:pt>
                <c:pt idx="41">
                  <c:v>101</c:v>
                </c:pt>
                <c:pt idx="42">
                  <c:v>102</c:v>
                </c:pt>
                <c:pt idx="43">
                  <c:v>103</c:v>
                </c:pt>
                <c:pt idx="44">
                  <c:v>104</c:v>
                </c:pt>
                <c:pt idx="45">
                  <c:v>105</c:v>
                </c:pt>
              </c:numCache>
            </c:numRef>
          </c:cat>
          <c:val>
            <c:numRef>
              <c:f>'Restlevetid ved 60 år'!$U$5:$U$50</c:f>
              <c:numCache>
                <c:formatCode>General</c:formatCode>
                <c:ptCount val="46"/>
                <c:pt idx="0">
                  <c:v>0.79853761785645305</c:v>
                </c:pt>
                <c:pt idx="1">
                  <c:v>0.83488337288606496</c:v>
                </c:pt>
                <c:pt idx="2">
                  <c:v>0.86695315673573015</c:v>
                </c:pt>
                <c:pt idx="3">
                  <c:v>0.98133538579949597</c:v>
                </c:pt>
                <c:pt idx="4">
                  <c:v>1.0636478310136204</c:v>
                </c:pt>
                <c:pt idx="5">
                  <c:v>1.1662711393325182</c:v>
                </c:pt>
                <c:pt idx="6">
                  <c:v>1.3394479721206722</c:v>
                </c:pt>
                <c:pt idx="7">
                  <c:v>1.4752100570842188</c:v>
                </c:pt>
                <c:pt idx="8">
                  <c:v>1.546832574348447</c:v>
                </c:pt>
                <c:pt idx="9">
                  <c:v>1.5275907040386454</c:v>
                </c:pt>
                <c:pt idx="10">
                  <c:v>1.6227310627926455</c:v>
                </c:pt>
                <c:pt idx="11">
                  <c:v>1.7884249460158661</c:v>
                </c:pt>
                <c:pt idx="12">
                  <c:v>1.8803583263848795</c:v>
                </c:pt>
                <c:pt idx="13">
                  <c:v>1.9583948004190455</c:v>
                </c:pt>
                <c:pt idx="14">
                  <c:v>2.0107754473734838</c:v>
                </c:pt>
                <c:pt idx="15">
                  <c:v>2.1946422081115107</c:v>
                </c:pt>
                <c:pt idx="16">
                  <c:v>2.4287516302140202</c:v>
                </c:pt>
                <c:pt idx="17">
                  <c:v>2.5976524918222035</c:v>
                </c:pt>
                <c:pt idx="18">
                  <c:v>2.6799649370363161</c:v>
                </c:pt>
                <c:pt idx="19">
                  <c:v>2.823209971564796</c:v>
                </c:pt>
                <c:pt idx="20">
                  <c:v>3.00386975391786</c:v>
                </c:pt>
                <c:pt idx="21">
                  <c:v>3.1994954354007663</c:v>
                </c:pt>
                <c:pt idx="22">
                  <c:v>3.376948239368867</c:v>
                </c:pt>
                <c:pt idx="23">
                  <c:v>3.4389498214782064</c:v>
                </c:pt>
                <c:pt idx="24">
                  <c:v>3.6153336326513115</c:v>
                </c:pt>
                <c:pt idx="25">
                  <c:v>3.8943407521433264</c:v>
                </c:pt>
                <c:pt idx="26">
                  <c:v>3.9926880892822774</c:v>
                </c:pt>
                <c:pt idx="27">
                  <c:v>4.1658649220704316</c:v>
                </c:pt>
                <c:pt idx="28">
                  <c:v>4.4063883009428437</c:v>
                </c:pt>
                <c:pt idx="29">
                  <c:v>4.4919077245419423</c:v>
                </c:pt>
                <c:pt idx="30">
                  <c:v>4.3379727620635773</c:v>
                </c:pt>
                <c:pt idx="31">
                  <c:v>4.0546896713916167</c:v>
                </c:pt>
                <c:pt idx="32">
                  <c:v>3.7628546383597383</c:v>
                </c:pt>
                <c:pt idx="33">
                  <c:v>3.4122250016034954</c:v>
                </c:pt>
                <c:pt idx="34">
                  <c:v>3.0359395377675131</c:v>
                </c:pt>
                <c:pt idx="35">
                  <c:v>2.5944455134372406</c:v>
                </c:pt>
                <c:pt idx="36">
                  <c:v>2.1305026404122036</c:v>
                </c:pt>
                <c:pt idx="37">
                  <c:v>1.6558698394372824</c:v>
                </c:pt>
                <c:pt idx="38">
                  <c:v>1.2207897718769358</c:v>
                </c:pt>
                <c:pt idx="39">
                  <c:v>0.90329891176533006</c:v>
                </c:pt>
                <c:pt idx="40">
                  <c:v>0.63925769140317024</c:v>
                </c:pt>
                <c:pt idx="41">
                  <c:v>0.40301028371068137</c:v>
                </c:pt>
                <c:pt idx="42">
                  <c:v>0.28114510508199397</c:v>
                </c:pt>
                <c:pt idx="43">
                  <c:v>0.18707373912300143</c:v>
                </c:pt>
                <c:pt idx="44">
                  <c:v>0.10369230111388143</c:v>
                </c:pt>
                <c:pt idx="45">
                  <c:v>0.10583028670387257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F9-4C72-A674-032A193D666E}"/>
            </c:ext>
          </c:extLst>
        </c:ser>
        <c:ser>
          <c:idx val="1"/>
          <c:order val="1"/>
          <c:tx>
            <c:strRef>
              <c:f>'Restlevetid ved 60 år'!$V$3:$V$4</c:f>
              <c:strCache>
                <c:ptCount val="2"/>
                <c:pt idx="0">
                  <c:v>Kvinde</c:v>
                </c:pt>
                <c:pt idx="1">
                  <c:v>Faglært</c:v>
                </c:pt>
              </c:strCache>
            </c:strRef>
          </c:tx>
          <c:spPr>
            <a:ln w="28575" cap="rnd">
              <a:solidFill>
                <a:srgbClr val="ED5E66"/>
              </a:solidFill>
              <a:round/>
            </a:ln>
          </c:spPr>
          <c:marker>
            <c:symbol val="none"/>
          </c:marker>
          <c:cat>
            <c:numRef>
              <c:f>'Restlevetid ved 60 år'!$P$5:$P$50</c:f>
              <c:numCache>
                <c:formatCode>0</c:formatCode>
                <c:ptCount val="46"/>
                <c:pt idx="0">
                  <c:v>60</c:v>
                </c:pt>
                <c:pt idx="1">
                  <c:v>61</c:v>
                </c:pt>
                <c:pt idx="2">
                  <c:v>62</c:v>
                </c:pt>
                <c:pt idx="3">
                  <c:v>63</c:v>
                </c:pt>
                <c:pt idx="4">
                  <c:v>64</c:v>
                </c:pt>
                <c:pt idx="5">
                  <c:v>65</c:v>
                </c:pt>
                <c:pt idx="6">
                  <c:v>66</c:v>
                </c:pt>
                <c:pt idx="7">
                  <c:v>67</c:v>
                </c:pt>
                <c:pt idx="8">
                  <c:v>68</c:v>
                </c:pt>
                <c:pt idx="9">
                  <c:v>69</c:v>
                </c:pt>
                <c:pt idx="10">
                  <c:v>70</c:v>
                </c:pt>
                <c:pt idx="11">
                  <c:v>71</c:v>
                </c:pt>
                <c:pt idx="12">
                  <c:v>72</c:v>
                </c:pt>
                <c:pt idx="13">
                  <c:v>73</c:v>
                </c:pt>
                <c:pt idx="14">
                  <c:v>74</c:v>
                </c:pt>
                <c:pt idx="15">
                  <c:v>75</c:v>
                </c:pt>
                <c:pt idx="16">
                  <c:v>76</c:v>
                </c:pt>
                <c:pt idx="17">
                  <c:v>77</c:v>
                </c:pt>
                <c:pt idx="18">
                  <c:v>78</c:v>
                </c:pt>
                <c:pt idx="19">
                  <c:v>79</c:v>
                </c:pt>
                <c:pt idx="20">
                  <c:v>80</c:v>
                </c:pt>
                <c:pt idx="21">
                  <c:v>81</c:v>
                </c:pt>
                <c:pt idx="22">
                  <c:v>82</c:v>
                </c:pt>
                <c:pt idx="23">
                  <c:v>83</c:v>
                </c:pt>
                <c:pt idx="24">
                  <c:v>84</c:v>
                </c:pt>
                <c:pt idx="25">
                  <c:v>85</c:v>
                </c:pt>
                <c:pt idx="26">
                  <c:v>86</c:v>
                </c:pt>
                <c:pt idx="27">
                  <c:v>87</c:v>
                </c:pt>
                <c:pt idx="28">
                  <c:v>88</c:v>
                </c:pt>
                <c:pt idx="29">
                  <c:v>89</c:v>
                </c:pt>
                <c:pt idx="30">
                  <c:v>90</c:v>
                </c:pt>
                <c:pt idx="31">
                  <c:v>91</c:v>
                </c:pt>
                <c:pt idx="32">
                  <c:v>92</c:v>
                </c:pt>
                <c:pt idx="33">
                  <c:v>93</c:v>
                </c:pt>
                <c:pt idx="34">
                  <c:v>94</c:v>
                </c:pt>
                <c:pt idx="35">
                  <c:v>95</c:v>
                </c:pt>
                <c:pt idx="36">
                  <c:v>96</c:v>
                </c:pt>
                <c:pt idx="37">
                  <c:v>97</c:v>
                </c:pt>
                <c:pt idx="38">
                  <c:v>98</c:v>
                </c:pt>
                <c:pt idx="39">
                  <c:v>99</c:v>
                </c:pt>
                <c:pt idx="40">
                  <c:v>100</c:v>
                </c:pt>
                <c:pt idx="41">
                  <c:v>101</c:v>
                </c:pt>
                <c:pt idx="42">
                  <c:v>102</c:v>
                </c:pt>
                <c:pt idx="43">
                  <c:v>103</c:v>
                </c:pt>
                <c:pt idx="44">
                  <c:v>104</c:v>
                </c:pt>
                <c:pt idx="45">
                  <c:v>105</c:v>
                </c:pt>
              </c:numCache>
            </c:numRef>
          </c:cat>
          <c:val>
            <c:numRef>
              <c:f>'Restlevetid ved 60 år'!$V$5:$V$50</c:f>
              <c:numCache>
                <c:formatCode>General</c:formatCode>
                <c:ptCount val="46"/>
                <c:pt idx="0">
                  <c:v>0.4510562578883035</c:v>
                </c:pt>
                <c:pt idx="1">
                  <c:v>0.51105915457988194</c:v>
                </c:pt>
                <c:pt idx="2">
                  <c:v>0.56485485506197064</c:v>
                </c:pt>
                <c:pt idx="3">
                  <c:v>0.61140882663300689</c:v>
                </c:pt>
                <c:pt idx="4">
                  <c:v>0.64141027497879033</c:v>
                </c:pt>
                <c:pt idx="5">
                  <c:v>0.69210237735614544</c:v>
                </c:pt>
                <c:pt idx="6">
                  <c:v>0.82969522666611772</c:v>
                </c:pt>
                <c:pt idx="7">
                  <c:v>0.99522045891870248</c:v>
                </c:pt>
                <c:pt idx="8">
                  <c:v>1.1359169063334196</c:v>
                </c:pt>
                <c:pt idx="9">
                  <c:v>1.1566075603649797</c:v>
                </c:pt>
                <c:pt idx="10">
                  <c:v>1.2548881670149565</c:v>
                </c:pt>
                <c:pt idx="11">
                  <c:v>1.3697212968901977</c:v>
                </c:pt>
                <c:pt idx="12">
                  <c:v>1.38834288551861</c:v>
                </c:pt>
                <c:pt idx="13">
                  <c:v>1.4545529784196438</c:v>
                </c:pt>
                <c:pt idx="14">
                  <c:v>1.5445573234569943</c:v>
                </c:pt>
                <c:pt idx="15">
                  <c:v>1.6966336305890712</c:v>
                </c:pt>
                <c:pt idx="16">
                  <c:v>1.9076783017111183</c:v>
                </c:pt>
                <c:pt idx="17">
                  <c:v>2.0690654031573841</c:v>
                </c:pt>
                <c:pt idx="18">
                  <c:v>2.1373445614615889</c:v>
                </c:pt>
                <c:pt idx="19">
                  <c:v>2.4435662411288908</c:v>
                </c:pt>
                <c:pt idx="20">
                  <c:v>2.8159980136972038</c:v>
                </c:pt>
                <c:pt idx="21">
                  <c:v>2.9639361900229733</c:v>
                </c:pt>
                <c:pt idx="22">
                  <c:v>3.1429103473960773</c:v>
                </c:pt>
                <c:pt idx="23">
                  <c:v>3.4305104384349554</c:v>
                </c:pt>
                <c:pt idx="24">
                  <c:v>3.7305249218927905</c:v>
                </c:pt>
                <c:pt idx="25">
                  <c:v>4.0988185636547954</c:v>
                </c:pt>
                <c:pt idx="26">
                  <c:v>4.4660776727152385</c:v>
                </c:pt>
                <c:pt idx="27">
                  <c:v>4.6409136992820237</c:v>
                </c:pt>
                <c:pt idx="28">
                  <c:v>4.7826446793983148</c:v>
                </c:pt>
                <c:pt idx="29">
                  <c:v>4.9750677618919621</c:v>
                </c:pt>
                <c:pt idx="30">
                  <c:v>4.9616188367714305</c:v>
                </c:pt>
                <c:pt idx="31">
                  <c:v>4.8498893050009224</c:v>
                </c:pt>
                <c:pt idx="32">
                  <c:v>4.4857337940452364</c:v>
                </c:pt>
                <c:pt idx="33">
                  <c:v>4.0760588442200643</c:v>
                </c:pt>
                <c:pt idx="34">
                  <c:v>3.5908630071796588</c:v>
                </c:pt>
                <c:pt idx="35">
                  <c:v>3.245329084852373</c:v>
                </c:pt>
                <c:pt idx="36">
                  <c:v>2.8056526866814293</c:v>
                </c:pt>
                <c:pt idx="37">
                  <c:v>2.2418323643210325</c:v>
                </c:pt>
                <c:pt idx="38">
                  <c:v>1.7214624154269504</c:v>
                </c:pt>
                <c:pt idx="39">
                  <c:v>1.3490306428586261</c:v>
                </c:pt>
                <c:pt idx="40">
                  <c:v>1.0190147110550076</c:v>
                </c:pt>
                <c:pt idx="41">
                  <c:v>0.73658728352403369</c:v>
                </c:pt>
                <c:pt idx="42">
                  <c:v>0.42105480954253149</c:v>
                </c:pt>
                <c:pt idx="43">
                  <c:v>0.27932382942625184</c:v>
                </c:pt>
                <c:pt idx="44">
                  <c:v>0.15517990523679892</c:v>
                </c:pt>
                <c:pt idx="45">
                  <c:v>0.15828350334154387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F9-4C72-A674-032A193D666E}"/>
            </c:ext>
          </c:extLst>
        </c:ser>
        <c:ser>
          <c:idx val="2"/>
          <c:order val="2"/>
          <c:tx>
            <c:strRef>
              <c:f>'Restlevetid ved 60 år'!$W$3:$W$4</c:f>
              <c:strCache>
                <c:ptCount val="2"/>
                <c:pt idx="0">
                  <c:v>Kvinde</c:v>
                </c:pt>
                <c:pt idx="1">
                  <c:v>KVU/MVU</c:v>
                </c:pt>
              </c:strCache>
            </c:strRef>
          </c:tx>
          <c:spPr>
            <a:ln w="28575" cap="rnd">
              <a:solidFill>
                <a:srgbClr val="3DAFD8"/>
              </a:solidFill>
              <a:round/>
            </a:ln>
          </c:spPr>
          <c:marker>
            <c:symbol val="none"/>
          </c:marker>
          <c:cat>
            <c:numRef>
              <c:f>'Restlevetid ved 60 år'!$P$5:$P$50</c:f>
              <c:numCache>
                <c:formatCode>0</c:formatCode>
                <c:ptCount val="46"/>
                <c:pt idx="0">
                  <c:v>60</c:v>
                </c:pt>
                <c:pt idx="1">
                  <c:v>61</c:v>
                </c:pt>
                <c:pt idx="2">
                  <c:v>62</c:v>
                </c:pt>
                <c:pt idx="3">
                  <c:v>63</c:v>
                </c:pt>
                <c:pt idx="4">
                  <c:v>64</c:v>
                </c:pt>
                <c:pt idx="5">
                  <c:v>65</c:v>
                </c:pt>
                <c:pt idx="6">
                  <c:v>66</c:v>
                </c:pt>
                <c:pt idx="7">
                  <c:v>67</c:v>
                </c:pt>
                <c:pt idx="8">
                  <c:v>68</c:v>
                </c:pt>
                <c:pt idx="9">
                  <c:v>69</c:v>
                </c:pt>
                <c:pt idx="10">
                  <c:v>70</c:v>
                </c:pt>
                <c:pt idx="11">
                  <c:v>71</c:v>
                </c:pt>
                <c:pt idx="12">
                  <c:v>72</c:v>
                </c:pt>
                <c:pt idx="13">
                  <c:v>73</c:v>
                </c:pt>
                <c:pt idx="14">
                  <c:v>74</c:v>
                </c:pt>
                <c:pt idx="15">
                  <c:v>75</c:v>
                </c:pt>
                <c:pt idx="16">
                  <c:v>76</c:v>
                </c:pt>
                <c:pt idx="17">
                  <c:v>77</c:v>
                </c:pt>
                <c:pt idx="18">
                  <c:v>78</c:v>
                </c:pt>
                <c:pt idx="19">
                  <c:v>79</c:v>
                </c:pt>
                <c:pt idx="20">
                  <c:v>80</c:v>
                </c:pt>
                <c:pt idx="21">
                  <c:v>81</c:v>
                </c:pt>
                <c:pt idx="22">
                  <c:v>82</c:v>
                </c:pt>
                <c:pt idx="23">
                  <c:v>83</c:v>
                </c:pt>
                <c:pt idx="24">
                  <c:v>84</c:v>
                </c:pt>
                <c:pt idx="25">
                  <c:v>85</c:v>
                </c:pt>
                <c:pt idx="26">
                  <c:v>86</c:v>
                </c:pt>
                <c:pt idx="27">
                  <c:v>87</c:v>
                </c:pt>
                <c:pt idx="28">
                  <c:v>88</c:v>
                </c:pt>
                <c:pt idx="29">
                  <c:v>89</c:v>
                </c:pt>
                <c:pt idx="30">
                  <c:v>90</c:v>
                </c:pt>
                <c:pt idx="31">
                  <c:v>91</c:v>
                </c:pt>
                <c:pt idx="32">
                  <c:v>92</c:v>
                </c:pt>
                <c:pt idx="33">
                  <c:v>93</c:v>
                </c:pt>
                <c:pt idx="34">
                  <c:v>94</c:v>
                </c:pt>
                <c:pt idx="35">
                  <c:v>95</c:v>
                </c:pt>
                <c:pt idx="36">
                  <c:v>96</c:v>
                </c:pt>
                <c:pt idx="37">
                  <c:v>97</c:v>
                </c:pt>
                <c:pt idx="38">
                  <c:v>98</c:v>
                </c:pt>
                <c:pt idx="39">
                  <c:v>99</c:v>
                </c:pt>
                <c:pt idx="40">
                  <c:v>100</c:v>
                </c:pt>
                <c:pt idx="41">
                  <c:v>101</c:v>
                </c:pt>
                <c:pt idx="42">
                  <c:v>102</c:v>
                </c:pt>
                <c:pt idx="43">
                  <c:v>103</c:v>
                </c:pt>
                <c:pt idx="44">
                  <c:v>104</c:v>
                </c:pt>
                <c:pt idx="45">
                  <c:v>105</c:v>
                </c:pt>
              </c:numCache>
            </c:numRef>
          </c:cat>
          <c:val>
            <c:numRef>
              <c:f>'Restlevetid ved 60 år'!$W$5:$W$50</c:f>
              <c:numCache>
                <c:formatCode>General</c:formatCode>
                <c:ptCount val="46"/>
                <c:pt idx="0">
                  <c:v>0.3164913502606625</c:v>
                </c:pt>
                <c:pt idx="1">
                  <c:v>0.33595198344822558</c:v>
                </c:pt>
                <c:pt idx="2">
                  <c:v>0.39638237071481253</c:v>
                </c:pt>
                <c:pt idx="3">
                  <c:v>0.40764905308655713</c:v>
                </c:pt>
                <c:pt idx="4">
                  <c:v>0.44964305101758678</c:v>
                </c:pt>
                <c:pt idx="5">
                  <c:v>0.61044933577786975</c:v>
                </c:pt>
                <c:pt idx="6">
                  <c:v>0.67804943000829221</c:v>
                </c:pt>
                <c:pt idx="7">
                  <c:v>0.66575850378458734</c:v>
                </c:pt>
                <c:pt idx="8">
                  <c:v>0.68112216156421845</c:v>
                </c:pt>
                <c:pt idx="9">
                  <c:v>0.73847981727490186</c:v>
                </c:pt>
                <c:pt idx="10">
                  <c:v>0.88187395655157641</c:v>
                </c:pt>
                <c:pt idx="11">
                  <c:v>0.97405590322944269</c:v>
                </c:pt>
                <c:pt idx="12">
                  <c:v>1.0037589749367446</c:v>
                </c:pt>
                <c:pt idx="13">
                  <c:v>1.0897954585027585</c:v>
                </c:pt>
                <c:pt idx="14">
                  <c:v>1.2577714502268771</c:v>
                </c:pt>
                <c:pt idx="15">
                  <c:v>1.5128081693689581</c:v>
                </c:pt>
                <c:pt idx="16">
                  <c:v>1.5486567041881354</c:v>
                </c:pt>
                <c:pt idx="17">
                  <c:v>1.6019173844908983</c:v>
                </c:pt>
                <c:pt idx="18">
                  <c:v>1.8641238105968263</c:v>
                </c:pt>
                <c:pt idx="19">
                  <c:v>1.9921542920938697</c:v>
                </c:pt>
                <c:pt idx="20">
                  <c:v>2.2359243288642063</c:v>
                </c:pt>
                <c:pt idx="21">
                  <c:v>2.5718763123124431</c:v>
                </c:pt>
                <c:pt idx="22">
                  <c:v>2.8228160560466264</c:v>
                </c:pt>
                <c:pt idx="23">
                  <c:v>3.236610572245036</c:v>
                </c:pt>
                <c:pt idx="24">
                  <c:v>3.7261991334896978</c:v>
                </c:pt>
                <c:pt idx="25">
                  <c:v>4.0129874120430582</c:v>
                </c:pt>
                <c:pt idx="26">
                  <c:v>4.3479151516393015</c:v>
                </c:pt>
                <c:pt idx="27">
                  <c:v>4.6377761617485982</c:v>
                </c:pt>
                <c:pt idx="28">
                  <c:v>5.2707588622699246</c:v>
                </c:pt>
                <c:pt idx="29">
                  <c:v>5.5647168477871203</c:v>
                </c:pt>
                <c:pt idx="30">
                  <c:v>5.281001300789697</c:v>
                </c:pt>
                <c:pt idx="31">
                  <c:v>5.371134759763609</c:v>
                </c:pt>
                <c:pt idx="32">
                  <c:v>5.3506498827240732</c:v>
                </c:pt>
                <c:pt idx="33">
                  <c:v>5.0782010180983841</c:v>
                </c:pt>
                <c:pt idx="34">
                  <c:v>4.2270543771061035</c:v>
                </c:pt>
                <c:pt idx="35">
                  <c:v>3.7917507400161883</c:v>
                </c:pt>
                <c:pt idx="36">
                  <c:v>3.4445320741962182</c:v>
                </c:pt>
                <c:pt idx="37">
                  <c:v>2.847397908494059</c:v>
                </c:pt>
                <c:pt idx="38">
                  <c:v>2.3701002734731023</c:v>
                </c:pt>
                <c:pt idx="39">
                  <c:v>1.8180328372578987</c:v>
                </c:pt>
                <c:pt idx="40">
                  <c:v>1.145104626509476</c:v>
                </c:pt>
                <c:pt idx="41">
                  <c:v>0.564358362438931</c:v>
                </c:pt>
                <c:pt idx="42">
                  <c:v>0.53055831532371978</c:v>
                </c:pt>
                <c:pt idx="43">
                  <c:v>0.35131564122785669</c:v>
                </c:pt>
                <c:pt idx="44">
                  <c:v>0.19563057572746584</c:v>
                </c:pt>
                <c:pt idx="45">
                  <c:v>0.19870330728340344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F9-4C72-A674-032A193D666E}"/>
            </c:ext>
          </c:extLst>
        </c:ser>
        <c:ser>
          <c:idx val="3"/>
          <c:order val="3"/>
          <c:tx>
            <c:strRef>
              <c:f>'Restlevetid ved 60 år'!$X$3:$X$4</c:f>
              <c:strCache>
                <c:ptCount val="2"/>
                <c:pt idx="0">
                  <c:v>Kvinde</c:v>
                </c:pt>
                <c:pt idx="1">
                  <c:v>LVU</c:v>
                </c:pt>
              </c:strCache>
            </c:strRef>
          </c:tx>
          <c:spPr>
            <a:ln w="28575" cap="rnd">
              <a:solidFill>
                <a:srgbClr val="008569"/>
              </a:solidFill>
              <a:round/>
            </a:ln>
          </c:spPr>
          <c:marker>
            <c:symbol val="none"/>
          </c:marker>
          <c:cat>
            <c:numRef>
              <c:f>'Restlevetid ved 60 år'!$P$5:$P$50</c:f>
              <c:numCache>
                <c:formatCode>0</c:formatCode>
                <c:ptCount val="46"/>
                <c:pt idx="0">
                  <c:v>60</c:v>
                </c:pt>
                <c:pt idx="1">
                  <c:v>61</c:v>
                </c:pt>
                <c:pt idx="2">
                  <c:v>62</c:v>
                </c:pt>
                <c:pt idx="3">
                  <c:v>63</c:v>
                </c:pt>
                <c:pt idx="4">
                  <c:v>64</c:v>
                </c:pt>
                <c:pt idx="5">
                  <c:v>65</c:v>
                </c:pt>
                <c:pt idx="6">
                  <c:v>66</c:v>
                </c:pt>
                <c:pt idx="7">
                  <c:v>67</c:v>
                </c:pt>
                <c:pt idx="8">
                  <c:v>68</c:v>
                </c:pt>
                <c:pt idx="9">
                  <c:v>69</c:v>
                </c:pt>
                <c:pt idx="10">
                  <c:v>70</c:v>
                </c:pt>
                <c:pt idx="11">
                  <c:v>71</c:v>
                </c:pt>
                <c:pt idx="12">
                  <c:v>72</c:v>
                </c:pt>
                <c:pt idx="13">
                  <c:v>73</c:v>
                </c:pt>
                <c:pt idx="14">
                  <c:v>74</c:v>
                </c:pt>
                <c:pt idx="15">
                  <c:v>75</c:v>
                </c:pt>
                <c:pt idx="16">
                  <c:v>76</c:v>
                </c:pt>
                <c:pt idx="17">
                  <c:v>77</c:v>
                </c:pt>
                <c:pt idx="18">
                  <c:v>78</c:v>
                </c:pt>
                <c:pt idx="19">
                  <c:v>79</c:v>
                </c:pt>
                <c:pt idx="20">
                  <c:v>80</c:v>
                </c:pt>
                <c:pt idx="21">
                  <c:v>81</c:v>
                </c:pt>
                <c:pt idx="22">
                  <c:v>82</c:v>
                </c:pt>
                <c:pt idx="23">
                  <c:v>83</c:v>
                </c:pt>
                <c:pt idx="24">
                  <c:v>84</c:v>
                </c:pt>
                <c:pt idx="25">
                  <c:v>85</c:v>
                </c:pt>
                <c:pt idx="26">
                  <c:v>86</c:v>
                </c:pt>
                <c:pt idx="27">
                  <c:v>87</c:v>
                </c:pt>
                <c:pt idx="28">
                  <c:v>88</c:v>
                </c:pt>
                <c:pt idx="29">
                  <c:v>89</c:v>
                </c:pt>
                <c:pt idx="30">
                  <c:v>90</c:v>
                </c:pt>
                <c:pt idx="31">
                  <c:v>91</c:v>
                </c:pt>
                <c:pt idx="32">
                  <c:v>92</c:v>
                </c:pt>
                <c:pt idx="33">
                  <c:v>93</c:v>
                </c:pt>
                <c:pt idx="34">
                  <c:v>94</c:v>
                </c:pt>
                <c:pt idx="35">
                  <c:v>95</c:v>
                </c:pt>
                <c:pt idx="36">
                  <c:v>96</c:v>
                </c:pt>
                <c:pt idx="37">
                  <c:v>97</c:v>
                </c:pt>
                <c:pt idx="38">
                  <c:v>98</c:v>
                </c:pt>
                <c:pt idx="39">
                  <c:v>99</c:v>
                </c:pt>
                <c:pt idx="40">
                  <c:v>100</c:v>
                </c:pt>
                <c:pt idx="41">
                  <c:v>101</c:v>
                </c:pt>
                <c:pt idx="42">
                  <c:v>102</c:v>
                </c:pt>
                <c:pt idx="43">
                  <c:v>103</c:v>
                </c:pt>
                <c:pt idx="44">
                  <c:v>104</c:v>
                </c:pt>
                <c:pt idx="45">
                  <c:v>105</c:v>
                </c:pt>
              </c:numCache>
            </c:numRef>
          </c:cat>
          <c:val>
            <c:numRef>
              <c:f>'Restlevetid ved 60 år'!$X$5:$X$50</c:f>
              <c:numCache>
                <c:formatCode>General</c:formatCode>
                <c:ptCount val="46"/>
                <c:pt idx="0">
                  <c:v>0.24905329128007242</c:v>
                </c:pt>
                <c:pt idx="1">
                  <c:v>0.23476334833777021</c:v>
                </c:pt>
                <c:pt idx="2">
                  <c:v>0.33275152851354384</c:v>
                </c:pt>
                <c:pt idx="3">
                  <c:v>0.33377223872370343</c:v>
                </c:pt>
                <c:pt idx="4">
                  <c:v>0.36541425523879795</c:v>
                </c:pt>
                <c:pt idx="5">
                  <c:v>0.55220422369885225</c:v>
                </c:pt>
                <c:pt idx="6">
                  <c:v>0.60630186483754833</c:v>
                </c:pt>
                <c:pt idx="7">
                  <c:v>0.67060660807789696</c:v>
                </c:pt>
                <c:pt idx="8">
                  <c:v>0.64406814261363432</c:v>
                </c:pt>
                <c:pt idx="9">
                  <c:v>0.48483734982801358</c:v>
                </c:pt>
                <c:pt idx="10">
                  <c:v>0.63896459156280239</c:v>
                </c:pt>
                <c:pt idx="11">
                  <c:v>0.78084331077564229</c:v>
                </c:pt>
                <c:pt idx="12">
                  <c:v>0.89516285431402598</c:v>
                </c:pt>
                <c:pt idx="13">
                  <c:v>0.95232262608323481</c:v>
                </c:pt>
                <c:pt idx="14">
                  <c:v>1.0819528227740802</c:v>
                </c:pt>
                <c:pt idx="15">
                  <c:v>1.353461738677777</c:v>
                </c:pt>
                <c:pt idx="16">
                  <c:v>1.6259913647916218</c:v>
                </c:pt>
                <c:pt idx="17">
                  <c:v>1.750518010431658</c:v>
                </c:pt>
                <c:pt idx="18">
                  <c:v>1.7821600269467526</c:v>
                </c:pt>
                <c:pt idx="19">
                  <c:v>1.9893641996100893</c:v>
                </c:pt>
                <c:pt idx="20">
                  <c:v>2.4170417776688939</c:v>
                </c:pt>
                <c:pt idx="21">
                  <c:v>2.5783139908748565</c:v>
                </c:pt>
                <c:pt idx="22">
                  <c:v>2.4558287656551396</c:v>
                </c:pt>
                <c:pt idx="23">
                  <c:v>3.0243643527166246</c:v>
                </c:pt>
                <c:pt idx="24">
                  <c:v>3.5918792295679274</c:v>
                </c:pt>
                <c:pt idx="25">
                  <c:v>3.6847638586928801</c:v>
                </c:pt>
                <c:pt idx="26">
                  <c:v>4.0889651019179123</c:v>
                </c:pt>
                <c:pt idx="27">
                  <c:v>5.1382551979667497</c:v>
                </c:pt>
                <c:pt idx="28">
                  <c:v>4.8963468781578285</c:v>
                </c:pt>
                <c:pt idx="29">
                  <c:v>4.4921456349327737</c:v>
                </c:pt>
                <c:pt idx="30">
                  <c:v>4.6258586724643029</c:v>
                </c:pt>
                <c:pt idx="31">
                  <c:v>5.0361841769503259</c:v>
                </c:pt>
                <c:pt idx="32">
                  <c:v>5.4230333466025664</c:v>
                </c:pt>
                <c:pt idx="33">
                  <c:v>5.2239948556205409</c:v>
                </c:pt>
                <c:pt idx="34">
                  <c:v>4.9402374171948837</c:v>
                </c:pt>
                <c:pt idx="35">
                  <c:v>5.1841871574241356</c:v>
                </c:pt>
                <c:pt idx="36">
                  <c:v>4.8106072205040276</c:v>
                </c:pt>
                <c:pt idx="37">
                  <c:v>3.3775300854334396</c:v>
                </c:pt>
                <c:pt idx="38">
                  <c:v>2.6436394443253648</c:v>
                </c:pt>
                <c:pt idx="39">
                  <c:v>1.5627073317614442</c:v>
                </c:pt>
                <c:pt idx="40">
                  <c:v>0.83392024170416745</c:v>
                </c:pt>
                <c:pt idx="41">
                  <c:v>0.49606516213982565</c:v>
                </c:pt>
                <c:pt idx="42">
                  <c:v>0.89312143389369547</c:v>
                </c:pt>
                <c:pt idx="43">
                  <c:v>0.59303263210542834</c:v>
                </c:pt>
                <c:pt idx="44">
                  <c:v>0.32866868767288282</c:v>
                </c:pt>
                <c:pt idx="45">
                  <c:v>0.33479294893386302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EF9-4C72-A674-032A193D66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70655"/>
        <c:axId val="118648927"/>
      </c:lineChart>
      <c:lineChart>
        <c:grouping val="standard"/>
        <c:varyColors val="0"/>
        <c:ser>
          <c:idx val="4"/>
          <c:order val="4"/>
          <c:tx>
            <c:v>AxisY</c:v>
          </c:tx>
          <c:spPr>
            <a:ln w="28575" cap="rnd">
              <a:solidFill>
                <a:srgbClr val="008569"/>
              </a:solidFill>
              <a:round/>
            </a:ln>
          </c:spPr>
          <c:marker>
            <c:symbol val="none"/>
          </c:marker>
          <c:cat>
            <c:numLit>
              <c:formatCode>General</c:formatCode>
              <c:ptCount val="66"/>
              <c:pt idx="0">
                <c:v>40</c:v>
              </c:pt>
              <c:pt idx="1">
                <c:v>41</c:v>
              </c:pt>
              <c:pt idx="2">
                <c:v>42</c:v>
              </c:pt>
              <c:pt idx="3">
                <c:v>43</c:v>
              </c:pt>
              <c:pt idx="4">
                <c:v>44</c:v>
              </c:pt>
              <c:pt idx="5">
                <c:v>45</c:v>
              </c:pt>
              <c:pt idx="6">
                <c:v>46</c:v>
              </c:pt>
              <c:pt idx="7">
                <c:v>47</c:v>
              </c:pt>
              <c:pt idx="8">
                <c:v>48</c:v>
              </c:pt>
              <c:pt idx="9">
                <c:v>49</c:v>
              </c:pt>
              <c:pt idx="10">
                <c:v>50</c:v>
              </c:pt>
              <c:pt idx="11">
                <c:v>51</c:v>
              </c:pt>
              <c:pt idx="12">
                <c:v>52</c:v>
              </c:pt>
              <c:pt idx="13">
                <c:v>53</c:v>
              </c:pt>
              <c:pt idx="14">
                <c:v>54</c:v>
              </c:pt>
              <c:pt idx="15">
                <c:v>55</c:v>
              </c:pt>
              <c:pt idx="16">
                <c:v>56</c:v>
              </c:pt>
              <c:pt idx="17">
                <c:v>57</c:v>
              </c:pt>
              <c:pt idx="18">
                <c:v>58</c:v>
              </c:pt>
              <c:pt idx="19">
                <c:v>59</c:v>
              </c:pt>
              <c:pt idx="20">
                <c:v>60</c:v>
              </c:pt>
              <c:pt idx="21">
                <c:v>61</c:v>
              </c:pt>
              <c:pt idx="22">
                <c:v>62</c:v>
              </c:pt>
              <c:pt idx="23">
                <c:v>63</c:v>
              </c:pt>
              <c:pt idx="24">
                <c:v>64</c:v>
              </c:pt>
              <c:pt idx="25">
                <c:v>65</c:v>
              </c:pt>
              <c:pt idx="26">
                <c:v>66</c:v>
              </c:pt>
              <c:pt idx="27">
                <c:v>67</c:v>
              </c:pt>
              <c:pt idx="28">
                <c:v>68</c:v>
              </c:pt>
              <c:pt idx="29">
                <c:v>69</c:v>
              </c:pt>
              <c:pt idx="30">
                <c:v>70</c:v>
              </c:pt>
              <c:pt idx="31">
                <c:v>71</c:v>
              </c:pt>
              <c:pt idx="32">
                <c:v>72</c:v>
              </c:pt>
              <c:pt idx="33">
                <c:v>73</c:v>
              </c:pt>
              <c:pt idx="34">
                <c:v>74</c:v>
              </c:pt>
              <c:pt idx="35">
                <c:v>75</c:v>
              </c:pt>
              <c:pt idx="36">
                <c:v>76</c:v>
              </c:pt>
              <c:pt idx="37">
                <c:v>77</c:v>
              </c:pt>
              <c:pt idx="38">
                <c:v>78</c:v>
              </c:pt>
              <c:pt idx="39">
                <c:v>79</c:v>
              </c:pt>
              <c:pt idx="40">
                <c:v>80</c:v>
              </c:pt>
              <c:pt idx="41">
                <c:v>81</c:v>
              </c:pt>
              <c:pt idx="42">
                <c:v>82</c:v>
              </c:pt>
              <c:pt idx="43">
                <c:v>83</c:v>
              </c:pt>
              <c:pt idx="44">
                <c:v>84</c:v>
              </c:pt>
              <c:pt idx="45">
                <c:v>85</c:v>
              </c:pt>
              <c:pt idx="46">
                <c:v>86</c:v>
              </c:pt>
              <c:pt idx="47">
                <c:v>87</c:v>
              </c:pt>
              <c:pt idx="48">
                <c:v>88</c:v>
              </c:pt>
              <c:pt idx="49">
                <c:v>89</c:v>
              </c:pt>
              <c:pt idx="50">
                <c:v>90</c:v>
              </c:pt>
              <c:pt idx="51">
                <c:v>91</c:v>
              </c:pt>
              <c:pt idx="52">
                <c:v>92</c:v>
              </c:pt>
              <c:pt idx="53">
                <c:v>93</c:v>
              </c:pt>
              <c:pt idx="54">
                <c:v>94</c:v>
              </c:pt>
              <c:pt idx="55">
                <c:v>95</c:v>
              </c:pt>
              <c:pt idx="56">
                <c:v>96</c:v>
              </c:pt>
              <c:pt idx="57">
                <c:v>97</c:v>
              </c:pt>
              <c:pt idx="58">
                <c:v>98</c:v>
              </c:pt>
              <c:pt idx="59">
                <c:v>99</c:v>
              </c:pt>
              <c:pt idx="60">
                <c:v>100</c:v>
              </c:pt>
              <c:pt idx="61">
                <c:v>101</c:v>
              </c:pt>
              <c:pt idx="62">
                <c:v>102</c:v>
              </c:pt>
              <c:pt idx="63">
                <c:v>103</c:v>
              </c:pt>
              <c:pt idx="64">
                <c:v>104</c:v>
              </c:pt>
              <c:pt idx="65">
                <c:v>105</c:v>
              </c:pt>
            </c:num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4-AEF9-4C72-A674-032A193D66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8688207"/>
        <c:axId val="2022998095"/>
      </c:lineChart>
      <c:catAx>
        <c:axId val="121870655"/>
        <c:scaling>
          <c:orientation val="minMax"/>
        </c:scaling>
        <c:delete val="0"/>
        <c:axPos val="b"/>
        <c:numFmt formatCode="#" sourceLinked="0"/>
        <c:majorTickMark val="out"/>
        <c:minorTickMark val="none"/>
        <c:tickLblPos val="nextTo"/>
        <c:spPr>
          <a:noFill/>
          <a:ln w="12700" cap="flat" cmpd="sng" algn="ctr">
            <a:solidFill>
              <a:srgbClr val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rgbClr val="000000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da-DK"/>
          </a:p>
        </c:txPr>
        <c:crossAx val="118648927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118648927"/>
        <c:scaling>
          <c:orientation val="minMax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 b="0"/>
                </a:pPr>
                <a:r>
                  <a:rPr lang="en-US" sz="1200" b="0"/>
                  <a:t>Pct.</a:t>
                </a:r>
              </a:p>
            </c:rich>
          </c:tx>
          <c:layout>
            <c:manualLayout>
              <c:xMode val="edge"/>
              <c:yMode val="edge"/>
              <c:x val="0"/>
              <c:y val="2.0462997702783612E-3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spPr>
          <a:noFill/>
          <a:ln w="12700">
            <a:solidFill>
              <a:srgbClr val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rgbClr val="000000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da-DK"/>
          </a:p>
        </c:txPr>
        <c:crossAx val="121870655"/>
        <c:crosses val="autoZero"/>
        <c:crossBetween val="between"/>
      </c:valAx>
      <c:valAx>
        <c:axId val="2022998095"/>
        <c:scaling>
          <c:orientation val="minMax"/>
          <c:max val="6"/>
          <c:min val="0"/>
        </c:scaling>
        <c:delete val="0"/>
        <c:axPos val="r"/>
        <c:title>
          <c:tx>
            <c:rich>
              <a:bodyPr rot="0" vert="horz"/>
              <a:lstStyle/>
              <a:p>
                <a:pPr>
                  <a:defRPr sz="1200" b="0"/>
                </a:pPr>
                <a:r>
                  <a:rPr lang="en-US" sz="1200" b="0"/>
                  <a:t>Pct.</a:t>
                </a:r>
              </a:p>
            </c:rich>
          </c:tx>
          <c:layout>
            <c:manualLayout>
              <c:xMode val="edge"/>
              <c:yMode val="edge"/>
              <c:x val="0.93341943143376171"/>
              <c:y val="2.4044722130878416E-3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spPr>
          <a:ln w="12700" cmpd="sng">
            <a:solidFill>
              <a:srgbClr val="000000"/>
            </a:solidFill>
          </a:ln>
        </c:spPr>
        <c:txPr>
          <a:bodyPr rot="-60000000" vert="horz"/>
          <a:lstStyle/>
          <a:p>
            <a:pPr>
              <a:defRPr sz="1200">
                <a:solidFill>
                  <a:srgbClr val="000000"/>
                </a:solidFill>
              </a:defRPr>
            </a:pPr>
            <a:endParaRPr lang="da-DK"/>
          </a:p>
        </c:txPr>
        <c:crossAx val="2088688207"/>
        <c:crosses val="max"/>
        <c:crossBetween val="between"/>
        <c:majorUnit val="1"/>
      </c:valAx>
      <c:catAx>
        <c:axId val="208868820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2299809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ayout>
        <c:manualLayout>
          <c:xMode val="edge"/>
          <c:yMode val="edge"/>
          <c:x val="0"/>
          <c:y val="0.87274791854222389"/>
          <c:w val="1"/>
          <c:h val="0.125245207882925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rgbClr val="000000"/>
              </a:solidFill>
              <a:latin typeface="Arial" panose="020B0604020202020204" pitchFamily="34" charset="0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baseline="0">
          <a:solidFill>
            <a:srgbClr val="000000"/>
          </a:solidFill>
          <a:latin typeface="Arial" panose="020B0604020202020204" pitchFamily="34" charset="0"/>
        </a:defRPr>
      </a:pPr>
      <a:endParaRPr lang="da-DK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37</xdr:col>
      <xdr:colOff>536622</xdr:colOff>
      <xdr:row>31</xdr:row>
      <xdr:rowOff>5278</xdr:rowOff>
    </xdr:from>
    <xdr:to>
      <xdr:col>45</xdr:col>
      <xdr:colOff>326391</xdr:colOff>
      <xdr:row>51</xdr:row>
      <xdr:rowOff>141134</xdr:rowOff>
    </xdr:to>
    <xdr:graphicFrame macro="">
      <xdr:nvGraphicFramePr>
        <xdr:cNvPr id="4" name="Diagram 3" descr="&lt;?xml version=&quot;1.0&quot; encoding=&quot;utf-16&quot;?&gt;&#10;&lt;ChartInfo xmlns:xsd=&quot;http://www.w3.org/2001/XMLSchema&quot; xmlns:xsi=&quot;http://www.w3.org/2001/XMLSchema-instance&quot;&gt;&#10;  &lt;SubtitleFontSize&gt;5&lt;/SubtitleFontSize&gt;&#10;  &lt;FunctionHistory&gt;&#10;    &lt;Item&gt;&#10;      &lt;Key&gt;&#10;        &lt;int&gt;6&lt;/int&gt;&#10;      &lt;/Key&gt;&#10;      &lt;Value&gt;&#10;        &lt;Cmd case=&quot;addSecondAxis&quot; axis=&quot;y&quot; IsRe=&quot;1&quot; /&gt;&#10;      &lt;/Value&gt;&#10;    &lt;/Item&gt;&#10;    &lt;Item&gt;&#10;      &lt;Key&gt;&#10;        &lt;int&gt;99&lt;/int&gt;&#10;      &lt;/Key&gt;&#10;      &lt;Value&gt;&#10;        &lt;Cmd case=&quot;axis_y_title&quot; title=&quot;Pct.&quot; font=&quot;Arial&quot; font-size=&quot;12&quot; margin=&quot;%2&quot; IsRe=&quot;1&quot; /&gt;&#10;      &lt;/Value&gt;&#10;    &lt;/Item&gt;&#10;  &lt;/FunctionHistory&gt;&#10;  &lt;TypeSet&gt;true&lt;/TypeSet&gt;&#10;  &lt;ChartType&gt;57&lt;/ChartType&gt;&#10;  &lt;UsedPath&gt;C:\Users\B044170\AppData\Local\OfficeExtensions\Content\CorporateCharts\Linje&lt;/UsedPath&gt;&#10;&lt;/ChartInfo&gt;">
          <a:extLst>
            <a:ext uri="{FF2B5EF4-FFF2-40B4-BE49-F238E27FC236}">
              <a16:creationId xmlns:a16="http://schemas.microsoft.com/office/drawing/2014/main" id="{11E0BFE7-B9E1-438B-9C41-E0F7599791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46</xdr:col>
      <xdr:colOff>269007</xdr:colOff>
      <xdr:row>30</xdr:row>
      <xdr:rowOff>171160</xdr:rowOff>
    </xdr:from>
    <xdr:to>
      <xdr:col>48</xdr:col>
      <xdr:colOff>3699501</xdr:colOff>
      <xdr:row>52</xdr:row>
      <xdr:rowOff>162410</xdr:rowOff>
    </xdr:to>
    <xdr:graphicFrame macro="">
      <xdr:nvGraphicFramePr>
        <xdr:cNvPr id="3" name="Chart 2" descr="&lt;?xml version=&quot;1.0&quot; encoding=&quot;utf-16&quot;?&gt;&#10;&lt;ChartInfo xmlns:xsd=&quot;http://www.w3.org/2001/XMLSchema&quot; xmlns:xsi=&quot;http://www.w3.org/2001/XMLSchema-instance&quot;&gt;&#10;  &lt;SubtitleFontSize&gt;5&lt;/SubtitleFontSize&gt;&#10;  &lt;FunctionHistory&gt;&#10;    &lt;Item&gt;&#10;      &lt;Key&gt;&#10;        &lt;int&gt;6&lt;/int&gt;&#10;      &lt;/Key&gt;&#10;      &lt;Value&gt;&#10;        &lt;Cmd case=&quot;addSecondAxis&quot; axis=&quot;y&quot; IsRe=&quot;1&quot; /&gt;&#10;      &lt;/Value&gt;&#10;    &lt;/Item&gt;&#10;  &lt;/FunctionHistory&gt;&#10;  &lt;TypeSet&gt;true&lt;/TypeSet&gt;&#10;  &lt;ChartType&gt;57&lt;/ChartType&gt;&#10;  &lt;UsedPath&gt;C:\Users\B224264\AppData\Local\OfficeExtensions\Content\CorporateCharts\Linje&lt;/UsedPath&gt;&#10;&lt;/ChartInfo&gt;">
          <a:extLst>
            <a:ext uri="{FF2B5EF4-FFF2-40B4-BE49-F238E27FC236}">
              <a16:creationId xmlns:a16="http://schemas.microsoft.com/office/drawing/2014/main" id="{0072FB85-EAE8-4C73-B770-5301B51C82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0.92965</cdr:x>
      <cdr:y>0.01283</cdr:y>
    </cdr:from>
    <cdr:to>
      <cdr:x>1</cdr:x>
      <cdr:y>0.05753</cdr:y>
    </cdr:to>
    <cdr:sp macro="" textlink="">
      <cdr:nvSpPr>
        <cdr:cNvPr id="3" name="AxisTitleValueRight">
          <a:extLst xmlns:a="http://schemas.openxmlformats.org/drawingml/2006/main">
            <a:ext uri="{FF2B5EF4-FFF2-40B4-BE49-F238E27FC236}">
              <a16:creationId xmlns:a16="http://schemas.microsoft.com/office/drawing/2014/main" id="{579B74C1-0898-4026-9972-5A940D88D589}"/>
            </a:ext>
          </a:extLst>
        </cdr:cNvPr>
        <cdr:cNvSpPr txBox="1"/>
      </cdr:nvSpPr>
      <cdr:spPr>
        <a:xfrm xmlns:a="http://schemas.openxmlformats.org/drawingml/2006/main">
          <a:off x="4353962" y="50800"/>
          <a:ext cx="329501" cy="17703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lIns="31750" tIns="0" rIns="31750" bIns="0" rtlCol="0">
          <a:spAutoFit/>
        </a:bodyPr>
        <a:lstStyle xmlns:a="http://schemas.openxmlformats.org/drawingml/2006/main"/>
        <a:p xmlns:a="http://schemas.openxmlformats.org/drawingml/2006/main">
          <a:pPr algn="r"/>
          <a:r>
            <a:rPr lang="da-DK" sz="1200">
              <a:solidFill>
                <a:srgbClr val="000000"/>
              </a:solidFill>
              <a:latin typeface="Arial" panose="020B0604020202020204" pitchFamily="34" charset="0"/>
            </a:rPr>
            <a:t>Pct.</a:t>
          </a:r>
        </a:p>
      </cdr:txBody>
    </cdr:sp>
  </cdr:relSizeAnchor>
  <cdr:relSizeAnchor xmlns:cdr="http://schemas.openxmlformats.org/drawingml/2006/chartDrawing">
    <cdr:from>
      <cdr:x>0</cdr:x>
      <cdr:y>0.01283</cdr:y>
    </cdr:from>
    <cdr:to>
      <cdr:x>0.07035</cdr:x>
      <cdr:y>0.05753</cdr:y>
    </cdr:to>
    <cdr:sp macro="" textlink="">
      <cdr:nvSpPr>
        <cdr:cNvPr id="2" name="AxisTitleValueLeft">
          <a:extLst xmlns:a="http://schemas.openxmlformats.org/drawingml/2006/main">
            <a:ext uri="{FF2B5EF4-FFF2-40B4-BE49-F238E27FC236}">
              <a16:creationId xmlns:a16="http://schemas.microsoft.com/office/drawing/2014/main" id="{8B579222-CC4C-4EBA-AADE-71AE5C90F384}"/>
            </a:ext>
          </a:extLst>
        </cdr:cNvPr>
        <cdr:cNvSpPr txBox="1"/>
      </cdr:nvSpPr>
      <cdr:spPr>
        <a:xfrm xmlns:a="http://schemas.openxmlformats.org/drawingml/2006/main">
          <a:off x="0" y="50800"/>
          <a:ext cx="329501" cy="17703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lIns="31750" tIns="0" rIns="31750" bIns="0" rtlCol="0">
          <a:spAutoFit/>
        </a:bodyPr>
        <a:lstStyle xmlns:a="http://schemas.openxmlformats.org/drawingml/2006/main"/>
        <a:p xmlns:a="http://schemas.openxmlformats.org/drawingml/2006/main">
          <a:r>
            <a:rPr lang="da-DK" sz="1200">
              <a:solidFill>
                <a:srgbClr val="000000"/>
              </a:solidFill>
              <a:latin typeface="Arial" panose="020B0604020202020204" pitchFamily="34" charset="0"/>
            </a:rPr>
            <a:t>Pct.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66097</xdr:colOff>
      <xdr:row>30</xdr:row>
      <xdr:rowOff>152688</xdr:rowOff>
    </xdr:from>
    <xdr:to>
      <xdr:col>43</xdr:col>
      <xdr:colOff>565912</xdr:colOff>
      <xdr:row>53</xdr:row>
      <xdr:rowOff>115363</xdr:rowOff>
    </xdr:to>
    <xdr:graphicFrame macro="">
      <xdr:nvGraphicFramePr>
        <xdr:cNvPr id="4" name="Diagram 3" descr="&lt;?xml version=&quot;1.0&quot; encoding=&quot;utf-16&quot;?&gt;&#10;&lt;ChartInfo xmlns:xsd=&quot;http://www.w3.org/2001/XMLSchema&quot; xmlns:xsi=&quot;http://www.w3.org/2001/XMLSchema-instance&quot;&gt;&#10;  &lt;SubtitleFontSize&gt;5&lt;/SubtitleFontSize&gt;&#10;  &lt;FunctionHistory&gt;&#10;    &lt;Item&gt;&#10;      &lt;Key&gt;&#10;        &lt;int&gt;6&lt;/int&gt;&#10;      &lt;/Key&gt;&#10;      &lt;Value&gt;&#10;        &lt;Cmd case=&quot;addSecondAxis&quot; axis=&quot;y&quot; IsRe=&quot;1&quot; /&gt;&#10;      &lt;/Value&gt;&#10;    &lt;/Item&gt;&#10;    &lt;Item&gt;&#10;      &lt;Key&gt;&#10;        &lt;int&gt;99&lt;/int&gt;&#10;      &lt;/Key&gt;&#10;      &lt;Value&gt;&#10;        &lt;Cmd case=&quot;axis_y_title&quot; title=&quot;Pct.&quot; font=&quot;Arial&quot; font-size=&quot;12&quot; margin=&quot;%2&quot; IsRe=&quot;1&quot; /&gt;&#10;      &lt;/Value&gt;&#10;    &lt;/Item&gt;&#10;  &lt;/FunctionHistory&gt;&#10;  &lt;TypeSet&gt;true&lt;/TypeSet&gt;&#10;  &lt;ChartType&gt;57&lt;/ChartType&gt;&#10;  &lt;UsedPath&gt;C:\Users\B044170\AppData\Local\OfficeExtensions\Content\CorporateCharts\Linje&lt;/UsedPath&gt;&#10;&lt;/ChartInfo&gt;">
          <a:extLst>
            <a:ext uri="{FF2B5EF4-FFF2-40B4-BE49-F238E27FC236}">
              <a16:creationId xmlns:a16="http://schemas.microsoft.com/office/drawing/2014/main" id="{D4FC2570-3B5D-4C2B-A925-84BE899EE9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44</xdr:col>
      <xdr:colOff>210993</xdr:colOff>
      <xdr:row>31</xdr:row>
      <xdr:rowOff>3176</xdr:rowOff>
    </xdr:from>
    <xdr:to>
      <xdr:col>52</xdr:col>
      <xdr:colOff>27471</xdr:colOff>
      <xdr:row>55</xdr:row>
      <xdr:rowOff>22712</xdr:rowOff>
    </xdr:to>
    <xdr:graphicFrame macro="">
      <xdr:nvGraphicFramePr>
        <xdr:cNvPr id="5" name="Chart 4" descr="&lt;?xml version=&quot;1.0&quot; encoding=&quot;utf-16&quot;?&gt;&#10;&lt;ChartInfo xmlns:xsd=&quot;http://www.w3.org/2001/XMLSchema&quot; xmlns:xsi=&quot;http://www.w3.org/2001/XMLSchema-instance&quot;&gt;&#10;  &lt;SubtitleFontSize&gt;5&lt;/SubtitleFontSize&gt;&#10;  &lt;FunctionHistory&gt;&#10;    &lt;Item&gt;&#10;      &lt;Key&gt;&#10;        &lt;int&gt;6&lt;/int&gt;&#10;      &lt;/Key&gt;&#10;      &lt;Value&gt;&#10;        &lt;Cmd case=&quot;addSecondAxis&quot; axis=&quot;y&quot; IsRe=&quot;1&quot; /&gt;&#10;      &lt;/Value&gt;&#10;    &lt;/Item&gt;&#10;  &lt;/FunctionHistory&gt;&#10;  &lt;TypeSet&gt;true&lt;/TypeSet&gt;&#10;  &lt;ChartType&gt;57&lt;/ChartType&gt;&#10;  &lt;UsedPath&gt;C:\Users\B224264\AppData\Local\OfficeExtensions\Content\CorporateCharts\Linje&lt;/UsedPath&gt;&#10;&lt;/ChartInfo&gt;">
          <a:extLst>
            <a:ext uri="{FF2B5EF4-FFF2-40B4-BE49-F238E27FC236}">
              <a16:creationId xmlns:a16="http://schemas.microsoft.com/office/drawing/2014/main" id="{D856574E-501F-4229-A0D4-EC305A4950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0.92965</cdr:x>
      <cdr:y>0.01283</cdr:y>
    </cdr:from>
    <cdr:to>
      <cdr:x>1</cdr:x>
      <cdr:y>0.05753</cdr:y>
    </cdr:to>
    <cdr:sp macro="" textlink="">
      <cdr:nvSpPr>
        <cdr:cNvPr id="3" name="AxisTitleValueRight">
          <a:extLst xmlns:a="http://schemas.openxmlformats.org/drawingml/2006/main">
            <a:ext uri="{FF2B5EF4-FFF2-40B4-BE49-F238E27FC236}">
              <a16:creationId xmlns:a16="http://schemas.microsoft.com/office/drawing/2014/main" id="{579B74C1-0898-4026-9972-5A940D88D589}"/>
            </a:ext>
          </a:extLst>
        </cdr:cNvPr>
        <cdr:cNvSpPr txBox="1"/>
      </cdr:nvSpPr>
      <cdr:spPr>
        <a:xfrm xmlns:a="http://schemas.openxmlformats.org/drawingml/2006/main">
          <a:off x="4353962" y="50800"/>
          <a:ext cx="329501" cy="17703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lIns="31750" tIns="0" rIns="31750" bIns="0" rtlCol="0">
          <a:spAutoFit/>
        </a:bodyPr>
        <a:lstStyle xmlns:a="http://schemas.openxmlformats.org/drawingml/2006/main"/>
        <a:p xmlns:a="http://schemas.openxmlformats.org/drawingml/2006/main">
          <a:pPr algn="r"/>
          <a:r>
            <a:rPr lang="da-DK" sz="1200">
              <a:solidFill>
                <a:srgbClr val="000000"/>
              </a:solidFill>
              <a:latin typeface="Arial" panose="020B0604020202020204" pitchFamily="34" charset="0"/>
            </a:rPr>
            <a:t>Pct.</a:t>
          </a:r>
        </a:p>
      </cdr:txBody>
    </cdr:sp>
  </cdr:relSizeAnchor>
  <cdr:relSizeAnchor xmlns:cdr="http://schemas.openxmlformats.org/drawingml/2006/chartDrawing">
    <cdr:from>
      <cdr:x>0</cdr:x>
      <cdr:y>0.01283</cdr:y>
    </cdr:from>
    <cdr:to>
      <cdr:x>0.07035</cdr:x>
      <cdr:y>0.05753</cdr:y>
    </cdr:to>
    <cdr:sp macro="" textlink="">
      <cdr:nvSpPr>
        <cdr:cNvPr id="2" name="AxisTitleValueLeft">
          <a:extLst xmlns:a="http://schemas.openxmlformats.org/drawingml/2006/main">
            <a:ext uri="{FF2B5EF4-FFF2-40B4-BE49-F238E27FC236}">
              <a16:creationId xmlns:a16="http://schemas.microsoft.com/office/drawing/2014/main" id="{8B579222-CC4C-4EBA-AADE-71AE5C90F384}"/>
            </a:ext>
          </a:extLst>
        </cdr:cNvPr>
        <cdr:cNvSpPr txBox="1"/>
      </cdr:nvSpPr>
      <cdr:spPr>
        <a:xfrm xmlns:a="http://schemas.openxmlformats.org/drawingml/2006/main">
          <a:off x="0" y="50800"/>
          <a:ext cx="329501" cy="17703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lIns="31750" tIns="0" rIns="31750" bIns="0" rtlCol="0">
          <a:spAutoFit/>
        </a:bodyPr>
        <a:lstStyle xmlns:a="http://schemas.openxmlformats.org/drawingml/2006/main"/>
        <a:p xmlns:a="http://schemas.openxmlformats.org/drawingml/2006/main">
          <a:r>
            <a:rPr lang="da-DK" sz="1200">
              <a:solidFill>
                <a:srgbClr val="000000"/>
              </a:solidFill>
              <a:latin typeface="Arial" panose="020B0604020202020204" pitchFamily="34" charset="0"/>
            </a:rPr>
            <a:t>Pct.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37</xdr:col>
      <xdr:colOff>163287</xdr:colOff>
      <xdr:row>19</xdr:row>
      <xdr:rowOff>136072</xdr:rowOff>
    </xdr:from>
    <xdr:to>
      <xdr:col>44</xdr:col>
      <xdr:colOff>610281</xdr:colOff>
      <xdr:row>42</xdr:row>
      <xdr:rowOff>13392</xdr:rowOff>
    </xdr:to>
    <xdr:graphicFrame macro="">
      <xdr:nvGraphicFramePr>
        <xdr:cNvPr id="4" name="Diagram 3" descr="&lt;?xml version=&quot;1.0&quot; encoding=&quot;utf-16&quot;?&gt;&#10;&lt;ChartInfo xmlns:xsd=&quot;http://www.w3.org/2001/XMLSchema&quot; xmlns:xsi=&quot;http://www.w3.org/2001/XMLSchema-instance&quot;&gt;&#10;  &lt;SubtitleFontSize&gt;5&lt;/SubtitleFontSize&gt;&#10;  &lt;FunctionHistory&gt;&#10;    &lt;Item&gt;&#10;      &lt;Key&gt;&#10;        &lt;int&gt;6&lt;/int&gt;&#10;      &lt;/Key&gt;&#10;      &lt;Value&gt;&#10;        &lt;Cmd case=&quot;addSecondAxis&quot; axis=&quot;y&quot; IsRe=&quot;1&quot; /&gt;&#10;      &lt;/Value&gt;&#10;    &lt;/Item&gt;&#10;    &lt;Item&gt;&#10;      &lt;Key&gt;&#10;        &lt;int&gt;99&lt;/int&gt;&#10;      &lt;/Key&gt;&#10;      &lt;Value&gt;&#10;        &lt;Cmd case=&quot;axis_y_title&quot; title=&quot;Pct.&quot; font=&quot;Arial&quot; font-size=&quot;12&quot; margin=&quot;%2&quot; IsRe=&quot;1&quot; /&gt;&#10;      &lt;/Value&gt;&#10;    &lt;/Item&gt;&#10;  &lt;/FunctionHistory&gt;&#10;  &lt;TypeSet&gt;true&lt;/TypeSet&gt;&#10;  &lt;ChartType&gt;57&lt;/ChartType&gt;&#10;  &lt;UsedPath&gt;C:\Users\B044170\AppData\Local\OfficeExtensions\Content\CorporateCharts\Linje&lt;/UsedPath&gt;&#10;&lt;/ChartInfo&gt;">
          <a:extLst>
            <a:ext uri="{FF2B5EF4-FFF2-40B4-BE49-F238E27FC236}">
              <a16:creationId xmlns:a16="http://schemas.microsoft.com/office/drawing/2014/main" id="{FEB10192-69BC-4F39-BC90-CADFB67DAB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45</xdr:col>
      <xdr:colOff>536864</xdr:colOff>
      <xdr:row>19</xdr:row>
      <xdr:rowOff>155864</xdr:rowOff>
    </xdr:from>
    <xdr:to>
      <xdr:col>53</xdr:col>
      <xdr:colOff>313221</xdr:colOff>
      <xdr:row>43</xdr:row>
      <xdr:rowOff>86872</xdr:rowOff>
    </xdr:to>
    <xdr:graphicFrame macro="">
      <xdr:nvGraphicFramePr>
        <xdr:cNvPr id="5" name="Chart 4" descr="&lt;?xml version=&quot;1.0&quot; encoding=&quot;utf-16&quot;?&gt;&#10;&lt;ChartInfo xmlns:xsd=&quot;http://www.w3.org/2001/XMLSchema&quot; xmlns:xsi=&quot;http://www.w3.org/2001/XMLSchema-instance&quot;&gt;&#10;  &lt;SubtitleFontSize&gt;5&lt;/SubtitleFontSize&gt;&#10;  &lt;FunctionHistory&gt;&#10;    &lt;Item&gt;&#10;      &lt;Key&gt;&#10;        &lt;int&gt;6&lt;/int&gt;&#10;      &lt;/Key&gt;&#10;      &lt;Value&gt;&#10;        &lt;Cmd case=&quot;addSecondAxis&quot; axis=&quot;y&quot; IsRe=&quot;1&quot; /&gt;&#10;      &lt;/Value&gt;&#10;    &lt;/Item&gt;&#10;  &lt;/FunctionHistory&gt;&#10;  &lt;TypeSet&gt;true&lt;/TypeSet&gt;&#10;  &lt;ChartType&gt;57&lt;/ChartType&gt;&#10;  &lt;UsedPath&gt;C:\Users\B224264\AppData\Local\OfficeExtensions\Content\CorporateCharts\Linje&lt;/UsedPath&gt;&#10;&lt;/ChartInfo&gt;">
          <a:extLst>
            <a:ext uri="{FF2B5EF4-FFF2-40B4-BE49-F238E27FC236}">
              <a16:creationId xmlns:a16="http://schemas.microsoft.com/office/drawing/2014/main" id="{84326066-2DEA-4974-BD44-FB7A9A2648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0.92965</cdr:x>
      <cdr:y>0.01283</cdr:y>
    </cdr:from>
    <cdr:to>
      <cdr:x>1</cdr:x>
      <cdr:y>0.05753</cdr:y>
    </cdr:to>
    <cdr:sp macro="" textlink="">
      <cdr:nvSpPr>
        <cdr:cNvPr id="3" name="AxisTitleValueRight">
          <a:extLst xmlns:a="http://schemas.openxmlformats.org/drawingml/2006/main">
            <a:ext uri="{FF2B5EF4-FFF2-40B4-BE49-F238E27FC236}">
              <a16:creationId xmlns:a16="http://schemas.microsoft.com/office/drawing/2014/main" id="{579B74C1-0898-4026-9972-5A940D88D589}"/>
            </a:ext>
          </a:extLst>
        </cdr:cNvPr>
        <cdr:cNvSpPr txBox="1"/>
      </cdr:nvSpPr>
      <cdr:spPr>
        <a:xfrm xmlns:a="http://schemas.openxmlformats.org/drawingml/2006/main">
          <a:off x="4353962" y="50800"/>
          <a:ext cx="329501" cy="17703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lIns="31750" tIns="0" rIns="31750" bIns="0" rtlCol="0">
          <a:spAutoFit/>
        </a:bodyPr>
        <a:lstStyle xmlns:a="http://schemas.openxmlformats.org/drawingml/2006/main"/>
        <a:p xmlns:a="http://schemas.openxmlformats.org/drawingml/2006/main">
          <a:pPr algn="r"/>
          <a:r>
            <a:rPr lang="da-DK" sz="1200">
              <a:solidFill>
                <a:srgbClr val="000000"/>
              </a:solidFill>
              <a:latin typeface="Arial" panose="020B0604020202020204" pitchFamily="34" charset="0"/>
            </a:rPr>
            <a:t>Pct.</a:t>
          </a:r>
        </a:p>
      </cdr:txBody>
    </cdr:sp>
  </cdr:relSizeAnchor>
  <cdr:relSizeAnchor xmlns:cdr="http://schemas.openxmlformats.org/drawingml/2006/chartDrawing">
    <cdr:from>
      <cdr:x>0</cdr:x>
      <cdr:y>0.01283</cdr:y>
    </cdr:from>
    <cdr:to>
      <cdr:x>0.07035</cdr:x>
      <cdr:y>0.05753</cdr:y>
    </cdr:to>
    <cdr:sp macro="" textlink="">
      <cdr:nvSpPr>
        <cdr:cNvPr id="2" name="AxisTitleValueLeft">
          <a:extLst xmlns:a="http://schemas.openxmlformats.org/drawingml/2006/main">
            <a:ext uri="{FF2B5EF4-FFF2-40B4-BE49-F238E27FC236}">
              <a16:creationId xmlns:a16="http://schemas.microsoft.com/office/drawing/2014/main" id="{8B579222-CC4C-4EBA-AADE-71AE5C90F384}"/>
            </a:ext>
          </a:extLst>
        </cdr:cNvPr>
        <cdr:cNvSpPr txBox="1"/>
      </cdr:nvSpPr>
      <cdr:spPr>
        <a:xfrm xmlns:a="http://schemas.openxmlformats.org/drawingml/2006/main">
          <a:off x="0" y="50800"/>
          <a:ext cx="329501" cy="17703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lIns="31750" tIns="0" rIns="31750" bIns="0" rtlCol="0">
          <a:spAutoFit/>
        </a:bodyPr>
        <a:lstStyle xmlns:a="http://schemas.openxmlformats.org/drawingml/2006/main"/>
        <a:p xmlns:a="http://schemas.openxmlformats.org/drawingml/2006/main">
          <a:r>
            <a:rPr lang="da-DK" sz="1200">
              <a:solidFill>
                <a:srgbClr val="000000"/>
              </a:solidFill>
              <a:latin typeface="Arial" panose="020B0604020202020204" pitchFamily="34" charset="0"/>
            </a:rPr>
            <a:t>Pct.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ED5E66"/>
      </a:dk2>
      <a:lt2>
        <a:srgbClr val="3B5463"/>
      </a:lt2>
      <a:accent1>
        <a:srgbClr val="64AACC"/>
      </a:accent1>
      <a:accent2>
        <a:srgbClr val="008569"/>
      </a:accent2>
      <a:accent3>
        <a:srgbClr val="85909A"/>
      </a:accent3>
      <a:accent4>
        <a:srgbClr val="82244D"/>
      </a:accent4>
      <a:accent5>
        <a:srgbClr val="E7304A"/>
      </a:accent5>
      <a:accent6>
        <a:srgbClr val="AADBCB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E1073-50CD-4537-AD14-6F05B1B3FDDE}">
  <dimension ref="A1:I67"/>
  <sheetViews>
    <sheetView tabSelected="1" workbookViewId="0">
      <selection sqref="A1:XFD1"/>
    </sheetView>
  </sheetViews>
  <sheetFormatPr defaultRowHeight="14.5" x14ac:dyDescent="0.35"/>
  <sheetData>
    <row r="1" spans="1:9" x14ac:dyDescent="0.35">
      <c r="B1" t="str">
        <f>_xlfn.CONCAT('Restlevetid ved 40 år'!AB3,"_",'Restlevetid ved 40 år'!AB4)</f>
        <v>Mand_Ufaglært</v>
      </c>
      <c r="C1" t="str">
        <f>_xlfn.CONCAT('Restlevetid ved 40 år'!AC3,"_",'Restlevetid ved 40 år'!AC4)</f>
        <v>Mand_Faglært</v>
      </c>
      <c r="D1" t="str">
        <f>_xlfn.CONCAT('Restlevetid ved 40 år'!AD3,"_",'Restlevetid ved 40 år'!AD4)</f>
        <v>Mand_KVU/MVU</v>
      </c>
      <c r="E1" t="str">
        <f>_xlfn.CONCAT('Restlevetid ved 40 år'!AE3,"_",'Restlevetid ved 40 år'!AE4)</f>
        <v>Mand_LVU</v>
      </c>
      <c r="F1" t="str">
        <f>_xlfn.CONCAT('Restlevetid ved 40 år'!AF3,"_",'Restlevetid ved 40 år'!AF4)</f>
        <v>Kvinde_Ufaglært</v>
      </c>
      <c r="G1" t="str">
        <f>_xlfn.CONCAT('Restlevetid ved 40 år'!AG3,"_",'Restlevetid ved 40 år'!AG4)</f>
        <v>Kvinde_Faglært</v>
      </c>
      <c r="H1" t="str">
        <f>_xlfn.CONCAT('Restlevetid ved 40 år'!AH3,"_",'Restlevetid ved 40 år'!AH4)</f>
        <v>Kvinde_KVU/MVU</v>
      </c>
      <c r="I1" t="str">
        <f>_xlfn.CONCAT('Restlevetid ved 40 år'!AI3,"_",'Restlevetid ved 40 år'!AI4)</f>
        <v>Kvinde_LVU</v>
      </c>
    </row>
    <row r="2" spans="1:9" x14ac:dyDescent="0.35">
      <c r="A2" s="2">
        <v>40</v>
      </c>
      <c r="B2">
        <f>100-'Restlevetid ved 40 år'!AB5</f>
        <v>99.813000000000002</v>
      </c>
      <c r="C2">
        <f>100-'Restlevetid ved 40 år'!AC5</f>
        <v>99.920000000000016</v>
      </c>
      <c r="D2">
        <f>100-'Restlevetid ved 40 år'!AD5</f>
        <v>99.974000000000004</v>
      </c>
      <c r="E2">
        <f>100-'Restlevetid ved 40 år'!AE5</f>
        <v>99.945000000000007</v>
      </c>
      <c r="F2">
        <f>100-'Restlevetid ved 40 år'!AF5</f>
        <v>99.800000000000011</v>
      </c>
      <c r="G2">
        <f>100-'Restlevetid ved 40 år'!AG5</f>
        <v>99.935000000000002</v>
      </c>
      <c r="H2">
        <f>100-'Restlevetid ved 40 år'!AH5</f>
        <v>99.964000000000013</v>
      </c>
      <c r="I2">
        <f>100-'Restlevetid ved 40 år'!AI5</f>
        <v>99.993000000000009</v>
      </c>
    </row>
    <row r="3" spans="1:9" x14ac:dyDescent="0.35">
      <c r="A3" s="2">
        <v>41</v>
      </c>
      <c r="B3">
        <f>100-'Restlevetid ved 40 år'!AB6</f>
        <v>99.593000000000004</v>
      </c>
      <c r="C3">
        <f>100-'Restlevetid ved 40 år'!AC6</f>
        <v>99.808999999999997</v>
      </c>
      <c r="D3">
        <f>100-'Restlevetid ved 40 år'!AD6</f>
        <v>99.938000000000002</v>
      </c>
      <c r="E3">
        <f>100-'Restlevetid ved 40 år'!AE6</f>
        <v>99.885000000000019</v>
      </c>
      <c r="F3">
        <f>100-'Restlevetid ved 40 år'!AF6</f>
        <v>99.621000000000009</v>
      </c>
      <c r="G3">
        <f>100-'Restlevetid ved 40 år'!AG6</f>
        <v>99.866000000000014</v>
      </c>
      <c r="H3">
        <f>100-'Restlevetid ved 40 år'!AH6</f>
        <v>99.923000000000002</v>
      </c>
      <c r="I3">
        <f>100-'Restlevetid ved 40 år'!AI6</f>
        <v>99.976000000000013</v>
      </c>
    </row>
    <row r="4" spans="1:9" x14ac:dyDescent="0.35">
      <c r="A4" s="2">
        <v>42</v>
      </c>
      <c r="B4">
        <f>100-'Restlevetid ved 40 år'!AB7</f>
        <v>99.302000000000007</v>
      </c>
      <c r="C4">
        <f>100-'Restlevetid ved 40 år'!AC7</f>
        <v>99.684000000000012</v>
      </c>
      <c r="D4">
        <f>100-'Restlevetid ved 40 år'!AD7</f>
        <v>99.887</v>
      </c>
      <c r="E4">
        <f>100-'Restlevetid ved 40 år'!AE7</f>
        <v>99.832000000000008</v>
      </c>
      <c r="F4">
        <f>100-'Restlevetid ved 40 år'!AF7</f>
        <v>99.447000000000003</v>
      </c>
      <c r="G4">
        <f>100-'Restlevetid ved 40 år'!AG7</f>
        <v>99.802000000000007</v>
      </c>
      <c r="H4">
        <f>100-'Restlevetid ved 40 år'!AH7</f>
        <v>99.882000000000005</v>
      </c>
      <c r="I4">
        <f>100-'Restlevetid ved 40 år'!AI7</f>
        <v>99.941000000000017</v>
      </c>
    </row>
    <row r="5" spans="1:9" x14ac:dyDescent="0.35">
      <c r="A5" s="2">
        <v>43</v>
      </c>
      <c r="B5">
        <f>100-'Restlevetid ved 40 år'!AB8</f>
        <v>98.953000000000017</v>
      </c>
      <c r="C5">
        <f>100-'Restlevetid ved 40 år'!AC8</f>
        <v>99.574000000000012</v>
      </c>
      <c r="D5">
        <f>100-'Restlevetid ved 40 år'!AD8</f>
        <v>99.820000000000007</v>
      </c>
      <c r="E5">
        <f>100-'Restlevetid ved 40 år'!AE8</f>
        <v>99.77500000000002</v>
      </c>
      <c r="F5">
        <f>100-'Restlevetid ved 40 år'!AF8</f>
        <v>99.308000000000007</v>
      </c>
      <c r="G5">
        <f>100-'Restlevetid ved 40 år'!AG8</f>
        <v>99.737000000000009</v>
      </c>
      <c r="H5">
        <f>100-'Restlevetid ved 40 år'!AH8</f>
        <v>99.855000000000004</v>
      </c>
      <c r="I5">
        <f>100-'Restlevetid ved 40 år'!AI8</f>
        <v>99.88000000000001</v>
      </c>
    </row>
    <row r="6" spans="1:9" x14ac:dyDescent="0.35">
      <c r="A6" s="2">
        <v>44</v>
      </c>
      <c r="B6">
        <f>100-'Restlevetid ved 40 år'!AB9</f>
        <v>98.600999999999999</v>
      </c>
      <c r="C6">
        <f>100-'Restlevetid ved 40 år'!AC9</f>
        <v>99.448000000000008</v>
      </c>
      <c r="D6">
        <f>100-'Restlevetid ved 40 år'!AD9</f>
        <v>99.737000000000009</v>
      </c>
      <c r="E6">
        <f>100-'Restlevetid ved 40 år'!AE9</f>
        <v>99.717000000000013</v>
      </c>
      <c r="F6">
        <f>100-'Restlevetid ved 40 år'!AF9</f>
        <v>99.184000000000012</v>
      </c>
      <c r="G6">
        <f>100-'Restlevetid ved 40 år'!AG9</f>
        <v>99.669000000000011</v>
      </c>
      <c r="H6">
        <f>100-'Restlevetid ved 40 år'!AH9</f>
        <v>99.805000000000007</v>
      </c>
      <c r="I6">
        <f>100-'Restlevetid ved 40 år'!AI9</f>
        <v>99.803000000000011</v>
      </c>
    </row>
    <row r="7" spans="1:9" x14ac:dyDescent="0.35">
      <c r="A7" s="2">
        <v>45</v>
      </c>
      <c r="B7">
        <f>100-'Restlevetid ved 40 år'!AB10</f>
        <v>98.26700000000001</v>
      </c>
      <c r="C7">
        <f>100-'Restlevetid ved 40 år'!AC10</f>
        <v>99.303000000000011</v>
      </c>
      <c r="D7">
        <f>100-'Restlevetid ved 40 år'!AD10</f>
        <v>99.64</v>
      </c>
      <c r="E7">
        <f>100-'Restlevetid ved 40 år'!AE10</f>
        <v>99.675000000000011</v>
      </c>
      <c r="F7">
        <f>100-'Restlevetid ved 40 år'!AF10</f>
        <v>99.000000000000014</v>
      </c>
      <c r="G7">
        <f>100-'Restlevetid ved 40 år'!AG10</f>
        <v>99.602000000000018</v>
      </c>
      <c r="H7">
        <f>100-'Restlevetid ved 40 år'!AH10</f>
        <v>99.732000000000014</v>
      </c>
      <c r="I7">
        <f>100-'Restlevetid ved 40 år'!AI10</f>
        <v>99.75</v>
      </c>
    </row>
    <row r="8" spans="1:9" x14ac:dyDescent="0.35">
      <c r="A8" s="2">
        <v>46</v>
      </c>
      <c r="B8">
        <f>100-'Restlevetid ved 40 år'!AB11</f>
        <v>97.924000000000007</v>
      </c>
      <c r="C8">
        <f>100-'Restlevetid ved 40 år'!AC11</f>
        <v>99.156000000000006</v>
      </c>
      <c r="D8">
        <f>100-'Restlevetid ved 40 år'!AD11</f>
        <v>99.539000000000016</v>
      </c>
      <c r="E8">
        <f>100-'Restlevetid ved 40 år'!AE11</f>
        <v>99.599000000000004</v>
      </c>
      <c r="F8">
        <f>100-'Restlevetid ved 40 år'!AF11</f>
        <v>98.801000000000002</v>
      </c>
      <c r="G8">
        <f>100-'Restlevetid ved 40 år'!AG11</f>
        <v>99.51100000000001</v>
      </c>
      <c r="H8">
        <f>100-'Restlevetid ved 40 år'!AH11</f>
        <v>99.681000000000012</v>
      </c>
      <c r="I8">
        <f>100-'Restlevetid ved 40 år'!AI11</f>
        <v>99.716000000000008</v>
      </c>
    </row>
    <row r="9" spans="1:9" x14ac:dyDescent="0.35">
      <c r="A9" s="2">
        <v>47</v>
      </c>
      <c r="B9">
        <f>100-'Restlevetid ved 40 år'!AB12</f>
        <v>97.570000000000007</v>
      </c>
      <c r="C9">
        <f>100-'Restlevetid ved 40 år'!AC12</f>
        <v>98.987000000000009</v>
      </c>
      <c r="D9">
        <f>100-'Restlevetid ved 40 år'!AD12</f>
        <v>99.451000000000008</v>
      </c>
      <c r="E9">
        <f>100-'Restlevetid ved 40 år'!AE12</f>
        <v>99.507000000000005</v>
      </c>
      <c r="F9">
        <f>100-'Restlevetid ved 40 år'!AF12</f>
        <v>98.606000000000009</v>
      </c>
      <c r="G9">
        <f>100-'Restlevetid ved 40 år'!AG12</f>
        <v>99.394000000000005</v>
      </c>
      <c r="H9">
        <f>100-'Restlevetid ved 40 år'!AH12</f>
        <v>99.615000000000009</v>
      </c>
      <c r="I9">
        <f>100-'Restlevetid ved 40 år'!AI12</f>
        <v>99.658000000000015</v>
      </c>
    </row>
    <row r="10" spans="1:9" x14ac:dyDescent="0.35">
      <c r="A10" s="2">
        <v>48</v>
      </c>
      <c r="B10">
        <f>100-'Restlevetid ved 40 år'!AB13</f>
        <v>97.176000000000002</v>
      </c>
      <c r="C10">
        <f>100-'Restlevetid ved 40 år'!AC13</f>
        <v>98.792000000000016</v>
      </c>
      <c r="D10">
        <f>100-'Restlevetid ved 40 år'!AD13</f>
        <v>99.349000000000004</v>
      </c>
      <c r="E10">
        <f>100-'Restlevetid ved 40 år'!AE13</f>
        <v>99.425000000000011</v>
      </c>
      <c r="F10">
        <f>100-'Restlevetid ved 40 år'!AF13</f>
        <v>98.370000000000019</v>
      </c>
      <c r="G10">
        <f>100-'Restlevetid ved 40 år'!AG13</f>
        <v>99.25</v>
      </c>
      <c r="H10">
        <f>100-'Restlevetid ved 40 år'!AH13</f>
        <v>99.522000000000006</v>
      </c>
      <c r="I10">
        <f>100-'Restlevetid ved 40 år'!AI13</f>
        <v>99.572000000000003</v>
      </c>
    </row>
    <row r="11" spans="1:9" x14ac:dyDescent="0.35">
      <c r="A11" s="2">
        <v>49</v>
      </c>
      <c r="B11">
        <f>100-'Restlevetid ved 40 år'!AB14</f>
        <v>96.766999999999996</v>
      </c>
      <c r="C11">
        <f>100-'Restlevetid ved 40 år'!AC14</f>
        <v>98.576999999999998</v>
      </c>
      <c r="D11">
        <f>100-'Restlevetid ved 40 år'!AD14</f>
        <v>99.213000000000008</v>
      </c>
      <c r="E11">
        <f>100-'Restlevetid ved 40 år'!AE14</f>
        <v>99.337000000000003</v>
      </c>
      <c r="F11">
        <f>100-'Restlevetid ved 40 år'!AF14</f>
        <v>98.097000000000008</v>
      </c>
      <c r="G11">
        <f>100-'Restlevetid ved 40 år'!AG14</f>
        <v>99.107000000000014</v>
      </c>
      <c r="H11">
        <f>100-'Restlevetid ved 40 år'!AH14</f>
        <v>99.428000000000011</v>
      </c>
      <c r="I11">
        <f>100-'Restlevetid ved 40 år'!AI14</f>
        <v>99.468000000000018</v>
      </c>
    </row>
    <row r="12" spans="1:9" x14ac:dyDescent="0.35">
      <c r="A12" s="2">
        <v>50</v>
      </c>
      <c r="B12">
        <f>100-'Restlevetid ved 40 år'!AB15</f>
        <v>96.359000000000009</v>
      </c>
      <c r="C12">
        <f>100-'Restlevetid ved 40 år'!AC15</f>
        <v>98.311000000000007</v>
      </c>
      <c r="D12">
        <f>100-'Restlevetid ved 40 år'!AD15</f>
        <v>99.022000000000006</v>
      </c>
      <c r="E12">
        <f>100-'Restlevetid ved 40 år'!AE15</f>
        <v>99.237000000000009</v>
      </c>
      <c r="F12">
        <f>100-'Restlevetid ved 40 år'!AF15</f>
        <v>97.812000000000012</v>
      </c>
      <c r="G12">
        <f>100-'Restlevetid ved 40 år'!AG15</f>
        <v>98.970000000000013</v>
      </c>
      <c r="H12">
        <f>100-'Restlevetid ved 40 år'!AH15</f>
        <v>99.320999999999998</v>
      </c>
      <c r="I12">
        <f>100-'Restlevetid ved 40 år'!AI15</f>
        <v>99.353000000000009</v>
      </c>
    </row>
    <row r="13" spans="1:9" x14ac:dyDescent="0.35">
      <c r="A13" s="2">
        <v>51</v>
      </c>
      <c r="B13">
        <f>100-'Restlevetid ved 40 år'!AB16</f>
        <v>95.929000000000002</v>
      </c>
      <c r="C13">
        <f>100-'Restlevetid ved 40 år'!AC16</f>
        <v>98.046000000000006</v>
      </c>
      <c r="D13">
        <f>100-'Restlevetid ved 40 år'!AD16</f>
        <v>98.832000000000008</v>
      </c>
      <c r="E13">
        <f>100-'Restlevetid ved 40 år'!AE16</f>
        <v>99.108000000000004</v>
      </c>
      <c r="F13">
        <f>100-'Restlevetid ved 40 år'!AF16</f>
        <v>97.495000000000005</v>
      </c>
      <c r="G13">
        <f>100-'Restlevetid ved 40 år'!AG16</f>
        <v>98.820999999999998</v>
      </c>
      <c r="H13">
        <f>100-'Restlevetid ved 40 år'!AH16</f>
        <v>99.204000000000008</v>
      </c>
      <c r="I13">
        <f>100-'Restlevetid ved 40 år'!AI16</f>
        <v>99.251000000000005</v>
      </c>
    </row>
    <row r="14" spans="1:9" x14ac:dyDescent="0.35">
      <c r="A14" s="2">
        <v>52</v>
      </c>
      <c r="B14">
        <f>100-'Restlevetid ved 40 år'!AB17</f>
        <v>95.454000000000008</v>
      </c>
      <c r="C14">
        <f>100-'Restlevetid ved 40 år'!AC17</f>
        <v>97.76700000000001</v>
      </c>
      <c r="D14">
        <f>100-'Restlevetid ved 40 år'!AD17</f>
        <v>98.65300000000002</v>
      </c>
      <c r="E14">
        <f>100-'Restlevetid ved 40 år'!AE17</f>
        <v>98.958000000000013</v>
      </c>
      <c r="F14">
        <f>100-'Restlevetid ved 40 år'!AF17</f>
        <v>97.156000000000006</v>
      </c>
      <c r="G14">
        <f>100-'Restlevetid ved 40 år'!AG17</f>
        <v>98.646000000000015</v>
      </c>
      <c r="H14">
        <f>100-'Restlevetid ved 40 år'!AH17</f>
        <v>99.073000000000008</v>
      </c>
      <c r="I14">
        <f>100-'Restlevetid ved 40 år'!AI17</f>
        <v>99.15300000000002</v>
      </c>
    </row>
    <row r="15" spans="1:9" x14ac:dyDescent="0.35">
      <c r="A15" s="2">
        <v>53</v>
      </c>
      <c r="B15">
        <f>100-'Restlevetid ved 40 år'!AB18</f>
        <v>94.89500000000001</v>
      </c>
      <c r="C15">
        <f>100-'Restlevetid ved 40 år'!AC18</f>
        <v>97.427999999999997</v>
      </c>
      <c r="D15">
        <f>100-'Restlevetid ved 40 år'!AD18</f>
        <v>98.442000000000007</v>
      </c>
      <c r="E15">
        <f>100-'Restlevetid ved 40 år'!AE18</f>
        <v>98.798000000000002</v>
      </c>
      <c r="F15">
        <f>100-'Restlevetid ved 40 år'!AF18</f>
        <v>96.739000000000004</v>
      </c>
      <c r="G15">
        <f>100-'Restlevetid ved 40 år'!AG18</f>
        <v>98.431000000000012</v>
      </c>
      <c r="H15">
        <f>100-'Restlevetid ved 40 år'!AH18</f>
        <v>98.939000000000007</v>
      </c>
      <c r="I15">
        <f>100-'Restlevetid ved 40 år'!AI18</f>
        <v>99.018000000000001</v>
      </c>
    </row>
    <row r="16" spans="1:9" x14ac:dyDescent="0.35">
      <c r="A16" s="2">
        <v>54</v>
      </c>
      <c r="B16">
        <f>100-'Restlevetid ved 40 år'!AB19</f>
        <v>94.240000000000009</v>
      </c>
      <c r="C16">
        <f>100-'Restlevetid ved 40 år'!AC19</f>
        <v>97.073999999999998</v>
      </c>
      <c r="D16">
        <f>100-'Restlevetid ved 40 år'!AD19</f>
        <v>98.239000000000004</v>
      </c>
      <c r="E16">
        <f>100-'Restlevetid ved 40 år'!AE19</f>
        <v>98.622000000000014</v>
      </c>
      <c r="F16">
        <f>100-'Restlevetid ved 40 år'!AF19</f>
        <v>96.278999999999996</v>
      </c>
      <c r="G16">
        <f>100-'Restlevetid ved 40 år'!AG19</f>
        <v>98.215000000000003</v>
      </c>
      <c r="H16">
        <f>100-'Restlevetid ved 40 år'!AH19</f>
        <v>98.788000000000011</v>
      </c>
      <c r="I16">
        <f>100-'Restlevetid ved 40 år'!AI19</f>
        <v>98.855000000000004</v>
      </c>
    </row>
    <row r="17" spans="1:9" x14ac:dyDescent="0.35">
      <c r="A17" s="2">
        <v>55</v>
      </c>
      <c r="B17">
        <f>100-'Restlevetid ved 40 år'!AB20</f>
        <v>93.471000000000004</v>
      </c>
      <c r="C17">
        <f>100-'Restlevetid ved 40 år'!AC20</f>
        <v>96.698000000000008</v>
      </c>
      <c r="D17">
        <f>100-'Restlevetid ved 40 år'!AD20</f>
        <v>98.001000000000005</v>
      </c>
      <c r="E17">
        <f>100-'Restlevetid ved 40 år'!AE20</f>
        <v>98.475000000000009</v>
      </c>
      <c r="F17">
        <f>100-'Restlevetid ved 40 år'!AF20</f>
        <v>95.84</v>
      </c>
      <c r="G17">
        <f>100-'Restlevetid ved 40 år'!AG20</f>
        <v>97.968000000000018</v>
      </c>
      <c r="H17">
        <f>100-'Restlevetid ved 40 år'!AH20</f>
        <v>98.621000000000009</v>
      </c>
      <c r="I17">
        <f>100-'Restlevetid ved 40 år'!AI20</f>
        <v>98.712000000000018</v>
      </c>
    </row>
    <row r="18" spans="1:9" x14ac:dyDescent="0.35">
      <c r="A18" s="2">
        <v>56</v>
      </c>
      <c r="B18">
        <f>100-'Restlevetid ved 40 år'!AB21</f>
        <v>92.668000000000006</v>
      </c>
      <c r="C18">
        <f>100-'Restlevetid ved 40 år'!AC21</f>
        <v>96.277000000000015</v>
      </c>
      <c r="D18">
        <f>100-'Restlevetid ved 40 år'!AD21</f>
        <v>97.733000000000004</v>
      </c>
      <c r="E18">
        <f>100-'Restlevetid ved 40 år'!AE21</f>
        <v>98.36</v>
      </c>
      <c r="F18">
        <f>100-'Restlevetid ved 40 år'!AF21</f>
        <v>95.353000000000009</v>
      </c>
      <c r="G18">
        <f>100-'Restlevetid ved 40 år'!AG21</f>
        <v>97.666000000000011</v>
      </c>
      <c r="H18">
        <f>100-'Restlevetid ved 40 år'!AH21</f>
        <v>98.454999999999998</v>
      </c>
      <c r="I18">
        <f>100-'Restlevetid ved 40 år'!AI21</f>
        <v>98.558000000000007</v>
      </c>
    </row>
    <row r="19" spans="1:9" x14ac:dyDescent="0.35">
      <c r="A19" s="2">
        <v>57</v>
      </c>
      <c r="B19">
        <f>100-'Restlevetid ved 40 år'!AB22</f>
        <v>91.856000000000009</v>
      </c>
      <c r="C19">
        <f>100-'Restlevetid ved 40 år'!AC22</f>
        <v>95.797000000000011</v>
      </c>
      <c r="D19">
        <f>100-'Restlevetid ved 40 år'!AD22</f>
        <v>97.460000000000008</v>
      </c>
      <c r="E19">
        <f>100-'Restlevetid ved 40 år'!AE22</f>
        <v>98.179000000000002</v>
      </c>
      <c r="F19">
        <f>100-'Restlevetid ved 40 år'!AF22</f>
        <v>94.808000000000007</v>
      </c>
      <c r="G19">
        <f>100-'Restlevetid ved 40 år'!AG22</f>
        <v>97.356000000000009</v>
      </c>
      <c r="H19">
        <f>100-'Restlevetid ved 40 år'!AH22</f>
        <v>98.231000000000009</v>
      </c>
      <c r="I19">
        <f>100-'Restlevetid ved 40 år'!AI22</f>
        <v>98.343000000000004</v>
      </c>
    </row>
    <row r="20" spans="1:9" x14ac:dyDescent="0.35">
      <c r="A20" s="2">
        <v>58</v>
      </c>
      <c r="B20">
        <f>100-'Restlevetid ved 40 år'!AB23</f>
        <v>90.962000000000003</v>
      </c>
      <c r="C20">
        <f>100-'Restlevetid ved 40 år'!AC23</f>
        <v>95.229000000000013</v>
      </c>
      <c r="D20">
        <f>100-'Restlevetid ved 40 år'!AD23</f>
        <v>97.107000000000014</v>
      </c>
      <c r="E20">
        <f>100-'Restlevetid ved 40 år'!AE23</f>
        <v>97.910000000000011</v>
      </c>
      <c r="F20">
        <f>100-'Restlevetid ved 40 år'!AF23</f>
        <v>94.209000000000003</v>
      </c>
      <c r="G20">
        <f>100-'Restlevetid ved 40 år'!AG23</f>
        <v>97.033000000000001</v>
      </c>
      <c r="H20">
        <f>100-'Restlevetid ved 40 år'!AH23</f>
        <v>97.942000000000007</v>
      </c>
      <c r="I20">
        <f>100-'Restlevetid ved 40 år'!AI23</f>
        <v>98.176000000000002</v>
      </c>
    </row>
    <row r="21" spans="1:9" x14ac:dyDescent="0.35">
      <c r="A21" s="2">
        <v>59</v>
      </c>
      <c r="B21">
        <f>100-'Restlevetid ved 40 år'!AB24</f>
        <v>89.955000000000013</v>
      </c>
      <c r="C21">
        <f>100-'Restlevetid ved 40 år'!AC24</f>
        <v>94.618000000000009</v>
      </c>
      <c r="D21">
        <f>100-'Restlevetid ved 40 år'!AD24</f>
        <v>96.702000000000012</v>
      </c>
      <c r="E21">
        <f>100-'Restlevetid ved 40 år'!AE24</f>
        <v>97.600999999999999</v>
      </c>
      <c r="F21">
        <f>100-'Restlevetid ved 40 år'!AF24</f>
        <v>93.546000000000006</v>
      </c>
      <c r="G21">
        <f>100-'Restlevetid ved 40 år'!AG24</f>
        <v>96.662000000000006</v>
      </c>
      <c r="H21">
        <f>100-'Restlevetid ved 40 år'!AH24</f>
        <v>97.63300000000001</v>
      </c>
      <c r="I21">
        <f>100-'Restlevetid ved 40 år'!AI24</f>
        <v>97.971000000000004</v>
      </c>
    </row>
    <row r="22" spans="1:9" x14ac:dyDescent="0.35">
      <c r="A22" s="2">
        <v>60</v>
      </c>
      <c r="B22">
        <f>100-'Restlevetid ved 40 år'!AB25</f>
        <v>88.876000000000005</v>
      </c>
      <c r="C22">
        <f>100-'Restlevetid ved 40 år'!AC25</f>
        <v>93.936000000000007</v>
      </c>
      <c r="D22">
        <f>100-'Restlevetid ved 40 år'!AD25</f>
        <v>96.287000000000006</v>
      </c>
      <c r="E22">
        <f>100-'Restlevetid ved 40 år'!AE25</f>
        <v>97.237000000000009</v>
      </c>
      <c r="F22">
        <f>100-'Restlevetid ved 40 år'!AF25</f>
        <v>92.799000000000007</v>
      </c>
      <c r="G22">
        <f>100-'Restlevetid ved 40 år'!AG25</f>
        <v>96.226000000000013</v>
      </c>
      <c r="H22">
        <f>100-'Restlevetid ved 40 år'!AH25</f>
        <v>97.324000000000012</v>
      </c>
      <c r="I22">
        <f>100-'Restlevetid ved 40 år'!AI25</f>
        <v>97.727000000000004</v>
      </c>
    </row>
    <row r="23" spans="1:9" x14ac:dyDescent="0.35">
      <c r="A23" s="2">
        <v>61</v>
      </c>
      <c r="B23">
        <f>100-'Restlevetid ved 40 år'!AB26</f>
        <v>87.762</v>
      </c>
      <c r="C23">
        <f>100-'Restlevetid ved 40 år'!AC26</f>
        <v>93.146000000000001</v>
      </c>
      <c r="D23">
        <f>100-'Restlevetid ved 40 år'!AD26</f>
        <v>95.789000000000016</v>
      </c>
      <c r="E23">
        <f>100-'Restlevetid ved 40 år'!AE26</f>
        <v>96.87700000000001</v>
      </c>
      <c r="F23">
        <f>100-'Restlevetid ved 40 år'!AF26</f>
        <v>92.018000000000015</v>
      </c>
      <c r="G23">
        <f>100-'Restlevetid ved 40 år'!AG26</f>
        <v>95.731999999999999</v>
      </c>
      <c r="H23">
        <f>100-'Restlevetid ved 40 år'!AH26</f>
        <v>96.996000000000009</v>
      </c>
      <c r="I23">
        <f>100-'Restlevetid ved 40 år'!AI26</f>
        <v>97.497000000000014</v>
      </c>
    </row>
    <row r="24" spans="1:9" x14ac:dyDescent="0.35">
      <c r="A24" s="2">
        <v>62</v>
      </c>
      <c r="B24">
        <f>100-'Restlevetid ved 40 år'!AB27</f>
        <v>86.525999999999996</v>
      </c>
      <c r="C24">
        <f>100-'Restlevetid ved 40 år'!AC27</f>
        <v>92.323000000000008</v>
      </c>
      <c r="D24">
        <f>100-'Restlevetid ved 40 år'!AD27</f>
        <v>95.229000000000013</v>
      </c>
      <c r="E24">
        <f>100-'Restlevetid ved 40 år'!AE27</f>
        <v>96.446000000000012</v>
      </c>
      <c r="F24">
        <f>100-'Restlevetid ved 40 år'!AF27</f>
        <v>91.207000000000008</v>
      </c>
      <c r="G24">
        <f>100-'Restlevetid ved 40 år'!AG27</f>
        <v>95.186000000000007</v>
      </c>
      <c r="H24">
        <f>100-'Restlevetid ved 40 år'!AH27</f>
        <v>96.609000000000009</v>
      </c>
      <c r="I24">
        <f>100-'Restlevetid ved 40 år'!AI27</f>
        <v>97.171000000000006</v>
      </c>
    </row>
    <row r="25" spans="1:9" x14ac:dyDescent="0.35">
      <c r="A25" s="2">
        <v>63</v>
      </c>
      <c r="B25">
        <f>100-'Restlevetid ved 40 år'!AB28</f>
        <v>85.153000000000006</v>
      </c>
      <c r="C25">
        <f>100-'Restlevetid ved 40 år'!AC28</f>
        <v>91.39800000000001</v>
      </c>
      <c r="D25">
        <f>100-'Restlevetid ved 40 år'!AD28</f>
        <v>94.63300000000001</v>
      </c>
      <c r="E25">
        <f>100-'Restlevetid ved 40 år'!AE28</f>
        <v>95.977000000000018</v>
      </c>
      <c r="F25">
        <f>100-'Restlevetid ved 40 år'!AF28</f>
        <v>90.289000000000016</v>
      </c>
      <c r="G25">
        <f>100-'Restlevetid ved 40 år'!AG28</f>
        <v>94.595000000000013</v>
      </c>
      <c r="H25">
        <f>100-'Restlevetid ved 40 år'!AH28</f>
        <v>96.211000000000013</v>
      </c>
      <c r="I25">
        <f>100-'Restlevetid ved 40 år'!AI28</f>
        <v>96.844000000000008</v>
      </c>
    </row>
    <row r="26" spans="1:9" x14ac:dyDescent="0.35">
      <c r="A26" s="2">
        <v>64</v>
      </c>
      <c r="B26">
        <f>100-'Restlevetid ved 40 år'!AB29</f>
        <v>83.706000000000003</v>
      </c>
      <c r="C26">
        <f>100-'Restlevetid ved 40 år'!AC29</f>
        <v>90.39500000000001</v>
      </c>
      <c r="D26">
        <f>100-'Restlevetid ved 40 år'!AD29</f>
        <v>93.993000000000009</v>
      </c>
      <c r="E26">
        <f>100-'Restlevetid ved 40 år'!AE29</f>
        <v>95.555000000000007</v>
      </c>
      <c r="F26">
        <f>100-'Restlevetid ved 40 år'!AF29</f>
        <v>89.294000000000011</v>
      </c>
      <c r="G26">
        <f>100-'Restlevetid ved 40 år'!AG29</f>
        <v>93.975000000000009</v>
      </c>
      <c r="H26">
        <f>100-'Restlevetid ved 40 år'!AH29</f>
        <v>95.77200000000002</v>
      </c>
      <c r="I26">
        <f>100-'Restlevetid ved 40 år'!AI29</f>
        <v>96.486000000000004</v>
      </c>
    </row>
    <row r="27" spans="1:9" x14ac:dyDescent="0.35">
      <c r="A27" s="2">
        <v>65</v>
      </c>
      <c r="B27">
        <f>100-'Restlevetid ved 40 år'!AB30</f>
        <v>82.14</v>
      </c>
      <c r="C27">
        <f>100-'Restlevetid ved 40 år'!AC30</f>
        <v>89.298000000000016</v>
      </c>
      <c r="D27">
        <f>100-'Restlevetid ved 40 år'!AD30</f>
        <v>93.266000000000005</v>
      </c>
      <c r="E27">
        <f>100-'Restlevetid ved 40 år'!AE30</f>
        <v>95.022000000000006</v>
      </c>
      <c r="F27">
        <f>100-'Restlevetid ved 40 år'!AF30</f>
        <v>88.203000000000003</v>
      </c>
      <c r="G27">
        <f>100-'Restlevetid ved 40 år'!AG30</f>
        <v>93.306000000000012</v>
      </c>
      <c r="H27">
        <f>100-'Restlevetid ved 40 år'!AH30</f>
        <v>95.176000000000002</v>
      </c>
      <c r="I27">
        <f>100-'Restlevetid ved 40 år'!AI30</f>
        <v>95.945000000000007</v>
      </c>
    </row>
    <row r="28" spans="1:9" x14ac:dyDescent="0.35">
      <c r="A28" s="2">
        <v>66</v>
      </c>
      <c r="B28">
        <f>100-'Restlevetid ved 40 år'!AB31</f>
        <v>80.457000000000008</v>
      </c>
      <c r="C28">
        <f>100-'Restlevetid ved 40 år'!AC31</f>
        <v>87.991000000000014</v>
      </c>
      <c r="D28">
        <f>100-'Restlevetid ved 40 år'!AD31</f>
        <v>92.448999999999998</v>
      </c>
      <c r="E28">
        <f>100-'Restlevetid ved 40 år'!AE31</f>
        <v>94.346000000000004</v>
      </c>
      <c r="F28">
        <f>100-'Restlevetid ved 40 år'!AF31</f>
        <v>86.95</v>
      </c>
      <c r="G28">
        <f>100-'Restlevetid ved 40 år'!AG31</f>
        <v>92.504000000000005</v>
      </c>
      <c r="H28">
        <f>100-'Restlevetid ved 40 år'!AH31</f>
        <v>94.51400000000001</v>
      </c>
      <c r="I28">
        <f>100-'Restlevetid ved 40 år'!AI31</f>
        <v>95.351000000000013</v>
      </c>
    </row>
    <row r="29" spans="1:9" x14ac:dyDescent="0.35">
      <c r="A29" s="2">
        <v>67</v>
      </c>
      <c r="B29">
        <f>100-'Restlevetid ved 40 år'!AB32</f>
        <v>78.679000000000002</v>
      </c>
      <c r="C29">
        <f>100-'Restlevetid ved 40 år'!AC32</f>
        <v>86.595000000000013</v>
      </c>
      <c r="D29">
        <f>100-'Restlevetid ved 40 år'!AD32</f>
        <v>91.51</v>
      </c>
      <c r="E29">
        <f>100-'Restlevetid ved 40 år'!AE32</f>
        <v>93.564000000000007</v>
      </c>
      <c r="F29">
        <f>100-'Restlevetid ved 40 år'!AF32</f>
        <v>85.570000000000007</v>
      </c>
      <c r="G29">
        <f>100-'Restlevetid ved 40 år'!AG32</f>
        <v>91.542000000000016</v>
      </c>
      <c r="H29">
        <f>100-'Restlevetid ved 40 år'!AH32</f>
        <v>93.864000000000004</v>
      </c>
      <c r="I29">
        <f>100-'Restlevetid ved 40 år'!AI32</f>
        <v>94.694000000000017</v>
      </c>
    </row>
    <row r="30" spans="1:9" x14ac:dyDescent="0.35">
      <c r="A30" s="2">
        <v>68</v>
      </c>
      <c r="B30">
        <f>100-'Restlevetid ved 40 år'!AB33</f>
        <v>76.784000000000006</v>
      </c>
      <c r="C30">
        <f>100-'Restlevetid ved 40 år'!AC33</f>
        <v>85.143000000000001</v>
      </c>
      <c r="D30">
        <f>100-'Restlevetid ved 40 år'!AD33</f>
        <v>90.421000000000006</v>
      </c>
      <c r="E30">
        <f>100-'Restlevetid ved 40 år'!AE33</f>
        <v>92.723000000000013</v>
      </c>
      <c r="F30">
        <f>100-'Restlevetid ved 40 år'!AF33</f>
        <v>84.123000000000005</v>
      </c>
      <c r="G30">
        <f>100-'Restlevetid ved 40 år'!AG33</f>
        <v>90.444000000000003</v>
      </c>
      <c r="H30">
        <f>100-'Restlevetid ved 40 år'!AH33</f>
        <v>93.199000000000012</v>
      </c>
      <c r="I30">
        <f>100-'Restlevetid ved 40 år'!AI33</f>
        <v>94.063000000000002</v>
      </c>
    </row>
    <row r="31" spans="1:9" x14ac:dyDescent="0.35">
      <c r="A31" s="2">
        <v>69</v>
      </c>
      <c r="B31">
        <f>100-'Restlevetid ved 40 år'!AB34</f>
        <v>74.685000000000002</v>
      </c>
      <c r="C31">
        <f>100-'Restlevetid ved 40 år'!AC34</f>
        <v>83.561000000000007</v>
      </c>
      <c r="D31">
        <f>100-'Restlevetid ved 40 år'!AD34</f>
        <v>89.176000000000016</v>
      </c>
      <c r="E31">
        <f>100-'Restlevetid ved 40 år'!AE34</f>
        <v>91.718000000000004</v>
      </c>
      <c r="F31">
        <f>100-'Restlevetid ved 40 år'!AF34</f>
        <v>82.694000000000017</v>
      </c>
      <c r="G31">
        <f>100-'Restlevetid ved 40 år'!AG34</f>
        <v>89.326000000000008</v>
      </c>
      <c r="H31">
        <f>100-'Restlevetid ved 40 år'!AH34</f>
        <v>92.478000000000009</v>
      </c>
      <c r="I31">
        <f>100-'Restlevetid ved 40 år'!AI34</f>
        <v>93.588000000000008</v>
      </c>
    </row>
    <row r="32" spans="1:9" x14ac:dyDescent="0.35">
      <c r="A32" s="2">
        <v>70</v>
      </c>
      <c r="B32">
        <f>100-'Restlevetid ved 40 år'!AB35</f>
        <v>72.40100000000001</v>
      </c>
      <c r="C32">
        <f>100-'Restlevetid ved 40 år'!AC35</f>
        <v>81.806000000000012</v>
      </c>
      <c r="D32">
        <f>100-'Restlevetid ved 40 år'!AD35</f>
        <v>87.695000000000007</v>
      </c>
      <c r="E32">
        <f>100-'Restlevetid ved 40 år'!AE35</f>
        <v>90.606999999999999</v>
      </c>
      <c r="F32">
        <f>100-'Restlevetid ved 40 år'!AF35</f>
        <v>81.176000000000002</v>
      </c>
      <c r="G32">
        <f>100-'Restlevetid ved 40 år'!AG35</f>
        <v>88.113000000000014</v>
      </c>
      <c r="H32">
        <f>100-'Restlevetid ved 40 år'!AH35</f>
        <v>91.617000000000004</v>
      </c>
      <c r="I32">
        <f>100-'Restlevetid ved 40 år'!AI35</f>
        <v>92.962000000000018</v>
      </c>
    </row>
    <row r="33" spans="1:9" x14ac:dyDescent="0.35">
      <c r="A33" s="2">
        <v>71</v>
      </c>
      <c r="B33">
        <f>100-'Restlevetid ved 40 år'!AB36</f>
        <v>70.056000000000012</v>
      </c>
      <c r="C33">
        <f>100-'Restlevetid ved 40 år'!AC36</f>
        <v>79.905000000000001</v>
      </c>
      <c r="D33">
        <f>100-'Restlevetid ved 40 år'!AD36</f>
        <v>86.123000000000005</v>
      </c>
      <c r="E33">
        <f>100-'Restlevetid ved 40 år'!AE36</f>
        <v>89.433000000000007</v>
      </c>
      <c r="F33">
        <f>100-'Restlevetid ved 40 år'!AF36</f>
        <v>79.503</v>
      </c>
      <c r="G33">
        <f>100-'Restlevetid ved 40 år'!AG36</f>
        <v>86.789000000000001</v>
      </c>
      <c r="H33">
        <f>100-'Restlevetid ved 40 år'!AH36</f>
        <v>90.665999999999997</v>
      </c>
      <c r="I33">
        <f>100-'Restlevetid ved 40 år'!AI36</f>
        <v>92.197000000000003</v>
      </c>
    </row>
    <row r="34" spans="1:9" x14ac:dyDescent="0.35">
      <c r="A34" s="2">
        <v>72</v>
      </c>
      <c r="B34">
        <f>100-'Restlevetid ved 40 år'!AB37</f>
        <v>67.746000000000009</v>
      </c>
      <c r="C34">
        <f>100-'Restlevetid ved 40 år'!AC37</f>
        <v>77.945000000000007</v>
      </c>
      <c r="D34">
        <f>100-'Restlevetid ved 40 år'!AD37</f>
        <v>84.537999999999997</v>
      </c>
      <c r="E34">
        <f>100-'Restlevetid ved 40 år'!AE37</f>
        <v>88.174999999999997</v>
      </c>
      <c r="F34">
        <f>100-'Restlevetid ved 40 år'!AF37</f>
        <v>77.744</v>
      </c>
      <c r="G34">
        <f>100-'Restlevetid ved 40 år'!AG37</f>
        <v>85.447000000000003</v>
      </c>
      <c r="H34">
        <f>100-'Restlevetid ved 40 år'!AH37</f>
        <v>89.686000000000007</v>
      </c>
      <c r="I34">
        <f>100-'Restlevetid ved 40 år'!AI37</f>
        <v>91.320000000000007</v>
      </c>
    </row>
    <row r="35" spans="1:9" x14ac:dyDescent="0.35">
      <c r="A35" s="2">
        <v>73</v>
      </c>
      <c r="B35">
        <f>100-'Restlevetid ved 40 år'!AB38</f>
        <v>65.349999999999994</v>
      </c>
      <c r="C35">
        <f>100-'Restlevetid ved 40 år'!AC38</f>
        <v>75.815000000000012</v>
      </c>
      <c r="D35">
        <f>100-'Restlevetid ved 40 år'!AD38</f>
        <v>82.838999999999999</v>
      </c>
      <c r="E35">
        <f>100-'Restlevetid ved 40 år'!AE38</f>
        <v>86.798000000000002</v>
      </c>
      <c r="F35">
        <f>100-'Restlevetid ved 40 år'!AF38</f>
        <v>75.912000000000006</v>
      </c>
      <c r="G35">
        <f>100-'Restlevetid ved 40 år'!AG38</f>
        <v>84.041000000000011</v>
      </c>
      <c r="H35">
        <f>100-'Restlevetid ved 40 år'!AH38</f>
        <v>88.622000000000014</v>
      </c>
      <c r="I35">
        <f>100-'Restlevetid ved 40 år'!AI38</f>
        <v>90.387</v>
      </c>
    </row>
    <row r="36" spans="1:9" x14ac:dyDescent="0.35">
      <c r="A36" s="2">
        <v>74</v>
      </c>
      <c r="B36">
        <f>100-'Restlevetid ved 40 år'!AB39</f>
        <v>62.872</v>
      </c>
      <c r="C36">
        <f>100-'Restlevetid ved 40 år'!AC39</f>
        <v>73.552000000000007</v>
      </c>
      <c r="D36">
        <f>100-'Restlevetid ved 40 år'!AD39</f>
        <v>80.899000000000001</v>
      </c>
      <c r="E36">
        <f>100-'Restlevetid ved 40 år'!AE39</f>
        <v>85.231999999999999</v>
      </c>
      <c r="F36">
        <f>100-'Restlevetid ved 40 år'!AF39</f>
        <v>74.031000000000006</v>
      </c>
      <c r="G36">
        <f>100-'Restlevetid ved 40 år'!AG39</f>
        <v>82.548000000000016</v>
      </c>
      <c r="H36">
        <f>100-'Restlevetid ved 40 år'!AH39</f>
        <v>87.394000000000005</v>
      </c>
      <c r="I36">
        <f>100-'Restlevetid ved 40 år'!AI39</f>
        <v>89.327000000000012</v>
      </c>
    </row>
    <row r="37" spans="1:9" x14ac:dyDescent="0.35">
      <c r="A37" s="2">
        <v>75</v>
      </c>
      <c r="B37">
        <f>100-'Restlevetid ved 40 år'!AB40</f>
        <v>60.353999999999999</v>
      </c>
      <c r="C37">
        <f>100-'Restlevetid ved 40 år'!AC40</f>
        <v>71.117999999999995</v>
      </c>
      <c r="D37">
        <f>100-'Restlevetid ved 40 år'!AD40</f>
        <v>78.801000000000016</v>
      </c>
      <c r="E37">
        <f>100-'Restlevetid ved 40 år'!AE40</f>
        <v>83.576000000000008</v>
      </c>
      <c r="F37">
        <f>100-'Restlevetid ved 40 år'!AF40</f>
        <v>71.978000000000009</v>
      </c>
      <c r="G37">
        <f>100-'Restlevetid ved 40 år'!AG40</f>
        <v>80.908000000000001</v>
      </c>
      <c r="H37">
        <f>100-'Restlevetid ved 40 år'!AH40</f>
        <v>85.917000000000016</v>
      </c>
      <c r="I37">
        <f>100-'Restlevetid ved 40 år'!AI40</f>
        <v>88.001000000000005</v>
      </c>
    </row>
    <row r="38" spans="1:9" x14ac:dyDescent="0.35">
      <c r="A38" s="2">
        <v>76</v>
      </c>
      <c r="B38">
        <f>100-'Restlevetid ved 40 år'!AB41</f>
        <v>57.777999999999999</v>
      </c>
      <c r="C38">
        <f>100-'Restlevetid ved 40 år'!AC41</f>
        <v>68.427000000000007</v>
      </c>
      <c r="D38">
        <f>100-'Restlevetid ved 40 år'!AD41</f>
        <v>76.569000000000017</v>
      </c>
      <c r="E38">
        <f>100-'Restlevetid ved 40 år'!AE41</f>
        <v>81.765000000000015</v>
      </c>
      <c r="F38">
        <f>100-'Restlevetid ved 40 år'!AF41</f>
        <v>69.706000000000003</v>
      </c>
      <c r="G38">
        <f>100-'Restlevetid ved 40 år'!AG41</f>
        <v>79.064000000000007</v>
      </c>
      <c r="H38">
        <f>100-'Restlevetid ved 40 år'!AH41</f>
        <v>84.405000000000001</v>
      </c>
      <c r="I38">
        <f>100-'Restlevetid ved 40 år'!AI41</f>
        <v>86.408000000000001</v>
      </c>
    </row>
    <row r="39" spans="1:9" x14ac:dyDescent="0.35">
      <c r="A39" s="2">
        <v>77</v>
      </c>
      <c r="B39">
        <f>100-'Restlevetid ved 40 år'!AB42</f>
        <v>55.030999999999999</v>
      </c>
      <c r="C39">
        <f>100-'Restlevetid ved 40 år'!AC42</f>
        <v>65.594000000000008</v>
      </c>
      <c r="D39">
        <f>100-'Restlevetid ved 40 år'!AD42</f>
        <v>74.098000000000013</v>
      </c>
      <c r="E39">
        <f>100-'Restlevetid ved 40 år'!AE42</f>
        <v>79.606999999999999</v>
      </c>
      <c r="F39">
        <f>100-'Restlevetid ved 40 år'!AF42</f>
        <v>67.27600000000001</v>
      </c>
      <c r="G39">
        <f>100-'Restlevetid ved 40 år'!AG42</f>
        <v>77.064000000000021</v>
      </c>
      <c r="H39">
        <f>100-'Restlevetid ved 40 år'!AH42</f>
        <v>82.841000000000008</v>
      </c>
      <c r="I39">
        <f>100-'Restlevetid ved 40 år'!AI42</f>
        <v>84.693000000000012</v>
      </c>
    </row>
    <row r="40" spans="1:9" x14ac:dyDescent="0.35">
      <c r="A40" s="2">
        <v>78</v>
      </c>
      <c r="B40">
        <f>100-'Restlevetid ved 40 år'!AB43</f>
        <v>52.111999999999995</v>
      </c>
      <c r="C40">
        <f>100-'Restlevetid ved 40 år'!AC43</f>
        <v>62.52300000000001</v>
      </c>
      <c r="D40">
        <f>100-'Restlevetid ved 40 år'!AD43</f>
        <v>71.381</v>
      </c>
      <c r="E40">
        <f>100-'Restlevetid ved 40 år'!AE43</f>
        <v>77.11</v>
      </c>
      <c r="F40">
        <f>100-'Restlevetid ved 40 år'!AF43</f>
        <v>64.769000000000005</v>
      </c>
      <c r="G40">
        <f>100-'Restlevetid ved 40 år'!AG43</f>
        <v>74.998000000000019</v>
      </c>
      <c r="H40">
        <f>100-'Restlevetid ved 40 år'!AH43</f>
        <v>81.021000000000015</v>
      </c>
      <c r="I40">
        <f>100-'Restlevetid ved 40 år'!AI43</f>
        <v>82.947000000000003</v>
      </c>
    </row>
    <row r="41" spans="1:9" x14ac:dyDescent="0.35">
      <c r="A41" s="2">
        <v>79</v>
      </c>
      <c r="B41">
        <f>100-'Restlevetid ved 40 år'!AB44</f>
        <v>49.063000000000002</v>
      </c>
      <c r="C41">
        <f>100-'Restlevetid ved 40 år'!AC44</f>
        <v>59.183000000000014</v>
      </c>
      <c r="D41">
        <f>100-'Restlevetid ved 40 år'!AD44</f>
        <v>68.52000000000001</v>
      </c>
      <c r="E41">
        <f>100-'Restlevetid ved 40 år'!AE44</f>
        <v>74.353000000000009</v>
      </c>
      <c r="F41">
        <f>100-'Restlevetid ved 40 år'!AF44</f>
        <v>62.128000000000007</v>
      </c>
      <c r="G41">
        <f>100-'Restlevetid ved 40 år'!AG44</f>
        <v>72.635999999999996</v>
      </c>
      <c r="H41">
        <f>100-'Restlevetid ved 40 år'!AH44</f>
        <v>79.075999999999993</v>
      </c>
      <c r="I41">
        <f>100-'Restlevetid ved 40 år'!AI44</f>
        <v>80.998000000000005</v>
      </c>
    </row>
    <row r="42" spans="1:9" x14ac:dyDescent="0.35">
      <c r="A42" s="2">
        <v>80</v>
      </c>
      <c r="B42">
        <f>100-'Restlevetid ved 40 år'!AB45</f>
        <v>45.936999999999998</v>
      </c>
      <c r="C42">
        <f>100-'Restlevetid ved 40 år'!AC45</f>
        <v>55.782000000000018</v>
      </c>
      <c r="D42">
        <f>100-'Restlevetid ved 40 år'!AD45</f>
        <v>65.499000000000009</v>
      </c>
      <c r="E42">
        <f>100-'Restlevetid ved 40 år'!AE45</f>
        <v>71.152000000000001</v>
      </c>
      <c r="F42">
        <f>100-'Restlevetid ved 40 år'!AF45</f>
        <v>59.318000000000005</v>
      </c>
      <c r="G42">
        <f>100-'Restlevetid ved 40 år'!AG45</f>
        <v>69.914000000000016</v>
      </c>
      <c r="H42">
        <f>100-'Restlevetid ved 40 år'!AH45</f>
        <v>76.893000000000015</v>
      </c>
      <c r="I42">
        <f>100-'Restlevetid ved 40 år'!AI45</f>
        <v>78.63000000000001</v>
      </c>
    </row>
    <row r="43" spans="1:9" x14ac:dyDescent="0.35">
      <c r="A43" s="2">
        <v>81</v>
      </c>
      <c r="B43">
        <f>100-'Restlevetid ved 40 år'!AB46</f>
        <v>42.742999999999988</v>
      </c>
      <c r="C43">
        <f>100-'Restlevetid ved 40 år'!AC46</f>
        <v>52.190000000000012</v>
      </c>
      <c r="D43">
        <f>100-'Restlevetid ved 40 år'!AD46</f>
        <v>62.323000000000008</v>
      </c>
      <c r="E43">
        <f>100-'Restlevetid ved 40 år'!AE46</f>
        <v>67.911000000000001</v>
      </c>
      <c r="F43">
        <f>100-'Restlevetid ved 40 år'!AF46</f>
        <v>56.325000000000003</v>
      </c>
      <c r="G43">
        <f>100-'Restlevetid ved 40 år'!AG46</f>
        <v>67.049000000000007</v>
      </c>
      <c r="H43">
        <f>100-'Restlevetid ved 40 år'!AH46</f>
        <v>74.382000000000005</v>
      </c>
      <c r="I43">
        <f>100-'Restlevetid ved 40 år'!AI46</f>
        <v>76.103999999999999</v>
      </c>
    </row>
    <row r="44" spans="1:9" x14ac:dyDescent="0.35">
      <c r="A44" s="2">
        <v>82</v>
      </c>
      <c r="B44">
        <f>100-'Restlevetid ved 40 år'!AB47</f>
        <v>39.337999999999994</v>
      </c>
      <c r="C44">
        <f>100-'Restlevetid ved 40 år'!AC47</f>
        <v>48.367000000000012</v>
      </c>
      <c r="D44">
        <f>100-'Restlevetid ved 40 år'!AD47</f>
        <v>58.888000000000005</v>
      </c>
      <c r="E44">
        <f>100-'Restlevetid ved 40 år'!AE47</f>
        <v>64.2</v>
      </c>
      <c r="F44">
        <f>100-'Restlevetid ved 40 år'!AF47</f>
        <v>53.166000000000004</v>
      </c>
      <c r="G44">
        <f>100-'Restlevetid ved 40 år'!AG47</f>
        <v>64.01100000000001</v>
      </c>
      <c r="H44">
        <f>100-'Restlevetid ved 40 år'!AH47</f>
        <v>71.626000000000005</v>
      </c>
      <c r="I44">
        <f>100-'Restlevetid ved 40 år'!AI47</f>
        <v>73.698000000000008</v>
      </c>
    </row>
    <row r="45" spans="1:9" x14ac:dyDescent="0.35">
      <c r="A45" s="2">
        <v>83</v>
      </c>
      <c r="B45">
        <f>100-'Restlevetid ved 40 år'!AB48</f>
        <v>35.914999999999992</v>
      </c>
      <c r="C45">
        <f>100-'Restlevetid ved 40 år'!AC48</f>
        <v>44.44700000000001</v>
      </c>
      <c r="D45">
        <f>100-'Restlevetid ved 40 år'!AD48</f>
        <v>55.060000000000009</v>
      </c>
      <c r="E45">
        <f>100-'Restlevetid ved 40 år'!AE48</f>
        <v>59.972000000000008</v>
      </c>
      <c r="F45">
        <f>100-'Restlevetid ved 40 år'!AF48</f>
        <v>49.948999999999998</v>
      </c>
      <c r="G45">
        <f>100-'Restlevetid ved 40 år'!AG48</f>
        <v>60.695000000000014</v>
      </c>
      <c r="H45">
        <f>100-'Restlevetid ved 40 år'!AH48</f>
        <v>68.466000000000008</v>
      </c>
      <c r="I45">
        <f>100-'Restlevetid ved 40 år'!AI48</f>
        <v>70.734999999999999</v>
      </c>
    </row>
    <row r="46" spans="1:9" x14ac:dyDescent="0.35">
      <c r="A46" s="2">
        <v>84</v>
      </c>
      <c r="B46">
        <f>100-'Restlevetid ved 40 år'!AB49</f>
        <v>32.528999999999996</v>
      </c>
      <c r="C46">
        <f>100-'Restlevetid ved 40 år'!AC49</f>
        <v>40.45600000000001</v>
      </c>
      <c r="D46">
        <f>100-'Restlevetid ved 40 år'!AD49</f>
        <v>50.970000000000006</v>
      </c>
      <c r="E46">
        <f>100-'Restlevetid ved 40 år'!AE49</f>
        <v>56.116000000000007</v>
      </c>
      <c r="F46">
        <f>100-'Restlevetid ved 40 år'!AF49</f>
        <v>46.567</v>
      </c>
      <c r="G46">
        <f>100-'Restlevetid ved 40 år'!AG49</f>
        <v>57.089000000000006</v>
      </c>
      <c r="H46">
        <f>100-'Restlevetid ved 40 år'!AH49</f>
        <v>64.828000000000003</v>
      </c>
      <c r="I46">
        <f>100-'Restlevetid ved 40 år'!AI49</f>
        <v>67.216000000000008</v>
      </c>
    </row>
    <row r="47" spans="1:9" x14ac:dyDescent="0.35">
      <c r="A47" s="2">
        <v>85</v>
      </c>
      <c r="B47">
        <f>100-'Restlevetid ved 40 år'!AB50</f>
        <v>29.116</v>
      </c>
      <c r="C47">
        <f>100-'Restlevetid ved 40 år'!AC50</f>
        <v>36.426000000000009</v>
      </c>
      <c r="D47">
        <f>100-'Restlevetid ved 40 år'!AD50</f>
        <v>46.588000000000008</v>
      </c>
      <c r="E47">
        <f>100-'Restlevetid ved 40 år'!AE50</f>
        <v>51.730000000000018</v>
      </c>
      <c r="F47">
        <f>100-'Restlevetid ved 40 år'!AF50</f>
        <v>42.924000000000007</v>
      </c>
      <c r="G47">
        <f>100-'Restlevetid ved 40 år'!AG50</f>
        <v>53.12700000000001</v>
      </c>
      <c r="H47">
        <f>100-'Restlevetid ved 40 år'!AH50</f>
        <v>60.910000000000011</v>
      </c>
      <c r="I47">
        <f>100-'Restlevetid ved 40 år'!AI50</f>
        <v>63.606000000000009</v>
      </c>
    </row>
    <row r="48" spans="1:9" x14ac:dyDescent="0.35">
      <c r="A48" s="2">
        <v>86</v>
      </c>
      <c r="B48">
        <f>100-'Restlevetid ved 40 år'!AB51</f>
        <v>25.632999999999981</v>
      </c>
      <c r="C48">
        <f>100-'Restlevetid ved 40 år'!AC51</f>
        <v>32.311000000000007</v>
      </c>
      <c r="D48">
        <f>100-'Restlevetid ved 40 år'!AD51</f>
        <v>41.944000000000003</v>
      </c>
      <c r="E48">
        <f>100-'Restlevetid ved 40 år'!AE51</f>
        <v>46.790000000000006</v>
      </c>
      <c r="F48">
        <f>100-'Restlevetid ved 40 år'!AF51</f>
        <v>39.189000000000007</v>
      </c>
      <c r="G48">
        <f>100-'Restlevetid ved 40 år'!AG51</f>
        <v>48.81</v>
      </c>
      <c r="H48">
        <f>100-'Restlevetid ved 40 år'!AH51</f>
        <v>56.665000000000013</v>
      </c>
      <c r="I48">
        <f>100-'Restlevetid ved 40 år'!AI51</f>
        <v>59.600000000000009</v>
      </c>
    </row>
    <row r="49" spans="1:9" x14ac:dyDescent="0.35">
      <c r="A49" s="2">
        <v>87</v>
      </c>
      <c r="B49">
        <f>100-'Restlevetid ved 40 år'!AB52</f>
        <v>22.081999999999994</v>
      </c>
      <c r="C49">
        <f>100-'Restlevetid ved 40 år'!AC52</f>
        <v>28.216000000000008</v>
      </c>
      <c r="D49">
        <f>100-'Restlevetid ved 40 år'!AD52</f>
        <v>37.379000000000005</v>
      </c>
      <c r="E49">
        <f>100-'Restlevetid ved 40 år'!AE52</f>
        <v>42.024000000000015</v>
      </c>
      <c r="F49">
        <f>100-'Restlevetid ved 40 år'!AF52</f>
        <v>35.292000000000002</v>
      </c>
      <c r="G49">
        <f>100-'Restlevetid ved 40 år'!AG52</f>
        <v>44.324000000000012</v>
      </c>
      <c r="H49">
        <f>100-'Restlevetid ved 40 år'!AH52</f>
        <v>52.137</v>
      </c>
      <c r="I49">
        <f>100-'Restlevetid ved 40 år'!AI52</f>
        <v>54.566000000000003</v>
      </c>
    </row>
    <row r="50" spans="1:9" x14ac:dyDescent="0.35">
      <c r="A50" s="2">
        <v>88</v>
      </c>
      <c r="B50">
        <f>100-'Restlevetid ved 40 år'!AB53</f>
        <v>18.646000000000001</v>
      </c>
      <c r="C50">
        <f>100-'Restlevetid ved 40 år'!AC53</f>
        <v>24.112000000000009</v>
      </c>
      <c r="D50">
        <f>100-'Restlevetid ved 40 år'!AD53</f>
        <v>32.539000000000001</v>
      </c>
      <c r="E50">
        <f>100-'Restlevetid ved 40 år'!AE53</f>
        <v>37.304000000000016</v>
      </c>
      <c r="F50">
        <f>100-'Restlevetid ved 40 år'!AF53</f>
        <v>31.170000000000016</v>
      </c>
      <c r="G50">
        <f>100-'Restlevetid ved 40 år'!AG53</f>
        <v>39.701000000000015</v>
      </c>
      <c r="H50">
        <f>100-'Restlevetid ved 40 år'!AH53</f>
        <v>46.991000000000007</v>
      </c>
      <c r="I50">
        <f>100-'Restlevetid ved 40 år'!AI53</f>
        <v>49.768999999999998</v>
      </c>
    </row>
    <row r="51" spans="1:9" x14ac:dyDescent="0.35">
      <c r="A51" s="2">
        <v>89</v>
      </c>
      <c r="B51">
        <f>100-'Restlevetid ved 40 år'!AB54</f>
        <v>15.417999999999992</v>
      </c>
      <c r="C51">
        <f>100-'Restlevetid ved 40 år'!AC54</f>
        <v>20.132000000000019</v>
      </c>
      <c r="D51">
        <f>100-'Restlevetid ved 40 år'!AD54</f>
        <v>27.469000000000008</v>
      </c>
      <c r="E51">
        <f>100-'Restlevetid ved 40 år'!AE54</f>
        <v>32.719000000000023</v>
      </c>
      <c r="F51">
        <f>100-'Restlevetid ved 40 år'!AF54</f>
        <v>26.968000000000018</v>
      </c>
      <c r="G51">
        <f>100-'Restlevetid ved 40 år'!AG54</f>
        <v>34.89200000000001</v>
      </c>
      <c r="H51">
        <f>100-'Restlevetid ved 40 år'!AH54</f>
        <v>41.558000000000007</v>
      </c>
      <c r="I51">
        <f>100-'Restlevetid ved 40 år'!AI54</f>
        <v>45.368000000000009</v>
      </c>
    </row>
    <row r="52" spans="1:9" x14ac:dyDescent="0.35">
      <c r="A52" s="2">
        <v>90</v>
      </c>
      <c r="B52">
        <f>100-'Restlevetid ved 40 år'!AB55</f>
        <v>12.409999999999997</v>
      </c>
      <c r="C52">
        <f>100-'Restlevetid ved 40 år'!AC55</f>
        <v>16.464000000000013</v>
      </c>
      <c r="D52">
        <f>100-'Restlevetid ved 40 år'!AD55</f>
        <v>22.943999999999988</v>
      </c>
      <c r="E52">
        <f>100-'Restlevetid ved 40 år'!AE55</f>
        <v>28.186000000000007</v>
      </c>
      <c r="F52">
        <f>100-'Restlevetid ved 40 år'!AF55</f>
        <v>22.910000000000025</v>
      </c>
      <c r="G52">
        <f>100-'Restlevetid ved 40 år'!AG55</f>
        <v>30.096000000000004</v>
      </c>
      <c r="H52">
        <f>100-'Restlevetid ved 40 år'!AH55</f>
        <v>36.402000000000001</v>
      </c>
      <c r="I52">
        <f>100-'Restlevetid ved 40 år'!AI55</f>
        <v>40.836000000000006</v>
      </c>
    </row>
    <row r="53" spans="1:9" x14ac:dyDescent="0.35">
      <c r="A53" s="2">
        <v>91</v>
      </c>
      <c r="B53">
        <f>100-'Restlevetid ved 40 år'!AB56</f>
        <v>9.6859999999999928</v>
      </c>
      <c r="C53">
        <f>100-'Restlevetid ved 40 år'!AC56</f>
        <v>13.236000000000018</v>
      </c>
      <c r="D53">
        <f>100-'Restlevetid ved 40 år'!AD56</f>
        <v>18.597999999999999</v>
      </c>
      <c r="E53">
        <f>100-'Restlevetid ved 40 år'!AE56</f>
        <v>23.170000000000016</v>
      </c>
      <c r="F53">
        <f>100-'Restlevetid ved 40 år'!AF56</f>
        <v>19.117000000000019</v>
      </c>
      <c r="G53">
        <f>100-'Restlevetid ved 40 år'!AG56</f>
        <v>25.408000000000015</v>
      </c>
      <c r="H53">
        <f>100-'Restlevetid ved 40 år'!AH56</f>
        <v>31.158000000000001</v>
      </c>
      <c r="I53">
        <f>100-'Restlevetid ved 40 år'!AI56</f>
        <v>35.902000000000001</v>
      </c>
    </row>
    <row r="54" spans="1:9" x14ac:dyDescent="0.35">
      <c r="A54" s="2">
        <v>92</v>
      </c>
      <c r="B54">
        <f>100-'Restlevetid ved 40 år'!AB57</f>
        <v>7.3579999999999899</v>
      </c>
      <c r="C54">
        <f>100-'Restlevetid ved 40 år'!AC57</f>
        <v>10.450000000000017</v>
      </c>
      <c r="D54">
        <f>100-'Restlevetid ved 40 år'!AD57</f>
        <v>14.688000000000002</v>
      </c>
      <c r="E54">
        <f>100-'Restlevetid ved 40 år'!AE57</f>
        <v>18.27200000000002</v>
      </c>
      <c r="F54">
        <f>100-'Restlevetid ved 40 år'!AF57</f>
        <v>15.597000000000023</v>
      </c>
      <c r="G54">
        <f>100-'Restlevetid ved 40 år'!AG57</f>
        <v>21.072000000000003</v>
      </c>
      <c r="H54">
        <f>100-'Restlevetid ved 40 år'!AH57</f>
        <v>25.934000000000012</v>
      </c>
      <c r="I54">
        <f>100-'Restlevetid ved 40 år'!AI57</f>
        <v>30.588999999999999</v>
      </c>
    </row>
    <row r="55" spans="1:9" x14ac:dyDescent="0.35">
      <c r="A55" s="2">
        <v>93</v>
      </c>
      <c r="B55">
        <f>100-'Restlevetid ved 40 år'!AB58</f>
        <v>5.4669999999999845</v>
      </c>
      <c r="C55">
        <f>100-'Restlevetid ved 40 år'!AC58</f>
        <v>7.8490000000000038</v>
      </c>
      <c r="D55">
        <f>100-'Restlevetid ved 40 år'!AD58</f>
        <v>11.378</v>
      </c>
      <c r="E55">
        <f>100-'Restlevetid ved 40 år'!AE58</f>
        <v>14.070000000000022</v>
      </c>
      <c r="F55">
        <f>100-'Restlevetid ved 40 år'!AF58</f>
        <v>12.405000000000015</v>
      </c>
      <c r="G55">
        <f>100-'Restlevetid ved 40 år'!AG58</f>
        <v>17.132000000000005</v>
      </c>
      <c r="H55">
        <f>100-'Restlevetid ved 40 år'!AH58</f>
        <v>20.976000000000013</v>
      </c>
      <c r="I55">
        <f>100-'Restlevetid ved 40 år'!AI58</f>
        <v>25.471000000000004</v>
      </c>
    </row>
    <row r="56" spans="1:9" x14ac:dyDescent="0.35">
      <c r="A56" s="2">
        <v>94</v>
      </c>
      <c r="B56">
        <f>100-'Restlevetid ved 40 år'!AB59</f>
        <v>3.9029999999999916</v>
      </c>
      <c r="C56">
        <f>100-'Restlevetid ved 40 år'!AC59</f>
        <v>5.6720000000000113</v>
      </c>
      <c r="D56">
        <f>100-'Restlevetid ved 40 år'!AD59</f>
        <v>8.4639999999999986</v>
      </c>
      <c r="E56">
        <f>100-'Restlevetid ved 40 år'!AE59</f>
        <v>10.444000000000017</v>
      </c>
      <c r="F56">
        <f>100-'Restlevetid ved 40 år'!AF59</f>
        <v>9.5650000000000119</v>
      </c>
      <c r="G56">
        <f>100-'Restlevetid ved 40 år'!AG59</f>
        <v>13.661000000000001</v>
      </c>
      <c r="H56">
        <f>100-'Restlevetid ved 40 år'!AH59</f>
        <v>16.849000000000018</v>
      </c>
      <c r="I56">
        <f>100-'Restlevetid ved 40 år'!AI59</f>
        <v>20.631</v>
      </c>
    </row>
    <row r="57" spans="1:9" x14ac:dyDescent="0.35">
      <c r="A57" s="2">
        <v>95</v>
      </c>
      <c r="B57">
        <f>100-'Restlevetid ved 40 år'!AB60</f>
        <v>2.7069999999999936</v>
      </c>
      <c r="C57">
        <f>100-'Restlevetid ved 40 år'!AC60</f>
        <v>4.0880000000000081</v>
      </c>
      <c r="D57">
        <f>100-'Restlevetid ved 40 år'!AD60</f>
        <v>6.0189999999999912</v>
      </c>
      <c r="E57">
        <f>100-'Restlevetid ved 40 år'!AE60</f>
        <v>7.4090000000000202</v>
      </c>
      <c r="F57">
        <f>100-'Restlevetid ved 40 år'!AF60</f>
        <v>7.1380000000000052</v>
      </c>
      <c r="G57">
        <f>100-'Restlevetid ved 40 år'!AG60</f>
        <v>10.524000000000001</v>
      </c>
      <c r="H57">
        <f>100-'Restlevetid ved 40 år'!AH60</f>
        <v>13.14700000000002</v>
      </c>
      <c r="I57">
        <f>100-'Restlevetid ved 40 år'!AI60</f>
        <v>15.551999999999992</v>
      </c>
    </row>
    <row r="58" spans="1:9" x14ac:dyDescent="0.35">
      <c r="A58" s="2">
        <v>96</v>
      </c>
      <c r="B58">
        <f>100-'Restlevetid ved 40 år'!AB61</f>
        <v>1.8859999999999957</v>
      </c>
      <c r="C58">
        <f>100-'Restlevetid ved 40 år'!AC61</f>
        <v>2.7680000000000149</v>
      </c>
      <c r="D58">
        <f>100-'Restlevetid ved 40 år'!AD61</f>
        <v>4.2079999999999984</v>
      </c>
      <c r="E58">
        <f>100-'Restlevetid ved 40 år'!AE61</f>
        <v>5.04200000000003</v>
      </c>
      <c r="F58">
        <f>100-'Restlevetid ved 40 år'!AF61</f>
        <v>5.1450000000000102</v>
      </c>
      <c r="G58">
        <f>100-'Restlevetid ved 40 år'!AG61</f>
        <v>7.8119999999999976</v>
      </c>
      <c r="H58">
        <f>100-'Restlevetid ved 40 år'!AH61</f>
        <v>9.7840000000000202</v>
      </c>
      <c r="I58">
        <f>100-'Restlevetid ved 40 år'!AI61</f>
        <v>10.838999999999999</v>
      </c>
    </row>
    <row r="59" spans="1:9" x14ac:dyDescent="0.35">
      <c r="A59" s="2">
        <v>97</v>
      </c>
      <c r="B59">
        <f>100-'Restlevetid ved 40 år'!AB62</f>
        <v>1.2219999999999942</v>
      </c>
      <c r="C59">
        <f>100-'Restlevetid ved 40 år'!AC62</f>
        <v>1.7430000000000234</v>
      </c>
      <c r="D59">
        <f>100-'Restlevetid ved 40 år'!AD62</f>
        <v>2.9789999999999992</v>
      </c>
      <c r="E59">
        <f>100-'Restlevetid ved 40 år'!AE62</f>
        <v>3.0900000000000318</v>
      </c>
      <c r="F59">
        <f>100-'Restlevetid ved 40 år'!AF62</f>
        <v>3.5960000000000036</v>
      </c>
      <c r="G59">
        <f>100-'Restlevetid ved 40 år'!AG62</f>
        <v>5.644999999999996</v>
      </c>
      <c r="H59">
        <f>100-'Restlevetid ved 40 år'!AH62</f>
        <v>7.0040000000000191</v>
      </c>
      <c r="I59">
        <f>100-'Restlevetid ved 40 år'!AI62</f>
        <v>7.5300000000000011</v>
      </c>
    </row>
    <row r="60" spans="1:9" x14ac:dyDescent="0.35">
      <c r="A60" s="2">
        <v>98</v>
      </c>
      <c r="B60">
        <f>100-'Restlevetid ved 40 år'!AB63</f>
        <v>0.74699999999998568</v>
      </c>
      <c r="C60">
        <f>100-'Restlevetid ved 40 år'!AC63</f>
        <v>1.1040000000000276</v>
      </c>
      <c r="D60">
        <f>100-'Restlevetid ved 40 år'!AD63</f>
        <v>2.0049999999999955</v>
      </c>
      <c r="E60">
        <f>100-'Restlevetid ved 40 år'!AE63</f>
        <v>1.8460000000000321</v>
      </c>
      <c r="F60">
        <f>100-'Restlevetid ved 40 år'!AF63</f>
        <v>2.4540000000000077</v>
      </c>
      <c r="G60">
        <f>100-'Restlevetid ved 40 år'!AG63</f>
        <v>3.9809999999999945</v>
      </c>
      <c r="H60">
        <f>100-'Restlevetid ved 40 år'!AH63</f>
        <v>4.6900000000000261</v>
      </c>
      <c r="I60">
        <f>100-'Restlevetid ved 40 år'!AI63</f>
        <v>4.9399999999999977</v>
      </c>
    </row>
    <row r="61" spans="1:9" x14ac:dyDescent="0.35">
      <c r="A61" s="2">
        <v>99</v>
      </c>
      <c r="B61">
        <f>100-'Restlevetid ved 40 år'!AB64</f>
        <v>0.44999999999998863</v>
      </c>
      <c r="C61">
        <f>100-'Restlevetid ved 40 år'!AC64</f>
        <v>0.73200000000002774</v>
      </c>
      <c r="D61">
        <f>100-'Restlevetid ved 40 år'!AD64</f>
        <v>1.1359999999999957</v>
      </c>
      <c r="E61">
        <f>100-'Restlevetid ved 40 år'!AE64</f>
        <v>1.1240000000000379</v>
      </c>
      <c r="F61">
        <f>100-'Restlevetid ved 40 år'!AF64</f>
        <v>1.6090000000000089</v>
      </c>
      <c r="G61">
        <f>100-'Restlevetid ved 40 år'!AG64</f>
        <v>2.6769999999999925</v>
      </c>
      <c r="H61">
        <f>100-'Restlevetid ved 40 år'!AH64</f>
        <v>2.9150000000000205</v>
      </c>
      <c r="I61">
        <f>100-'Restlevetid ved 40 år'!AI64</f>
        <v>3.4089999999999918</v>
      </c>
    </row>
    <row r="62" spans="1:9" x14ac:dyDescent="0.35">
      <c r="A62" s="2">
        <v>100</v>
      </c>
      <c r="B62">
        <f>100-'Restlevetid ved 40 år'!AB65</f>
        <v>0.2809999999999917</v>
      </c>
      <c r="C62">
        <f>100-'Restlevetid ved 40 år'!AC65</f>
        <v>0.45700000000002206</v>
      </c>
      <c r="D62">
        <f>100-'Restlevetid ved 40 år'!AD65</f>
        <v>0.61299999999998533</v>
      </c>
      <c r="E62">
        <f>100-'Restlevetid ved 40 år'!AE65</f>
        <v>0.58700000000004593</v>
      </c>
      <c r="F62">
        <f>100-'Restlevetid ved 40 år'!AF65</f>
        <v>1.0109999999999957</v>
      </c>
      <c r="G62">
        <f>100-'Restlevetid ved 40 år'!AG65</f>
        <v>1.6920000000000073</v>
      </c>
      <c r="H62">
        <f>100-'Restlevetid ved 40 år'!AH65</f>
        <v>1.7970000000000255</v>
      </c>
      <c r="I62">
        <f>100-'Restlevetid ved 40 år'!AI65</f>
        <v>2.5919999999999987</v>
      </c>
    </row>
    <row r="63" spans="1:9" x14ac:dyDescent="0.35">
      <c r="A63" s="2">
        <v>101</v>
      </c>
      <c r="B63">
        <f>100-'Restlevetid ved 40 år'!AB66</f>
        <v>0.16599999999999682</v>
      </c>
      <c r="C63">
        <f>100-'Restlevetid ved 40 år'!AC66</f>
        <v>0.20500000000002672</v>
      </c>
      <c r="D63">
        <f>100-'Restlevetid ved 40 år'!AD66</f>
        <v>0.34799999999999898</v>
      </c>
      <c r="E63">
        <f>100-'Restlevetid ved 40 år'!AE66</f>
        <v>0.33300000000004104</v>
      </c>
      <c r="F63">
        <f>100-'Restlevetid ved 40 år'!AF66</f>
        <v>0.63400000000000034</v>
      </c>
      <c r="G63">
        <f>100-'Restlevetid ved 40 år'!AG66</f>
        <v>0.98000000000000398</v>
      </c>
      <c r="H63">
        <f>100-'Restlevetid ved 40 år'!AH66</f>
        <v>1.2460000000000235</v>
      </c>
      <c r="I63">
        <f>100-'Restlevetid ved 40 år'!AI66</f>
        <v>2.1059999999999945</v>
      </c>
    </row>
    <row r="64" spans="1:9" x14ac:dyDescent="0.35">
      <c r="A64" s="2">
        <v>102</v>
      </c>
      <c r="B64">
        <f>100-'Restlevetid ved 40 år'!AB67</f>
        <v>8.3999999999988972E-2</v>
      </c>
      <c r="C64">
        <f>100-'Restlevetid ved 40 år'!AC67</f>
        <v>0.10400000000002763</v>
      </c>
      <c r="D64">
        <f>100-'Restlevetid ved 40 år'!AD67</f>
        <v>0.17599999999998772</v>
      </c>
      <c r="E64">
        <f>100-'Restlevetid ved 40 år'!AE67</f>
        <v>0.16900000000003956</v>
      </c>
      <c r="F64">
        <f>100-'Restlevetid ved 40 år'!AF67</f>
        <v>0.37099999999999511</v>
      </c>
      <c r="G64">
        <f>100-'Restlevetid ved 40 år'!AG67</f>
        <v>0.5730000000000075</v>
      </c>
      <c r="H64">
        <f>100-'Restlevetid ved 40 år'!AH67</f>
        <v>0.72800000000002285</v>
      </c>
      <c r="I64">
        <f>100-'Restlevetid ved 40 år'!AI67</f>
        <v>1.2310000000000088</v>
      </c>
    </row>
    <row r="65" spans="1:9" x14ac:dyDescent="0.35">
      <c r="A65" s="2">
        <v>103</v>
      </c>
      <c r="B65">
        <f>100-'Restlevetid ved 40 år'!AB68</f>
        <v>3.3000000000001251E-2</v>
      </c>
      <c r="C65">
        <f>100-'Restlevetid ved 40 år'!AC68</f>
        <v>4.1000000000025238E-2</v>
      </c>
      <c r="D65">
        <f>100-'Restlevetid ved 40 år'!AD68</f>
        <v>6.8999999999988404E-2</v>
      </c>
      <c r="E65">
        <f>100-'Restlevetid ved 40 år'!AE68</f>
        <v>6.6000000000045134E-2</v>
      </c>
      <c r="F65">
        <f>100-'Restlevetid ved 40 år'!AF68</f>
        <v>0.19599999999999795</v>
      </c>
      <c r="G65">
        <f>100-'Restlevetid ved 40 år'!AG68</f>
        <v>0.30299999999999727</v>
      </c>
      <c r="H65">
        <f>100-'Restlevetid ved 40 år'!AH68</f>
        <v>0.38500000000003354</v>
      </c>
      <c r="I65">
        <f>100-'Restlevetid ved 40 år'!AI68</f>
        <v>0.65000000000000568</v>
      </c>
    </row>
    <row r="66" spans="1:9" x14ac:dyDescent="0.35">
      <c r="A66" s="2">
        <v>104</v>
      </c>
      <c r="B66">
        <f>100-'Restlevetid ved 40 år'!AB69</f>
        <v>1.2999999999991019E-2</v>
      </c>
      <c r="C66">
        <f>100-'Restlevetid ved 40 år'!AC69</f>
        <v>1.6000000000033765E-2</v>
      </c>
      <c r="D66">
        <f>100-'Restlevetid ved 40 år'!AD69</f>
        <v>2.5999999999996248E-2</v>
      </c>
      <c r="E66">
        <f>100-'Restlevetid ved 40 år'!AE69</f>
        <v>2.5000000000048317E-2</v>
      </c>
      <c r="F66">
        <f>100-'Restlevetid ved 40 år'!AF69</f>
        <v>9.9000000000003752E-2</v>
      </c>
      <c r="G66">
        <f>100-'Restlevetid ved 40 år'!AG69</f>
        <v>0.1530000000000058</v>
      </c>
      <c r="H66">
        <f>100-'Restlevetid ved 40 år'!AH69</f>
        <v>0.19400000000003104</v>
      </c>
      <c r="I66">
        <f>100-'Restlevetid ved 40 år'!AI69</f>
        <v>0.32800000000000296</v>
      </c>
    </row>
    <row r="67" spans="1:9" x14ac:dyDescent="0.35">
      <c r="A67" s="2">
        <v>105</v>
      </c>
      <c r="B67">
        <f>100-'Restlevetid ved 40 år'!AB70</f>
        <v>0</v>
      </c>
      <c r="C67">
        <f>100-'Restlevetid ved 40 år'!AC70</f>
        <v>0</v>
      </c>
      <c r="D67">
        <f>100-'Restlevetid ved 40 år'!AD70</f>
        <v>0</v>
      </c>
      <c r="E67">
        <f>100-'Restlevetid ved 40 år'!AE70</f>
        <v>0</v>
      </c>
      <c r="F67">
        <f>100-'Restlevetid ved 40 år'!AF70</f>
        <v>0</v>
      </c>
      <c r="G67">
        <f>100-'Restlevetid ved 40 år'!AG70</f>
        <v>0</v>
      </c>
      <c r="H67">
        <f>100-'Restlevetid ved 40 år'!AH70</f>
        <v>0</v>
      </c>
      <c r="I67">
        <f>100-'Restlevetid ved 40 år'!AI70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23D62-8DAF-4EC4-8FFB-D5E1F0597374}">
  <dimension ref="A1:S529"/>
  <sheetViews>
    <sheetView workbookViewId="0">
      <selection activeCell="H1" sqref="H1"/>
    </sheetView>
  </sheetViews>
  <sheetFormatPr defaultRowHeight="14.5" x14ac:dyDescent="0.35"/>
  <cols>
    <col min="15" max="17" width="10.54296875" bestFit="1" customWidth="1"/>
  </cols>
  <sheetData>
    <row r="1" spans="1:19" ht="5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19</v>
      </c>
      <c r="J1" t="s">
        <v>20</v>
      </c>
      <c r="K1" t="s">
        <v>21</v>
      </c>
      <c r="L1" t="s">
        <v>8</v>
      </c>
      <c r="M1" t="s">
        <v>9</v>
      </c>
      <c r="N1" t="s">
        <v>10</v>
      </c>
      <c r="O1" s="1" t="s">
        <v>17</v>
      </c>
      <c r="P1" s="1" t="s">
        <v>18</v>
      </c>
      <c r="Q1" s="1" t="s">
        <v>23</v>
      </c>
    </row>
    <row r="2" spans="1:19" x14ac:dyDescent="0.35">
      <c r="A2" s="2">
        <v>40</v>
      </c>
      <c r="B2" t="s">
        <v>11</v>
      </c>
      <c r="C2" s="2">
        <v>2022</v>
      </c>
      <c r="D2" t="s">
        <v>12</v>
      </c>
      <c r="E2" s="2">
        <v>0.99813000000000007</v>
      </c>
      <c r="F2" s="2">
        <v>0</v>
      </c>
      <c r="G2" s="2">
        <v>0.11394000000000001</v>
      </c>
      <c r="H2" s="2">
        <v>0</v>
      </c>
      <c r="I2" s="2">
        <v>0.11394000000000001</v>
      </c>
      <c r="J2" s="2">
        <v>0</v>
      </c>
      <c r="K2" s="2">
        <v>0</v>
      </c>
      <c r="L2" s="2">
        <v>0.28147</v>
      </c>
      <c r="M2" s="2">
        <v>0.71666000000000007</v>
      </c>
      <c r="N2" s="2">
        <v>0.68796000000000002</v>
      </c>
      <c r="O2" s="6">
        <f>1-E2</f>
        <v>1.8699999999999273E-3</v>
      </c>
      <c r="P2" s="5">
        <f>IF(A2=40,1-O2,P1*E2)</f>
        <v>0.99813000000000007</v>
      </c>
      <c r="Q2" s="5">
        <f>IF(A2=40,O2,O2-O1)</f>
        <v>1.8699999999999273E-3</v>
      </c>
      <c r="S2">
        <f>O2*A2</f>
        <v>7.4799999999997091E-2</v>
      </c>
    </row>
    <row r="3" spans="1:19" x14ac:dyDescent="0.35">
      <c r="A3" s="2">
        <v>41</v>
      </c>
      <c r="B3" t="s">
        <v>11</v>
      </c>
      <c r="C3" s="2">
        <v>2022</v>
      </c>
      <c r="D3" t="s">
        <v>12</v>
      </c>
      <c r="E3" s="2">
        <v>0.99593000000000009</v>
      </c>
      <c r="F3" s="2">
        <v>0</v>
      </c>
      <c r="G3" s="2">
        <v>0.11727000000000001</v>
      </c>
      <c r="H3" s="2">
        <v>0</v>
      </c>
      <c r="I3" s="2">
        <v>0.11727000000000001</v>
      </c>
      <c r="J3" s="2">
        <v>0</v>
      </c>
      <c r="K3" s="2">
        <v>0</v>
      </c>
      <c r="L3" s="2">
        <v>0.28080000000000005</v>
      </c>
      <c r="M3" s="2">
        <v>0.71513000000000004</v>
      </c>
      <c r="N3" s="2">
        <v>0.68673000000000006</v>
      </c>
      <c r="O3" s="6">
        <f t="shared" ref="O3:O12" si="0">1-E3</f>
        <v>4.069999999999907E-3</v>
      </c>
      <c r="P3" s="5">
        <f>IF(A3=40,1-O3,P2*E3)</f>
        <v>0.99406761090000018</v>
      </c>
      <c r="Q3" s="5">
        <f t="shared" ref="Q3:Q66" si="1">IF(A3=40,O3,O3-O2)</f>
        <v>2.1999999999999797E-3</v>
      </c>
      <c r="S3">
        <f t="shared" ref="S3:S66" si="2">O3*A3</f>
        <v>0.16686999999999619</v>
      </c>
    </row>
    <row r="4" spans="1:19" x14ac:dyDescent="0.35">
      <c r="A4" s="2">
        <v>42</v>
      </c>
      <c r="B4" t="s">
        <v>11</v>
      </c>
      <c r="C4" s="2">
        <v>2022</v>
      </c>
      <c r="D4" t="s">
        <v>12</v>
      </c>
      <c r="E4" s="2">
        <v>0.99302000000000012</v>
      </c>
      <c r="F4" s="2">
        <v>0</v>
      </c>
      <c r="G4" s="2">
        <v>0.12044000000000001</v>
      </c>
      <c r="H4" s="2">
        <v>0</v>
      </c>
      <c r="I4" s="2">
        <v>0.12044000000000001</v>
      </c>
      <c r="J4" s="2">
        <v>0</v>
      </c>
      <c r="K4" s="2">
        <v>0</v>
      </c>
      <c r="L4" s="2">
        <v>0.27822000000000002</v>
      </c>
      <c r="M4" s="2">
        <v>0.71481000000000006</v>
      </c>
      <c r="N4" s="2">
        <v>0.68823000000000001</v>
      </c>
      <c r="O4" s="6">
        <f t="shared" si="0"/>
        <v>6.9799999999998752E-3</v>
      </c>
      <c r="P4" s="5">
        <f t="shared" ref="P4:P66" si="3">IF(A4=40,1-O4,P3*E4)</f>
        <v>0.98712901897591832</v>
      </c>
      <c r="Q4" s="5">
        <f t="shared" si="1"/>
        <v>2.9099999999999682E-3</v>
      </c>
      <c r="S4">
        <f t="shared" si="2"/>
        <v>0.29315999999999476</v>
      </c>
    </row>
    <row r="5" spans="1:19" x14ac:dyDescent="0.35">
      <c r="A5" s="2">
        <v>43</v>
      </c>
      <c r="B5" t="s">
        <v>11</v>
      </c>
      <c r="C5" s="2">
        <v>2022</v>
      </c>
      <c r="D5" t="s">
        <v>12</v>
      </c>
      <c r="E5" s="2">
        <v>0.98953000000000013</v>
      </c>
      <c r="F5" s="2">
        <v>0</v>
      </c>
      <c r="G5" s="2">
        <v>0.13119</v>
      </c>
      <c r="H5" s="2">
        <v>0</v>
      </c>
      <c r="I5" s="2">
        <v>0.13119</v>
      </c>
      <c r="J5" s="2">
        <v>0</v>
      </c>
      <c r="K5" s="2">
        <v>0</v>
      </c>
      <c r="L5" s="2">
        <v>0.28304000000000001</v>
      </c>
      <c r="M5" s="2">
        <v>0.70649000000000006</v>
      </c>
      <c r="N5" s="2">
        <v>0.68358000000000008</v>
      </c>
      <c r="O5" s="6">
        <f t="shared" si="0"/>
        <v>1.0469999999999868E-2</v>
      </c>
      <c r="P5" s="5">
        <f t="shared" si="3"/>
        <v>0.97679377814724055</v>
      </c>
      <c r="Q5" s="5">
        <f t="shared" si="1"/>
        <v>3.4899999999999931E-3</v>
      </c>
      <c r="S5">
        <f t="shared" si="2"/>
        <v>0.45020999999999434</v>
      </c>
    </row>
    <row r="6" spans="1:19" x14ac:dyDescent="0.35">
      <c r="A6" s="2">
        <v>44</v>
      </c>
      <c r="B6" t="s">
        <v>11</v>
      </c>
      <c r="C6" s="2">
        <v>2022</v>
      </c>
      <c r="D6" t="s">
        <v>12</v>
      </c>
      <c r="E6" s="2">
        <v>0.98601000000000005</v>
      </c>
      <c r="F6" s="2">
        <v>0</v>
      </c>
      <c r="G6" s="2">
        <v>0.14101000000000002</v>
      </c>
      <c r="H6" s="2">
        <v>0</v>
      </c>
      <c r="I6" s="2">
        <v>0.14101000000000002</v>
      </c>
      <c r="J6" s="2">
        <v>0</v>
      </c>
      <c r="K6" s="2">
        <v>0</v>
      </c>
      <c r="L6" s="2">
        <v>0.28307000000000004</v>
      </c>
      <c r="M6" s="2">
        <v>0.70294000000000001</v>
      </c>
      <c r="N6" s="2">
        <v>0.68146000000000007</v>
      </c>
      <c r="O6" s="6">
        <f t="shared" si="0"/>
        <v>1.3989999999999947E-2</v>
      </c>
      <c r="P6" s="5">
        <f t="shared" si="3"/>
        <v>0.96312843319096075</v>
      </c>
      <c r="Q6" s="5">
        <f t="shared" si="1"/>
        <v>3.5200000000000786E-3</v>
      </c>
      <c r="S6">
        <f t="shared" si="2"/>
        <v>0.61555999999999766</v>
      </c>
    </row>
    <row r="7" spans="1:19" x14ac:dyDescent="0.35">
      <c r="A7" s="2">
        <v>45</v>
      </c>
      <c r="B7" t="s">
        <v>11</v>
      </c>
      <c r="C7" s="2">
        <v>2022</v>
      </c>
      <c r="D7" t="s">
        <v>12</v>
      </c>
      <c r="E7" s="2">
        <v>0.98267000000000004</v>
      </c>
      <c r="F7" s="2">
        <v>0</v>
      </c>
      <c r="G7" s="2">
        <v>0.14053000000000002</v>
      </c>
      <c r="H7" s="2">
        <v>0</v>
      </c>
      <c r="I7" s="2">
        <v>0.14053000000000002</v>
      </c>
      <c r="J7" s="2">
        <v>0</v>
      </c>
      <c r="K7" s="2">
        <v>0</v>
      </c>
      <c r="L7" s="2">
        <v>0.28248000000000001</v>
      </c>
      <c r="M7" s="2">
        <v>0.70019000000000009</v>
      </c>
      <c r="N7" s="2">
        <v>0.6764</v>
      </c>
      <c r="O7" s="6">
        <f t="shared" si="0"/>
        <v>1.7329999999999957E-2</v>
      </c>
      <c r="P7" s="5">
        <f t="shared" si="3"/>
        <v>0.94643741744376142</v>
      </c>
      <c r="Q7" s="5">
        <f t="shared" si="1"/>
        <v>3.3400000000000096E-3</v>
      </c>
      <c r="S7">
        <f t="shared" si="2"/>
        <v>0.77984999999999804</v>
      </c>
    </row>
    <row r="8" spans="1:19" x14ac:dyDescent="0.35">
      <c r="A8" s="2">
        <v>46</v>
      </c>
      <c r="B8" t="s">
        <v>11</v>
      </c>
      <c r="C8" s="2">
        <v>2022</v>
      </c>
      <c r="D8" t="s">
        <v>12</v>
      </c>
      <c r="E8" s="2">
        <v>0.97924000000000011</v>
      </c>
      <c r="F8" s="2">
        <v>0</v>
      </c>
      <c r="G8" s="2">
        <v>0.14596000000000001</v>
      </c>
      <c r="H8" s="2">
        <v>0</v>
      </c>
      <c r="I8" s="2">
        <v>0.14596000000000001</v>
      </c>
      <c r="J8" s="2">
        <v>0</v>
      </c>
      <c r="K8" s="2">
        <v>0</v>
      </c>
      <c r="L8" s="2">
        <v>0.27040000000000003</v>
      </c>
      <c r="M8" s="2">
        <v>0.70884000000000003</v>
      </c>
      <c r="N8" s="2">
        <v>0.6882100000000001</v>
      </c>
      <c r="O8" s="6">
        <f t="shared" si="0"/>
        <v>2.075999999999989E-2</v>
      </c>
      <c r="P8" s="5">
        <f>IF(A8=40,1-O8,P7*E8)</f>
        <v>0.92678937665762906</v>
      </c>
      <c r="Q8" s="5">
        <f t="shared" si="1"/>
        <v>3.4299999999999331E-3</v>
      </c>
      <c r="S8">
        <f t="shared" si="2"/>
        <v>0.95495999999999492</v>
      </c>
    </row>
    <row r="9" spans="1:19" x14ac:dyDescent="0.35">
      <c r="A9" s="2">
        <v>47</v>
      </c>
      <c r="B9" t="s">
        <v>11</v>
      </c>
      <c r="C9" s="2">
        <v>2022</v>
      </c>
      <c r="D9" t="s">
        <v>12</v>
      </c>
      <c r="E9" s="2">
        <v>0.97570000000000012</v>
      </c>
      <c r="F9" s="2">
        <v>0</v>
      </c>
      <c r="G9" s="2">
        <v>0.14080000000000001</v>
      </c>
      <c r="H9" s="2">
        <v>0</v>
      </c>
      <c r="I9" s="2">
        <v>0.14080000000000001</v>
      </c>
      <c r="J9" s="2">
        <v>0</v>
      </c>
      <c r="K9" s="2">
        <v>0</v>
      </c>
      <c r="L9" s="2">
        <v>0.25851000000000002</v>
      </c>
      <c r="M9" s="2">
        <v>0.71719000000000011</v>
      </c>
      <c r="N9" s="2">
        <v>0.69430000000000003</v>
      </c>
      <c r="O9" s="6">
        <f t="shared" si="0"/>
        <v>2.4299999999999877E-2</v>
      </c>
      <c r="P9" s="5">
        <f t="shared" si="3"/>
        <v>0.90426839480484877</v>
      </c>
      <c r="Q9" s="5">
        <f t="shared" si="1"/>
        <v>3.5399999999999876E-3</v>
      </c>
      <c r="S9">
        <f t="shared" si="2"/>
        <v>1.1420999999999943</v>
      </c>
    </row>
    <row r="10" spans="1:19" x14ac:dyDescent="0.35">
      <c r="A10" s="2">
        <v>48</v>
      </c>
      <c r="B10" t="s">
        <v>11</v>
      </c>
      <c r="C10" s="2">
        <v>2022</v>
      </c>
      <c r="D10" t="s">
        <v>12</v>
      </c>
      <c r="E10" s="2">
        <v>0.97176000000000007</v>
      </c>
      <c r="F10" s="2">
        <v>0</v>
      </c>
      <c r="G10" s="2">
        <v>0.14877000000000001</v>
      </c>
      <c r="H10" s="2">
        <v>0</v>
      </c>
      <c r="I10" s="2">
        <v>0.14877000000000001</v>
      </c>
      <c r="J10" s="2">
        <v>0</v>
      </c>
      <c r="K10" s="2">
        <v>0</v>
      </c>
      <c r="L10" s="2">
        <v>0.26704</v>
      </c>
      <c r="M10" s="2">
        <v>0.70472000000000001</v>
      </c>
      <c r="N10" s="2">
        <v>0.68143000000000009</v>
      </c>
      <c r="O10" s="6">
        <f t="shared" si="0"/>
        <v>2.8239999999999932E-2</v>
      </c>
      <c r="P10" s="5">
        <f t="shared" si="3"/>
        <v>0.87873185533555986</v>
      </c>
      <c r="Q10" s="5">
        <f t="shared" si="1"/>
        <v>3.9400000000000546E-3</v>
      </c>
      <c r="S10">
        <f t="shared" si="2"/>
        <v>1.3555199999999967</v>
      </c>
    </row>
    <row r="11" spans="1:19" x14ac:dyDescent="0.35">
      <c r="A11" s="2">
        <v>49</v>
      </c>
      <c r="B11" t="s">
        <v>11</v>
      </c>
      <c r="C11" s="2">
        <v>2022</v>
      </c>
      <c r="D11" t="s">
        <v>12</v>
      </c>
      <c r="E11" s="2">
        <v>0.96767000000000003</v>
      </c>
      <c r="F11" s="2">
        <v>0</v>
      </c>
      <c r="G11" s="2">
        <v>0.15354000000000001</v>
      </c>
      <c r="H11" s="2">
        <v>0</v>
      </c>
      <c r="I11" s="2">
        <v>0.15354000000000001</v>
      </c>
      <c r="J11" s="2">
        <v>0</v>
      </c>
      <c r="K11" s="2">
        <v>0</v>
      </c>
      <c r="L11" s="2">
        <v>0.25844</v>
      </c>
      <c r="M11" s="2">
        <v>0.70924000000000009</v>
      </c>
      <c r="N11" s="2">
        <v>0.69008000000000003</v>
      </c>
      <c r="O11" s="6">
        <f t="shared" si="0"/>
        <v>3.232999999999997E-2</v>
      </c>
      <c r="P11" s="5">
        <f t="shared" si="3"/>
        <v>0.85032245445256127</v>
      </c>
      <c r="Q11" s="5">
        <f t="shared" si="1"/>
        <v>4.090000000000038E-3</v>
      </c>
      <c r="S11">
        <f t="shared" si="2"/>
        <v>1.5841699999999985</v>
      </c>
    </row>
    <row r="12" spans="1:19" x14ac:dyDescent="0.35">
      <c r="A12" s="2">
        <v>50</v>
      </c>
      <c r="B12" t="s">
        <v>11</v>
      </c>
      <c r="C12" s="2">
        <v>2022</v>
      </c>
      <c r="D12" t="s">
        <v>12</v>
      </c>
      <c r="E12" s="2">
        <v>0.96359000000000006</v>
      </c>
      <c r="F12" s="2">
        <v>0</v>
      </c>
      <c r="G12" s="2">
        <v>0.14818000000000001</v>
      </c>
      <c r="H12" s="2">
        <v>0</v>
      </c>
      <c r="I12" s="2">
        <v>0.14818000000000001</v>
      </c>
      <c r="J12" s="2">
        <v>0</v>
      </c>
      <c r="K12" s="2">
        <v>0</v>
      </c>
      <c r="L12" s="2">
        <v>0.25337999999999999</v>
      </c>
      <c r="M12" s="2">
        <v>0.71021000000000001</v>
      </c>
      <c r="N12" s="2">
        <v>0.69220000000000004</v>
      </c>
      <c r="O12" s="6">
        <f t="shared" si="0"/>
        <v>3.6409999999999942E-2</v>
      </c>
      <c r="P12" s="5">
        <f t="shared" si="3"/>
        <v>0.81936221388594355</v>
      </c>
      <c r="Q12" s="5">
        <f t="shared" si="1"/>
        <v>4.0799999999999725E-3</v>
      </c>
      <c r="S12">
        <f t="shared" si="2"/>
        <v>1.8204999999999971</v>
      </c>
    </row>
    <row r="13" spans="1:19" x14ac:dyDescent="0.35">
      <c r="A13" s="2">
        <v>51</v>
      </c>
      <c r="B13" t="s">
        <v>11</v>
      </c>
      <c r="C13" s="2">
        <v>2022</v>
      </c>
      <c r="D13" t="s">
        <v>12</v>
      </c>
      <c r="E13" s="2">
        <v>0.95929000000000009</v>
      </c>
      <c r="F13" s="2">
        <v>0</v>
      </c>
      <c r="G13" s="2">
        <v>0.1512</v>
      </c>
      <c r="H13" s="2">
        <v>0</v>
      </c>
      <c r="I13" s="2">
        <v>0.1512</v>
      </c>
      <c r="J13" s="2">
        <v>0</v>
      </c>
      <c r="K13" s="2">
        <v>0</v>
      </c>
      <c r="L13" s="2">
        <v>0.25204000000000004</v>
      </c>
      <c r="M13" s="2">
        <v>0.70726000000000011</v>
      </c>
      <c r="N13" s="2">
        <v>0.69144000000000005</v>
      </c>
      <c r="O13" s="6">
        <f>1-E13</f>
        <v>4.0709999999999913E-2</v>
      </c>
      <c r="P13" s="5">
        <f t="shared" si="3"/>
        <v>0.78600597815864681</v>
      </c>
      <c r="Q13" s="5">
        <f t="shared" si="1"/>
        <v>4.2999999999999705E-3</v>
      </c>
      <c r="S13">
        <f t="shared" si="2"/>
        <v>2.0762099999999957</v>
      </c>
    </row>
    <row r="14" spans="1:19" x14ac:dyDescent="0.35">
      <c r="A14" s="2">
        <v>52</v>
      </c>
      <c r="B14" t="s">
        <v>11</v>
      </c>
      <c r="C14" s="2">
        <v>2022</v>
      </c>
      <c r="D14" t="s">
        <v>12</v>
      </c>
      <c r="E14" s="2">
        <v>0.95454000000000006</v>
      </c>
      <c r="F14" s="2">
        <v>0</v>
      </c>
      <c r="G14" s="2">
        <v>0.14930000000000002</v>
      </c>
      <c r="H14" s="2">
        <v>0</v>
      </c>
      <c r="I14" s="2">
        <v>0.14930000000000002</v>
      </c>
      <c r="J14" s="2">
        <v>0</v>
      </c>
      <c r="K14" s="2">
        <v>0</v>
      </c>
      <c r="L14" s="2">
        <v>0.24841000000000002</v>
      </c>
      <c r="M14" s="2">
        <v>0.70613000000000004</v>
      </c>
      <c r="N14" s="2">
        <v>0.68650000000000011</v>
      </c>
      <c r="O14" s="6">
        <f t="shared" ref="O14:O76" si="4">1-E14</f>
        <v>4.5459999999999945E-2</v>
      </c>
      <c r="P14" s="5">
        <f t="shared" si="3"/>
        <v>0.75027414639155476</v>
      </c>
      <c r="Q14" s="5">
        <f t="shared" si="1"/>
        <v>4.750000000000032E-3</v>
      </c>
      <c r="S14">
        <f t="shared" si="2"/>
        <v>2.3639199999999971</v>
      </c>
    </row>
    <row r="15" spans="1:19" x14ac:dyDescent="0.35">
      <c r="A15" s="2">
        <v>53</v>
      </c>
      <c r="B15" t="s">
        <v>11</v>
      </c>
      <c r="C15" s="2">
        <v>2022</v>
      </c>
      <c r="D15" t="s">
        <v>12</v>
      </c>
      <c r="E15" s="2">
        <v>0.94895000000000007</v>
      </c>
      <c r="F15" s="2">
        <v>0</v>
      </c>
      <c r="G15" s="2">
        <v>0.15958</v>
      </c>
      <c r="H15" s="2">
        <v>0</v>
      </c>
      <c r="I15" s="2">
        <v>0.15958</v>
      </c>
      <c r="J15" s="2">
        <v>0</v>
      </c>
      <c r="K15" s="2">
        <v>0</v>
      </c>
      <c r="L15" s="2">
        <v>0.24916000000000002</v>
      </c>
      <c r="M15" s="2">
        <v>0.69978000000000007</v>
      </c>
      <c r="N15" s="2">
        <v>0.68163000000000007</v>
      </c>
      <c r="O15" s="6">
        <f t="shared" si="4"/>
        <v>5.1049999999999929E-2</v>
      </c>
      <c r="P15" s="5">
        <f t="shared" si="3"/>
        <v>0.71197265121826592</v>
      </c>
      <c r="Q15" s="5">
        <f t="shared" si="1"/>
        <v>5.5899999999999839E-3</v>
      </c>
      <c r="S15">
        <f t="shared" si="2"/>
        <v>2.7056499999999963</v>
      </c>
    </row>
    <row r="16" spans="1:19" x14ac:dyDescent="0.35">
      <c r="A16" s="2">
        <v>54</v>
      </c>
      <c r="B16" t="s">
        <v>11</v>
      </c>
      <c r="C16" s="2">
        <v>2022</v>
      </c>
      <c r="D16" t="s">
        <v>12</v>
      </c>
      <c r="E16" s="2">
        <v>0.94240000000000013</v>
      </c>
      <c r="F16" s="2">
        <v>0</v>
      </c>
      <c r="G16" s="2">
        <v>0.16914000000000001</v>
      </c>
      <c r="H16" s="2">
        <v>0</v>
      </c>
      <c r="I16" s="2">
        <v>0.16914000000000001</v>
      </c>
      <c r="J16" s="2">
        <v>0</v>
      </c>
      <c r="K16" s="2">
        <v>0</v>
      </c>
      <c r="L16" s="2">
        <v>0.26190000000000002</v>
      </c>
      <c r="M16" s="2">
        <v>0.6805000000000001</v>
      </c>
      <c r="N16" s="2">
        <v>0.66125</v>
      </c>
      <c r="O16" s="6">
        <f t="shared" si="4"/>
        <v>5.7599999999999874E-2</v>
      </c>
      <c r="P16" s="5">
        <f t="shared" si="3"/>
        <v>0.67096302650809392</v>
      </c>
      <c r="Q16" s="5">
        <f t="shared" si="1"/>
        <v>6.5499999999999448E-3</v>
      </c>
      <c r="S16">
        <f t="shared" si="2"/>
        <v>3.1103999999999932</v>
      </c>
    </row>
    <row r="17" spans="1:19" x14ac:dyDescent="0.35">
      <c r="A17" s="2">
        <v>55</v>
      </c>
      <c r="B17" t="s">
        <v>11</v>
      </c>
      <c r="C17" s="2">
        <v>2022</v>
      </c>
      <c r="D17" t="s">
        <v>12</v>
      </c>
      <c r="E17" s="2">
        <v>0.93471000000000004</v>
      </c>
      <c r="F17" s="2">
        <v>0</v>
      </c>
      <c r="G17" s="2">
        <v>0.17506000000000002</v>
      </c>
      <c r="H17" s="2">
        <v>0</v>
      </c>
      <c r="I17" s="2">
        <v>0.17506000000000002</v>
      </c>
      <c r="J17" s="2">
        <v>0</v>
      </c>
      <c r="K17" s="2">
        <v>0</v>
      </c>
      <c r="L17" s="2">
        <v>0.26821</v>
      </c>
      <c r="M17" s="2">
        <v>0.66651000000000005</v>
      </c>
      <c r="N17" s="2">
        <v>0.6504700000000001</v>
      </c>
      <c r="O17" s="6">
        <f t="shared" si="4"/>
        <v>6.5289999999999959E-2</v>
      </c>
      <c r="P17" s="5">
        <f t="shared" si="3"/>
        <v>0.62715585050738054</v>
      </c>
      <c r="Q17" s="5">
        <f t="shared" si="1"/>
        <v>7.6900000000000857E-3</v>
      </c>
      <c r="S17">
        <f t="shared" si="2"/>
        <v>3.5909499999999976</v>
      </c>
    </row>
    <row r="18" spans="1:19" x14ac:dyDescent="0.35">
      <c r="A18" s="2">
        <v>56</v>
      </c>
      <c r="B18" t="s">
        <v>11</v>
      </c>
      <c r="C18" s="2">
        <v>2022</v>
      </c>
      <c r="D18" t="s">
        <v>12</v>
      </c>
      <c r="E18" s="2">
        <v>0.92668000000000006</v>
      </c>
      <c r="F18" s="2">
        <v>0</v>
      </c>
      <c r="G18" s="2">
        <v>0.17910000000000001</v>
      </c>
      <c r="H18" s="2">
        <v>0</v>
      </c>
      <c r="I18" s="2">
        <v>0.17910000000000001</v>
      </c>
      <c r="J18" s="2">
        <v>0</v>
      </c>
      <c r="K18" s="2">
        <v>0</v>
      </c>
      <c r="L18" s="2">
        <v>0.26754</v>
      </c>
      <c r="M18" s="2">
        <v>0.6591300000000001</v>
      </c>
      <c r="N18" s="2">
        <v>0.64165000000000005</v>
      </c>
      <c r="O18" s="6">
        <f t="shared" si="4"/>
        <v>7.3319999999999941E-2</v>
      </c>
      <c r="P18" s="5">
        <f t="shared" si="3"/>
        <v>0.58117278354817947</v>
      </c>
      <c r="Q18" s="5">
        <f t="shared" si="1"/>
        <v>8.0299999999999816E-3</v>
      </c>
      <c r="S18">
        <f t="shared" si="2"/>
        <v>4.1059199999999967</v>
      </c>
    </row>
    <row r="19" spans="1:19" x14ac:dyDescent="0.35">
      <c r="A19" s="2">
        <v>57</v>
      </c>
      <c r="B19" t="s">
        <v>11</v>
      </c>
      <c r="C19" s="2">
        <v>2022</v>
      </c>
      <c r="D19" t="s">
        <v>12</v>
      </c>
      <c r="E19" s="2">
        <v>0.91856000000000004</v>
      </c>
      <c r="F19" s="2">
        <v>0</v>
      </c>
      <c r="G19" s="2">
        <v>0.18266000000000002</v>
      </c>
      <c r="H19" s="2">
        <v>0</v>
      </c>
      <c r="I19" s="2">
        <v>0.18266000000000002</v>
      </c>
      <c r="J19" s="2">
        <v>0</v>
      </c>
      <c r="K19" s="2">
        <v>0</v>
      </c>
      <c r="L19" s="2">
        <v>0.27043</v>
      </c>
      <c r="M19" s="2">
        <v>0.64813000000000009</v>
      </c>
      <c r="N19" s="2">
        <v>0.63050000000000006</v>
      </c>
      <c r="O19" s="6">
        <f t="shared" si="4"/>
        <v>8.1439999999999957E-2</v>
      </c>
      <c r="P19" s="5">
        <f t="shared" si="3"/>
        <v>0.53384207205601575</v>
      </c>
      <c r="Q19" s="5">
        <f t="shared" si="1"/>
        <v>8.1200000000000161E-3</v>
      </c>
      <c r="S19">
        <f t="shared" si="2"/>
        <v>4.6420799999999973</v>
      </c>
    </row>
    <row r="20" spans="1:19" x14ac:dyDescent="0.35">
      <c r="A20" s="2">
        <v>58</v>
      </c>
      <c r="B20" t="s">
        <v>11</v>
      </c>
      <c r="C20" s="2">
        <v>2022</v>
      </c>
      <c r="D20" t="s">
        <v>12</v>
      </c>
      <c r="E20" s="2">
        <v>0.9096200000000001</v>
      </c>
      <c r="F20" s="2">
        <v>0</v>
      </c>
      <c r="G20" s="2">
        <v>0.18519000000000002</v>
      </c>
      <c r="H20" s="2">
        <v>0</v>
      </c>
      <c r="I20" s="2">
        <v>0.18519000000000002</v>
      </c>
      <c r="J20" s="2">
        <v>0</v>
      </c>
      <c r="K20" s="2">
        <v>0</v>
      </c>
      <c r="L20" s="2">
        <v>0.27028000000000002</v>
      </c>
      <c r="M20" s="2">
        <v>0.63934000000000002</v>
      </c>
      <c r="N20" s="2">
        <v>0.61952000000000007</v>
      </c>
      <c r="O20" s="6">
        <f t="shared" si="4"/>
        <v>9.0379999999999905E-2</v>
      </c>
      <c r="P20" s="5">
        <f t="shared" si="3"/>
        <v>0.48559342558359309</v>
      </c>
      <c r="Q20" s="5">
        <f t="shared" si="1"/>
        <v>8.939999999999948E-3</v>
      </c>
      <c r="S20">
        <f t="shared" si="2"/>
        <v>5.242039999999994</v>
      </c>
    </row>
    <row r="21" spans="1:19" x14ac:dyDescent="0.35">
      <c r="A21" s="2">
        <v>59</v>
      </c>
      <c r="B21" t="s">
        <v>11</v>
      </c>
      <c r="C21" s="2">
        <v>2022</v>
      </c>
      <c r="D21" t="s">
        <v>12</v>
      </c>
      <c r="E21" s="2">
        <v>0.89955000000000007</v>
      </c>
      <c r="F21" s="2">
        <v>0</v>
      </c>
      <c r="G21" s="2">
        <v>0.18686000000000003</v>
      </c>
      <c r="H21" s="2">
        <v>0</v>
      </c>
      <c r="I21" s="2">
        <v>0.18686000000000003</v>
      </c>
      <c r="J21" s="2">
        <v>0</v>
      </c>
      <c r="K21" s="2">
        <v>0</v>
      </c>
      <c r="L21" s="2">
        <v>0.26456000000000002</v>
      </c>
      <c r="M21" s="2">
        <v>0.63499000000000005</v>
      </c>
      <c r="N21" s="2">
        <v>0.61762000000000006</v>
      </c>
      <c r="O21" s="6">
        <f t="shared" si="4"/>
        <v>0.10044999999999993</v>
      </c>
      <c r="P21" s="5">
        <f t="shared" si="3"/>
        <v>0.43681556598372118</v>
      </c>
      <c r="Q21" s="5">
        <f t="shared" si="1"/>
        <v>1.0070000000000023E-2</v>
      </c>
      <c r="S21">
        <f t="shared" si="2"/>
        <v>5.9265499999999953</v>
      </c>
    </row>
    <row r="22" spans="1:19" x14ac:dyDescent="0.35">
      <c r="A22" s="2">
        <v>60</v>
      </c>
      <c r="B22" t="s">
        <v>11</v>
      </c>
      <c r="C22" s="2">
        <v>2022</v>
      </c>
      <c r="D22" t="s">
        <v>12</v>
      </c>
      <c r="E22" s="2">
        <v>0.88876000000000011</v>
      </c>
      <c r="F22" s="2">
        <v>0</v>
      </c>
      <c r="G22" s="2">
        <v>0.19111</v>
      </c>
      <c r="H22" s="2">
        <v>0</v>
      </c>
      <c r="I22" s="2">
        <v>0.19111</v>
      </c>
      <c r="J22" s="2">
        <v>0</v>
      </c>
      <c r="K22" s="2">
        <v>0</v>
      </c>
      <c r="L22" s="2">
        <v>0.27780000000000005</v>
      </c>
      <c r="M22" s="2">
        <v>0.61096000000000006</v>
      </c>
      <c r="N22" s="2">
        <v>0.59226000000000001</v>
      </c>
      <c r="O22" s="6">
        <f t="shared" si="4"/>
        <v>0.11123999999999989</v>
      </c>
      <c r="P22" s="5">
        <f t="shared" si="3"/>
        <v>0.3882242024236921</v>
      </c>
      <c r="Q22" s="5">
        <f t="shared" si="1"/>
        <v>1.0789999999999966E-2</v>
      </c>
      <c r="S22">
        <f t="shared" si="2"/>
        <v>6.6743999999999932</v>
      </c>
    </row>
    <row r="23" spans="1:19" x14ac:dyDescent="0.35">
      <c r="A23" s="2">
        <v>61</v>
      </c>
      <c r="B23" t="s">
        <v>11</v>
      </c>
      <c r="C23" s="2">
        <v>2022</v>
      </c>
      <c r="D23" t="s">
        <v>12</v>
      </c>
      <c r="E23" s="2">
        <v>0.87762000000000007</v>
      </c>
      <c r="F23" s="2">
        <v>0</v>
      </c>
      <c r="G23" s="2">
        <v>0.19402000000000003</v>
      </c>
      <c r="H23" s="2">
        <v>0</v>
      </c>
      <c r="I23" s="2">
        <v>0.20972000000000002</v>
      </c>
      <c r="J23" s="2">
        <v>0</v>
      </c>
      <c r="K23" s="2">
        <v>1.5700000000000002E-2</v>
      </c>
      <c r="L23" s="2">
        <v>0.28541</v>
      </c>
      <c r="M23" s="2">
        <v>0.59222000000000008</v>
      </c>
      <c r="N23" s="2">
        <v>0.57346000000000008</v>
      </c>
      <c r="O23" s="6">
        <f t="shared" si="4"/>
        <v>0.12237999999999993</v>
      </c>
      <c r="P23" s="5">
        <f t="shared" si="3"/>
        <v>0.34071332453108066</v>
      </c>
      <c r="Q23" s="5">
        <f t="shared" si="1"/>
        <v>1.1140000000000039E-2</v>
      </c>
      <c r="S23">
        <f t="shared" si="2"/>
        <v>7.4651799999999957</v>
      </c>
    </row>
    <row r="24" spans="1:19" x14ac:dyDescent="0.35">
      <c r="A24" s="2">
        <v>62</v>
      </c>
      <c r="B24" t="s">
        <v>11</v>
      </c>
      <c r="C24" s="2">
        <v>2022</v>
      </c>
      <c r="D24" t="s">
        <v>12</v>
      </c>
      <c r="E24" s="2">
        <v>0.86526000000000003</v>
      </c>
      <c r="F24" s="2">
        <v>0</v>
      </c>
      <c r="G24" s="2">
        <v>0.18967000000000001</v>
      </c>
      <c r="H24" s="2">
        <v>0</v>
      </c>
      <c r="I24" s="2">
        <v>0.23367000000000002</v>
      </c>
      <c r="J24" s="2">
        <v>0</v>
      </c>
      <c r="K24" s="2">
        <v>4.4000000000000004E-2</v>
      </c>
      <c r="L24" s="2">
        <v>0.31064000000000003</v>
      </c>
      <c r="M24" s="2">
        <v>0.55462</v>
      </c>
      <c r="N24" s="2">
        <v>0.53802000000000005</v>
      </c>
      <c r="O24" s="6">
        <f t="shared" si="4"/>
        <v>0.13473999999999997</v>
      </c>
      <c r="P24" s="5">
        <f t="shared" si="3"/>
        <v>0.29480561118376286</v>
      </c>
      <c r="Q24" s="5">
        <f t="shared" si="1"/>
        <v>1.2360000000000038E-2</v>
      </c>
      <c r="S24">
        <f t="shared" si="2"/>
        <v>8.3538799999999984</v>
      </c>
    </row>
    <row r="25" spans="1:19" x14ac:dyDescent="0.35">
      <c r="A25" s="2">
        <v>63</v>
      </c>
      <c r="B25" t="s">
        <v>11</v>
      </c>
      <c r="C25" s="2">
        <v>2022</v>
      </c>
      <c r="D25" t="s">
        <v>12</v>
      </c>
      <c r="E25" s="2">
        <v>0.85153000000000012</v>
      </c>
      <c r="F25" s="2">
        <v>0</v>
      </c>
      <c r="G25" s="2">
        <v>0.1799</v>
      </c>
      <c r="H25" s="2">
        <v>8.8200000000000014E-3</v>
      </c>
      <c r="I25" s="2">
        <v>0.25345000000000001</v>
      </c>
      <c r="J25" s="2">
        <v>0</v>
      </c>
      <c r="K25" s="2">
        <v>6.472E-2</v>
      </c>
      <c r="L25" s="2">
        <v>0.33004</v>
      </c>
      <c r="M25" s="2">
        <v>0.52149000000000001</v>
      </c>
      <c r="N25" s="2">
        <v>0.50384000000000007</v>
      </c>
      <c r="O25" s="6">
        <f t="shared" si="4"/>
        <v>0.14846999999999988</v>
      </c>
      <c r="P25" s="5">
        <f t="shared" si="3"/>
        <v>0.25103582209130965</v>
      </c>
      <c r="Q25" s="5">
        <f t="shared" si="1"/>
        <v>1.3729999999999909E-2</v>
      </c>
      <c r="S25">
        <f t="shared" si="2"/>
        <v>9.3536099999999927</v>
      </c>
    </row>
    <row r="26" spans="1:19" x14ac:dyDescent="0.35">
      <c r="A26" s="2">
        <v>64</v>
      </c>
      <c r="B26" t="s">
        <v>11</v>
      </c>
      <c r="C26" s="2">
        <v>2022</v>
      </c>
      <c r="D26" t="s">
        <v>12</v>
      </c>
      <c r="E26" s="2">
        <v>0.83706000000000003</v>
      </c>
      <c r="F26" s="2">
        <v>0</v>
      </c>
      <c r="G26" s="2">
        <v>0.18558000000000002</v>
      </c>
      <c r="H26" s="2">
        <v>5.9880000000000003E-2</v>
      </c>
      <c r="I26" s="2">
        <v>0.33230000000000004</v>
      </c>
      <c r="J26" s="2">
        <v>2.5190000000000001E-2</v>
      </c>
      <c r="K26" s="2">
        <v>6.1650000000000003E-2</v>
      </c>
      <c r="L26" s="2">
        <v>0.39909000000000006</v>
      </c>
      <c r="M26" s="2">
        <v>0.43797000000000003</v>
      </c>
      <c r="N26" s="2">
        <v>0.42412000000000005</v>
      </c>
      <c r="O26" s="6">
        <f t="shared" si="4"/>
        <v>0.16293999999999997</v>
      </c>
      <c r="P26" s="5">
        <f t="shared" si="3"/>
        <v>0.21013204523975165</v>
      </c>
      <c r="Q26" s="5">
        <f t="shared" si="1"/>
        <v>1.4470000000000094E-2</v>
      </c>
      <c r="S26">
        <f t="shared" si="2"/>
        <v>10.428159999999998</v>
      </c>
    </row>
    <row r="27" spans="1:19" x14ac:dyDescent="0.35">
      <c r="A27" s="2">
        <v>65</v>
      </c>
      <c r="B27" t="s">
        <v>11</v>
      </c>
      <c r="C27" s="2">
        <v>2022</v>
      </c>
      <c r="D27" t="s">
        <v>12</v>
      </c>
      <c r="E27" s="2">
        <v>0.82140000000000002</v>
      </c>
      <c r="F27" s="2">
        <v>0</v>
      </c>
      <c r="G27" s="2">
        <v>0.18818000000000001</v>
      </c>
      <c r="H27" s="2">
        <v>8.549000000000001E-2</v>
      </c>
      <c r="I27" s="2">
        <v>0.37171000000000004</v>
      </c>
      <c r="J27" s="2">
        <v>4.5500000000000006E-2</v>
      </c>
      <c r="K27" s="2">
        <v>5.2540000000000003E-2</v>
      </c>
      <c r="L27" s="2">
        <v>0.44233000000000006</v>
      </c>
      <c r="M27" s="2">
        <v>0.37907000000000002</v>
      </c>
      <c r="N27" s="2">
        <v>0.36875000000000002</v>
      </c>
      <c r="O27" s="6">
        <f t="shared" si="4"/>
        <v>0.17859999999999998</v>
      </c>
      <c r="P27" s="5">
        <f t="shared" si="3"/>
        <v>0.17260246195993201</v>
      </c>
      <c r="Q27" s="5">
        <f t="shared" si="1"/>
        <v>1.5660000000000007E-2</v>
      </c>
      <c r="S27">
        <f t="shared" si="2"/>
        <v>11.608999999999998</v>
      </c>
    </row>
    <row r="28" spans="1:19" x14ac:dyDescent="0.35">
      <c r="A28" s="2">
        <v>66</v>
      </c>
      <c r="B28" t="s">
        <v>11</v>
      </c>
      <c r="C28" s="2">
        <v>2022</v>
      </c>
      <c r="D28" t="s">
        <v>12</v>
      </c>
      <c r="E28" s="2">
        <v>0.80457000000000012</v>
      </c>
      <c r="F28" s="2">
        <v>0</v>
      </c>
      <c r="G28" s="2">
        <v>0.18913000000000002</v>
      </c>
      <c r="H28" s="2">
        <v>0.13445000000000001</v>
      </c>
      <c r="I28" s="2">
        <v>0.41092000000000001</v>
      </c>
      <c r="J28" s="2">
        <v>4.5000000000000005E-2</v>
      </c>
      <c r="K28" s="2">
        <v>4.2340000000000003E-2</v>
      </c>
      <c r="L28" s="2">
        <v>0.47966000000000003</v>
      </c>
      <c r="M28" s="2">
        <v>0.32491000000000003</v>
      </c>
      <c r="N28" s="2">
        <v>0.31334000000000001</v>
      </c>
      <c r="O28" s="6">
        <f t="shared" si="4"/>
        <v>0.19542999999999988</v>
      </c>
      <c r="P28" s="5">
        <f t="shared" si="3"/>
        <v>0.13887076281910252</v>
      </c>
      <c r="Q28" s="5">
        <f t="shared" si="1"/>
        <v>1.6829999999999901E-2</v>
      </c>
      <c r="S28">
        <f t="shared" si="2"/>
        <v>12.898379999999992</v>
      </c>
    </row>
    <row r="29" spans="1:19" x14ac:dyDescent="0.35">
      <c r="A29" s="2">
        <v>67</v>
      </c>
      <c r="B29" t="s">
        <v>11</v>
      </c>
      <c r="C29" s="2">
        <v>2022</v>
      </c>
      <c r="D29" t="s">
        <v>12</v>
      </c>
      <c r="E29" s="2">
        <v>0.7867900000000001</v>
      </c>
      <c r="F29" s="2">
        <v>0.45897000000000004</v>
      </c>
      <c r="G29" s="2">
        <v>2.4470000000000002E-2</v>
      </c>
      <c r="H29" s="2">
        <v>3.3750000000000002E-2</v>
      </c>
      <c r="I29" s="2">
        <v>0.52551000000000003</v>
      </c>
      <c r="J29" s="2">
        <v>3.2000000000000002E-3</v>
      </c>
      <c r="K29" s="2">
        <v>5.1200000000000004E-3</v>
      </c>
      <c r="L29" s="2">
        <v>0.54503000000000001</v>
      </c>
      <c r="M29" s="2">
        <v>0.24176000000000003</v>
      </c>
      <c r="N29" s="2">
        <v>0.24080000000000001</v>
      </c>
      <c r="O29" s="6">
        <f t="shared" si="4"/>
        <v>0.2132099999999999</v>
      </c>
      <c r="P29" s="5">
        <f t="shared" si="3"/>
        <v>0.10926212747844169</v>
      </c>
      <c r="Q29" s="5">
        <f t="shared" si="1"/>
        <v>1.7780000000000018E-2</v>
      </c>
      <c r="S29">
        <f t="shared" si="2"/>
        <v>14.285069999999994</v>
      </c>
    </row>
    <row r="30" spans="1:19" x14ac:dyDescent="0.35">
      <c r="A30" s="2">
        <v>68</v>
      </c>
      <c r="B30" t="s">
        <v>11</v>
      </c>
      <c r="C30" s="2">
        <v>2022</v>
      </c>
      <c r="D30" t="s">
        <v>12</v>
      </c>
      <c r="E30" s="2">
        <v>0.76784000000000008</v>
      </c>
      <c r="F30" s="2">
        <v>0.56557000000000002</v>
      </c>
      <c r="G30" s="2">
        <v>0</v>
      </c>
      <c r="H30" s="2">
        <v>0</v>
      </c>
      <c r="I30" s="2">
        <v>0.56557000000000002</v>
      </c>
      <c r="J30" s="2">
        <v>0</v>
      </c>
      <c r="K30" s="2">
        <v>0</v>
      </c>
      <c r="L30" s="2">
        <v>0.57324000000000008</v>
      </c>
      <c r="M30" s="2">
        <v>0.19460000000000002</v>
      </c>
      <c r="N30" s="2">
        <v>0.19460000000000002</v>
      </c>
      <c r="O30" s="6">
        <f t="shared" si="4"/>
        <v>0.23215999999999992</v>
      </c>
      <c r="P30" s="5">
        <f t="shared" si="3"/>
        <v>8.3895831963046674E-2</v>
      </c>
      <c r="Q30" s="5">
        <f t="shared" si="1"/>
        <v>1.8950000000000022E-2</v>
      </c>
      <c r="S30">
        <f t="shared" si="2"/>
        <v>15.786879999999995</v>
      </c>
    </row>
    <row r="31" spans="1:19" x14ac:dyDescent="0.35">
      <c r="A31" s="2">
        <v>69</v>
      </c>
      <c r="B31" t="s">
        <v>11</v>
      </c>
      <c r="C31" s="2">
        <v>2022</v>
      </c>
      <c r="D31" t="s">
        <v>12</v>
      </c>
      <c r="E31" s="2">
        <v>0.74685000000000001</v>
      </c>
      <c r="F31" s="2">
        <v>0.56806000000000001</v>
      </c>
      <c r="G31" s="2">
        <v>0</v>
      </c>
      <c r="H31" s="2">
        <v>0</v>
      </c>
      <c r="I31" s="2">
        <v>0.56806000000000001</v>
      </c>
      <c r="J31" s="2">
        <v>0</v>
      </c>
      <c r="K31" s="2">
        <v>0</v>
      </c>
      <c r="L31" s="2">
        <v>0.57605000000000006</v>
      </c>
      <c r="M31" s="2">
        <v>0.17080000000000001</v>
      </c>
      <c r="N31" s="2">
        <v>0.17080000000000001</v>
      </c>
      <c r="O31" s="6">
        <f t="shared" si="4"/>
        <v>0.25314999999999999</v>
      </c>
      <c r="P31" s="5">
        <f t="shared" si="3"/>
        <v>6.2657602101601415E-2</v>
      </c>
      <c r="Q31" s="5">
        <f t="shared" si="1"/>
        <v>2.0990000000000064E-2</v>
      </c>
      <c r="S31">
        <f t="shared" si="2"/>
        <v>17.46735</v>
      </c>
    </row>
    <row r="32" spans="1:19" x14ac:dyDescent="0.35">
      <c r="A32" s="2">
        <v>70</v>
      </c>
      <c r="B32" t="s">
        <v>11</v>
      </c>
      <c r="C32" s="2">
        <v>2022</v>
      </c>
      <c r="D32" t="s">
        <v>12</v>
      </c>
      <c r="E32" s="2">
        <v>0.72401000000000004</v>
      </c>
      <c r="F32" s="2">
        <v>0.57200000000000006</v>
      </c>
      <c r="G32" s="2">
        <v>0</v>
      </c>
      <c r="H32" s="2">
        <v>0</v>
      </c>
      <c r="I32" s="2">
        <v>0.57200000000000006</v>
      </c>
      <c r="J32" s="2">
        <v>0</v>
      </c>
      <c r="K32" s="2">
        <v>0</v>
      </c>
      <c r="L32" s="2">
        <v>0.58080000000000009</v>
      </c>
      <c r="M32" s="2">
        <v>0.14320000000000002</v>
      </c>
      <c r="N32" s="2">
        <v>0.14320000000000002</v>
      </c>
      <c r="O32" s="6">
        <f t="shared" si="4"/>
        <v>0.27598999999999996</v>
      </c>
      <c r="P32" s="5">
        <f t="shared" si="3"/>
        <v>4.5364730497580441E-2</v>
      </c>
      <c r="Q32" s="5">
        <f t="shared" si="1"/>
        <v>2.2839999999999971E-2</v>
      </c>
      <c r="S32">
        <f t="shared" si="2"/>
        <v>19.319299999999998</v>
      </c>
    </row>
    <row r="33" spans="1:19" x14ac:dyDescent="0.35">
      <c r="A33" s="2">
        <v>71</v>
      </c>
      <c r="B33" t="s">
        <v>11</v>
      </c>
      <c r="C33" s="2">
        <v>2022</v>
      </c>
      <c r="D33" t="s">
        <v>12</v>
      </c>
      <c r="E33" s="2">
        <v>0.70056000000000007</v>
      </c>
      <c r="F33" s="2">
        <v>0.56414000000000009</v>
      </c>
      <c r="G33" s="2">
        <v>0</v>
      </c>
      <c r="H33" s="2">
        <v>0</v>
      </c>
      <c r="I33" s="2">
        <v>0.56414000000000009</v>
      </c>
      <c r="J33" s="2">
        <v>0</v>
      </c>
      <c r="K33" s="2">
        <v>0</v>
      </c>
      <c r="L33" s="2">
        <v>0.57343</v>
      </c>
      <c r="M33" s="2">
        <v>0.12713000000000002</v>
      </c>
      <c r="N33" s="2">
        <v>0.12713000000000002</v>
      </c>
      <c r="O33" s="6">
        <f t="shared" si="4"/>
        <v>0.29943999999999993</v>
      </c>
      <c r="P33" s="5">
        <f t="shared" si="3"/>
        <v>3.1780715597384955E-2</v>
      </c>
      <c r="Q33" s="5">
        <f t="shared" si="1"/>
        <v>2.3449999999999971E-2</v>
      </c>
      <c r="S33">
        <f t="shared" si="2"/>
        <v>21.260239999999996</v>
      </c>
    </row>
    <row r="34" spans="1:19" x14ac:dyDescent="0.35">
      <c r="A34" s="2">
        <v>72</v>
      </c>
      <c r="B34" t="s">
        <v>11</v>
      </c>
      <c r="C34" s="2">
        <v>2022</v>
      </c>
      <c r="D34" t="s">
        <v>12</v>
      </c>
      <c r="E34" s="2">
        <v>0.67746000000000006</v>
      </c>
      <c r="F34" s="2">
        <v>0.55981000000000003</v>
      </c>
      <c r="G34" s="2">
        <v>0</v>
      </c>
      <c r="H34" s="2">
        <v>0</v>
      </c>
      <c r="I34" s="2">
        <v>0.55981000000000003</v>
      </c>
      <c r="J34" s="2">
        <v>0</v>
      </c>
      <c r="K34" s="2">
        <v>0</v>
      </c>
      <c r="L34" s="2">
        <v>0.56814000000000009</v>
      </c>
      <c r="M34" s="2">
        <v>0.10933000000000001</v>
      </c>
      <c r="N34" s="2">
        <v>0.10933000000000001</v>
      </c>
      <c r="O34" s="6">
        <f t="shared" si="4"/>
        <v>0.32253999999999994</v>
      </c>
      <c r="P34" s="5">
        <f t="shared" si="3"/>
        <v>2.1530163588604413E-2</v>
      </c>
      <c r="Q34" s="5">
        <f t="shared" si="1"/>
        <v>2.3100000000000009E-2</v>
      </c>
      <c r="S34">
        <f t="shared" si="2"/>
        <v>23.222879999999996</v>
      </c>
    </row>
    <row r="35" spans="1:19" x14ac:dyDescent="0.35">
      <c r="A35" s="2">
        <v>73</v>
      </c>
      <c r="B35" t="s">
        <v>11</v>
      </c>
      <c r="C35" s="2">
        <v>2022</v>
      </c>
      <c r="D35" t="s">
        <v>12</v>
      </c>
      <c r="E35" s="2">
        <v>0.65350000000000008</v>
      </c>
      <c r="F35" s="2">
        <v>0.54387000000000008</v>
      </c>
      <c r="G35" s="2">
        <v>0</v>
      </c>
      <c r="H35" s="2">
        <v>0</v>
      </c>
      <c r="I35" s="2">
        <v>0.54387000000000008</v>
      </c>
      <c r="J35" s="2">
        <v>0</v>
      </c>
      <c r="K35" s="2">
        <v>0</v>
      </c>
      <c r="L35" s="2">
        <v>0.5535500000000001</v>
      </c>
      <c r="M35" s="2">
        <v>9.9950000000000011E-2</v>
      </c>
      <c r="N35" s="2">
        <v>9.9950000000000011E-2</v>
      </c>
      <c r="O35" s="6">
        <f t="shared" si="4"/>
        <v>0.34649999999999992</v>
      </c>
      <c r="P35" s="5">
        <f t="shared" si="3"/>
        <v>1.4069961905152986E-2</v>
      </c>
      <c r="Q35" s="5">
        <f t="shared" si="1"/>
        <v>2.3959999999999981E-2</v>
      </c>
      <c r="S35">
        <f t="shared" si="2"/>
        <v>25.294499999999996</v>
      </c>
    </row>
    <row r="36" spans="1:19" x14ac:dyDescent="0.35">
      <c r="A36" s="2">
        <v>74</v>
      </c>
      <c r="B36" t="s">
        <v>11</v>
      </c>
      <c r="C36" s="2">
        <v>2022</v>
      </c>
      <c r="D36" t="s">
        <v>12</v>
      </c>
      <c r="E36" s="2">
        <v>0.62872000000000006</v>
      </c>
      <c r="F36" s="2">
        <v>0.53195000000000003</v>
      </c>
      <c r="G36" s="2">
        <v>0</v>
      </c>
      <c r="H36" s="2">
        <v>0</v>
      </c>
      <c r="I36" s="2">
        <v>0.53195000000000003</v>
      </c>
      <c r="J36" s="2">
        <v>0</v>
      </c>
      <c r="K36" s="2">
        <v>0</v>
      </c>
      <c r="L36" s="2">
        <v>0.53865000000000007</v>
      </c>
      <c r="M36" s="2">
        <v>9.0070000000000011E-2</v>
      </c>
      <c r="N36" s="2">
        <v>9.0070000000000011E-2</v>
      </c>
      <c r="O36" s="6">
        <f t="shared" si="4"/>
        <v>0.37127999999999994</v>
      </c>
      <c r="P36" s="5">
        <f t="shared" si="3"/>
        <v>8.8460664490077855E-3</v>
      </c>
      <c r="Q36" s="5">
        <f t="shared" si="1"/>
        <v>2.4780000000000024E-2</v>
      </c>
      <c r="S36">
        <f t="shared" si="2"/>
        <v>27.474719999999994</v>
      </c>
    </row>
    <row r="37" spans="1:19" x14ac:dyDescent="0.35">
      <c r="A37" s="2">
        <v>75</v>
      </c>
      <c r="B37" t="s">
        <v>11</v>
      </c>
      <c r="C37" s="2">
        <v>2022</v>
      </c>
      <c r="D37" t="s">
        <v>12</v>
      </c>
      <c r="E37" s="2">
        <v>0.60354000000000008</v>
      </c>
      <c r="F37" s="2">
        <v>0.51415</v>
      </c>
      <c r="G37" s="2">
        <v>0</v>
      </c>
      <c r="H37" s="2">
        <v>0</v>
      </c>
      <c r="I37" s="2">
        <v>0.51415</v>
      </c>
      <c r="J37" s="2">
        <v>0</v>
      </c>
      <c r="K37" s="2">
        <v>0</v>
      </c>
      <c r="L37" s="2">
        <v>0.51980000000000004</v>
      </c>
      <c r="M37" s="2">
        <v>8.3740000000000009E-2</v>
      </c>
      <c r="N37" s="2">
        <v>8.3740000000000009E-2</v>
      </c>
      <c r="O37" s="6">
        <f t="shared" si="4"/>
        <v>0.39645999999999992</v>
      </c>
      <c r="P37" s="5">
        <f t="shared" si="3"/>
        <v>5.3389549446341599E-3</v>
      </c>
      <c r="Q37" s="5">
        <f t="shared" si="1"/>
        <v>2.517999999999998E-2</v>
      </c>
      <c r="S37">
        <f t="shared" si="2"/>
        <v>29.734499999999993</v>
      </c>
    </row>
    <row r="38" spans="1:19" x14ac:dyDescent="0.35">
      <c r="A38" s="2">
        <v>76</v>
      </c>
      <c r="B38" t="s">
        <v>11</v>
      </c>
      <c r="C38" s="2">
        <v>2022</v>
      </c>
      <c r="D38" t="s">
        <v>12</v>
      </c>
      <c r="E38" s="2">
        <v>0.57778000000000007</v>
      </c>
      <c r="F38" s="2">
        <v>0.49624000000000001</v>
      </c>
      <c r="G38" s="2">
        <v>0</v>
      </c>
      <c r="H38" s="2">
        <v>0</v>
      </c>
      <c r="I38" s="2">
        <v>0.49624000000000001</v>
      </c>
      <c r="J38" s="2">
        <v>0</v>
      </c>
      <c r="K38" s="2">
        <v>0</v>
      </c>
      <c r="L38" s="2">
        <v>0.50239</v>
      </c>
      <c r="M38" s="2">
        <v>7.5400000000000009E-2</v>
      </c>
      <c r="N38" s="2">
        <v>7.5400000000000009E-2</v>
      </c>
      <c r="O38" s="6">
        <f t="shared" si="4"/>
        <v>0.42221999999999993</v>
      </c>
      <c r="P38" s="5">
        <f t="shared" si="3"/>
        <v>3.0847413879107255E-3</v>
      </c>
      <c r="Q38" s="5">
        <f t="shared" si="1"/>
        <v>2.5760000000000005E-2</v>
      </c>
      <c r="S38">
        <f t="shared" si="2"/>
        <v>32.088719999999995</v>
      </c>
    </row>
    <row r="39" spans="1:19" x14ac:dyDescent="0.35">
      <c r="A39" s="2">
        <v>77</v>
      </c>
      <c r="B39" t="s">
        <v>11</v>
      </c>
      <c r="C39" s="2">
        <v>2022</v>
      </c>
      <c r="D39" t="s">
        <v>12</v>
      </c>
      <c r="E39" s="2">
        <v>0.55031000000000008</v>
      </c>
      <c r="F39" s="2">
        <v>0.48087000000000002</v>
      </c>
      <c r="G39" s="2">
        <v>0</v>
      </c>
      <c r="H39" s="2">
        <v>0</v>
      </c>
      <c r="I39" s="2">
        <v>0.48087000000000002</v>
      </c>
      <c r="J39" s="2">
        <v>0</v>
      </c>
      <c r="K39" s="2">
        <v>0</v>
      </c>
      <c r="L39" s="2">
        <v>0.48577000000000004</v>
      </c>
      <c r="M39" s="2">
        <v>6.454E-2</v>
      </c>
      <c r="N39" s="2">
        <v>6.454E-2</v>
      </c>
      <c r="O39" s="6">
        <f t="shared" si="4"/>
        <v>0.44968999999999992</v>
      </c>
      <c r="P39" s="5">
        <f t="shared" si="3"/>
        <v>1.6975640331811516E-3</v>
      </c>
      <c r="Q39" s="5">
        <f t="shared" si="1"/>
        <v>2.7469999999999994E-2</v>
      </c>
      <c r="S39">
        <f t="shared" si="2"/>
        <v>34.626129999999996</v>
      </c>
    </row>
    <row r="40" spans="1:19" x14ac:dyDescent="0.35">
      <c r="A40" s="2">
        <v>78</v>
      </c>
      <c r="B40" t="s">
        <v>11</v>
      </c>
      <c r="C40" s="2">
        <v>2022</v>
      </c>
      <c r="D40" t="s">
        <v>12</v>
      </c>
      <c r="E40" s="2">
        <v>0.52112000000000003</v>
      </c>
      <c r="F40" s="2">
        <v>0.45501000000000003</v>
      </c>
      <c r="G40" s="2">
        <v>0</v>
      </c>
      <c r="H40" s="2">
        <v>0</v>
      </c>
      <c r="I40" s="2">
        <v>0.45501000000000003</v>
      </c>
      <c r="J40" s="2">
        <v>0</v>
      </c>
      <c r="K40" s="2">
        <v>0</v>
      </c>
      <c r="L40" s="2">
        <v>0.45970000000000005</v>
      </c>
      <c r="M40" s="2">
        <v>6.1420000000000002E-2</v>
      </c>
      <c r="N40" s="2">
        <v>6.1420000000000002E-2</v>
      </c>
      <c r="O40" s="6">
        <f t="shared" si="4"/>
        <v>0.47887999999999997</v>
      </c>
      <c r="P40" s="5">
        <f t="shared" si="3"/>
        <v>8.846345689713617E-4</v>
      </c>
      <c r="Q40" s="5">
        <f t="shared" si="1"/>
        <v>2.9190000000000049E-2</v>
      </c>
      <c r="S40">
        <f t="shared" si="2"/>
        <v>37.352640000000001</v>
      </c>
    </row>
    <row r="41" spans="1:19" x14ac:dyDescent="0.35">
      <c r="A41" s="2">
        <v>79</v>
      </c>
      <c r="B41" t="s">
        <v>11</v>
      </c>
      <c r="C41" s="2">
        <v>2022</v>
      </c>
      <c r="D41" t="s">
        <v>12</v>
      </c>
      <c r="E41" s="2">
        <v>0.49063000000000007</v>
      </c>
      <c r="F41" s="2">
        <v>0.43442000000000003</v>
      </c>
      <c r="G41" s="2">
        <v>0</v>
      </c>
      <c r="H41" s="2">
        <v>0</v>
      </c>
      <c r="I41" s="2">
        <v>0.43442000000000003</v>
      </c>
      <c r="J41" s="2">
        <v>0</v>
      </c>
      <c r="K41" s="2">
        <v>0</v>
      </c>
      <c r="L41" s="2">
        <v>0.43908000000000003</v>
      </c>
      <c r="M41" s="2">
        <v>5.1550000000000006E-2</v>
      </c>
      <c r="N41" s="2">
        <v>5.1550000000000006E-2</v>
      </c>
      <c r="O41" s="6">
        <f t="shared" si="4"/>
        <v>0.50936999999999988</v>
      </c>
      <c r="P41" s="5">
        <f t="shared" si="3"/>
        <v>4.3402825857441924E-4</v>
      </c>
      <c r="Q41" s="5">
        <f t="shared" si="1"/>
        <v>3.0489999999999906E-2</v>
      </c>
      <c r="S41">
        <f t="shared" si="2"/>
        <v>40.24022999999999</v>
      </c>
    </row>
    <row r="42" spans="1:19" x14ac:dyDescent="0.35">
      <c r="A42" s="2">
        <v>80</v>
      </c>
      <c r="B42" t="s">
        <v>11</v>
      </c>
      <c r="C42" s="2">
        <v>2022</v>
      </c>
      <c r="D42" t="s">
        <v>12</v>
      </c>
      <c r="E42" s="2">
        <v>0.45937000000000006</v>
      </c>
      <c r="F42" s="2">
        <v>0.41041000000000005</v>
      </c>
      <c r="G42" s="2">
        <v>0</v>
      </c>
      <c r="H42" s="2">
        <v>0</v>
      </c>
      <c r="I42" s="2">
        <v>0.41041000000000005</v>
      </c>
      <c r="J42" s="2">
        <v>0</v>
      </c>
      <c r="K42" s="2">
        <v>0</v>
      </c>
      <c r="L42" s="2">
        <v>0.41439000000000004</v>
      </c>
      <c r="M42" s="2">
        <v>4.4980000000000006E-2</v>
      </c>
      <c r="N42" s="2">
        <v>4.4980000000000006E-2</v>
      </c>
      <c r="O42" s="6">
        <f t="shared" si="4"/>
        <v>0.54062999999999994</v>
      </c>
      <c r="P42" s="5">
        <f t="shared" si="3"/>
        <v>1.9937956114133098E-4</v>
      </c>
      <c r="Q42" s="5">
        <f t="shared" si="1"/>
        <v>3.1260000000000066E-2</v>
      </c>
      <c r="S42">
        <f t="shared" si="2"/>
        <v>43.250399999999999</v>
      </c>
    </row>
    <row r="43" spans="1:19" x14ac:dyDescent="0.35">
      <c r="A43" s="2">
        <v>81</v>
      </c>
      <c r="B43" t="s">
        <v>11</v>
      </c>
      <c r="C43" s="2">
        <v>2022</v>
      </c>
      <c r="D43" t="s">
        <v>12</v>
      </c>
      <c r="E43" s="2">
        <v>0.42743000000000003</v>
      </c>
      <c r="F43" s="2">
        <v>0.38414000000000004</v>
      </c>
      <c r="G43" s="2">
        <v>0</v>
      </c>
      <c r="H43" s="2">
        <v>0</v>
      </c>
      <c r="I43" s="2">
        <v>0.38414000000000004</v>
      </c>
      <c r="J43" s="2">
        <v>0</v>
      </c>
      <c r="K43" s="2">
        <v>0</v>
      </c>
      <c r="L43" s="2">
        <v>0.38808000000000004</v>
      </c>
      <c r="M43" s="2">
        <v>3.9350000000000003E-2</v>
      </c>
      <c r="N43" s="2">
        <v>3.9350000000000003E-2</v>
      </c>
      <c r="O43" s="6">
        <f t="shared" si="4"/>
        <v>0.57257000000000002</v>
      </c>
      <c r="P43" s="5">
        <f t="shared" si="3"/>
        <v>8.5220805818639111E-5</v>
      </c>
      <c r="Q43" s="5">
        <f t="shared" si="1"/>
        <v>3.1940000000000079E-2</v>
      </c>
      <c r="S43">
        <f t="shared" si="2"/>
        <v>46.378170000000004</v>
      </c>
    </row>
    <row r="44" spans="1:19" x14ac:dyDescent="0.35">
      <c r="A44" s="2">
        <v>82</v>
      </c>
      <c r="B44" t="s">
        <v>11</v>
      </c>
      <c r="C44" s="2">
        <v>2022</v>
      </c>
      <c r="D44" t="s">
        <v>12</v>
      </c>
      <c r="E44" s="2">
        <v>0.39338000000000001</v>
      </c>
      <c r="F44" s="2">
        <v>0.35646000000000005</v>
      </c>
      <c r="G44" s="2">
        <v>0</v>
      </c>
      <c r="H44" s="2">
        <v>0</v>
      </c>
      <c r="I44" s="2">
        <v>0.35646000000000005</v>
      </c>
      <c r="J44" s="2">
        <v>0</v>
      </c>
      <c r="K44" s="2">
        <v>0</v>
      </c>
      <c r="L44" s="2">
        <v>0.36024</v>
      </c>
      <c r="M44" s="2">
        <v>3.3150000000000006E-2</v>
      </c>
      <c r="N44" s="2">
        <v>3.3150000000000006E-2</v>
      </c>
      <c r="O44" s="6">
        <f t="shared" si="4"/>
        <v>0.60661999999999994</v>
      </c>
      <c r="P44" s="5">
        <f t="shared" si="3"/>
        <v>3.3524160592936254E-5</v>
      </c>
      <c r="Q44" s="5">
        <f t="shared" si="1"/>
        <v>3.4049999999999914E-2</v>
      </c>
      <c r="S44">
        <f t="shared" si="2"/>
        <v>49.742839999999994</v>
      </c>
    </row>
    <row r="45" spans="1:19" x14ac:dyDescent="0.35">
      <c r="A45" s="2">
        <v>83</v>
      </c>
      <c r="B45" t="s">
        <v>11</v>
      </c>
      <c r="C45" s="2">
        <v>2022</v>
      </c>
      <c r="D45" t="s">
        <v>12</v>
      </c>
      <c r="E45" s="2">
        <v>0.35915000000000002</v>
      </c>
      <c r="F45" s="2">
        <v>0.32736000000000004</v>
      </c>
      <c r="G45" s="2">
        <v>0</v>
      </c>
      <c r="H45" s="2">
        <v>0</v>
      </c>
      <c r="I45" s="2">
        <v>0.32736000000000004</v>
      </c>
      <c r="J45" s="2">
        <v>0</v>
      </c>
      <c r="K45" s="2">
        <v>0</v>
      </c>
      <c r="L45" s="2">
        <v>0.33136000000000004</v>
      </c>
      <c r="M45" s="2">
        <v>2.7780000000000003E-2</v>
      </c>
      <c r="N45" s="2">
        <v>2.7780000000000003E-2</v>
      </c>
      <c r="O45" s="6">
        <f t="shared" si="4"/>
        <v>0.64084999999999992</v>
      </c>
      <c r="P45" s="5">
        <f t="shared" si="3"/>
        <v>1.2040202276953056E-5</v>
      </c>
      <c r="Q45" s="5">
        <f t="shared" si="1"/>
        <v>3.4229999999999983E-2</v>
      </c>
      <c r="S45">
        <f t="shared" si="2"/>
        <v>53.190549999999995</v>
      </c>
    </row>
    <row r="46" spans="1:19" x14ac:dyDescent="0.35">
      <c r="A46" s="2">
        <v>84</v>
      </c>
      <c r="B46" t="s">
        <v>11</v>
      </c>
      <c r="C46" s="2">
        <v>2022</v>
      </c>
      <c r="D46" t="s">
        <v>12</v>
      </c>
      <c r="E46" s="2">
        <v>0.32529000000000002</v>
      </c>
      <c r="F46" s="2">
        <v>0.30073</v>
      </c>
      <c r="G46" s="2">
        <v>0</v>
      </c>
      <c r="H46" s="2">
        <v>0</v>
      </c>
      <c r="I46" s="2">
        <v>0.30073</v>
      </c>
      <c r="J46" s="2">
        <v>0</v>
      </c>
      <c r="K46" s="2">
        <v>0</v>
      </c>
      <c r="L46" s="2">
        <v>0.30354000000000003</v>
      </c>
      <c r="M46" s="2">
        <v>2.1750000000000002E-2</v>
      </c>
      <c r="N46" s="2">
        <v>2.1750000000000002E-2</v>
      </c>
      <c r="O46" s="6">
        <f t="shared" si="4"/>
        <v>0.67470999999999992</v>
      </c>
      <c r="P46" s="5">
        <f t="shared" si="3"/>
        <v>3.9165573986700596E-6</v>
      </c>
      <c r="Q46" s="5">
        <f t="shared" si="1"/>
        <v>3.3860000000000001E-2</v>
      </c>
      <c r="S46">
        <f t="shared" si="2"/>
        <v>56.675639999999994</v>
      </c>
    </row>
    <row r="47" spans="1:19" x14ac:dyDescent="0.35">
      <c r="A47" s="2">
        <v>85</v>
      </c>
      <c r="B47" t="s">
        <v>11</v>
      </c>
      <c r="C47" s="2">
        <v>2022</v>
      </c>
      <c r="D47" t="s">
        <v>12</v>
      </c>
      <c r="E47" s="2">
        <v>0.29116000000000003</v>
      </c>
      <c r="F47" s="2">
        <v>0.27081</v>
      </c>
      <c r="G47" s="2">
        <v>0</v>
      </c>
      <c r="H47" s="2">
        <v>0</v>
      </c>
      <c r="I47" s="2">
        <v>0.27081</v>
      </c>
      <c r="J47" s="2">
        <v>0</v>
      </c>
      <c r="K47" s="2">
        <v>0</v>
      </c>
      <c r="L47" s="2">
        <v>0.27413000000000004</v>
      </c>
      <c r="M47" s="2">
        <v>1.703E-2</v>
      </c>
      <c r="N47" s="2">
        <v>1.703E-2</v>
      </c>
      <c r="O47" s="6">
        <f t="shared" si="4"/>
        <v>0.70883999999999991</v>
      </c>
      <c r="P47" s="5">
        <f t="shared" si="3"/>
        <v>1.1403448521967746E-6</v>
      </c>
      <c r="Q47" s="5">
        <f t="shared" si="1"/>
        <v>3.4129999999999994E-2</v>
      </c>
      <c r="S47">
        <f t="shared" si="2"/>
        <v>60.25139999999999</v>
      </c>
    </row>
    <row r="48" spans="1:19" x14ac:dyDescent="0.35">
      <c r="A48" s="2">
        <v>86</v>
      </c>
      <c r="B48" t="s">
        <v>11</v>
      </c>
      <c r="C48" s="2">
        <v>2022</v>
      </c>
      <c r="D48" t="s">
        <v>12</v>
      </c>
      <c r="E48" s="2">
        <v>0.25633</v>
      </c>
      <c r="F48" s="2">
        <v>0.23936000000000002</v>
      </c>
      <c r="G48" s="2">
        <v>0</v>
      </c>
      <c r="H48" s="2">
        <v>0</v>
      </c>
      <c r="I48" s="2">
        <v>0.23936000000000002</v>
      </c>
      <c r="J48" s="2">
        <v>0</v>
      </c>
      <c r="K48" s="2">
        <v>0</v>
      </c>
      <c r="L48" s="2">
        <v>0.24243000000000001</v>
      </c>
      <c r="M48" s="2">
        <v>1.3900000000000001E-2</v>
      </c>
      <c r="N48" s="2">
        <v>1.3900000000000001E-2</v>
      </c>
      <c r="O48" s="6">
        <f t="shared" si="4"/>
        <v>0.74367000000000005</v>
      </c>
      <c r="P48" s="5">
        <f t="shared" si="3"/>
        <v>2.9230459596359922E-7</v>
      </c>
      <c r="Q48" s="5">
        <f t="shared" si="1"/>
        <v>3.4830000000000139E-2</v>
      </c>
      <c r="S48">
        <f t="shared" si="2"/>
        <v>63.955620000000003</v>
      </c>
    </row>
    <row r="49" spans="1:19" x14ac:dyDescent="0.35">
      <c r="A49" s="2">
        <v>87</v>
      </c>
      <c r="B49" t="s">
        <v>11</v>
      </c>
      <c r="C49" s="2">
        <v>2022</v>
      </c>
      <c r="D49" t="s">
        <v>12</v>
      </c>
      <c r="E49" s="2">
        <v>0.22082000000000002</v>
      </c>
      <c r="F49" s="2">
        <v>0.20723000000000003</v>
      </c>
      <c r="G49" s="2">
        <v>0</v>
      </c>
      <c r="H49" s="2">
        <v>0</v>
      </c>
      <c r="I49" s="2">
        <v>0.20723000000000003</v>
      </c>
      <c r="J49" s="2">
        <v>0</v>
      </c>
      <c r="K49" s="2">
        <v>0</v>
      </c>
      <c r="L49" s="2">
        <v>0.20988000000000001</v>
      </c>
      <c r="M49" s="2">
        <v>1.094E-2</v>
      </c>
      <c r="N49" s="2">
        <v>1.094E-2</v>
      </c>
      <c r="O49" s="6">
        <f>1-E49</f>
        <v>0.77917999999999998</v>
      </c>
      <c r="P49" s="5">
        <f t="shared" si="3"/>
        <v>6.4546700880681979E-8</v>
      </c>
      <c r="Q49" s="5">
        <f t="shared" si="1"/>
        <v>3.5509999999999931E-2</v>
      </c>
      <c r="S49">
        <f t="shared" si="2"/>
        <v>67.788659999999993</v>
      </c>
    </row>
    <row r="50" spans="1:19" x14ac:dyDescent="0.35">
      <c r="A50" s="2">
        <v>88</v>
      </c>
      <c r="B50" t="s">
        <v>11</v>
      </c>
      <c r="C50" s="2">
        <v>2022</v>
      </c>
      <c r="D50" t="s">
        <v>12</v>
      </c>
      <c r="E50" s="2">
        <v>0.18646000000000001</v>
      </c>
      <c r="F50" s="2">
        <v>0.17761000000000002</v>
      </c>
      <c r="G50" s="2">
        <v>0</v>
      </c>
      <c r="H50" s="2">
        <v>0</v>
      </c>
      <c r="I50" s="2">
        <v>0.17761000000000002</v>
      </c>
      <c r="J50" s="2">
        <v>0</v>
      </c>
      <c r="K50" s="2">
        <v>0</v>
      </c>
      <c r="L50" s="2">
        <v>0.17912</v>
      </c>
      <c r="M50" s="2">
        <v>7.3400000000000002E-3</v>
      </c>
      <c r="N50" s="2">
        <v>7.3400000000000002E-3</v>
      </c>
      <c r="O50" s="6">
        <f t="shared" si="4"/>
        <v>0.81353999999999993</v>
      </c>
      <c r="P50" s="5">
        <f t="shared" si="3"/>
        <v>1.2035377846211963E-8</v>
      </c>
      <c r="Q50" s="5">
        <f t="shared" si="1"/>
        <v>3.4359999999999946E-2</v>
      </c>
      <c r="S50">
        <f t="shared" si="2"/>
        <v>71.591519999999988</v>
      </c>
    </row>
    <row r="51" spans="1:19" x14ac:dyDescent="0.35">
      <c r="A51" s="2">
        <v>89</v>
      </c>
      <c r="B51" t="s">
        <v>11</v>
      </c>
      <c r="C51" s="2">
        <v>2022</v>
      </c>
      <c r="D51" t="s">
        <v>12</v>
      </c>
      <c r="E51" s="2">
        <v>0.15418000000000001</v>
      </c>
      <c r="F51" s="2">
        <v>0.14554</v>
      </c>
      <c r="G51" s="2">
        <v>0</v>
      </c>
      <c r="H51" s="2">
        <v>0</v>
      </c>
      <c r="I51" s="2">
        <v>0.14554</v>
      </c>
      <c r="J51" s="2">
        <v>0</v>
      </c>
      <c r="K51" s="2">
        <v>0</v>
      </c>
      <c r="L51" s="2">
        <v>0.14770000000000003</v>
      </c>
      <c r="M51" s="2">
        <v>6.4800000000000005E-3</v>
      </c>
      <c r="N51" s="2">
        <v>6.4800000000000005E-3</v>
      </c>
      <c r="O51" s="6">
        <f t="shared" si="4"/>
        <v>0.84582000000000002</v>
      </c>
      <c r="P51" s="5">
        <f t="shared" si="3"/>
        <v>1.8556145563289607E-9</v>
      </c>
      <c r="Q51" s="5">
        <f t="shared" si="1"/>
        <v>3.2280000000000086E-2</v>
      </c>
      <c r="S51">
        <f t="shared" si="2"/>
        <v>75.277979999999999</v>
      </c>
    </row>
    <row r="52" spans="1:19" x14ac:dyDescent="0.35">
      <c r="A52" s="2">
        <v>90</v>
      </c>
      <c r="B52" t="s">
        <v>11</v>
      </c>
      <c r="C52" s="2">
        <v>2022</v>
      </c>
      <c r="D52" t="s">
        <v>12</v>
      </c>
      <c r="E52" s="2">
        <v>0.12410000000000002</v>
      </c>
      <c r="F52" s="2">
        <v>0.11821000000000001</v>
      </c>
      <c r="G52" s="2">
        <v>0</v>
      </c>
      <c r="H52" s="2">
        <v>0</v>
      </c>
      <c r="I52" s="2">
        <v>0.11821000000000001</v>
      </c>
      <c r="J52" s="2">
        <v>0</v>
      </c>
      <c r="K52" s="2">
        <v>0</v>
      </c>
      <c r="L52" s="2">
        <v>0.11915000000000001</v>
      </c>
      <c r="M52" s="2">
        <v>4.9500000000000004E-3</v>
      </c>
      <c r="N52" s="2">
        <v>4.9500000000000004E-3</v>
      </c>
      <c r="O52" s="6">
        <f t="shared" si="4"/>
        <v>0.87590000000000001</v>
      </c>
      <c r="P52" s="5">
        <f t="shared" si="3"/>
        <v>2.3028176644042405E-10</v>
      </c>
      <c r="Q52" s="5">
        <f t="shared" si="1"/>
        <v>3.0079999999999996E-2</v>
      </c>
      <c r="S52">
        <f t="shared" si="2"/>
        <v>78.831000000000003</v>
      </c>
    </row>
    <row r="53" spans="1:19" x14ac:dyDescent="0.35">
      <c r="A53" s="2">
        <v>91</v>
      </c>
      <c r="B53" t="s">
        <v>11</v>
      </c>
      <c r="C53" s="2">
        <v>2022</v>
      </c>
      <c r="D53" t="s">
        <v>12</v>
      </c>
      <c r="E53" s="2">
        <v>9.6860000000000002E-2</v>
      </c>
      <c r="F53" s="2">
        <v>9.2420000000000002E-2</v>
      </c>
      <c r="G53" s="2">
        <v>0</v>
      </c>
      <c r="H53" s="2">
        <v>0</v>
      </c>
      <c r="I53" s="2">
        <v>9.2420000000000002E-2</v>
      </c>
      <c r="J53" s="2">
        <v>0</v>
      </c>
      <c r="K53" s="2">
        <v>0</v>
      </c>
      <c r="L53" s="2">
        <v>9.3700000000000006E-2</v>
      </c>
      <c r="M53" s="2">
        <v>3.16E-3</v>
      </c>
      <c r="N53" s="2">
        <v>3.16E-3</v>
      </c>
      <c r="O53" s="6">
        <f t="shared" si="4"/>
        <v>0.90314000000000005</v>
      </c>
      <c r="P53" s="5">
        <f t="shared" si="3"/>
        <v>2.2305091897419473E-11</v>
      </c>
      <c r="Q53" s="5">
        <f t="shared" si="1"/>
        <v>2.7240000000000042E-2</v>
      </c>
      <c r="S53">
        <f t="shared" si="2"/>
        <v>82.18574000000001</v>
      </c>
    </row>
    <row r="54" spans="1:19" x14ac:dyDescent="0.35">
      <c r="A54" s="2">
        <v>92</v>
      </c>
      <c r="B54" t="s">
        <v>11</v>
      </c>
      <c r="C54" s="2">
        <v>2022</v>
      </c>
      <c r="D54" t="s">
        <v>12</v>
      </c>
      <c r="E54" s="2">
        <v>7.3580000000000007E-2</v>
      </c>
      <c r="F54" s="2">
        <v>6.9580000000000003E-2</v>
      </c>
      <c r="G54" s="2">
        <v>0</v>
      </c>
      <c r="H54" s="2">
        <v>0</v>
      </c>
      <c r="I54" s="2">
        <v>6.9580000000000003E-2</v>
      </c>
      <c r="J54" s="2">
        <v>0</v>
      </c>
      <c r="K54" s="2">
        <v>0</v>
      </c>
      <c r="L54" s="2">
        <v>7.0860000000000006E-2</v>
      </c>
      <c r="M54" s="2">
        <v>2.7200000000000002E-3</v>
      </c>
      <c r="N54" s="2">
        <v>2.7200000000000002E-3</v>
      </c>
      <c r="O54" s="6">
        <f t="shared" si="4"/>
        <v>0.92642000000000002</v>
      </c>
      <c r="P54" s="5">
        <f t="shared" si="3"/>
        <v>1.6412086618121251E-12</v>
      </c>
      <c r="Q54" s="5">
        <f t="shared" si="1"/>
        <v>2.3279999999999967E-2</v>
      </c>
      <c r="S54">
        <f t="shared" si="2"/>
        <v>85.230640000000008</v>
      </c>
    </row>
    <row r="55" spans="1:19" x14ac:dyDescent="0.35">
      <c r="A55" s="2">
        <v>93</v>
      </c>
      <c r="B55" t="s">
        <v>11</v>
      </c>
      <c r="C55" s="2">
        <v>2022</v>
      </c>
      <c r="D55" t="s">
        <v>12</v>
      </c>
      <c r="E55" s="2">
        <v>5.4670000000000003E-2</v>
      </c>
      <c r="F55" s="2">
        <v>5.1470000000000002E-2</v>
      </c>
      <c r="G55" s="2">
        <v>0</v>
      </c>
      <c r="H55" s="2">
        <v>0</v>
      </c>
      <c r="I55" s="2">
        <v>5.1470000000000002E-2</v>
      </c>
      <c r="J55" s="2">
        <v>0</v>
      </c>
      <c r="K55" s="2">
        <v>0</v>
      </c>
      <c r="L55" s="2">
        <v>5.2360000000000004E-2</v>
      </c>
      <c r="M55" s="2">
        <v>2.31E-3</v>
      </c>
      <c r="N55" s="2">
        <v>2.31E-3</v>
      </c>
      <c r="O55" s="6">
        <f t="shared" si="4"/>
        <v>0.94533</v>
      </c>
      <c r="P55" s="5">
        <f t="shared" si="3"/>
        <v>8.9724877541268877E-14</v>
      </c>
      <c r="Q55" s="5">
        <f t="shared" si="1"/>
        <v>1.8909999999999982E-2</v>
      </c>
      <c r="S55">
        <f t="shared" si="2"/>
        <v>87.915689999999998</v>
      </c>
    </row>
    <row r="56" spans="1:19" x14ac:dyDescent="0.35">
      <c r="A56" s="2">
        <v>94</v>
      </c>
      <c r="B56" t="s">
        <v>11</v>
      </c>
      <c r="C56" s="2">
        <v>2022</v>
      </c>
      <c r="D56" t="s">
        <v>12</v>
      </c>
      <c r="E56" s="2">
        <v>3.9030000000000002E-2</v>
      </c>
      <c r="F56" s="2">
        <v>3.7870000000000001E-2</v>
      </c>
      <c r="G56" s="2">
        <v>0</v>
      </c>
      <c r="H56" s="2">
        <v>0</v>
      </c>
      <c r="I56" s="2">
        <v>3.7870000000000001E-2</v>
      </c>
      <c r="J56" s="2">
        <v>0</v>
      </c>
      <c r="K56" s="2">
        <v>0</v>
      </c>
      <c r="L56" s="2">
        <v>3.8280000000000002E-2</v>
      </c>
      <c r="M56" s="2">
        <v>7.5000000000000002E-4</v>
      </c>
      <c r="N56" s="2">
        <v>7.5000000000000002E-4</v>
      </c>
      <c r="O56" s="6">
        <f t="shared" si="4"/>
        <v>0.96096999999999999</v>
      </c>
      <c r="P56" s="5">
        <f t="shared" si="3"/>
        <v>3.5019619704357244E-15</v>
      </c>
      <c r="Q56" s="5">
        <f t="shared" si="1"/>
        <v>1.5639999999999987E-2</v>
      </c>
      <c r="S56">
        <f t="shared" si="2"/>
        <v>90.331180000000003</v>
      </c>
    </row>
    <row r="57" spans="1:19" x14ac:dyDescent="0.35">
      <c r="A57" s="2">
        <v>95</v>
      </c>
      <c r="B57" t="s">
        <v>11</v>
      </c>
      <c r="C57" s="2">
        <v>2022</v>
      </c>
      <c r="D57" t="s">
        <v>12</v>
      </c>
      <c r="E57" s="2">
        <v>2.7070000000000004E-2</v>
      </c>
      <c r="F57" s="2">
        <v>2.6290000000000001E-2</v>
      </c>
      <c r="G57" s="2">
        <v>0</v>
      </c>
      <c r="H57" s="2">
        <v>0</v>
      </c>
      <c r="I57" s="2">
        <v>2.6290000000000001E-2</v>
      </c>
      <c r="J57" s="2">
        <v>0</v>
      </c>
      <c r="K57" s="2">
        <v>0</v>
      </c>
      <c r="L57" s="2">
        <v>2.6720000000000001E-2</v>
      </c>
      <c r="M57" s="2">
        <v>3.5000000000000005E-4</v>
      </c>
      <c r="N57" s="2">
        <v>3.5000000000000005E-4</v>
      </c>
      <c r="O57" s="6">
        <f t="shared" si="4"/>
        <v>0.97292999999999996</v>
      </c>
      <c r="P57" s="5">
        <f t="shared" si="3"/>
        <v>9.4798110539695074E-17</v>
      </c>
      <c r="Q57" s="5">
        <f t="shared" si="1"/>
        <v>1.1959999999999971E-2</v>
      </c>
      <c r="S57">
        <f t="shared" si="2"/>
        <v>92.428349999999995</v>
      </c>
    </row>
    <row r="58" spans="1:19" x14ac:dyDescent="0.35">
      <c r="A58" s="2">
        <v>96</v>
      </c>
      <c r="B58" t="s">
        <v>11</v>
      </c>
      <c r="C58" s="2">
        <v>2022</v>
      </c>
      <c r="D58" t="s">
        <v>12</v>
      </c>
      <c r="E58" s="2">
        <v>1.8860000000000002E-2</v>
      </c>
      <c r="F58" s="2">
        <v>1.8100000000000002E-2</v>
      </c>
      <c r="G58" s="2">
        <v>0</v>
      </c>
      <c r="H58" s="2">
        <v>0</v>
      </c>
      <c r="I58" s="2">
        <v>1.8100000000000002E-2</v>
      </c>
      <c r="J58" s="2">
        <v>0</v>
      </c>
      <c r="K58" s="2">
        <v>0</v>
      </c>
      <c r="L58" s="2">
        <v>1.8350000000000002E-2</v>
      </c>
      <c r="M58" s="2">
        <v>5.0000000000000001E-4</v>
      </c>
      <c r="N58" s="2">
        <v>5.0000000000000001E-4</v>
      </c>
      <c r="O58" s="6">
        <f t="shared" si="4"/>
        <v>0.98114000000000001</v>
      </c>
      <c r="P58" s="5">
        <f t="shared" si="3"/>
        <v>1.7878923647786491E-18</v>
      </c>
      <c r="Q58" s="5">
        <f t="shared" si="1"/>
        <v>8.2100000000000506E-3</v>
      </c>
      <c r="S58">
        <f t="shared" si="2"/>
        <v>94.189440000000005</v>
      </c>
    </row>
    <row r="59" spans="1:19" x14ac:dyDescent="0.35">
      <c r="A59" s="2">
        <v>97</v>
      </c>
      <c r="B59" t="s">
        <v>11</v>
      </c>
      <c r="C59" s="2">
        <v>2022</v>
      </c>
      <c r="D59" t="s">
        <v>12</v>
      </c>
      <c r="E59" s="2">
        <v>1.2220000000000002E-2</v>
      </c>
      <c r="F59" s="2">
        <v>1.149E-2</v>
      </c>
      <c r="G59" s="2">
        <v>0</v>
      </c>
      <c r="H59" s="2">
        <v>0</v>
      </c>
      <c r="I59" s="2">
        <v>1.149E-2</v>
      </c>
      <c r="J59" s="2">
        <v>0</v>
      </c>
      <c r="K59" s="2">
        <v>0</v>
      </c>
      <c r="L59" s="2">
        <v>1.179E-2</v>
      </c>
      <c r="M59" s="2">
        <v>4.3000000000000004E-4</v>
      </c>
      <c r="N59" s="2">
        <v>4.3000000000000004E-4</v>
      </c>
      <c r="O59" s="6">
        <f t="shared" si="4"/>
        <v>0.98777999999999999</v>
      </c>
      <c r="P59" s="5">
        <f t="shared" si="3"/>
        <v>2.1848044697595096E-20</v>
      </c>
      <c r="Q59" s="5">
        <f t="shared" si="1"/>
        <v>6.6399999999999793E-3</v>
      </c>
      <c r="S59">
        <f t="shared" si="2"/>
        <v>95.814660000000003</v>
      </c>
    </row>
    <row r="60" spans="1:19" x14ac:dyDescent="0.35">
      <c r="A60" s="2">
        <v>98</v>
      </c>
      <c r="B60" t="s">
        <v>11</v>
      </c>
      <c r="C60" s="2">
        <v>2022</v>
      </c>
      <c r="D60" t="s">
        <v>12</v>
      </c>
      <c r="E60" s="2">
        <v>7.4700000000000009E-3</v>
      </c>
      <c r="F60" s="2">
        <v>7.1800000000000006E-3</v>
      </c>
      <c r="G60" s="2">
        <v>0</v>
      </c>
      <c r="H60" s="2">
        <v>0</v>
      </c>
      <c r="I60" s="2">
        <v>7.1800000000000006E-3</v>
      </c>
      <c r="J60" s="2">
        <v>0</v>
      </c>
      <c r="K60" s="2">
        <v>0</v>
      </c>
      <c r="L60" s="2">
        <v>7.3300000000000006E-3</v>
      </c>
      <c r="M60" s="2">
        <v>1.5000000000000001E-4</v>
      </c>
      <c r="N60" s="2">
        <v>1.5000000000000001E-4</v>
      </c>
      <c r="O60" s="6">
        <f t="shared" si="4"/>
        <v>0.99253000000000002</v>
      </c>
      <c r="P60" s="5">
        <f t="shared" si="3"/>
        <v>1.632048938910354E-22</v>
      </c>
      <c r="Q60" s="5">
        <f t="shared" si="1"/>
        <v>4.750000000000032E-3</v>
      </c>
      <c r="S60">
        <f t="shared" si="2"/>
        <v>97.267939999999996</v>
      </c>
    </row>
    <row r="61" spans="1:19" x14ac:dyDescent="0.35">
      <c r="A61" s="2">
        <v>99</v>
      </c>
      <c r="B61" t="s">
        <v>11</v>
      </c>
      <c r="C61" s="2">
        <v>2022</v>
      </c>
      <c r="D61" t="s">
        <v>12</v>
      </c>
      <c r="E61" s="2">
        <v>4.5000000000000005E-3</v>
      </c>
      <c r="F61" s="2">
        <v>4.3700000000000006E-3</v>
      </c>
      <c r="G61" s="2">
        <v>0</v>
      </c>
      <c r="H61" s="2">
        <v>0</v>
      </c>
      <c r="I61" s="2">
        <v>4.3700000000000006E-3</v>
      </c>
      <c r="J61" s="2">
        <v>0</v>
      </c>
      <c r="K61" s="2">
        <v>0</v>
      </c>
      <c r="L61" s="2">
        <v>4.4400000000000004E-3</v>
      </c>
      <c r="M61" s="2">
        <v>7.0000000000000007E-5</v>
      </c>
      <c r="N61" s="2">
        <v>7.0000000000000007E-5</v>
      </c>
      <c r="O61" s="6">
        <f t="shared" si="4"/>
        <v>0.99550000000000005</v>
      </c>
      <c r="P61" s="5">
        <f t="shared" si="3"/>
        <v>7.3442202250965943E-25</v>
      </c>
      <c r="Q61" s="5">
        <f t="shared" si="1"/>
        <v>2.9700000000000282E-3</v>
      </c>
      <c r="S61">
        <f t="shared" si="2"/>
        <v>98.554500000000004</v>
      </c>
    </row>
    <row r="62" spans="1:19" x14ac:dyDescent="0.35">
      <c r="A62" s="2">
        <v>100</v>
      </c>
      <c r="B62" t="s">
        <v>11</v>
      </c>
      <c r="C62" s="2">
        <v>2022</v>
      </c>
      <c r="D62" t="s">
        <v>12</v>
      </c>
      <c r="E62" s="2">
        <v>2.8100000000000004E-3</v>
      </c>
      <c r="F62" s="2">
        <v>2.6400000000000004E-3</v>
      </c>
      <c r="G62" s="2">
        <v>0</v>
      </c>
      <c r="H62" s="2">
        <v>0</v>
      </c>
      <c r="I62" s="2">
        <v>2.6400000000000004E-3</v>
      </c>
      <c r="J62" s="2">
        <v>0</v>
      </c>
      <c r="K62" s="2">
        <v>0</v>
      </c>
      <c r="L62" s="2">
        <v>2.6400000000000004E-3</v>
      </c>
      <c r="M62" s="2">
        <v>1.7000000000000001E-4</v>
      </c>
      <c r="N62" s="2">
        <v>1.7000000000000001E-4</v>
      </c>
      <c r="O62" s="6">
        <f t="shared" si="4"/>
        <v>0.99719000000000002</v>
      </c>
      <c r="P62" s="5">
        <f t="shared" si="3"/>
        <v>2.0637258832521435E-27</v>
      </c>
      <c r="Q62" s="5">
        <f t="shared" si="1"/>
        <v>1.6899999999999693E-3</v>
      </c>
      <c r="S62">
        <f t="shared" si="2"/>
        <v>99.719000000000008</v>
      </c>
    </row>
    <row r="63" spans="1:19" x14ac:dyDescent="0.35">
      <c r="A63" s="2">
        <v>101</v>
      </c>
      <c r="B63" t="s">
        <v>11</v>
      </c>
      <c r="C63" s="2">
        <v>2022</v>
      </c>
      <c r="D63" t="s">
        <v>12</v>
      </c>
      <c r="E63" s="2">
        <v>1.6600000000000002E-3</v>
      </c>
      <c r="F63" s="2">
        <v>1.5700000000000002E-3</v>
      </c>
      <c r="G63" s="2">
        <v>0</v>
      </c>
      <c r="H63" s="2">
        <v>0</v>
      </c>
      <c r="I63" s="2">
        <v>1.5700000000000002E-3</v>
      </c>
      <c r="J63" s="2">
        <v>0</v>
      </c>
      <c r="K63" s="2">
        <v>0</v>
      </c>
      <c r="L63" s="2">
        <v>1.6600000000000002E-3</v>
      </c>
      <c r="M63" s="2">
        <v>0</v>
      </c>
      <c r="N63" s="2">
        <v>0</v>
      </c>
      <c r="O63" s="6">
        <f t="shared" si="4"/>
        <v>0.99834000000000001</v>
      </c>
      <c r="P63" s="5">
        <f t="shared" si="3"/>
        <v>3.4257849661985589E-30</v>
      </c>
      <c r="Q63" s="5">
        <f t="shared" si="1"/>
        <v>1.1499999999999844E-3</v>
      </c>
      <c r="S63">
        <f t="shared" si="2"/>
        <v>100.83234</v>
      </c>
    </row>
    <row r="64" spans="1:19" x14ac:dyDescent="0.35">
      <c r="A64" s="2">
        <v>102</v>
      </c>
      <c r="B64" t="s">
        <v>11</v>
      </c>
      <c r="C64" s="2">
        <v>2022</v>
      </c>
      <c r="D64" t="s">
        <v>12</v>
      </c>
      <c r="E64" s="2">
        <v>8.4000000000000003E-4</v>
      </c>
      <c r="F64" s="2">
        <v>8.1000000000000006E-4</v>
      </c>
      <c r="G64" s="2">
        <v>0</v>
      </c>
      <c r="H64" s="2">
        <v>0</v>
      </c>
      <c r="I64" s="2">
        <v>8.1000000000000006E-4</v>
      </c>
      <c r="J64" s="2">
        <v>0</v>
      </c>
      <c r="K64" s="2">
        <v>0</v>
      </c>
      <c r="L64" s="2">
        <v>8.4000000000000003E-4</v>
      </c>
      <c r="M64" s="2">
        <v>0</v>
      </c>
      <c r="N64" s="2">
        <v>0</v>
      </c>
      <c r="O64" s="6">
        <f t="shared" si="4"/>
        <v>0.99916000000000005</v>
      </c>
      <c r="P64" s="5">
        <f t="shared" si="3"/>
        <v>2.8776593716067895E-33</v>
      </c>
      <c r="Q64" s="5">
        <f t="shared" si="1"/>
        <v>8.2000000000004292E-4</v>
      </c>
      <c r="S64">
        <f t="shared" si="2"/>
        <v>101.91432</v>
      </c>
    </row>
    <row r="65" spans="1:19" x14ac:dyDescent="0.35">
      <c r="A65" s="2">
        <v>103</v>
      </c>
      <c r="B65" t="s">
        <v>11</v>
      </c>
      <c r="C65" s="2">
        <v>2022</v>
      </c>
      <c r="D65" t="s">
        <v>12</v>
      </c>
      <c r="E65" s="2">
        <v>3.3000000000000005E-4</v>
      </c>
      <c r="F65" s="2">
        <v>3.3000000000000005E-4</v>
      </c>
      <c r="G65" s="2">
        <v>0</v>
      </c>
      <c r="H65" s="2">
        <v>0</v>
      </c>
      <c r="I65" s="2">
        <v>3.3000000000000005E-4</v>
      </c>
      <c r="J65" s="2">
        <v>0</v>
      </c>
      <c r="K65" s="2">
        <v>0</v>
      </c>
      <c r="L65" s="2">
        <v>3.3000000000000005E-4</v>
      </c>
      <c r="M65" s="2">
        <v>0</v>
      </c>
      <c r="N65" s="2">
        <v>0</v>
      </c>
      <c r="O65" s="6">
        <f t="shared" si="4"/>
        <v>0.99966999999999995</v>
      </c>
      <c r="P65" s="5">
        <f t="shared" si="3"/>
        <v>9.4962759263024069E-37</v>
      </c>
      <c r="Q65" s="5">
        <f t="shared" si="1"/>
        <v>5.0999999999989942E-4</v>
      </c>
      <c r="S65">
        <f t="shared" si="2"/>
        <v>102.96601</v>
      </c>
    </row>
    <row r="66" spans="1:19" x14ac:dyDescent="0.35">
      <c r="A66" s="2">
        <v>104</v>
      </c>
      <c r="B66" t="s">
        <v>11</v>
      </c>
      <c r="C66" s="2">
        <v>2022</v>
      </c>
      <c r="D66" t="s">
        <v>12</v>
      </c>
      <c r="E66" s="2">
        <v>1.3000000000000002E-4</v>
      </c>
      <c r="F66" s="2">
        <v>1.3000000000000002E-4</v>
      </c>
      <c r="G66" s="2">
        <v>0</v>
      </c>
      <c r="H66" s="2">
        <v>0</v>
      </c>
      <c r="I66" s="2">
        <v>1.3000000000000002E-4</v>
      </c>
      <c r="J66" s="2">
        <v>0</v>
      </c>
      <c r="K66" s="2">
        <v>0</v>
      </c>
      <c r="L66" s="2">
        <v>1.3000000000000002E-4</v>
      </c>
      <c r="M66" s="2">
        <v>0</v>
      </c>
      <c r="N66" s="2">
        <v>0</v>
      </c>
      <c r="O66" s="6">
        <f t="shared" si="4"/>
        <v>0.99987000000000004</v>
      </c>
      <c r="P66" s="5">
        <f t="shared" si="3"/>
        <v>1.2345158704193131E-40</v>
      </c>
      <c r="Q66" s="5">
        <f t="shared" si="1"/>
        <v>2.00000000000089E-4</v>
      </c>
      <c r="S66">
        <f t="shared" si="2"/>
        <v>103.98648</v>
      </c>
    </row>
    <row r="67" spans="1:19" x14ac:dyDescent="0.35">
      <c r="A67" s="2">
        <v>105</v>
      </c>
      <c r="B67" t="s">
        <v>11</v>
      </c>
      <c r="C67" s="2">
        <v>2022</v>
      </c>
      <c r="D67" t="s">
        <v>12</v>
      </c>
      <c r="E67" s="2">
        <v>0</v>
      </c>
      <c r="F67" s="2">
        <v>0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6">
        <f t="shared" si="4"/>
        <v>1</v>
      </c>
      <c r="P67" s="5">
        <f t="shared" ref="P67:P130" si="5">IF(A67=40,1-O67,P66*E67)</f>
        <v>0</v>
      </c>
      <c r="Q67" s="5">
        <f t="shared" ref="Q67:Q130" si="6">IF(A67=40,O67,O67-O66)</f>
        <v>1.2999999999996348E-4</v>
      </c>
      <c r="S67">
        <f t="shared" ref="S67" si="7">O67*A67</f>
        <v>105</v>
      </c>
    </row>
    <row r="68" spans="1:19" x14ac:dyDescent="0.35">
      <c r="A68" s="2">
        <v>40</v>
      </c>
      <c r="B68" t="s">
        <v>11</v>
      </c>
      <c r="C68" s="2">
        <v>2022</v>
      </c>
      <c r="D68" t="s">
        <v>13</v>
      </c>
      <c r="E68" s="2">
        <v>0.99920000000000009</v>
      </c>
      <c r="F68" s="2">
        <v>0</v>
      </c>
      <c r="G68" s="2">
        <v>1.4440000000000001E-2</v>
      </c>
      <c r="H68" s="2">
        <v>0</v>
      </c>
      <c r="I68" s="2">
        <v>1.4440000000000001E-2</v>
      </c>
      <c r="J68" s="2">
        <v>0</v>
      </c>
      <c r="K68" s="2">
        <v>0</v>
      </c>
      <c r="L68" s="2">
        <v>7.8560000000000005E-2</v>
      </c>
      <c r="M68" s="2">
        <v>0.92065000000000008</v>
      </c>
      <c r="N68" s="2">
        <v>0.90497000000000005</v>
      </c>
      <c r="O68" s="6">
        <f t="shared" si="4"/>
        <v>7.9999999999991189E-4</v>
      </c>
      <c r="P68" s="5">
        <f t="shared" si="5"/>
        <v>0.99920000000000009</v>
      </c>
      <c r="Q68" s="5">
        <f t="shared" si="6"/>
        <v>7.9999999999991189E-4</v>
      </c>
    </row>
    <row r="69" spans="1:19" x14ac:dyDescent="0.35">
      <c r="A69" s="2">
        <v>41</v>
      </c>
      <c r="B69" t="s">
        <v>11</v>
      </c>
      <c r="C69" s="2">
        <v>2022</v>
      </c>
      <c r="D69" t="s">
        <v>13</v>
      </c>
      <c r="E69" s="2">
        <v>0.99809000000000003</v>
      </c>
      <c r="F69" s="2">
        <v>0</v>
      </c>
      <c r="G69" s="2">
        <v>1.3680000000000001E-2</v>
      </c>
      <c r="H69" s="2">
        <v>0</v>
      </c>
      <c r="I69" s="2">
        <v>1.3680000000000001E-2</v>
      </c>
      <c r="J69" s="2">
        <v>0</v>
      </c>
      <c r="K69" s="2">
        <v>0</v>
      </c>
      <c r="L69" s="2">
        <v>7.6760000000000009E-2</v>
      </c>
      <c r="M69" s="2">
        <v>0.92133000000000009</v>
      </c>
      <c r="N69" s="2">
        <v>0.90853000000000006</v>
      </c>
      <c r="O69" s="6">
        <f t="shared" si="4"/>
        <v>1.9099999999999673E-3</v>
      </c>
      <c r="P69" s="5">
        <f t="shared" si="5"/>
        <v>0.99729152800000009</v>
      </c>
      <c r="Q69" s="5">
        <f t="shared" si="6"/>
        <v>1.1100000000000554E-3</v>
      </c>
    </row>
    <row r="70" spans="1:19" x14ac:dyDescent="0.35">
      <c r="A70" s="2">
        <v>42</v>
      </c>
      <c r="B70" t="s">
        <v>11</v>
      </c>
      <c r="C70" s="2">
        <v>2022</v>
      </c>
      <c r="D70" t="s">
        <v>13</v>
      </c>
      <c r="E70" s="2">
        <v>0.99684000000000006</v>
      </c>
      <c r="F70" s="2">
        <v>0</v>
      </c>
      <c r="G70" s="2">
        <v>1.4930000000000001E-2</v>
      </c>
      <c r="H70" s="2">
        <v>0</v>
      </c>
      <c r="I70" s="2">
        <v>1.4930000000000001E-2</v>
      </c>
      <c r="J70" s="2">
        <v>0</v>
      </c>
      <c r="K70" s="2">
        <v>0</v>
      </c>
      <c r="L70" s="2">
        <v>7.707E-2</v>
      </c>
      <c r="M70" s="2">
        <v>0.91977000000000009</v>
      </c>
      <c r="N70" s="2">
        <v>0.90556000000000003</v>
      </c>
      <c r="O70" s="6">
        <f t="shared" si="4"/>
        <v>3.1599999999999406E-3</v>
      </c>
      <c r="P70" s="5">
        <f t="shared" si="5"/>
        <v>0.9941400867715201</v>
      </c>
      <c r="Q70" s="5">
        <f t="shared" si="6"/>
        <v>1.2499999999999734E-3</v>
      </c>
    </row>
    <row r="71" spans="1:19" x14ac:dyDescent="0.35">
      <c r="A71" s="2">
        <v>43</v>
      </c>
      <c r="B71" t="s">
        <v>11</v>
      </c>
      <c r="C71" s="2">
        <v>2022</v>
      </c>
      <c r="D71" t="s">
        <v>13</v>
      </c>
      <c r="E71" s="2">
        <v>0.99574000000000007</v>
      </c>
      <c r="F71" s="2">
        <v>0</v>
      </c>
      <c r="G71" s="2">
        <v>1.9480000000000001E-2</v>
      </c>
      <c r="H71" s="2">
        <v>0</v>
      </c>
      <c r="I71" s="2">
        <v>1.9480000000000001E-2</v>
      </c>
      <c r="J71" s="2">
        <v>0</v>
      </c>
      <c r="K71" s="2">
        <v>0</v>
      </c>
      <c r="L71" s="2">
        <v>7.783000000000001E-2</v>
      </c>
      <c r="M71" s="2">
        <v>0.91791000000000011</v>
      </c>
      <c r="N71" s="2">
        <v>0.90605000000000002</v>
      </c>
      <c r="O71" s="6">
        <f t="shared" si="4"/>
        <v>4.2599999999999305E-3</v>
      </c>
      <c r="P71" s="5">
        <f t="shared" si="5"/>
        <v>0.98990505000187345</v>
      </c>
      <c r="Q71" s="5">
        <f t="shared" si="6"/>
        <v>1.0999999999999899E-3</v>
      </c>
    </row>
    <row r="72" spans="1:19" x14ac:dyDescent="0.35">
      <c r="A72" s="2">
        <v>44</v>
      </c>
      <c r="B72" t="s">
        <v>11</v>
      </c>
      <c r="C72" s="2">
        <v>2022</v>
      </c>
      <c r="D72" t="s">
        <v>13</v>
      </c>
      <c r="E72" s="2">
        <v>0.99448000000000003</v>
      </c>
      <c r="F72" s="2">
        <v>0</v>
      </c>
      <c r="G72" s="2">
        <v>2.0030000000000003E-2</v>
      </c>
      <c r="H72" s="2">
        <v>0</v>
      </c>
      <c r="I72" s="2">
        <v>2.0030000000000003E-2</v>
      </c>
      <c r="J72" s="2">
        <v>0</v>
      </c>
      <c r="K72" s="2">
        <v>0</v>
      </c>
      <c r="L72" s="2">
        <v>7.8110000000000013E-2</v>
      </c>
      <c r="M72" s="2">
        <v>0.91637000000000013</v>
      </c>
      <c r="N72" s="2">
        <v>0.90307000000000004</v>
      </c>
      <c r="O72" s="6">
        <f t="shared" si="4"/>
        <v>5.5199999999999694E-3</v>
      </c>
      <c r="P72" s="5">
        <f t="shared" si="5"/>
        <v>0.98444077412586317</v>
      </c>
      <c r="Q72" s="5">
        <f t="shared" si="6"/>
        <v>1.2600000000000389E-3</v>
      </c>
    </row>
    <row r="73" spans="1:19" x14ac:dyDescent="0.35">
      <c r="A73" s="2">
        <v>45</v>
      </c>
      <c r="B73" t="s">
        <v>11</v>
      </c>
      <c r="C73" s="2">
        <v>2022</v>
      </c>
      <c r="D73" t="s">
        <v>13</v>
      </c>
      <c r="E73" s="2">
        <v>0.99303000000000008</v>
      </c>
      <c r="F73" s="2">
        <v>0</v>
      </c>
      <c r="G73" s="2">
        <v>2.3470000000000001E-2</v>
      </c>
      <c r="H73" s="2">
        <v>0</v>
      </c>
      <c r="I73" s="2">
        <v>2.3470000000000001E-2</v>
      </c>
      <c r="J73" s="2">
        <v>0</v>
      </c>
      <c r="K73" s="2">
        <v>0</v>
      </c>
      <c r="L73" s="2">
        <v>7.4540000000000009E-2</v>
      </c>
      <c r="M73" s="2">
        <v>0.91849000000000003</v>
      </c>
      <c r="N73" s="2">
        <v>0.90576000000000012</v>
      </c>
      <c r="O73" s="6">
        <f t="shared" si="4"/>
        <v>6.9699999999999207E-3</v>
      </c>
      <c r="P73" s="5">
        <f t="shared" si="5"/>
        <v>0.97757922193020597</v>
      </c>
      <c r="Q73" s="5">
        <f t="shared" si="6"/>
        <v>1.4499999999999513E-3</v>
      </c>
    </row>
    <row r="74" spans="1:19" x14ac:dyDescent="0.35">
      <c r="A74" s="2">
        <v>46</v>
      </c>
      <c r="B74" t="s">
        <v>11</v>
      </c>
      <c r="C74" s="2">
        <v>2022</v>
      </c>
      <c r="D74" t="s">
        <v>13</v>
      </c>
      <c r="E74" s="2">
        <v>0.99156000000000011</v>
      </c>
      <c r="F74" s="2">
        <v>0</v>
      </c>
      <c r="G74" s="2">
        <v>2.6170000000000002E-2</v>
      </c>
      <c r="H74" s="2">
        <v>0</v>
      </c>
      <c r="I74" s="2">
        <v>2.6170000000000002E-2</v>
      </c>
      <c r="J74" s="2">
        <v>0</v>
      </c>
      <c r="K74" s="2">
        <v>0</v>
      </c>
      <c r="L74" s="2">
        <v>7.7940000000000009E-2</v>
      </c>
      <c r="M74" s="2">
        <v>0.91363000000000005</v>
      </c>
      <c r="N74" s="2">
        <v>0.90114000000000005</v>
      </c>
      <c r="O74" s="6">
        <f t="shared" si="4"/>
        <v>8.439999999999892E-3</v>
      </c>
      <c r="P74" s="5">
        <f t="shared" si="5"/>
        <v>0.96932845329711514</v>
      </c>
      <c r="Q74" s="5">
        <f t="shared" si="6"/>
        <v>1.4699999999999713E-3</v>
      </c>
    </row>
    <row r="75" spans="1:19" x14ac:dyDescent="0.35">
      <c r="A75" s="2">
        <v>47</v>
      </c>
      <c r="B75" t="s">
        <v>11</v>
      </c>
      <c r="C75" s="2">
        <v>2022</v>
      </c>
      <c r="D75" t="s">
        <v>13</v>
      </c>
      <c r="E75" s="2">
        <v>0.98987000000000003</v>
      </c>
      <c r="F75" s="2">
        <v>0</v>
      </c>
      <c r="G75" s="2">
        <v>2.6240000000000003E-2</v>
      </c>
      <c r="H75" s="2">
        <v>0</v>
      </c>
      <c r="I75" s="2">
        <v>2.6240000000000003E-2</v>
      </c>
      <c r="J75" s="2">
        <v>0</v>
      </c>
      <c r="K75" s="2">
        <v>0</v>
      </c>
      <c r="L75" s="2">
        <v>7.7730000000000007E-2</v>
      </c>
      <c r="M75" s="2">
        <v>0.91214000000000006</v>
      </c>
      <c r="N75" s="2">
        <v>0.90059000000000011</v>
      </c>
      <c r="O75" s="6">
        <f t="shared" si="4"/>
        <v>1.0129999999999972E-2</v>
      </c>
      <c r="P75" s="5">
        <f t="shared" si="5"/>
        <v>0.95950915606521536</v>
      </c>
      <c r="Q75" s="5">
        <f t="shared" si="6"/>
        <v>1.6900000000000803E-3</v>
      </c>
    </row>
    <row r="76" spans="1:19" x14ac:dyDescent="0.35">
      <c r="A76" s="2">
        <v>48</v>
      </c>
      <c r="B76" t="s">
        <v>11</v>
      </c>
      <c r="C76" s="2">
        <v>2022</v>
      </c>
      <c r="D76" t="s">
        <v>13</v>
      </c>
      <c r="E76" s="2">
        <v>0.98792000000000013</v>
      </c>
      <c r="F76" s="2">
        <v>0</v>
      </c>
      <c r="G76" s="2">
        <v>3.0610000000000002E-2</v>
      </c>
      <c r="H76" s="2">
        <v>0</v>
      </c>
      <c r="I76" s="2">
        <v>3.0610000000000002E-2</v>
      </c>
      <c r="J76" s="2">
        <v>0</v>
      </c>
      <c r="K76" s="2">
        <v>0</v>
      </c>
      <c r="L76" s="2">
        <v>8.1670000000000006E-2</v>
      </c>
      <c r="M76" s="2">
        <v>0.90625000000000011</v>
      </c>
      <c r="N76" s="2">
        <v>0.89450000000000007</v>
      </c>
      <c r="O76" s="6">
        <f t="shared" si="4"/>
        <v>1.2079999999999869E-2</v>
      </c>
      <c r="P76" s="5">
        <f t="shared" si="5"/>
        <v>0.94791828545994772</v>
      </c>
      <c r="Q76" s="5">
        <f t="shared" si="6"/>
        <v>1.9499999999998963E-3</v>
      </c>
    </row>
    <row r="77" spans="1:19" x14ac:dyDescent="0.35">
      <c r="A77" s="2">
        <v>49</v>
      </c>
      <c r="B77" t="s">
        <v>11</v>
      </c>
      <c r="C77" s="2">
        <v>2022</v>
      </c>
      <c r="D77" t="s">
        <v>13</v>
      </c>
      <c r="E77" s="2">
        <v>0.98577000000000004</v>
      </c>
      <c r="F77" s="2">
        <v>0</v>
      </c>
      <c r="G77" s="2">
        <v>3.6770000000000004E-2</v>
      </c>
      <c r="H77" s="2">
        <v>0</v>
      </c>
      <c r="I77" s="2">
        <v>3.6770000000000004E-2</v>
      </c>
      <c r="J77" s="2">
        <v>0</v>
      </c>
      <c r="K77" s="2">
        <v>0</v>
      </c>
      <c r="L77" s="2">
        <v>8.6990000000000012E-2</v>
      </c>
      <c r="M77" s="2">
        <v>0.89878000000000002</v>
      </c>
      <c r="N77" s="2">
        <v>0.88731000000000004</v>
      </c>
      <c r="O77" s="6">
        <f>1-E77</f>
        <v>1.4229999999999965E-2</v>
      </c>
      <c r="P77" s="5">
        <f t="shared" si="5"/>
        <v>0.9344294082578527</v>
      </c>
      <c r="Q77" s="5">
        <f t="shared" si="6"/>
        <v>2.1500000000000963E-3</v>
      </c>
    </row>
    <row r="78" spans="1:19" x14ac:dyDescent="0.35">
      <c r="A78" s="2">
        <v>50</v>
      </c>
      <c r="B78" t="s">
        <v>11</v>
      </c>
      <c r="C78" s="2">
        <v>2022</v>
      </c>
      <c r="D78" t="s">
        <v>13</v>
      </c>
      <c r="E78" s="2">
        <v>0.98311000000000004</v>
      </c>
      <c r="F78" s="2">
        <v>0</v>
      </c>
      <c r="G78" s="2">
        <v>3.6610000000000004E-2</v>
      </c>
      <c r="H78" s="2">
        <v>0</v>
      </c>
      <c r="I78" s="2">
        <v>3.6610000000000004E-2</v>
      </c>
      <c r="J78" s="2">
        <v>0</v>
      </c>
      <c r="K78" s="2">
        <v>0</v>
      </c>
      <c r="L78" s="2">
        <v>8.653000000000001E-2</v>
      </c>
      <c r="M78" s="2">
        <v>0.89658000000000004</v>
      </c>
      <c r="N78" s="2">
        <v>0.88496000000000008</v>
      </c>
      <c r="O78" s="6">
        <f t="shared" ref="O78:O87" si="8">1-E78</f>
        <v>1.6889999999999961E-2</v>
      </c>
      <c r="P78" s="5">
        <f t="shared" si="5"/>
        <v>0.91864689555237755</v>
      </c>
      <c r="Q78" s="5">
        <f t="shared" si="6"/>
        <v>2.6599999999999957E-3</v>
      </c>
    </row>
    <row r="79" spans="1:19" x14ac:dyDescent="0.35">
      <c r="A79" s="2">
        <v>51</v>
      </c>
      <c r="B79" t="s">
        <v>11</v>
      </c>
      <c r="C79" s="2">
        <v>2022</v>
      </c>
      <c r="D79" t="s">
        <v>13</v>
      </c>
      <c r="E79" s="2">
        <v>0.98046000000000011</v>
      </c>
      <c r="F79" s="2">
        <v>0</v>
      </c>
      <c r="G79" s="2">
        <v>3.9220000000000005E-2</v>
      </c>
      <c r="H79" s="2">
        <v>0</v>
      </c>
      <c r="I79" s="2">
        <v>3.9220000000000005E-2</v>
      </c>
      <c r="J79" s="2">
        <v>0</v>
      </c>
      <c r="K79" s="2">
        <v>0</v>
      </c>
      <c r="L79" s="2">
        <v>9.036000000000001E-2</v>
      </c>
      <c r="M79" s="2">
        <v>0.89010000000000011</v>
      </c>
      <c r="N79" s="2">
        <v>0.87925000000000009</v>
      </c>
      <c r="O79" s="6">
        <f t="shared" si="8"/>
        <v>1.9539999999999891E-2</v>
      </c>
      <c r="P79" s="5">
        <f t="shared" si="5"/>
        <v>0.90069653521328419</v>
      </c>
      <c r="Q79" s="5">
        <f t="shared" si="6"/>
        <v>2.6499999999999302E-3</v>
      </c>
    </row>
    <row r="80" spans="1:19" x14ac:dyDescent="0.35">
      <c r="A80" s="2">
        <v>52</v>
      </c>
      <c r="B80" t="s">
        <v>11</v>
      </c>
      <c r="C80" s="2">
        <v>2022</v>
      </c>
      <c r="D80" t="s">
        <v>13</v>
      </c>
      <c r="E80" s="2">
        <v>0.97767000000000004</v>
      </c>
      <c r="F80" s="2">
        <v>0</v>
      </c>
      <c r="G80" s="2">
        <v>4.5180000000000005E-2</v>
      </c>
      <c r="H80" s="2">
        <v>0</v>
      </c>
      <c r="I80" s="2">
        <v>4.5180000000000005E-2</v>
      </c>
      <c r="J80" s="2">
        <v>0</v>
      </c>
      <c r="K80" s="2">
        <v>0</v>
      </c>
      <c r="L80" s="2">
        <v>9.5490000000000005E-2</v>
      </c>
      <c r="M80" s="2">
        <v>0.88219000000000003</v>
      </c>
      <c r="N80" s="2">
        <v>0.86967000000000005</v>
      </c>
      <c r="O80" s="6">
        <f t="shared" si="8"/>
        <v>2.2329999999999961E-2</v>
      </c>
      <c r="P80" s="5">
        <f t="shared" si="5"/>
        <v>0.8805839815819716</v>
      </c>
      <c r="Q80" s="5">
        <f t="shared" si="6"/>
        <v>2.7900000000000702E-3</v>
      </c>
    </row>
    <row r="81" spans="1:17" x14ac:dyDescent="0.35">
      <c r="A81" s="2">
        <v>53</v>
      </c>
      <c r="B81" t="s">
        <v>11</v>
      </c>
      <c r="C81" s="2">
        <v>2022</v>
      </c>
      <c r="D81" t="s">
        <v>13</v>
      </c>
      <c r="E81" s="2">
        <v>0.97428000000000003</v>
      </c>
      <c r="F81" s="2">
        <v>0</v>
      </c>
      <c r="G81" s="2">
        <v>4.9090000000000002E-2</v>
      </c>
      <c r="H81" s="2">
        <v>0</v>
      </c>
      <c r="I81" s="2">
        <v>4.9090000000000002E-2</v>
      </c>
      <c r="J81" s="2">
        <v>0</v>
      </c>
      <c r="K81" s="2">
        <v>0</v>
      </c>
      <c r="L81" s="2">
        <v>0.10181000000000001</v>
      </c>
      <c r="M81" s="2">
        <v>0.87247000000000008</v>
      </c>
      <c r="N81" s="2">
        <v>0.86005000000000009</v>
      </c>
      <c r="O81" s="6">
        <f t="shared" si="8"/>
        <v>2.5719999999999965E-2</v>
      </c>
      <c r="P81" s="5">
        <f t="shared" si="5"/>
        <v>0.85793536157568329</v>
      </c>
      <c r="Q81" s="5">
        <f t="shared" si="6"/>
        <v>3.3900000000000041E-3</v>
      </c>
    </row>
    <row r="82" spans="1:17" x14ac:dyDescent="0.35">
      <c r="A82" s="2">
        <v>54</v>
      </c>
      <c r="B82" t="s">
        <v>11</v>
      </c>
      <c r="C82" s="2">
        <v>2022</v>
      </c>
      <c r="D82" t="s">
        <v>13</v>
      </c>
      <c r="E82" s="2">
        <v>0.97074000000000005</v>
      </c>
      <c r="F82" s="2">
        <v>0</v>
      </c>
      <c r="G82" s="2">
        <v>5.5030000000000003E-2</v>
      </c>
      <c r="H82" s="2">
        <v>0</v>
      </c>
      <c r="I82" s="2">
        <v>5.5030000000000003E-2</v>
      </c>
      <c r="J82" s="2">
        <v>0</v>
      </c>
      <c r="K82" s="2">
        <v>0</v>
      </c>
      <c r="L82" s="2">
        <v>0.10450000000000001</v>
      </c>
      <c r="M82" s="2">
        <v>0.86624000000000012</v>
      </c>
      <c r="N82" s="2">
        <v>0.85594000000000003</v>
      </c>
      <c r="O82" s="6">
        <f t="shared" si="8"/>
        <v>2.9259999999999953E-2</v>
      </c>
      <c r="P82" s="5">
        <f t="shared" si="5"/>
        <v>0.83283217289597888</v>
      </c>
      <c r="Q82" s="5">
        <f t="shared" si="6"/>
        <v>3.5399999999999876E-3</v>
      </c>
    </row>
    <row r="83" spans="1:17" x14ac:dyDescent="0.35">
      <c r="A83" s="2">
        <v>55</v>
      </c>
      <c r="B83" t="s">
        <v>11</v>
      </c>
      <c r="C83" s="2">
        <v>2022</v>
      </c>
      <c r="D83" t="s">
        <v>13</v>
      </c>
      <c r="E83" s="2">
        <v>0.96698000000000006</v>
      </c>
      <c r="F83" s="2">
        <v>0</v>
      </c>
      <c r="G83" s="2">
        <v>5.3500000000000006E-2</v>
      </c>
      <c r="H83" s="2">
        <v>0</v>
      </c>
      <c r="I83" s="2">
        <v>5.3500000000000006E-2</v>
      </c>
      <c r="J83" s="2">
        <v>0</v>
      </c>
      <c r="K83" s="2">
        <v>0</v>
      </c>
      <c r="L83" s="2">
        <v>0.10587000000000001</v>
      </c>
      <c r="M83" s="2">
        <v>0.86111000000000004</v>
      </c>
      <c r="N83" s="2">
        <v>0.84962000000000004</v>
      </c>
      <c r="O83" s="6">
        <f t="shared" si="8"/>
        <v>3.3019999999999938E-2</v>
      </c>
      <c r="P83" s="5">
        <f t="shared" si="5"/>
        <v>0.80533205454695367</v>
      </c>
      <c r="Q83" s="5">
        <f t="shared" si="6"/>
        <v>3.7599999999999856E-3</v>
      </c>
    </row>
    <row r="84" spans="1:17" x14ac:dyDescent="0.35">
      <c r="A84" s="2">
        <v>56</v>
      </c>
      <c r="B84" t="s">
        <v>11</v>
      </c>
      <c r="C84" s="2">
        <v>2022</v>
      </c>
      <c r="D84" t="s">
        <v>13</v>
      </c>
      <c r="E84" s="2">
        <v>0.96277000000000013</v>
      </c>
      <c r="F84" s="2">
        <v>0</v>
      </c>
      <c r="G84" s="2">
        <v>5.7460000000000004E-2</v>
      </c>
      <c r="H84" s="2">
        <v>0</v>
      </c>
      <c r="I84" s="2">
        <v>5.7460000000000004E-2</v>
      </c>
      <c r="J84" s="2">
        <v>0</v>
      </c>
      <c r="K84" s="2">
        <v>0</v>
      </c>
      <c r="L84" s="2">
        <v>0.10706</v>
      </c>
      <c r="M84" s="2">
        <v>0.85571000000000008</v>
      </c>
      <c r="N84" s="2">
        <v>0.84319000000000011</v>
      </c>
      <c r="O84" s="6">
        <f t="shared" si="8"/>
        <v>3.7229999999999874E-2</v>
      </c>
      <c r="P84" s="5">
        <f t="shared" si="5"/>
        <v>0.77534954215617069</v>
      </c>
      <c r="Q84" s="5">
        <f t="shared" si="6"/>
        <v>4.209999999999936E-3</v>
      </c>
    </row>
    <row r="85" spans="1:17" x14ac:dyDescent="0.35">
      <c r="A85" s="2">
        <v>57</v>
      </c>
      <c r="B85" t="s">
        <v>11</v>
      </c>
      <c r="C85" s="2">
        <v>2022</v>
      </c>
      <c r="D85" t="s">
        <v>13</v>
      </c>
      <c r="E85" s="2">
        <v>0.9579700000000001</v>
      </c>
      <c r="F85" s="2">
        <v>0</v>
      </c>
      <c r="G85" s="2">
        <v>6.1050000000000007E-2</v>
      </c>
      <c r="H85" s="2">
        <v>0</v>
      </c>
      <c r="I85" s="2">
        <v>6.1050000000000007E-2</v>
      </c>
      <c r="J85" s="2">
        <v>0</v>
      </c>
      <c r="K85" s="2">
        <v>0</v>
      </c>
      <c r="L85" s="2">
        <v>0.11473000000000001</v>
      </c>
      <c r="M85" s="2">
        <v>0.84325000000000006</v>
      </c>
      <c r="N85" s="2">
        <v>0.83132000000000006</v>
      </c>
      <c r="O85" s="6">
        <f t="shared" si="8"/>
        <v>4.2029999999999901E-2</v>
      </c>
      <c r="P85" s="5">
        <f t="shared" si="5"/>
        <v>0.74276160089934695</v>
      </c>
      <c r="Q85" s="5">
        <f t="shared" si="6"/>
        <v>4.8000000000000265E-3</v>
      </c>
    </row>
    <row r="86" spans="1:17" x14ac:dyDescent="0.35">
      <c r="A86" s="2">
        <v>58</v>
      </c>
      <c r="B86" t="s">
        <v>11</v>
      </c>
      <c r="C86" s="2">
        <v>2022</v>
      </c>
      <c r="D86" t="s">
        <v>13</v>
      </c>
      <c r="E86" s="2">
        <v>0.95229000000000008</v>
      </c>
      <c r="F86" s="2">
        <v>0</v>
      </c>
      <c r="G86" s="2">
        <v>6.4600000000000005E-2</v>
      </c>
      <c r="H86" s="2">
        <v>0</v>
      </c>
      <c r="I86" s="2">
        <v>6.4600000000000005E-2</v>
      </c>
      <c r="J86" s="2">
        <v>0</v>
      </c>
      <c r="K86" s="2">
        <v>0</v>
      </c>
      <c r="L86" s="2">
        <v>0.11788000000000001</v>
      </c>
      <c r="M86" s="2">
        <v>0.8344100000000001</v>
      </c>
      <c r="N86" s="2">
        <v>0.82058000000000009</v>
      </c>
      <c r="O86" s="6">
        <f t="shared" si="8"/>
        <v>4.7709999999999919E-2</v>
      </c>
      <c r="P86" s="5">
        <f t="shared" si="5"/>
        <v>0.70732444492043922</v>
      </c>
      <c r="Q86" s="5">
        <f t="shared" si="6"/>
        <v>5.6800000000000184E-3</v>
      </c>
    </row>
    <row r="87" spans="1:17" x14ac:dyDescent="0.35">
      <c r="A87" s="2">
        <v>59</v>
      </c>
      <c r="B87" t="s">
        <v>11</v>
      </c>
      <c r="C87" s="2">
        <v>2022</v>
      </c>
      <c r="D87" t="s">
        <v>13</v>
      </c>
      <c r="E87" s="2">
        <v>0.94618000000000013</v>
      </c>
      <c r="F87" s="2">
        <v>0</v>
      </c>
      <c r="G87" s="2">
        <v>6.6390000000000005E-2</v>
      </c>
      <c r="H87" s="2">
        <v>0</v>
      </c>
      <c r="I87" s="2">
        <v>6.6390000000000005E-2</v>
      </c>
      <c r="J87" s="2">
        <v>0</v>
      </c>
      <c r="K87" s="2">
        <v>0</v>
      </c>
      <c r="L87" s="2">
        <v>0.12306000000000002</v>
      </c>
      <c r="M87" s="2">
        <v>0.82312000000000007</v>
      </c>
      <c r="N87" s="2">
        <v>0.80839000000000005</v>
      </c>
      <c r="O87" s="6">
        <f t="shared" si="8"/>
        <v>5.3819999999999868E-2</v>
      </c>
      <c r="P87" s="5">
        <f t="shared" si="5"/>
        <v>0.66925624329482125</v>
      </c>
      <c r="Q87" s="5">
        <f t="shared" si="6"/>
        <v>6.1099999999999488E-3</v>
      </c>
    </row>
    <row r="88" spans="1:17" x14ac:dyDescent="0.35">
      <c r="A88" s="2">
        <v>60</v>
      </c>
      <c r="B88" t="s">
        <v>11</v>
      </c>
      <c r="C88" s="2">
        <v>2022</v>
      </c>
      <c r="D88" t="s">
        <v>13</v>
      </c>
      <c r="E88" s="2">
        <v>0.93936000000000008</v>
      </c>
      <c r="F88" s="2">
        <v>0</v>
      </c>
      <c r="G88" s="2">
        <v>7.4880000000000002E-2</v>
      </c>
      <c r="H88" s="2">
        <v>0</v>
      </c>
      <c r="I88" s="2">
        <v>7.4880000000000002E-2</v>
      </c>
      <c r="J88" s="2">
        <v>0</v>
      </c>
      <c r="K88" s="2">
        <v>0</v>
      </c>
      <c r="L88" s="2">
        <v>0.13345000000000001</v>
      </c>
      <c r="M88" s="2">
        <v>0.80591000000000002</v>
      </c>
      <c r="N88" s="2">
        <v>0.79118000000000011</v>
      </c>
      <c r="O88" s="6">
        <f>1-E88</f>
        <v>6.0639999999999916E-2</v>
      </c>
      <c r="P88" s="5">
        <f t="shared" si="5"/>
        <v>0.62867254470142331</v>
      </c>
      <c r="Q88" s="5">
        <f t="shared" si="6"/>
        <v>6.8200000000000482E-3</v>
      </c>
    </row>
    <row r="89" spans="1:17" x14ac:dyDescent="0.35">
      <c r="A89" s="2">
        <v>61</v>
      </c>
      <c r="B89" t="s">
        <v>11</v>
      </c>
      <c r="C89" s="2">
        <v>2022</v>
      </c>
      <c r="D89" t="s">
        <v>13</v>
      </c>
      <c r="E89" s="2">
        <v>0.93146000000000007</v>
      </c>
      <c r="F89" s="2">
        <v>0</v>
      </c>
      <c r="G89" s="2">
        <v>7.9390000000000002E-2</v>
      </c>
      <c r="H89" s="2">
        <v>0</v>
      </c>
      <c r="I89" s="2">
        <v>9.9150000000000002E-2</v>
      </c>
      <c r="J89" s="2">
        <v>0</v>
      </c>
      <c r="K89" s="2">
        <v>1.9760000000000003E-2</v>
      </c>
      <c r="L89" s="2">
        <v>0.15594000000000002</v>
      </c>
      <c r="M89" s="2">
        <v>0.77553000000000005</v>
      </c>
      <c r="N89" s="2">
        <v>0.7617600000000001</v>
      </c>
      <c r="O89" s="6">
        <f t="shared" ref="O89:O152" si="9">1-E89</f>
        <v>6.8539999999999934E-2</v>
      </c>
      <c r="P89" s="5">
        <f t="shared" si="5"/>
        <v>0.58558332848758776</v>
      </c>
      <c r="Q89" s="5">
        <f t="shared" si="6"/>
        <v>7.9000000000000181E-3</v>
      </c>
    </row>
    <row r="90" spans="1:17" x14ac:dyDescent="0.35">
      <c r="A90" s="2">
        <v>62</v>
      </c>
      <c r="B90" t="s">
        <v>11</v>
      </c>
      <c r="C90" s="2">
        <v>2022</v>
      </c>
      <c r="D90" t="s">
        <v>13</v>
      </c>
      <c r="E90" s="2">
        <v>0.92323000000000011</v>
      </c>
      <c r="F90" s="2">
        <v>0</v>
      </c>
      <c r="G90" s="2">
        <v>7.7050000000000007E-2</v>
      </c>
      <c r="H90" s="2">
        <v>0</v>
      </c>
      <c r="I90" s="2">
        <v>0.12091</v>
      </c>
      <c r="J90" s="2">
        <v>0</v>
      </c>
      <c r="K90" s="2">
        <v>4.3860000000000003E-2</v>
      </c>
      <c r="L90" s="2">
        <v>0.17810000000000001</v>
      </c>
      <c r="M90" s="2">
        <v>0.74513000000000007</v>
      </c>
      <c r="N90" s="2">
        <v>0.72886000000000006</v>
      </c>
      <c r="O90" s="6">
        <f t="shared" si="9"/>
        <v>7.6769999999999894E-2</v>
      </c>
      <c r="P90" s="5">
        <f t="shared" si="5"/>
        <v>0.54062809635959574</v>
      </c>
      <c r="Q90" s="5">
        <f t="shared" si="6"/>
        <v>8.2299999999999596E-3</v>
      </c>
    </row>
    <row r="91" spans="1:17" x14ac:dyDescent="0.35">
      <c r="A91" s="2">
        <v>63</v>
      </c>
      <c r="B91" t="s">
        <v>11</v>
      </c>
      <c r="C91" s="2">
        <v>2022</v>
      </c>
      <c r="D91" t="s">
        <v>13</v>
      </c>
      <c r="E91" s="2">
        <v>0.91398000000000013</v>
      </c>
      <c r="F91" s="2">
        <v>0</v>
      </c>
      <c r="G91" s="2">
        <v>7.8850000000000003E-2</v>
      </c>
      <c r="H91" s="2">
        <v>1.085E-2</v>
      </c>
      <c r="I91" s="2">
        <v>0.14867000000000002</v>
      </c>
      <c r="J91" s="2">
        <v>0</v>
      </c>
      <c r="K91" s="2">
        <v>5.8970000000000002E-2</v>
      </c>
      <c r="L91" s="2">
        <v>0.20569000000000001</v>
      </c>
      <c r="M91" s="2">
        <v>0.70829000000000009</v>
      </c>
      <c r="N91" s="2">
        <v>0.69373000000000007</v>
      </c>
      <c r="O91" s="6">
        <f t="shared" si="9"/>
        <v>8.6019999999999874E-2</v>
      </c>
      <c r="P91" s="5">
        <f t="shared" si="5"/>
        <v>0.49412326751074337</v>
      </c>
      <c r="Q91" s="5">
        <f t="shared" si="6"/>
        <v>9.2499999999999805E-3</v>
      </c>
    </row>
    <row r="92" spans="1:17" x14ac:dyDescent="0.35">
      <c r="A92" s="2">
        <v>64</v>
      </c>
      <c r="B92" t="s">
        <v>11</v>
      </c>
      <c r="C92" s="2">
        <v>2022</v>
      </c>
      <c r="D92" t="s">
        <v>13</v>
      </c>
      <c r="E92" s="2">
        <v>0.90395000000000003</v>
      </c>
      <c r="F92" s="2">
        <v>0</v>
      </c>
      <c r="G92" s="2">
        <v>8.7320000000000009E-2</v>
      </c>
      <c r="H92" s="2">
        <v>7.109E-2</v>
      </c>
      <c r="I92" s="2">
        <v>0.25631000000000004</v>
      </c>
      <c r="J92" s="2">
        <v>4.2330000000000007E-2</v>
      </c>
      <c r="K92" s="2">
        <v>5.5570000000000001E-2</v>
      </c>
      <c r="L92" s="2">
        <v>0.3115</v>
      </c>
      <c r="M92" s="2">
        <v>0.59245000000000003</v>
      </c>
      <c r="N92" s="2">
        <v>0.57946000000000009</v>
      </c>
      <c r="O92" s="6">
        <f t="shared" si="9"/>
        <v>9.6049999999999969E-2</v>
      </c>
      <c r="P92" s="5">
        <f t="shared" si="5"/>
        <v>0.44666272766633647</v>
      </c>
      <c r="Q92" s="5">
        <f t="shared" si="6"/>
        <v>1.0030000000000094E-2</v>
      </c>
    </row>
    <row r="93" spans="1:17" x14ac:dyDescent="0.35">
      <c r="A93" s="2">
        <v>65</v>
      </c>
      <c r="B93" t="s">
        <v>11</v>
      </c>
      <c r="C93" s="2">
        <v>2022</v>
      </c>
      <c r="D93" t="s">
        <v>13</v>
      </c>
      <c r="E93" s="2">
        <v>0.89298000000000011</v>
      </c>
      <c r="F93" s="2">
        <v>0</v>
      </c>
      <c r="G93" s="2">
        <v>8.925000000000001E-2</v>
      </c>
      <c r="H93" s="2">
        <v>0.10730000000000001</v>
      </c>
      <c r="I93" s="2">
        <v>0.32249</v>
      </c>
      <c r="J93" s="2">
        <v>7.8830000000000011E-2</v>
      </c>
      <c r="K93" s="2">
        <v>4.7120000000000002E-2</v>
      </c>
      <c r="L93" s="2">
        <v>0.38262000000000002</v>
      </c>
      <c r="M93" s="2">
        <v>0.51036999999999999</v>
      </c>
      <c r="N93" s="2">
        <v>0.50047000000000008</v>
      </c>
      <c r="O93" s="6">
        <f t="shared" si="9"/>
        <v>0.10701999999999989</v>
      </c>
      <c r="P93" s="5">
        <f t="shared" si="5"/>
        <v>0.39886088255148516</v>
      </c>
      <c r="Q93" s="5">
        <f t="shared" si="6"/>
        <v>1.0969999999999924E-2</v>
      </c>
    </row>
    <row r="94" spans="1:17" x14ac:dyDescent="0.35">
      <c r="A94" s="2">
        <v>66</v>
      </c>
      <c r="B94" t="s">
        <v>11</v>
      </c>
      <c r="C94" s="2">
        <v>2022</v>
      </c>
      <c r="D94" t="s">
        <v>13</v>
      </c>
      <c r="E94" s="2">
        <v>0.87991000000000008</v>
      </c>
      <c r="F94" s="2">
        <v>0</v>
      </c>
      <c r="G94" s="2">
        <v>8.8970000000000007E-2</v>
      </c>
      <c r="H94" s="2">
        <v>0.16597000000000001</v>
      </c>
      <c r="I94" s="2">
        <v>0.36872000000000005</v>
      </c>
      <c r="J94" s="2">
        <v>7.7650000000000011E-2</v>
      </c>
      <c r="K94" s="2">
        <v>3.6120000000000006E-2</v>
      </c>
      <c r="L94" s="2">
        <v>0.43491000000000002</v>
      </c>
      <c r="M94" s="2">
        <v>0.44500000000000006</v>
      </c>
      <c r="N94" s="2">
        <v>0.43393000000000004</v>
      </c>
      <c r="O94" s="6">
        <f t="shared" si="9"/>
        <v>0.12008999999999992</v>
      </c>
      <c r="P94" s="5">
        <f t="shared" si="5"/>
        <v>0.35096167916587734</v>
      </c>
      <c r="Q94" s="5">
        <f t="shared" si="6"/>
        <v>1.3070000000000026E-2</v>
      </c>
    </row>
    <row r="95" spans="1:17" x14ac:dyDescent="0.35">
      <c r="A95" s="2">
        <v>67</v>
      </c>
      <c r="B95" t="s">
        <v>11</v>
      </c>
      <c r="C95" s="2">
        <v>2022</v>
      </c>
      <c r="D95" t="s">
        <v>13</v>
      </c>
      <c r="E95" s="2">
        <v>0.86595000000000011</v>
      </c>
      <c r="F95" s="2">
        <v>0.45715000000000006</v>
      </c>
      <c r="G95" s="2">
        <v>1.3030000000000002E-2</v>
      </c>
      <c r="H95" s="2">
        <v>4.1580000000000006E-2</v>
      </c>
      <c r="I95" s="2">
        <v>0.52056000000000002</v>
      </c>
      <c r="J95" s="2">
        <v>4.3E-3</v>
      </c>
      <c r="K95" s="2">
        <v>4.5000000000000005E-3</v>
      </c>
      <c r="L95" s="2">
        <v>0.53731000000000007</v>
      </c>
      <c r="M95" s="2">
        <v>0.32864000000000004</v>
      </c>
      <c r="N95" s="2">
        <v>0.32688</v>
      </c>
      <c r="O95" s="6">
        <f t="shared" si="9"/>
        <v>0.13404999999999989</v>
      </c>
      <c r="P95" s="5">
        <f t="shared" si="5"/>
        <v>0.30391526607369151</v>
      </c>
      <c r="Q95" s="5">
        <f t="shared" si="6"/>
        <v>1.3959999999999972E-2</v>
      </c>
    </row>
    <row r="96" spans="1:17" x14ac:dyDescent="0.35">
      <c r="A96" s="2">
        <v>68</v>
      </c>
      <c r="B96" t="s">
        <v>11</v>
      </c>
      <c r="C96" s="2">
        <v>2022</v>
      </c>
      <c r="D96" t="s">
        <v>13</v>
      </c>
      <c r="E96" s="2">
        <v>0.85143000000000002</v>
      </c>
      <c r="F96" s="2">
        <v>0.57948</v>
      </c>
      <c r="G96" s="2">
        <v>0</v>
      </c>
      <c r="H96" s="2">
        <v>0</v>
      </c>
      <c r="I96" s="2">
        <v>0.57948</v>
      </c>
      <c r="J96" s="2">
        <v>0</v>
      </c>
      <c r="K96" s="2">
        <v>0</v>
      </c>
      <c r="L96" s="2">
        <v>0.58576000000000006</v>
      </c>
      <c r="M96" s="2">
        <v>0.26567000000000002</v>
      </c>
      <c r="N96" s="2">
        <v>0.26567000000000002</v>
      </c>
      <c r="O96" s="6">
        <f t="shared" si="9"/>
        <v>0.14856999999999998</v>
      </c>
      <c r="P96" s="5">
        <f t="shared" si="5"/>
        <v>0.25876257499312316</v>
      </c>
      <c r="Q96" s="5">
        <f t="shared" si="6"/>
        <v>1.4520000000000088E-2</v>
      </c>
    </row>
    <row r="97" spans="1:17" x14ac:dyDescent="0.35">
      <c r="A97" s="2">
        <v>69</v>
      </c>
      <c r="B97" t="s">
        <v>11</v>
      </c>
      <c r="C97" s="2">
        <v>2022</v>
      </c>
      <c r="D97" t="s">
        <v>13</v>
      </c>
      <c r="E97" s="2">
        <v>0.83561000000000007</v>
      </c>
      <c r="F97" s="2">
        <v>0.6018</v>
      </c>
      <c r="G97" s="2">
        <v>0</v>
      </c>
      <c r="H97" s="2">
        <v>0</v>
      </c>
      <c r="I97" s="2">
        <v>0.6018</v>
      </c>
      <c r="J97" s="2">
        <v>0</v>
      </c>
      <c r="K97" s="2">
        <v>0</v>
      </c>
      <c r="L97" s="2">
        <v>0.60684000000000005</v>
      </c>
      <c r="M97" s="2">
        <v>0.22877000000000003</v>
      </c>
      <c r="N97" s="2">
        <v>0.22877000000000003</v>
      </c>
      <c r="O97" s="6">
        <f t="shared" si="9"/>
        <v>0.16438999999999993</v>
      </c>
      <c r="P97" s="5">
        <f t="shared" si="5"/>
        <v>0.21622459529000365</v>
      </c>
      <c r="Q97" s="5">
        <f t="shared" si="6"/>
        <v>1.5819999999999945E-2</v>
      </c>
    </row>
    <row r="98" spans="1:17" x14ac:dyDescent="0.35">
      <c r="A98" s="2">
        <v>70</v>
      </c>
      <c r="B98" t="s">
        <v>11</v>
      </c>
      <c r="C98" s="2">
        <v>2022</v>
      </c>
      <c r="D98" t="s">
        <v>13</v>
      </c>
      <c r="E98" s="2">
        <v>0.81806000000000012</v>
      </c>
      <c r="F98" s="2">
        <v>0.62441000000000002</v>
      </c>
      <c r="G98" s="2">
        <v>0</v>
      </c>
      <c r="H98" s="2">
        <v>0</v>
      </c>
      <c r="I98" s="2">
        <v>0.62441000000000002</v>
      </c>
      <c r="J98" s="2">
        <v>0</v>
      </c>
      <c r="K98" s="2">
        <v>0</v>
      </c>
      <c r="L98" s="2">
        <v>0.6277100000000001</v>
      </c>
      <c r="M98" s="2">
        <v>0.19035000000000002</v>
      </c>
      <c r="N98" s="2">
        <v>0.19035000000000002</v>
      </c>
      <c r="O98" s="6">
        <f t="shared" si="9"/>
        <v>0.18193999999999988</v>
      </c>
      <c r="P98" s="5">
        <f t="shared" si="5"/>
        <v>0.17688469242294041</v>
      </c>
      <c r="Q98" s="5">
        <f t="shared" si="6"/>
        <v>1.7549999999999955E-2</v>
      </c>
    </row>
    <row r="99" spans="1:17" x14ac:dyDescent="0.35">
      <c r="A99" s="2">
        <v>71</v>
      </c>
      <c r="B99" t="s">
        <v>11</v>
      </c>
      <c r="C99" s="2">
        <v>2022</v>
      </c>
      <c r="D99" t="s">
        <v>13</v>
      </c>
      <c r="E99" s="2">
        <v>0.79905000000000004</v>
      </c>
      <c r="F99" s="2">
        <v>0.62673000000000001</v>
      </c>
      <c r="G99" s="2">
        <v>0</v>
      </c>
      <c r="H99" s="2">
        <v>0</v>
      </c>
      <c r="I99" s="2">
        <v>0.62673000000000001</v>
      </c>
      <c r="J99" s="2">
        <v>0</v>
      </c>
      <c r="K99" s="2">
        <v>0</v>
      </c>
      <c r="L99" s="2">
        <v>0.62867000000000006</v>
      </c>
      <c r="M99" s="2">
        <v>0.17038</v>
      </c>
      <c r="N99" s="2">
        <v>0.17038</v>
      </c>
      <c r="O99" s="6">
        <f t="shared" si="9"/>
        <v>0.20094999999999996</v>
      </c>
      <c r="P99" s="5">
        <f t="shared" si="5"/>
        <v>0.14133971348055055</v>
      </c>
      <c r="Q99" s="5">
        <f t="shared" si="6"/>
        <v>1.9010000000000082E-2</v>
      </c>
    </row>
    <row r="100" spans="1:17" x14ac:dyDescent="0.35">
      <c r="A100" s="2">
        <v>72</v>
      </c>
      <c r="B100" t="s">
        <v>11</v>
      </c>
      <c r="C100" s="2">
        <v>2022</v>
      </c>
      <c r="D100" t="s">
        <v>13</v>
      </c>
      <c r="E100" s="2">
        <v>0.77945000000000009</v>
      </c>
      <c r="F100" s="2">
        <v>0.63260000000000005</v>
      </c>
      <c r="G100" s="2">
        <v>0</v>
      </c>
      <c r="H100" s="2">
        <v>0</v>
      </c>
      <c r="I100" s="2">
        <v>0.63260000000000005</v>
      </c>
      <c r="J100" s="2">
        <v>0</v>
      </c>
      <c r="K100" s="2">
        <v>0</v>
      </c>
      <c r="L100" s="2">
        <v>0.6343700000000001</v>
      </c>
      <c r="M100" s="2">
        <v>0.14507</v>
      </c>
      <c r="N100" s="2">
        <v>0.14507</v>
      </c>
      <c r="O100" s="6">
        <f t="shared" si="9"/>
        <v>0.22054999999999991</v>
      </c>
      <c r="P100" s="5">
        <f t="shared" si="5"/>
        <v>0.11016723967241514</v>
      </c>
      <c r="Q100" s="5">
        <f t="shared" si="6"/>
        <v>1.9599999999999951E-2</v>
      </c>
    </row>
    <row r="101" spans="1:17" x14ac:dyDescent="0.35">
      <c r="A101" s="2">
        <v>73</v>
      </c>
      <c r="B101" t="s">
        <v>11</v>
      </c>
      <c r="C101" s="2">
        <v>2022</v>
      </c>
      <c r="D101" t="s">
        <v>13</v>
      </c>
      <c r="E101" s="2">
        <v>0.7581500000000001</v>
      </c>
      <c r="F101" s="2">
        <v>0.62994000000000006</v>
      </c>
      <c r="G101" s="2">
        <v>0</v>
      </c>
      <c r="H101" s="2">
        <v>0</v>
      </c>
      <c r="I101" s="2">
        <v>0.62994000000000006</v>
      </c>
      <c r="J101" s="2">
        <v>0</v>
      </c>
      <c r="K101" s="2">
        <v>0</v>
      </c>
      <c r="L101" s="2">
        <v>0.63153000000000004</v>
      </c>
      <c r="M101" s="2">
        <v>0.12662000000000001</v>
      </c>
      <c r="N101" s="2">
        <v>0.12662000000000001</v>
      </c>
      <c r="O101" s="6">
        <f t="shared" si="9"/>
        <v>0.2418499999999999</v>
      </c>
      <c r="P101" s="5">
        <f t="shared" si="5"/>
        <v>8.3523292757641546E-2</v>
      </c>
      <c r="Q101" s="5">
        <f t="shared" si="6"/>
        <v>2.1299999999999986E-2</v>
      </c>
    </row>
    <row r="102" spans="1:17" x14ac:dyDescent="0.35">
      <c r="A102" s="2">
        <v>74</v>
      </c>
      <c r="B102" t="s">
        <v>11</v>
      </c>
      <c r="C102" s="2">
        <v>2022</v>
      </c>
      <c r="D102" t="s">
        <v>13</v>
      </c>
      <c r="E102" s="2">
        <v>0.73552000000000006</v>
      </c>
      <c r="F102" s="2">
        <v>0.61899000000000004</v>
      </c>
      <c r="G102" s="2">
        <v>0</v>
      </c>
      <c r="H102" s="2">
        <v>0</v>
      </c>
      <c r="I102" s="2">
        <v>0.61899000000000004</v>
      </c>
      <c r="J102" s="2">
        <v>0</v>
      </c>
      <c r="K102" s="2">
        <v>0</v>
      </c>
      <c r="L102" s="2">
        <v>0.61974000000000007</v>
      </c>
      <c r="M102" s="2">
        <v>0.11578000000000001</v>
      </c>
      <c r="N102" s="2">
        <v>0.11578000000000001</v>
      </c>
      <c r="O102" s="6">
        <f t="shared" si="9"/>
        <v>0.26447999999999994</v>
      </c>
      <c r="P102" s="5">
        <f t="shared" si="5"/>
        <v>6.1433052289100516E-2</v>
      </c>
      <c r="Q102" s="5">
        <f t="shared" si="6"/>
        <v>2.2630000000000039E-2</v>
      </c>
    </row>
    <row r="103" spans="1:17" x14ac:dyDescent="0.35">
      <c r="A103" s="2">
        <v>75</v>
      </c>
      <c r="B103" t="s">
        <v>11</v>
      </c>
      <c r="C103" s="2">
        <v>2022</v>
      </c>
      <c r="D103" t="s">
        <v>13</v>
      </c>
      <c r="E103" s="2">
        <v>0.71118000000000003</v>
      </c>
      <c r="F103" s="2">
        <v>0.61986000000000008</v>
      </c>
      <c r="G103" s="2">
        <v>0</v>
      </c>
      <c r="H103" s="2">
        <v>0</v>
      </c>
      <c r="I103" s="2">
        <v>0.61986000000000008</v>
      </c>
      <c r="J103" s="2">
        <v>0</v>
      </c>
      <c r="K103" s="2">
        <v>0</v>
      </c>
      <c r="L103" s="2">
        <v>0.62090000000000001</v>
      </c>
      <c r="M103" s="2">
        <v>9.0280000000000013E-2</v>
      </c>
      <c r="N103" s="2">
        <v>9.0280000000000013E-2</v>
      </c>
      <c r="O103" s="6">
        <f t="shared" si="9"/>
        <v>0.28881999999999997</v>
      </c>
      <c r="P103" s="5">
        <f t="shared" si="5"/>
        <v>4.3689958126962504E-2</v>
      </c>
      <c r="Q103" s="5">
        <f t="shared" si="6"/>
        <v>2.4340000000000028E-2</v>
      </c>
    </row>
    <row r="104" spans="1:17" x14ac:dyDescent="0.35">
      <c r="A104" s="2">
        <v>76</v>
      </c>
      <c r="B104" t="s">
        <v>11</v>
      </c>
      <c r="C104" s="2">
        <v>2022</v>
      </c>
      <c r="D104" t="s">
        <v>13</v>
      </c>
      <c r="E104" s="2">
        <v>0.68427000000000004</v>
      </c>
      <c r="F104" s="2">
        <v>0.60706000000000004</v>
      </c>
      <c r="G104" s="2">
        <v>0</v>
      </c>
      <c r="H104" s="2">
        <v>0</v>
      </c>
      <c r="I104" s="2">
        <v>0.60706000000000004</v>
      </c>
      <c r="J104" s="2">
        <v>0</v>
      </c>
      <c r="K104" s="2">
        <v>0</v>
      </c>
      <c r="L104" s="2">
        <v>0.60769000000000006</v>
      </c>
      <c r="M104" s="2">
        <v>7.6580000000000009E-2</v>
      </c>
      <c r="N104" s="2">
        <v>7.6580000000000009E-2</v>
      </c>
      <c r="O104" s="6">
        <f t="shared" si="9"/>
        <v>0.31572999999999996</v>
      </c>
      <c r="P104" s="5">
        <f t="shared" si="5"/>
        <v>2.9895727647536636E-2</v>
      </c>
      <c r="Q104" s="5">
        <f t="shared" si="6"/>
        <v>2.6909999999999989E-2</v>
      </c>
    </row>
    <row r="105" spans="1:17" x14ac:dyDescent="0.35">
      <c r="A105" s="2">
        <v>77</v>
      </c>
      <c r="B105" t="s">
        <v>11</v>
      </c>
      <c r="C105" s="2">
        <v>2022</v>
      </c>
      <c r="D105" t="s">
        <v>13</v>
      </c>
      <c r="E105" s="2">
        <v>0.65594000000000008</v>
      </c>
      <c r="F105" s="2">
        <v>0.58766000000000007</v>
      </c>
      <c r="G105" s="2">
        <v>0</v>
      </c>
      <c r="H105" s="2">
        <v>0</v>
      </c>
      <c r="I105" s="2">
        <v>0.58766000000000007</v>
      </c>
      <c r="J105" s="2">
        <v>0</v>
      </c>
      <c r="K105" s="2">
        <v>0</v>
      </c>
      <c r="L105" s="2">
        <v>0.58799000000000001</v>
      </c>
      <c r="M105" s="2">
        <v>6.795000000000001E-2</v>
      </c>
      <c r="N105" s="2">
        <v>6.795000000000001E-2</v>
      </c>
      <c r="O105" s="6">
        <f t="shared" si="9"/>
        <v>0.34405999999999992</v>
      </c>
      <c r="P105" s="5">
        <f t="shared" si="5"/>
        <v>1.9609803593125183E-2</v>
      </c>
      <c r="Q105" s="5">
        <f t="shared" si="6"/>
        <v>2.8329999999999966E-2</v>
      </c>
    </row>
    <row r="106" spans="1:17" x14ac:dyDescent="0.35">
      <c r="A106" s="2">
        <v>78</v>
      </c>
      <c r="B106" t="s">
        <v>11</v>
      </c>
      <c r="C106" s="2">
        <v>2022</v>
      </c>
      <c r="D106" t="s">
        <v>13</v>
      </c>
      <c r="E106" s="2">
        <v>0.62523000000000006</v>
      </c>
      <c r="F106" s="2">
        <v>0.57195000000000007</v>
      </c>
      <c r="G106" s="2">
        <v>0</v>
      </c>
      <c r="H106" s="2">
        <v>0</v>
      </c>
      <c r="I106" s="2">
        <v>0.57195000000000007</v>
      </c>
      <c r="J106" s="2">
        <v>0</v>
      </c>
      <c r="K106" s="2">
        <v>0</v>
      </c>
      <c r="L106" s="2">
        <v>0.57259000000000004</v>
      </c>
      <c r="M106" s="2">
        <v>5.2630000000000003E-2</v>
      </c>
      <c r="N106" s="2">
        <v>5.2630000000000003E-2</v>
      </c>
      <c r="O106" s="6">
        <f t="shared" si="9"/>
        <v>0.37476999999999994</v>
      </c>
      <c r="P106" s="5">
        <f t="shared" si="5"/>
        <v>1.2260637500529659E-2</v>
      </c>
      <c r="Q106" s="5">
        <f t="shared" si="6"/>
        <v>3.0710000000000015E-2</v>
      </c>
    </row>
    <row r="107" spans="1:17" x14ac:dyDescent="0.35">
      <c r="A107" s="2">
        <v>79</v>
      </c>
      <c r="B107" t="s">
        <v>11</v>
      </c>
      <c r="C107" s="2">
        <v>2022</v>
      </c>
      <c r="D107" t="s">
        <v>13</v>
      </c>
      <c r="E107" s="2">
        <v>0.59183000000000008</v>
      </c>
      <c r="F107" s="2">
        <v>0.54293000000000002</v>
      </c>
      <c r="G107" s="2">
        <v>0</v>
      </c>
      <c r="H107" s="2">
        <v>0</v>
      </c>
      <c r="I107" s="2">
        <v>0.54293000000000002</v>
      </c>
      <c r="J107" s="2">
        <v>0</v>
      </c>
      <c r="K107" s="2">
        <v>0</v>
      </c>
      <c r="L107" s="2">
        <v>0.54352</v>
      </c>
      <c r="M107" s="2">
        <v>4.8310000000000006E-2</v>
      </c>
      <c r="N107" s="2">
        <v>4.8310000000000006E-2</v>
      </c>
      <c r="O107" s="6">
        <f t="shared" si="9"/>
        <v>0.40816999999999992</v>
      </c>
      <c r="P107" s="5">
        <f t="shared" si="5"/>
        <v>7.2562130919384691E-3</v>
      </c>
      <c r="Q107" s="5">
        <f t="shared" si="6"/>
        <v>3.3399999999999985E-2</v>
      </c>
    </row>
    <row r="108" spans="1:17" x14ac:dyDescent="0.35">
      <c r="A108" s="2">
        <v>80</v>
      </c>
      <c r="B108" t="s">
        <v>11</v>
      </c>
      <c r="C108" s="2">
        <v>2022</v>
      </c>
      <c r="D108" t="s">
        <v>13</v>
      </c>
      <c r="E108" s="2">
        <v>0.55782000000000009</v>
      </c>
      <c r="F108" s="2">
        <v>0.51784000000000008</v>
      </c>
      <c r="G108" s="2">
        <v>0</v>
      </c>
      <c r="H108" s="2">
        <v>0</v>
      </c>
      <c r="I108" s="2">
        <v>0.51784000000000008</v>
      </c>
      <c r="J108" s="2">
        <v>0</v>
      </c>
      <c r="K108" s="2">
        <v>0</v>
      </c>
      <c r="L108" s="2">
        <v>0.51832</v>
      </c>
      <c r="M108" s="2">
        <v>3.95E-2</v>
      </c>
      <c r="N108" s="2">
        <v>3.95E-2</v>
      </c>
      <c r="O108" s="6">
        <f t="shared" si="9"/>
        <v>0.44217999999999991</v>
      </c>
      <c r="P108" s="5">
        <f t="shared" si="5"/>
        <v>4.0476607869451174E-3</v>
      </c>
      <c r="Q108" s="5">
        <f t="shared" si="6"/>
        <v>3.4009999999999985E-2</v>
      </c>
    </row>
    <row r="109" spans="1:17" x14ac:dyDescent="0.35">
      <c r="A109" s="2">
        <v>81</v>
      </c>
      <c r="B109" t="s">
        <v>11</v>
      </c>
      <c r="C109" s="2">
        <v>2022</v>
      </c>
      <c r="D109" t="s">
        <v>13</v>
      </c>
      <c r="E109" s="2">
        <v>0.52190000000000003</v>
      </c>
      <c r="F109" s="2">
        <v>0.48795000000000005</v>
      </c>
      <c r="G109" s="2">
        <v>0</v>
      </c>
      <c r="H109" s="2">
        <v>0</v>
      </c>
      <c r="I109" s="2">
        <v>0.48795000000000005</v>
      </c>
      <c r="J109" s="2">
        <v>0</v>
      </c>
      <c r="K109" s="2">
        <v>0</v>
      </c>
      <c r="L109" s="2">
        <v>0.48818000000000006</v>
      </c>
      <c r="M109" s="2">
        <v>3.372E-2</v>
      </c>
      <c r="N109" s="2">
        <v>3.372E-2</v>
      </c>
      <c r="O109" s="6">
        <f t="shared" si="9"/>
        <v>0.47809999999999997</v>
      </c>
      <c r="P109" s="5">
        <f t="shared" si="5"/>
        <v>2.1124741647066568E-3</v>
      </c>
      <c r="Q109" s="5">
        <f t="shared" si="6"/>
        <v>3.5920000000000063E-2</v>
      </c>
    </row>
    <row r="110" spans="1:17" x14ac:dyDescent="0.35">
      <c r="A110" s="2">
        <v>82</v>
      </c>
      <c r="B110" t="s">
        <v>11</v>
      </c>
      <c r="C110" s="2">
        <v>2022</v>
      </c>
      <c r="D110" t="s">
        <v>13</v>
      </c>
      <c r="E110" s="2">
        <v>0.48367000000000004</v>
      </c>
      <c r="F110" s="2">
        <v>0.45655000000000001</v>
      </c>
      <c r="G110" s="2">
        <v>0</v>
      </c>
      <c r="H110" s="2">
        <v>0</v>
      </c>
      <c r="I110" s="2">
        <v>0.45655000000000001</v>
      </c>
      <c r="J110" s="2">
        <v>0</v>
      </c>
      <c r="K110" s="2">
        <v>0</v>
      </c>
      <c r="L110" s="2">
        <v>0.45703000000000005</v>
      </c>
      <c r="M110" s="2">
        <v>2.664E-2</v>
      </c>
      <c r="N110" s="2">
        <v>2.664E-2</v>
      </c>
      <c r="O110" s="6">
        <f t="shared" si="9"/>
        <v>0.51632999999999996</v>
      </c>
      <c r="P110" s="5">
        <f t="shared" si="5"/>
        <v>1.0217403792436687E-3</v>
      </c>
      <c r="Q110" s="5">
        <f t="shared" si="6"/>
        <v>3.8229999999999986E-2</v>
      </c>
    </row>
    <row r="111" spans="1:17" x14ac:dyDescent="0.35">
      <c r="A111" s="2">
        <v>83</v>
      </c>
      <c r="B111" t="s">
        <v>11</v>
      </c>
      <c r="C111" s="2">
        <v>2022</v>
      </c>
      <c r="D111" t="s">
        <v>13</v>
      </c>
      <c r="E111" s="2">
        <v>0.44447000000000003</v>
      </c>
      <c r="F111" s="2">
        <v>0.42151000000000005</v>
      </c>
      <c r="G111" s="2">
        <v>0</v>
      </c>
      <c r="H111" s="2">
        <v>0</v>
      </c>
      <c r="I111" s="2">
        <v>0.42151000000000005</v>
      </c>
      <c r="J111" s="2">
        <v>0</v>
      </c>
      <c r="K111" s="2">
        <v>0</v>
      </c>
      <c r="L111" s="2">
        <v>0.42194000000000004</v>
      </c>
      <c r="M111" s="2">
        <v>2.2540000000000001E-2</v>
      </c>
      <c r="N111" s="2">
        <v>2.2540000000000001E-2</v>
      </c>
      <c r="O111" s="6">
        <f t="shared" si="9"/>
        <v>0.55552999999999997</v>
      </c>
      <c r="P111" s="5">
        <f t="shared" si="5"/>
        <v>4.5413294636243345E-4</v>
      </c>
      <c r="Q111" s="5">
        <f t="shared" si="6"/>
        <v>3.9200000000000013E-2</v>
      </c>
    </row>
    <row r="112" spans="1:17" x14ac:dyDescent="0.35">
      <c r="A112" s="2">
        <v>84</v>
      </c>
      <c r="B112" t="s">
        <v>11</v>
      </c>
      <c r="C112" s="2">
        <v>2022</v>
      </c>
      <c r="D112" t="s">
        <v>13</v>
      </c>
      <c r="E112" s="2">
        <v>0.40456000000000003</v>
      </c>
      <c r="F112" s="2">
        <v>0.38841000000000003</v>
      </c>
      <c r="G112" s="2">
        <v>0</v>
      </c>
      <c r="H112" s="2">
        <v>0</v>
      </c>
      <c r="I112" s="2">
        <v>0.38841000000000003</v>
      </c>
      <c r="J112" s="2">
        <v>0</v>
      </c>
      <c r="K112" s="2">
        <v>0</v>
      </c>
      <c r="L112" s="2">
        <v>0.38850000000000001</v>
      </c>
      <c r="M112" s="2">
        <v>1.6060000000000001E-2</v>
      </c>
      <c r="N112" s="2">
        <v>1.6060000000000001E-2</v>
      </c>
      <c r="O112" s="6">
        <f t="shared" si="9"/>
        <v>0.59543999999999997</v>
      </c>
      <c r="P112" s="5">
        <f t="shared" si="5"/>
        <v>1.8372402478038609E-4</v>
      </c>
      <c r="Q112" s="5">
        <f t="shared" si="6"/>
        <v>3.9910000000000001E-2</v>
      </c>
    </row>
    <row r="113" spans="1:17" x14ac:dyDescent="0.35">
      <c r="A113" s="2">
        <v>85</v>
      </c>
      <c r="B113" t="s">
        <v>11</v>
      </c>
      <c r="C113" s="2">
        <v>2022</v>
      </c>
      <c r="D113" t="s">
        <v>13</v>
      </c>
      <c r="E113" s="2">
        <v>0.36426000000000003</v>
      </c>
      <c r="F113" s="2">
        <v>0.35037000000000001</v>
      </c>
      <c r="G113" s="2">
        <v>0</v>
      </c>
      <c r="H113" s="2">
        <v>0</v>
      </c>
      <c r="I113" s="2">
        <v>0.35037000000000001</v>
      </c>
      <c r="J113" s="2">
        <v>0</v>
      </c>
      <c r="K113" s="2">
        <v>0</v>
      </c>
      <c r="L113" s="2">
        <v>0.35055000000000003</v>
      </c>
      <c r="M113" s="2">
        <v>1.3710000000000002E-2</v>
      </c>
      <c r="N113" s="2">
        <v>1.3710000000000002E-2</v>
      </c>
      <c r="O113" s="6">
        <f t="shared" si="9"/>
        <v>0.63573999999999997</v>
      </c>
      <c r="P113" s="5">
        <f t="shared" si="5"/>
        <v>6.6923313266503446E-5</v>
      </c>
      <c r="Q113" s="5">
        <f t="shared" si="6"/>
        <v>4.0300000000000002E-2</v>
      </c>
    </row>
    <row r="114" spans="1:17" x14ac:dyDescent="0.35">
      <c r="A114" s="2">
        <v>86</v>
      </c>
      <c r="B114" t="s">
        <v>11</v>
      </c>
      <c r="C114" s="2">
        <v>2022</v>
      </c>
      <c r="D114" t="s">
        <v>13</v>
      </c>
      <c r="E114" s="2">
        <v>0.32311000000000001</v>
      </c>
      <c r="F114" s="2">
        <v>0.31187000000000004</v>
      </c>
      <c r="G114" s="2">
        <v>0</v>
      </c>
      <c r="H114" s="2">
        <v>0</v>
      </c>
      <c r="I114" s="2">
        <v>0.31187000000000004</v>
      </c>
      <c r="J114" s="2">
        <v>0</v>
      </c>
      <c r="K114" s="2">
        <v>0</v>
      </c>
      <c r="L114" s="2">
        <v>0.31196000000000002</v>
      </c>
      <c r="M114" s="2">
        <v>1.115E-2</v>
      </c>
      <c r="N114" s="2">
        <v>1.115E-2</v>
      </c>
      <c r="O114" s="6">
        <f t="shared" si="9"/>
        <v>0.67688999999999999</v>
      </c>
      <c r="P114" s="5">
        <f t="shared" si="5"/>
        <v>2.1623591749539929E-5</v>
      </c>
      <c r="Q114" s="5">
        <f t="shared" si="6"/>
        <v>4.115000000000002E-2</v>
      </c>
    </row>
    <row r="115" spans="1:17" x14ac:dyDescent="0.35">
      <c r="A115" s="2">
        <v>87</v>
      </c>
      <c r="B115" t="s">
        <v>11</v>
      </c>
      <c r="C115" s="2">
        <v>2022</v>
      </c>
      <c r="D115" t="s">
        <v>13</v>
      </c>
      <c r="E115" s="2">
        <v>0.28216000000000002</v>
      </c>
      <c r="F115" s="2">
        <v>0.27400000000000002</v>
      </c>
      <c r="G115" s="2">
        <v>0</v>
      </c>
      <c r="H115" s="2">
        <v>0</v>
      </c>
      <c r="I115" s="2">
        <v>0.27400000000000002</v>
      </c>
      <c r="J115" s="2">
        <v>0</v>
      </c>
      <c r="K115" s="2">
        <v>0</v>
      </c>
      <c r="L115" s="2">
        <v>0.27410000000000001</v>
      </c>
      <c r="M115" s="2">
        <v>8.0600000000000012E-3</v>
      </c>
      <c r="N115" s="2">
        <v>8.0600000000000012E-3</v>
      </c>
      <c r="O115" s="6">
        <f t="shared" si="9"/>
        <v>0.71784000000000003</v>
      </c>
      <c r="P115" s="5">
        <f t="shared" si="5"/>
        <v>6.1013126480501872E-6</v>
      </c>
      <c r="Q115" s="5">
        <f t="shared" si="6"/>
        <v>4.0950000000000042E-2</v>
      </c>
    </row>
    <row r="116" spans="1:17" x14ac:dyDescent="0.35">
      <c r="A116" s="2">
        <v>88</v>
      </c>
      <c r="B116" t="s">
        <v>11</v>
      </c>
      <c r="C116" s="2">
        <v>2022</v>
      </c>
      <c r="D116" t="s">
        <v>13</v>
      </c>
      <c r="E116" s="2">
        <v>0.24112000000000003</v>
      </c>
      <c r="F116" s="2">
        <v>0.23483000000000001</v>
      </c>
      <c r="G116" s="2">
        <v>0</v>
      </c>
      <c r="H116" s="2">
        <v>0</v>
      </c>
      <c r="I116" s="2">
        <v>0.23483000000000001</v>
      </c>
      <c r="J116" s="2">
        <v>0</v>
      </c>
      <c r="K116" s="2">
        <v>0</v>
      </c>
      <c r="L116" s="2">
        <v>0.23494000000000001</v>
      </c>
      <c r="M116" s="2">
        <v>6.1900000000000002E-3</v>
      </c>
      <c r="N116" s="2">
        <v>6.1900000000000002E-3</v>
      </c>
      <c r="O116" s="6">
        <f t="shared" si="9"/>
        <v>0.75888</v>
      </c>
      <c r="P116" s="5">
        <f t="shared" si="5"/>
        <v>1.4711485056978614E-6</v>
      </c>
      <c r="Q116" s="5">
        <f t="shared" si="6"/>
        <v>4.1039999999999965E-2</v>
      </c>
    </row>
    <row r="117" spans="1:17" x14ac:dyDescent="0.35">
      <c r="A117" s="2">
        <v>89</v>
      </c>
      <c r="B117" t="s">
        <v>11</v>
      </c>
      <c r="C117" s="2">
        <v>2022</v>
      </c>
      <c r="D117" t="s">
        <v>13</v>
      </c>
      <c r="E117" s="2">
        <v>0.20132000000000003</v>
      </c>
      <c r="F117" s="2">
        <v>0.19716000000000003</v>
      </c>
      <c r="G117" s="2">
        <v>0</v>
      </c>
      <c r="H117" s="2">
        <v>0</v>
      </c>
      <c r="I117" s="2">
        <v>0.19716000000000003</v>
      </c>
      <c r="J117" s="2">
        <v>0</v>
      </c>
      <c r="K117" s="2">
        <v>0</v>
      </c>
      <c r="L117" s="2">
        <v>0.19716000000000003</v>
      </c>
      <c r="M117" s="2">
        <v>4.1600000000000005E-3</v>
      </c>
      <c r="N117" s="2">
        <v>4.1600000000000005E-3</v>
      </c>
      <c r="O117" s="6">
        <f t="shared" si="9"/>
        <v>0.79867999999999995</v>
      </c>
      <c r="P117" s="5">
        <f t="shared" si="5"/>
        <v>2.9617161716709348E-7</v>
      </c>
      <c r="Q117" s="5">
        <f t="shared" si="6"/>
        <v>3.9799999999999947E-2</v>
      </c>
    </row>
    <row r="118" spans="1:17" x14ac:dyDescent="0.35">
      <c r="A118" s="2">
        <v>90</v>
      </c>
      <c r="B118" t="s">
        <v>11</v>
      </c>
      <c r="C118" s="2">
        <v>2022</v>
      </c>
      <c r="D118" t="s">
        <v>13</v>
      </c>
      <c r="E118" s="2">
        <v>0.16464000000000001</v>
      </c>
      <c r="F118" s="2">
        <v>0.16105000000000003</v>
      </c>
      <c r="G118" s="2">
        <v>0</v>
      </c>
      <c r="H118" s="2">
        <v>0</v>
      </c>
      <c r="I118" s="2">
        <v>0.16105000000000003</v>
      </c>
      <c r="J118" s="2">
        <v>0</v>
      </c>
      <c r="K118" s="2">
        <v>0</v>
      </c>
      <c r="L118" s="2">
        <v>0.16105000000000003</v>
      </c>
      <c r="M118" s="2">
        <v>3.5900000000000003E-3</v>
      </c>
      <c r="N118" s="2">
        <v>3.5900000000000003E-3</v>
      </c>
      <c r="O118" s="6">
        <f t="shared" si="9"/>
        <v>0.83535999999999999</v>
      </c>
      <c r="P118" s="5">
        <f t="shared" si="5"/>
        <v>4.876169505039027E-8</v>
      </c>
      <c r="Q118" s="5">
        <f t="shared" si="6"/>
        <v>3.6680000000000046E-2</v>
      </c>
    </row>
    <row r="119" spans="1:17" x14ac:dyDescent="0.35">
      <c r="A119" s="2">
        <v>91</v>
      </c>
      <c r="B119" t="s">
        <v>11</v>
      </c>
      <c r="C119" s="2">
        <v>2022</v>
      </c>
      <c r="D119" t="s">
        <v>13</v>
      </c>
      <c r="E119" s="2">
        <v>0.13236000000000001</v>
      </c>
      <c r="F119" s="2">
        <v>0.12965000000000002</v>
      </c>
      <c r="G119" s="2">
        <v>0</v>
      </c>
      <c r="H119" s="2">
        <v>0</v>
      </c>
      <c r="I119" s="2">
        <v>0.12965000000000002</v>
      </c>
      <c r="J119" s="2">
        <v>0</v>
      </c>
      <c r="K119" s="2">
        <v>0</v>
      </c>
      <c r="L119" s="2">
        <v>0.12965000000000002</v>
      </c>
      <c r="M119" s="2">
        <v>2.7000000000000001E-3</v>
      </c>
      <c r="N119" s="2">
        <v>2.7000000000000001E-3</v>
      </c>
      <c r="O119" s="6">
        <f t="shared" si="9"/>
        <v>0.86763999999999997</v>
      </c>
      <c r="P119" s="5">
        <f t="shared" si="5"/>
        <v>6.4540979568696564E-9</v>
      </c>
      <c r="Q119" s="5">
        <f t="shared" si="6"/>
        <v>3.2279999999999975E-2</v>
      </c>
    </row>
    <row r="120" spans="1:17" x14ac:dyDescent="0.35">
      <c r="A120" s="2">
        <v>92</v>
      </c>
      <c r="B120" t="s">
        <v>11</v>
      </c>
      <c r="C120" s="2">
        <v>2022</v>
      </c>
      <c r="D120" t="s">
        <v>13</v>
      </c>
      <c r="E120" s="2">
        <v>0.10450000000000001</v>
      </c>
      <c r="F120" s="2">
        <v>0.10274000000000001</v>
      </c>
      <c r="G120" s="2">
        <v>0</v>
      </c>
      <c r="H120" s="2">
        <v>0</v>
      </c>
      <c r="I120" s="2">
        <v>0.10274000000000001</v>
      </c>
      <c r="J120" s="2">
        <v>0</v>
      </c>
      <c r="K120" s="2">
        <v>0</v>
      </c>
      <c r="L120" s="2">
        <v>0.10274000000000001</v>
      </c>
      <c r="M120" s="2">
        <v>1.7600000000000001E-3</v>
      </c>
      <c r="N120" s="2">
        <v>1.7600000000000001E-3</v>
      </c>
      <c r="O120" s="6">
        <f t="shared" si="9"/>
        <v>0.89549999999999996</v>
      </c>
      <c r="P120" s="5">
        <f t="shared" si="5"/>
        <v>6.7445323649287915E-10</v>
      </c>
      <c r="Q120" s="5">
        <f t="shared" si="6"/>
        <v>2.7859999999999996E-2</v>
      </c>
    </row>
    <row r="121" spans="1:17" x14ac:dyDescent="0.35">
      <c r="A121" s="2">
        <v>93</v>
      </c>
      <c r="B121" t="s">
        <v>11</v>
      </c>
      <c r="C121" s="2">
        <v>2022</v>
      </c>
      <c r="D121" t="s">
        <v>13</v>
      </c>
      <c r="E121" s="2">
        <v>7.8490000000000004E-2</v>
      </c>
      <c r="F121" s="2">
        <v>7.739E-2</v>
      </c>
      <c r="G121" s="2">
        <v>0</v>
      </c>
      <c r="H121" s="2">
        <v>0</v>
      </c>
      <c r="I121" s="2">
        <v>7.739E-2</v>
      </c>
      <c r="J121" s="2">
        <v>0</v>
      </c>
      <c r="K121" s="2">
        <v>0</v>
      </c>
      <c r="L121" s="2">
        <v>7.739E-2</v>
      </c>
      <c r="M121" s="2">
        <v>1.1000000000000001E-3</v>
      </c>
      <c r="N121" s="2">
        <v>1.1000000000000001E-3</v>
      </c>
      <c r="O121" s="6">
        <f t="shared" si="9"/>
        <v>0.92151000000000005</v>
      </c>
      <c r="P121" s="5">
        <f t="shared" si="5"/>
        <v>5.293783453232609E-11</v>
      </c>
      <c r="Q121" s="5">
        <f t="shared" si="6"/>
        <v>2.6010000000000089E-2</v>
      </c>
    </row>
    <row r="122" spans="1:17" x14ac:dyDescent="0.35">
      <c r="A122" s="2">
        <v>94</v>
      </c>
      <c r="B122" t="s">
        <v>11</v>
      </c>
      <c r="C122" s="2">
        <v>2022</v>
      </c>
      <c r="D122" t="s">
        <v>13</v>
      </c>
      <c r="E122" s="2">
        <v>5.6720000000000007E-2</v>
      </c>
      <c r="F122" s="2">
        <v>5.5840000000000008E-2</v>
      </c>
      <c r="G122" s="2">
        <v>0</v>
      </c>
      <c r="H122" s="2">
        <v>0</v>
      </c>
      <c r="I122" s="2">
        <v>5.5840000000000008E-2</v>
      </c>
      <c r="J122" s="2">
        <v>0</v>
      </c>
      <c r="K122" s="2">
        <v>0</v>
      </c>
      <c r="L122" s="2">
        <v>5.5840000000000008E-2</v>
      </c>
      <c r="M122" s="2">
        <v>8.8000000000000003E-4</v>
      </c>
      <c r="N122" s="2">
        <v>8.8000000000000003E-4</v>
      </c>
      <c r="O122" s="6">
        <f t="shared" si="9"/>
        <v>0.94328000000000001</v>
      </c>
      <c r="P122" s="5">
        <f t="shared" si="5"/>
        <v>3.0026339746735363E-12</v>
      </c>
      <c r="Q122" s="5">
        <f t="shared" si="6"/>
        <v>2.1769999999999956E-2</v>
      </c>
    </row>
    <row r="123" spans="1:17" x14ac:dyDescent="0.35">
      <c r="A123" s="2">
        <v>95</v>
      </c>
      <c r="B123" t="s">
        <v>11</v>
      </c>
      <c r="C123" s="2">
        <v>2022</v>
      </c>
      <c r="D123" t="s">
        <v>13</v>
      </c>
      <c r="E123" s="2">
        <v>4.0880000000000007E-2</v>
      </c>
      <c r="F123" s="2">
        <v>4.0230000000000002E-2</v>
      </c>
      <c r="G123" s="2">
        <v>0</v>
      </c>
      <c r="H123" s="2">
        <v>0</v>
      </c>
      <c r="I123" s="2">
        <v>4.0230000000000002E-2</v>
      </c>
      <c r="J123" s="2">
        <v>0</v>
      </c>
      <c r="K123" s="2">
        <v>0</v>
      </c>
      <c r="L123" s="2">
        <v>4.0230000000000002E-2</v>
      </c>
      <c r="M123" s="2">
        <v>6.5000000000000008E-4</v>
      </c>
      <c r="N123" s="2">
        <v>6.5000000000000008E-4</v>
      </c>
      <c r="O123" s="6">
        <f t="shared" si="9"/>
        <v>0.95911999999999997</v>
      </c>
      <c r="P123" s="5">
        <f t="shared" si="5"/>
        <v>1.2274767688465419E-13</v>
      </c>
      <c r="Q123" s="5">
        <f t="shared" si="6"/>
        <v>1.5839999999999965E-2</v>
      </c>
    </row>
    <row r="124" spans="1:17" x14ac:dyDescent="0.35">
      <c r="A124" s="2">
        <v>96</v>
      </c>
      <c r="B124" t="s">
        <v>11</v>
      </c>
      <c r="C124" s="2">
        <v>2022</v>
      </c>
      <c r="D124" t="s">
        <v>13</v>
      </c>
      <c r="E124" s="2">
        <v>2.7680000000000003E-2</v>
      </c>
      <c r="F124" s="2">
        <v>2.7680000000000003E-2</v>
      </c>
      <c r="G124" s="2">
        <v>0</v>
      </c>
      <c r="H124" s="2">
        <v>0</v>
      </c>
      <c r="I124" s="2">
        <v>2.7680000000000003E-2</v>
      </c>
      <c r="J124" s="2">
        <v>0</v>
      </c>
      <c r="K124" s="2">
        <v>0</v>
      </c>
      <c r="L124" s="2">
        <v>2.7680000000000003E-2</v>
      </c>
      <c r="M124" s="2">
        <v>0</v>
      </c>
      <c r="N124" s="2">
        <v>0</v>
      </c>
      <c r="O124" s="6">
        <f t="shared" si="9"/>
        <v>0.97231999999999996</v>
      </c>
      <c r="P124" s="5">
        <f t="shared" si="5"/>
        <v>3.3976556961672282E-15</v>
      </c>
      <c r="Q124" s="5">
        <f t="shared" si="6"/>
        <v>1.319999999999999E-2</v>
      </c>
    </row>
    <row r="125" spans="1:17" x14ac:dyDescent="0.35">
      <c r="A125" s="2">
        <v>97</v>
      </c>
      <c r="B125" t="s">
        <v>11</v>
      </c>
      <c r="C125" s="2">
        <v>2022</v>
      </c>
      <c r="D125" t="s">
        <v>13</v>
      </c>
      <c r="E125" s="2">
        <v>1.7430000000000001E-2</v>
      </c>
      <c r="F125" s="2">
        <v>1.686E-2</v>
      </c>
      <c r="G125" s="2">
        <v>0</v>
      </c>
      <c r="H125" s="2">
        <v>0</v>
      </c>
      <c r="I125" s="2">
        <v>1.686E-2</v>
      </c>
      <c r="J125" s="2">
        <v>0</v>
      </c>
      <c r="K125" s="2">
        <v>0</v>
      </c>
      <c r="L125" s="2">
        <v>1.686E-2</v>
      </c>
      <c r="M125" s="2">
        <v>5.7000000000000009E-4</v>
      </c>
      <c r="N125" s="2">
        <v>5.7000000000000009E-4</v>
      </c>
      <c r="O125" s="6">
        <f t="shared" si="9"/>
        <v>0.98256999999999994</v>
      </c>
      <c r="P125" s="5">
        <f t="shared" si="5"/>
        <v>5.9221138784194787E-17</v>
      </c>
      <c r="Q125" s="5">
        <f t="shared" si="6"/>
        <v>1.0249999999999981E-2</v>
      </c>
    </row>
    <row r="126" spans="1:17" x14ac:dyDescent="0.35">
      <c r="A126" s="2">
        <v>98</v>
      </c>
      <c r="B126" t="s">
        <v>11</v>
      </c>
      <c r="C126" s="2">
        <v>2022</v>
      </c>
      <c r="D126" t="s">
        <v>13</v>
      </c>
      <c r="E126" s="2">
        <v>1.1040000000000001E-2</v>
      </c>
      <c r="F126" s="2">
        <v>1.1040000000000001E-2</v>
      </c>
      <c r="G126" s="2">
        <v>0</v>
      </c>
      <c r="H126" s="2">
        <v>0</v>
      </c>
      <c r="I126" s="2">
        <v>1.1040000000000001E-2</v>
      </c>
      <c r="J126" s="2">
        <v>0</v>
      </c>
      <c r="K126" s="2">
        <v>0</v>
      </c>
      <c r="L126" s="2">
        <v>1.1040000000000001E-2</v>
      </c>
      <c r="M126" s="2">
        <v>0</v>
      </c>
      <c r="N126" s="2">
        <v>0</v>
      </c>
      <c r="O126" s="6">
        <f t="shared" si="9"/>
        <v>0.98895999999999995</v>
      </c>
      <c r="P126" s="5">
        <f t="shared" si="5"/>
        <v>6.5380137217751051E-19</v>
      </c>
      <c r="Q126" s="5">
        <f t="shared" si="6"/>
        <v>6.3900000000000068E-3</v>
      </c>
    </row>
    <row r="127" spans="1:17" x14ac:dyDescent="0.35">
      <c r="A127" s="2">
        <v>99</v>
      </c>
      <c r="B127" t="s">
        <v>11</v>
      </c>
      <c r="C127" s="2">
        <v>2022</v>
      </c>
      <c r="D127" t="s">
        <v>13</v>
      </c>
      <c r="E127" s="2">
        <v>7.320000000000001E-3</v>
      </c>
      <c r="F127" s="2">
        <v>7.320000000000001E-3</v>
      </c>
      <c r="G127" s="2">
        <v>0</v>
      </c>
      <c r="H127" s="2">
        <v>0</v>
      </c>
      <c r="I127" s="2">
        <v>7.320000000000001E-3</v>
      </c>
      <c r="J127" s="2">
        <v>0</v>
      </c>
      <c r="K127" s="2">
        <v>0</v>
      </c>
      <c r="L127" s="2">
        <v>7.320000000000001E-3</v>
      </c>
      <c r="M127" s="2">
        <v>0</v>
      </c>
      <c r="N127" s="2">
        <v>0</v>
      </c>
      <c r="O127" s="6">
        <f t="shared" si="9"/>
        <v>0.99268000000000001</v>
      </c>
      <c r="P127" s="5">
        <f t="shared" si="5"/>
        <v>4.7858260443393777E-21</v>
      </c>
      <c r="Q127" s="5">
        <f t="shared" si="6"/>
        <v>3.7200000000000566E-3</v>
      </c>
    </row>
    <row r="128" spans="1:17" x14ac:dyDescent="0.35">
      <c r="A128" s="2">
        <v>100</v>
      </c>
      <c r="B128" t="s">
        <v>11</v>
      </c>
      <c r="C128" s="2">
        <v>2022</v>
      </c>
      <c r="D128" t="s">
        <v>13</v>
      </c>
      <c r="E128" s="2">
        <v>4.5700000000000003E-3</v>
      </c>
      <c r="F128" s="2">
        <v>4.5700000000000003E-3</v>
      </c>
      <c r="G128" s="2">
        <v>0</v>
      </c>
      <c r="H128" s="2">
        <v>0</v>
      </c>
      <c r="I128" s="2">
        <v>4.5700000000000003E-3</v>
      </c>
      <c r="J128" s="2">
        <v>0</v>
      </c>
      <c r="K128" s="2">
        <v>0</v>
      </c>
      <c r="L128" s="2">
        <v>4.5700000000000003E-3</v>
      </c>
      <c r="M128" s="2">
        <v>0</v>
      </c>
      <c r="N128" s="2">
        <v>0</v>
      </c>
      <c r="O128" s="6">
        <f t="shared" si="9"/>
        <v>0.99543000000000004</v>
      </c>
      <c r="P128" s="5">
        <f t="shared" si="5"/>
        <v>2.1871225022630957E-23</v>
      </c>
      <c r="Q128" s="5">
        <f t="shared" si="6"/>
        <v>2.7500000000000302E-3</v>
      </c>
    </row>
    <row r="129" spans="1:17" x14ac:dyDescent="0.35">
      <c r="A129" s="2">
        <v>101</v>
      </c>
      <c r="B129" t="s">
        <v>11</v>
      </c>
      <c r="C129" s="2">
        <v>2022</v>
      </c>
      <c r="D129" t="s">
        <v>13</v>
      </c>
      <c r="E129" s="2">
        <v>2.0500000000000002E-3</v>
      </c>
      <c r="F129" s="2">
        <v>2.0500000000000002E-3</v>
      </c>
      <c r="G129" s="2">
        <v>0</v>
      </c>
      <c r="H129" s="2">
        <v>0</v>
      </c>
      <c r="I129" s="2">
        <v>2.0500000000000002E-3</v>
      </c>
      <c r="J129" s="2">
        <v>0</v>
      </c>
      <c r="K129" s="2">
        <v>0</v>
      </c>
      <c r="L129" s="2">
        <v>2.0500000000000002E-3</v>
      </c>
      <c r="M129" s="2">
        <v>0</v>
      </c>
      <c r="N129" s="2">
        <v>0</v>
      </c>
      <c r="O129" s="6">
        <f t="shared" si="9"/>
        <v>0.99795</v>
      </c>
      <c r="P129" s="5">
        <f t="shared" si="5"/>
        <v>4.4836011296393466E-26</v>
      </c>
      <c r="Q129" s="5">
        <f t="shared" si="6"/>
        <v>2.5199999999999667E-3</v>
      </c>
    </row>
    <row r="130" spans="1:17" x14ac:dyDescent="0.35">
      <c r="A130" s="2">
        <v>102</v>
      </c>
      <c r="B130" t="s">
        <v>11</v>
      </c>
      <c r="C130" s="2">
        <v>2022</v>
      </c>
      <c r="D130" t="s">
        <v>13</v>
      </c>
      <c r="E130" s="2">
        <v>1.0400000000000001E-3</v>
      </c>
      <c r="F130" s="2">
        <v>9.8999999999999999E-4</v>
      </c>
      <c r="G130" s="2">
        <v>0</v>
      </c>
      <c r="H130" s="2">
        <v>0</v>
      </c>
      <c r="I130" s="2">
        <v>9.8999999999999999E-4</v>
      </c>
      <c r="J130" s="2">
        <v>0</v>
      </c>
      <c r="K130" s="2">
        <v>0</v>
      </c>
      <c r="L130" s="2">
        <v>1.0400000000000001E-3</v>
      </c>
      <c r="M130" s="2">
        <v>0</v>
      </c>
      <c r="N130" s="2">
        <v>0</v>
      </c>
      <c r="O130" s="6">
        <f t="shared" si="9"/>
        <v>0.99895999999999996</v>
      </c>
      <c r="P130" s="5">
        <f t="shared" si="5"/>
        <v>4.6629451748249213E-29</v>
      </c>
      <c r="Q130" s="5">
        <f t="shared" si="6"/>
        <v>1.0099999999999554E-3</v>
      </c>
    </row>
    <row r="131" spans="1:17" x14ac:dyDescent="0.35">
      <c r="A131" s="2">
        <v>103</v>
      </c>
      <c r="B131" t="s">
        <v>11</v>
      </c>
      <c r="C131" s="2">
        <v>2022</v>
      </c>
      <c r="D131" t="s">
        <v>13</v>
      </c>
      <c r="E131" s="2">
        <v>4.1000000000000005E-4</v>
      </c>
      <c r="F131" s="2">
        <v>4.1000000000000005E-4</v>
      </c>
      <c r="G131" s="2">
        <v>0</v>
      </c>
      <c r="H131" s="2">
        <v>0</v>
      </c>
      <c r="I131" s="2">
        <v>4.1000000000000005E-4</v>
      </c>
      <c r="J131" s="2">
        <v>0</v>
      </c>
      <c r="K131" s="2">
        <v>0</v>
      </c>
      <c r="L131" s="2">
        <v>4.1000000000000005E-4</v>
      </c>
      <c r="M131" s="2">
        <v>0</v>
      </c>
      <c r="N131" s="2">
        <v>0</v>
      </c>
      <c r="O131" s="6">
        <f t="shared" si="9"/>
        <v>0.99958999999999998</v>
      </c>
      <c r="P131" s="5">
        <f t="shared" ref="P131:P194" si="10">IF(A131=40,1-O131,P130*E131)</f>
        <v>1.9118075216782179E-32</v>
      </c>
      <c r="Q131" s="5">
        <f t="shared" ref="Q131:Q194" si="11">IF(A131=40,O131,O131-O130)</f>
        <v>6.3000000000001943E-4</v>
      </c>
    </row>
    <row r="132" spans="1:17" x14ac:dyDescent="0.35">
      <c r="A132" s="2">
        <v>104</v>
      </c>
      <c r="B132" t="s">
        <v>11</v>
      </c>
      <c r="C132" s="2">
        <v>2022</v>
      </c>
      <c r="D132" t="s">
        <v>13</v>
      </c>
      <c r="E132" s="2">
        <v>1.6000000000000001E-4</v>
      </c>
      <c r="F132" s="2">
        <v>1.6000000000000001E-4</v>
      </c>
      <c r="G132" s="2">
        <v>0</v>
      </c>
      <c r="H132" s="2">
        <v>0</v>
      </c>
      <c r="I132" s="2">
        <v>1.6000000000000001E-4</v>
      </c>
      <c r="J132" s="2">
        <v>0</v>
      </c>
      <c r="K132" s="2">
        <v>0</v>
      </c>
      <c r="L132" s="2">
        <v>1.6000000000000001E-4</v>
      </c>
      <c r="M132" s="2">
        <v>0</v>
      </c>
      <c r="N132" s="2">
        <v>0</v>
      </c>
      <c r="O132" s="6">
        <f t="shared" si="9"/>
        <v>0.99983999999999995</v>
      </c>
      <c r="P132" s="5">
        <f t="shared" si="10"/>
        <v>3.0588920346851493E-36</v>
      </c>
      <c r="Q132" s="5">
        <f t="shared" si="11"/>
        <v>2.4999999999997247E-4</v>
      </c>
    </row>
    <row r="133" spans="1:17" x14ac:dyDescent="0.35">
      <c r="A133" s="2">
        <v>105</v>
      </c>
      <c r="B133" t="s">
        <v>11</v>
      </c>
      <c r="C133" s="2">
        <v>2022</v>
      </c>
      <c r="D133" t="s">
        <v>13</v>
      </c>
      <c r="E133" s="2">
        <v>0</v>
      </c>
      <c r="F133" s="2">
        <v>0</v>
      </c>
      <c r="G133" s="2">
        <v>0</v>
      </c>
      <c r="H133" s="2">
        <v>0</v>
      </c>
      <c r="I133" s="2">
        <v>0</v>
      </c>
      <c r="J133" s="2">
        <v>0</v>
      </c>
      <c r="K133" s="2">
        <v>0</v>
      </c>
      <c r="L133" s="2">
        <v>0</v>
      </c>
      <c r="M133" s="2">
        <v>0</v>
      </c>
      <c r="N133" s="2">
        <v>0</v>
      </c>
      <c r="O133" s="6">
        <f t="shared" si="9"/>
        <v>1</v>
      </c>
      <c r="P133" s="5">
        <f t="shared" si="10"/>
        <v>0</v>
      </c>
      <c r="Q133" s="5">
        <f t="shared" si="11"/>
        <v>1.6000000000004899E-4</v>
      </c>
    </row>
    <row r="134" spans="1:17" x14ac:dyDescent="0.35">
      <c r="A134" s="2">
        <v>40</v>
      </c>
      <c r="B134" t="s">
        <v>11</v>
      </c>
      <c r="C134" s="2">
        <v>2022</v>
      </c>
      <c r="D134" t="s">
        <v>14</v>
      </c>
      <c r="E134" s="2">
        <v>0.99974000000000007</v>
      </c>
      <c r="F134" s="2">
        <v>0</v>
      </c>
      <c r="G134" s="2">
        <v>4.7400000000000003E-3</v>
      </c>
      <c r="H134" s="2">
        <v>0</v>
      </c>
      <c r="I134" s="2">
        <v>4.7400000000000003E-3</v>
      </c>
      <c r="J134" s="2">
        <v>0</v>
      </c>
      <c r="K134" s="2">
        <v>0</v>
      </c>
      <c r="L134" s="2">
        <v>6.4360000000000001E-2</v>
      </c>
      <c r="M134" s="2">
        <v>0.9353800000000001</v>
      </c>
      <c r="N134" s="2">
        <v>0.9188400000000001</v>
      </c>
      <c r="O134" s="3">
        <f t="shared" si="9"/>
        <v>2.5999999999992696E-4</v>
      </c>
      <c r="P134" s="5">
        <f t="shared" si="10"/>
        <v>0.99974000000000007</v>
      </c>
      <c r="Q134" s="5">
        <f t="shared" si="11"/>
        <v>2.5999999999992696E-4</v>
      </c>
    </row>
    <row r="135" spans="1:17" x14ac:dyDescent="0.35">
      <c r="A135" s="2">
        <v>41</v>
      </c>
      <c r="B135" t="s">
        <v>11</v>
      </c>
      <c r="C135" s="2">
        <v>2022</v>
      </c>
      <c r="D135" t="s">
        <v>14</v>
      </c>
      <c r="E135" s="2">
        <v>0.99938000000000005</v>
      </c>
      <c r="F135" s="2">
        <v>0</v>
      </c>
      <c r="G135" s="2">
        <v>5.3300000000000005E-3</v>
      </c>
      <c r="H135" s="2">
        <v>0</v>
      </c>
      <c r="I135" s="2">
        <v>5.3300000000000005E-3</v>
      </c>
      <c r="J135" s="2">
        <v>0</v>
      </c>
      <c r="K135" s="2">
        <v>0</v>
      </c>
      <c r="L135" s="2">
        <v>6.0860000000000004E-2</v>
      </c>
      <c r="M135" s="2">
        <v>0.93852000000000013</v>
      </c>
      <c r="N135" s="2">
        <v>0.92188000000000003</v>
      </c>
      <c r="O135" s="3">
        <f t="shared" si="9"/>
        <v>6.1999999999995392E-4</v>
      </c>
      <c r="P135" s="5">
        <f t="shared" si="10"/>
        <v>0.99912016120000013</v>
      </c>
      <c r="Q135" s="5">
        <f t="shared" si="11"/>
        <v>3.6000000000002697E-4</v>
      </c>
    </row>
    <row r="136" spans="1:17" x14ac:dyDescent="0.35">
      <c r="A136" s="2">
        <v>42</v>
      </c>
      <c r="B136" t="s">
        <v>11</v>
      </c>
      <c r="C136" s="2">
        <v>2022</v>
      </c>
      <c r="D136" t="s">
        <v>14</v>
      </c>
      <c r="E136" s="2">
        <v>0.99887000000000004</v>
      </c>
      <c r="F136" s="2">
        <v>0</v>
      </c>
      <c r="G136" s="2">
        <v>4.9900000000000005E-3</v>
      </c>
      <c r="H136" s="2">
        <v>0</v>
      </c>
      <c r="I136" s="2">
        <v>4.9900000000000005E-3</v>
      </c>
      <c r="J136" s="2">
        <v>0</v>
      </c>
      <c r="K136" s="2">
        <v>0</v>
      </c>
      <c r="L136" s="2">
        <v>5.9690000000000007E-2</v>
      </c>
      <c r="M136" s="2">
        <v>0.93918000000000013</v>
      </c>
      <c r="N136" s="2">
        <v>0.92158000000000007</v>
      </c>
      <c r="O136" s="3">
        <f t="shared" si="9"/>
        <v>1.1299999999999644E-3</v>
      </c>
      <c r="P136" s="5">
        <f t="shared" si="10"/>
        <v>0.99799115541784422</v>
      </c>
      <c r="Q136" s="5">
        <f t="shared" si="11"/>
        <v>5.1000000000001044E-4</v>
      </c>
    </row>
    <row r="137" spans="1:17" x14ac:dyDescent="0.35">
      <c r="A137" s="2">
        <v>43</v>
      </c>
      <c r="B137" t="s">
        <v>11</v>
      </c>
      <c r="C137" s="2">
        <v>2022</v>
      </c>
      <c r="D137" t="s">
        <v>14</v>
      </c>
      <c r="E137" s="2">
        <v>0.99820000000000009</v>
      </c>
      <c r="F137" s="2">
        <v>0</v>
      </c>
      <c r="G137" s="2">
        <v>6.9300000000000004E-3</v>
      </c>
      <c r="H137" s="2">
        <v>0</v>
      </c>
      <c r="I137" s="2">
        <v>6.9300000000000004E-3</v>
      </c>
      <c r="J137" s="2">
        <v>0</v>
      </c>
      <c r="K137" s="2">
        <v>0</v>
      </c>
      <c r="L137" s="2">
        <v>6.2580000000000011E-2</v>
      </c>
      <c r="M137" s="2">
        <v>0.93562000000000012</v>
      </c>
      <c r="N137" s="2">
        <v>0.92177000000000009</v>
      </c>
      <c r="O137" s="3">
        <f t="shared" si="9"/>
        <v>1.7999999999999128E-3</v>
      </c>
      <c r="P137" s="5">
        <f t="shared" si="10"/>
        <v>0.9961947713380922</v>
      </c>
      <c r="Q137" s="5">
        <f t="shared" si="11"/>
        <v>6.6999999999994841E-4</v>
      </c>
    </row>
    <row r="138" spans="1:17" x14ac:dyDescent="0.35">
      <c r="A138" s="2">
        <v>44</v>
      </c>
      <c r="B138" t="s">
        <v>11</v>
      </c>
      <c r="C138" s="2">
        <v>2022</v>
      </c>
      <c r="D138" t="s">
        <v>14</v>
      </c>
      <c r="E138" s="2">
        <v>0.99737000000000009</v>
      </c>
      <c r="F138" s="2">
        <v>0</v>
      </c>
      <c r="G138" s="2">
        <v>7.5600000000000007E-3</v>
      </c>
      <c r="H138" s="2">
        <v>0</v>
      </c>
      <c r="I138" s="2">
        <v>7.5600000000000007E-3</v>
      </c>
      <c r="J138" s="2">
        <v>0</v>
      </c>
      <c r="K138" s="2">
        <v>0</v>
      </c>
      <c r="L138" s="2">
        <v>6.0840000000000005E-2</v>
      </c>
      <c r="M138" s="2">
        <v>0.93653000000000008</v>
      </c>
      <c r="N138" s="2">
        <v>0.92357000000000011</v>
      </c>
      <c r="O138" s="3">
        <f t="shared" si="9"/>
        <v>2.6299999999999102E-3</v>
      </c>
      <c r="P138" s="5">
        <f t="shared" si="10"/>
        <v>0.99357477908947311</v>
      </c>
      <c r="Q138" s="5">
        <f t="shared" si="11"/>
        <v>8.2999999999999741E-4</v>
      </c>
    </row>
    <row r="139" spans="1:17" x14ac:dyDescent="0.35">
      <c r="A139" s="2">
        <v>45</v>
      </c>
      <c r="B139" t="s">
        <v>11</v>
      </c>
      <c r="C139" s="2">
        <v>2022</v>
      </c>
      <c r="D139" t="s">
        <v>14</v>
      </c>
      <c r="E139" s="2">
        <v>0.99640000000000006</v>
      </c>
      <c r="F139" s="2">
        <v>0</v>
      </c>
      <c r="G139" s="2">
        <v>7.5100000000000002E-3</v>
      </c>
      <c r="H139" s="2">
        <v>0</v>
      </c>
      <c r="I139" s="2">
        <v>7.5100000000000002E-3</v>
      </c>
      <c r="J139" s="2">
        <v>0</v>
      </c>
      <c r="K139" s="2">
        <v>0</v>
      </c>
      <c r="L139" s="2">
        <v>5.8360000000000002E-2</v>
      </c>
      <c r="M139" s="2">
        <v>0.9380400000000001</v>
      </c>
      <c r="N139" s="2">
        <v>0.92548000000000008</v>
      </c>
      <c r="O139" s="3">
        <f t="shared" si="9"/>
        <v>3.5999999999999366E-3</v>
      </c>
      <c r="P139" s="5">
        <f t="shared" si="10"/>
        <v>0.98999790988475111</v>
      </c>
      <c r="Q139" s="5">
        <f t="shared" si="11"/>
        <v>9.700000000000264E-4</v>
      </c>
    </row>
    <row r="140" spans="1:17" x14ac:dyDescent="0.35">
      <c r="A140" s="2">
        <v>46</v>
      </c>
      <c r="B140" t="s">
        <v>11</v>
      </c>
      <c r="C140" s="2">
        <v>2022</v>
      </c>
      <c r="D140" t="s">
        <v>14</v>
      </c>
      <c r="E140" s="2">
        <v>0.99539000000000011</v>
      </c>
      <c r="F140" s="2">
        <v>0</v>
      </c>
      <c r="G140" s="2">
        <v>1.0120000000000001E-2</v>
      </c>
      <c r="H140" s="2">
        <v>0</v>
      </c>
      <c r="I140" s="2">
        <v>1.0120000000000001E-2</v>
      </c>
      <c r="J140" s="2">
        <v>0</v>
      </c>
      <c r="K140" s="2">
        <v>0</v>
      </c>
      <c r="L140" s="2">
        <v>6.5050000000000011E-2</v>
      </c>
      <c r="M140" s="2">
        <v>0.93034000000000006</v>
      </c>
      <c r="N140" s="2">
        <v>0.91505000000000003</v>
      </c>
      <c r="O140" s="3">
        <f t="shared" si="9"/>
        <v>4.609999999999892E-3</v>
      </c>
      <c r="P140" s="5">
        <f t="shared" si="10"/>
        <v>0.9854340195201825</v>
      </c>
      <c r="Q140" s="5">
        <f t="shared" si="11"/>
        <v>1.0099999999999554E-3</v>
      </c>
    </row>
    <row r="141" spans="1:17" x14ac:dyDescent="0.35">
      <c r="A141" s="2">
        <v>47</v>
      </c>
      <c r="B141" t="s">
        <v>11</v>
      </c>
      <c r="C141" s="2">
        <v>2022</v>
      </c>
      <c r="D141" t="s">
        <v>14</v>
      </c>
      <c r="E141" s="2">
        <v>0.99451000000000012</v>
      </c>
      <c r="F141" s="2">
        <v>0</v>
      </c>
      <c r="G141" s="2">
        <v>1.0690000000000002E-2</v>
      </c>
      <c r="H141" s="2">
        <v>0</v>
      </c>
      <c r="I141" s="2">
        <v>1.0690000000000002E-2</v>
      </c>
      <c r="J141" s="2">
        <v>0</v>
      </c>
      <c r="K141" s="2">
        <v>0</v>
      </c>
      <c r="L141" s="2">
        <v>5.8470000000000008E-2</v>
      </c>
      <c r="M141" s="2">
        <v>0.93604000000000009</v>
      </c>
      <c r="N141" s="2">
        <v>0.92368000000000006</v>
      </c>
      <c r="O141" s="3">
        <f t="shared" si="9"/>
        <v>5.4899999999998839E-3</v>
      </c>
      <c r="P141" s="5">
        <f t="shared" si="10"/>
        <v>0.98002398675301683</v>
      </c>
      <c r="Q141" s="5">
        <f t="shared" si="11"/>
        <v>8.799999999999919E-4</v>
      </c>
    </row>
    <row r="142" spans="1:17" x14ac:dyDescent="0.35">
      <c r="A142" s="2">
        <v>48</v>
      </c>
      <c r="B142" t="s">
        <v>11</v>
      </c>
      <c r="C142" s="2">
        <v>2022</v>
      </c>
      <c r="D142" t="s">
        <v>14</v>
      </c>
      <c r="E142" s="2">
        <v>0.9934900000000001</v>
      </c>
      <c r="F142" s="2">
        <v>0</v>
      </c>
      <c r="G142" s="2">
        <v>1.234E-2</v>
      </c>
      <c r="H142" s="2">
        <v>0</v>
      </c>
      <c r="I142" s="2">
        <v>1.234E-2</v>
      </c>
      <c r="J142" s="2">
        <v>0</v>
      </c>
      <c r="K142" s="2">
        <v>0</v>
      </c>
      <c r="L142" s="2">
        <v>5.7750000000000003E-2</v>
      </c>
      <c r="M142" s="2">
        <v>0.93573000000000006</v>
      </c>
      <c r="N142" s="2">
        <v>0.92486000000000013</v>
      </c>
      <c r="O142" s="3">
        <f t="shared" si="9"/>
        <v>6.5099999999999048E-3</v>
      </c>
      <c r="P142" s="5">
        <f t="shared" si="10"/>
        <v>0.97364403059925475</v>
      </c>
      <c r="Q142" s="5">
        <f t="shared" si="11"/>
        <v>1.0200000000000209E-3</v>
      </c>
    </row>
    <row r="143" spans="1:17" x14ac:dyDescent="0.35">
      <c r="A143" s="2">
        <v>49</v>
      </c>
      <c r="B143" t="s">
        <v>11</v>
      </c>
      <c r="C143" s="2">
        <v>2022</v>
      </c>
      <c r="D143" t="s">
        <v>14</v>
      </c>
      <c r="E143" s="2">
        <v>0.99213000000000007</v>
      </c>
      <c r="F143" s="2">
        <v>0</v>
      </c>
      <c r="G143" s="2">
        <v>1.4820000000000002E-2</v>
      </c>
      <c r="H143" s="2">
        <v>0</v>
      </c>
      <c r="I143" s="2">
        <v>1.4820000000000002E-2</v>
      </c>
      <c r="J143" s="2">
        <v>0</v>
      </c>
      <c r="K143" s="2">
        <v>0</v>
      </c>
      <c r="L143" s="2">
        <v>6.6000000000000003E-2</v>
      </c>
      <c r="M143" s="2">
        <v>0.92613000000000012</v>
      </c>
      <c r="N143" s="2">
        <v>0.91234000000000004</v>
      </c>
      <c r="O143" s="3">
        <f t="shared" si="9"/>
        <v>7.8699999999999326E-3</v>
      </c>
      <c r="P143" s="5">
        <f t="shared" si="10"/>
        <v>0.96598145207843866</v>
      </c>
      <c r="Q143" s="5">
        <f t="shared" si="11"/>
        <v>1.3600000000000279E-3</v>
      </c>
    </row>
    <row r="144" spans="1:17" x14ac:dyDescent="0.35">
      <c r="A144" s="2">
        <v>50</v>
      </c>
      <c r="B144" t="s">
        <v>11</v>
      </c>
      <c r="C144" s="2">
        <v>2022</v>
      </c>
      <c r="D144" t="s">
        <v>14</v>
      </c>
      <c r="E144" s="2">
        <v>0.9902200000000001</v>
      </c>
      <c r="F144" s="2">
        <v>0</v>
      </c>
      <c r="G144" s="2">
        <v>1.6700000000000003E-2</v>
      </c>
      <c r="H144" s="2">
        <v>0</v>
      </c>
      <c r="I144" s="2">
        <v>1.6700000000000003E-2</v>
      </c>
      <c r="J144" s="2">
        <v>0</v>
      </c>
      <c r="K144" s="2">
        <v>0</v>
      </c>
      <c r="L144" s="2">
        <v>6.3390000000000002E-2</v>
      </c>
      <c r="M144" s="2">
        <v>0.92683000000000004</v>
      </c>
      <c r="N144" s="2">
        <v>0.91489000000000009</v>
      </c>
      <c r="O144" s="3">
        <f t="shared" si="9"/>
        <v>9.7799999999998999E-3</v>
      </c>
      <c r="P144" s="5">
        <f t="shared" si="10"/>
        <v>0.95653415347711168</v>
      </c>
      <c r="Q144" s="5">
        <f t="shared" si="11"/>
        <v>1.9099999999999673E-3</v>
      </c>
    </row>
    <row r="145" spans="1:17" x14ac:dyDescent="0.35">
      <c r="A145" s="2">
        <v>51</v>
      </c>
      <c r="B145" t="s">
        <v>11</v>
      </c>
      <c r="C145" s="2">
        <v>2022</v>
      </c>
      <c r="D145" t="s">
        <v>14</v>
      </c>
      <c r="E145" s="2">
        <v>0.98832000000000009</v>
      </c>
      <c r="F145" s="2">
        <v>0</v>
      </c>
      <c r="G145" s="2">
        <v>1.72E-2</v>
      </c>
      <c r="H145" s="2">
        <v>0</v>
      </c>
      <c r="I145" s="2">
        <v>1.72E-2</v>
      </c>
      <c r="J145" s="2">
        <v>0</v>
      </c>
      <c r="K145" s="2">
        <v>0</v>
      </c>
      <c r="L145" s="2">
        <v>6.5370000000000011E-2</v>
      </c>
      <c r="M145" s="2">
        <v>0.92295000000000005</v>
      </c>
      <c r="N145" s="2">
        <v>0.90775000000000006</v>
      </c>
      <c r="O145" s="3">
        <f t="shared" si="9"/>
        <v>1.1679999999999913E-2</v>
      </c>
      <c r="P145" s="5">
        <f t="shared" si="10"/>
        <v>0.94536183456449907</v>
      </c>
      <c r="Q145" s="5">
        <f t="shared" si="11"/>
        <v>1.9000000000000128E-3</v>
      </c>
    </row>
    <row r="146" spans="1:17" x14ac:dyDescent="0.35">
      <c r="A146" s="2">
        <v>52</v>
      </c>
      <c r="B146" t="s">
        <v>11</v>
      </c>
      <c r="C146" s="2">
        <v>2022</v>
      </c>
      <c r="D146" t="s">
        <v>14</v>
      </c>
      <c r="E146" s="2">
        <v>0.98653000000000013</v>
      </c>
      <c r="F146" s="2">
        <v>0</v>
      </c>
      <c r="G146" s="2">
        <v>2.3780000000000003E-2</v>
      </c>
      <c r="H146" s="2">
        <v>0</v>
      </c>
      <c r="I146" s="2">
        <v>2.3780000000000003E-2</v>
      </c>
      <c r="J146" s="2">
        <v>0</v>
      </c>
      <c r="K146" s="2">
        <v>0</v>
      </c>
      <c r="L146" s="2">
        <v>7.5270000000000004E-2</v>
      </c>
      <c r="M146" s="2">
        <v>0.91126000000000007</v>
      </c>
      <c r="N146" s="2">
        <v>0.89811000000000007</v>
      </c>
      <c r="O146" s="3">
        <f t="shared" si="9"/>
        <v>1.3469999999999871E-2</v>
      </c>
      <c r="P146" s="5">
        <f t="shared" si="10"/>
        <v>0.93262781065291545</v>
      </c>
      <c r="Q146" s="5">
        <f t="shared" si="11"/>
        <v>1.7899999999999583E-3</v>
      </c>
    </row>
    <row r="147" spans="1:17" x14ac:dyDescent="0.35">
      <c r="A147" s="2">
        <v>53</v>
      </c>
      <c r="B147" t="s">
        <v>11</v>
      </c>
      <c r="C147" s="2">
        <v>2022</v>
      </c>
      <c r="D147" t="s">
        <v>14</v>
      </c>
      <c r="E147" s="2">
        <v>0.98442000000000007</v>
      </c>
      <c r="F147" s="2">
        <v>0</v>
      </c>
      <c r="G147" s="2">
        <v>2.3340000000000003E-2</v>
      </c>
      <c r="H147" s="2">
        <v>0</v>
      </c>
      <c r="I147" s="2">
        <v>2.3340000000000003E-2</v>
      </c>
      <c r="J147" s="2">
        <v>0</v>
      </c>
      <c r="K147" s="2">
        <v>0</v>
      </c>
      <c r="L147" s="2">
        <v>7.3980000000000004E-2</v>
      </c>
      <c r="M147" s="2">
        <v>0.91044000000000003</v>
      </c>
      <c r="N147" s="2">
        <v>0.89716000000000007</v>
      </c>
      <c r="O147" s="3">
        <f t="shared" si="9"/>
        <v>1.5579999999999927E-2</v>
      </c>
      <c r="P147" s="5">
        <f t="shared" si="10"/>
        <v>0.91809746936294312</v>
      </c>
      <c r="Q147" s="5">
        <f t="shared" si="11"/>
        <v>2.1100000000000563E-3</v>
      </c>
    </row>
    <row r="148" spans="1:17" x14ac:dyDescent="0.35">
      <c r="A148" s="2">
        <v>54</v>
      </c>
      <c r="B148" t="s">
        <v>11</v>
      </c>
      <c r="C148" s="2">
        <v>2022</v>
      </c>
      <c r="D148" t="s">
        <v>14</v>
      </c>
      <c r="E148" s="2">
        <v>0.9823900000000001</v>
      </c>
      <c r="F148" s="2">
        <v>0</v>
      </c>
      <c r="G148" s="2">
        <v>2.7060000000000001E-2</v>
      </c>
      <c r="H148" s="2">
        <v>0</v>
      </c>
      <c r="I148" s="2">
        <v>2.7060000000000001E-2</v>
      </c>
      <c r="J148" s="2">
        <v>0</v>
      </c>
      <c r="K148" s="2">
        <v>0</v>
      </c>
      <c r="L148" s="2">
        <v>8.6340000000000014E-2</v>
      </c>
      <c r="M148" s="2">
        <v>0.89606000000000008</v>
      </c>
      <c r="N148" s="2">
        <v>0.88324000000000003</v>
      </c>
      <c r="O148" s="3">
        <f t="shared" si="9"/>
        <v>1.7609999999999904E-2</v>
      </c>
      <c r="P148" s="5">
        <f t="shared" si="10"/>
        <v>0.90192977292746179</v>
      </c>
      <c r="Q148" s="5">
        <f t="shared" si="11"/>
        <v>2.0299999999999763E-3</v>
      </c>
    </row>
    <row r="149" spans="1:17" x14ac:dyDescent="0.35">
      <c r="A149" s="2">
        <v>55</v>
      </c>
      <c r="B149" t="s">
        <v>11</v>
      </c>
      <c r="C149" s="2">
        <v>2022</v>
      </c>
      <c r="D149" t="s">
        <v>14</v>
      </c>
      <c r="E149" s="2">
        <v>0.98001000000000005</v>
      </c>
      <c r="F149" s="2">
        <v>0</v>
      </c>
      <c r="G149" s="2">
        <v>2.8610000000000003E-2</v>
      </c>
      <c r="H149" s="2">
        <v>0</v>
      </c>
      <c r="I149" s="2">
        <v>2.8610000000000003E-2</v>
      </c>
      <c r="J149" s="2">
        <v>0</v>
      </c>
      <c r="K149" s="2">
        <v>0</v>
      </c>
      <c r="L149" s="2">
        <v>8.1980000000000011E-2</v>
      </c>
      <c r="M149" s="2">
        <v>0.89803000000000011</v>
      </c>
      <c r="N149" s="2">
        <v>0.88565000000000005</v>
      </c>
      <c r="O149" s="3">
        <f t="shared" si="9"/>
        <v>1.9989999999999952E-2</v>
      </c>
      <c r="P149" s="5">
        <f t="shared" si="10"/>
        <v>0.88390019676664189</v>
      </c>
      <c r="Q149" s="5">
        <f t="shared" si="11"/>
        <v>2.3800000000000487E-3</v>
      </c>
    </row>
    <row r="150" spans="1:17" x14ac:dyDescent="0.35">
      <c r="A150" s="2">
        <v>56</v>
      </c>
      <c r="B150" t="s">
        <v>11</v>
      </c>
      <c r="C150" s="2">
        <v>2022</v>
      </c>
      <c r="D150" t="s">
        <v>14</v>
      </c>
      <c r="E150" s="2">
        <v>0.97733000000000003</v>
      </c>
      <c r="F150" s="2">
        <v>0</v>
      </c>
      <c r="G150" s="2">
        <v>3.1540000000000006E-2</v>
      </c>
      <c r="H150" s="2">
        <v>0</v>
      </c>
      <c r="I150" s="2">
        <v>3.1540000000000006E-2</v>
      </c>
      <c r="J150" s="2">
        <v>0</v>
      </c>
      <c r="K150" s="2">
        <v>0</v>
      </c>
      <c r="L150" s="2">
        <v>8.6930000000000007E-2</v>
      </c>
      <c r="M150" s="2">
        <v>0.89040000000000008</v>
      </c>
      <c r="N150" s="2">
        <v>0.87535000000000007</v>
      </c>
      <c r="O150" s="3">
        <f t="shared" si="9"/>
        <v>2.2669999999999968E-2</v>
      </c>
      <c r="P150" s="5">
        <f t="shared" si="10"/>
        <v>0.86386217930594211</v>
      </c>
      <c r="Q150" s="5">
        <f t="shared" si="11"/>
        <v>2.6800000000000157E-3</v>
      </c>
    </row>
    <row r="151" spans="1:17" x14ac:dyDescent="0.35">
      <c r="A151" s="2">
        <v>57</v>
      </c>
      <c r="B151" t="s">
        <v>11</v>
      </c>
      <c r="C151" s="2">
        <v>2022</v>
      </c>
      <c r="D151" t="s">
        <v>14</v>
      </c>
      <c r="E151" s="2">
        <v>0.97460000000000013</v>
      </c>
      <c r="F151" s="2">
        <v>0</v>
      </c>
      <c r="G151" s="2">
        <v>3.356E-2</v>
      </c>
      <c r="H151" s="2">
        <v>0</v>
      </c>
      <c r="I151" s="2">
        <v>3.356E-2</v>
      </c>
      <c r="J151" s="2">
        <v>0</v>
      </c>
      <c r="K151" s="2">
        <v>0</v>
      </c>
      <c r="L151" s="2">
        <v>8.7370000000000003E-2</v>
      </c>
      <c r="M151" s="2">
        <v>0.88723000000000007</v>
      </c>
      <c r="N151" s="2">
        <v>0.8710500000000001</v>
      </c>
      <c r="O151" s="3">
        <f t="shared" si="9"/>
        <v>2.5399999999999867E-2</v>
      </c>
      <c r="P151" s="5">
        <f t="shared" si="10"/>
        <v>0.84192007995157125</v>
      </c>
      <c r="Q151" s="5">
        <f t="shared" si="11"/>
        <v>2.7299999999998992E-3</v>
      </c>
    </row>
    <row r="152" spans="1:17" x14ac:dyDescent="0.35">
      <c r="A152" s="2">
        <v>58</v>
      </c>
      <c r="B152" t="s">
        <v>11</v>
      </c>
      <c r="C152" s="2">
        <v>2022</v>
      </c>
      <c r="D152" t="s">
        <v>14</v>
      </c>
      <c r="E152" s="2">
        <v>0.9710700000000001</v>
      </c>
      <c r="F152" s="2">
        <v>0</v>
      </c>
      <c r="G152" s="2">
        <v>4.5410000000000006E-2</v>
      </c>
      <c r="H152" s="2">
        <v>0</v>
      </c>
      <c r="I152" s="2">
        <v>4.5410000000000006E-2</v>
      </c>
      <c r="J152" s="2">
        <v>0</v>
      </c>
      <c r="K152" s="2">
        <v>0</v>
      </c>
      <c r="L152" s="2">
        <v>0.10553000000000001</v>
      </c>
      <c r="M152" s="2">
        <v>0.86553000000000002</v>
      </c>
      <c r="N152" s="2">
        <v>0.84956000000000009</v>
      </c>
      <c r="O152" s="3">
        <f t="shared" si="9"/>
        <v>2.89299999999999E-2</v>
      </c>
      <c r="P152" s="5">
        <f t="shared" si="10"/>
        <v>0.81756333203857234</v>
      </c>
      <c r="Q152" s="5">
        <f t="shared" si="11"/>
        <v>3.5300000000000331E-3</v>
      </c>
    </row>
    <row r="153" spans="1:17" x14ac:dyDescent="0.35">
      <c r="A153" s="2">
        <v>59</v>
      </c>
      <c r="B153" t="s">
        <v>11</v>
      </c>
      <c r="C153" s="2">
        <v>2022</v>
      </c>
      <c r="D153" t="s">
        <v>14</v>
      </c>
      <c r="E153" s="2">
        <v>0.9670200000000001</v>
      </c>
      <c r="F153" s="2">
        <v>0</v>
      </c>
      <c r="G153" s="2">
        <v>4.6850000000000003E-2</v>
      </c>
      <c r="H153" s="2">
        <v>0</v>
      </c>
      <c r="I153" s="2">
        <v>4.6850000000000003E-2</v>
      </c>
      <c r="J153" s="2">
        <v>0</v>
      </c>
      <c r="K153" s="2">
        <v>0</v>
      </c>
      <c r="L153" s="2">
        <v>0.10500000000000001</v>
      </c>
      <c r="M153" s="2">
        <v>0.86202000000000012</v>
      </c>
      <c r="N153" s="2">
        <v>0.84431000000000012</v>
      </c>
      <c r="O153" s="3">
        <f t="shared" ref="O153:O216" si="12">1-E153</f>
        <v>3.2979999999999898E-2</v>
      </c>
      <c r="P153" s="5">
        <f t="shared" si="10"/>
        <v>0.79060009334794035</v>
      </c>
      <c r="Q153" s="5">
        <f t="shared" si="11"/>
        <v>4.049999999999998E-3</v>
      </c>
    </row>
    <row r="154" spans="1:17" x14ac:dyDescent="0.35">
      <c r="A154" s="2">
        <v>60</v>
      </c>
      <c r="B154" t="s">
        <v>11</v>
      </c>
      <c r="C154" s="2">
        <v>2022</v>
      </c>
      <c r="D154" t="s">
        <v>14</v>
      </c>
      <c r="E154" s="2">
        <v>0.96287000000000011</v>
      </c>
      <c r="F154" s="2">
        <v>0</v>
      </c>
      <c r="G154" s="2">
        <v>5.3820000000000007E-2</v>
      </c>
      <c r="H154" s="2">
        <v>0</v>
      </c>
      <c r="I154" s="2">
        <v>5.3820000000000007E-2</v>
      </c>
      <c r="J154" s="2">
        <v>0</v>
      </c>
      <c r="K154" s="2">
        <v>0</v>
      </c>
      <c r="L154" s="2">
        <v>0.11708</v>
      </c>
      <c r="M154" s="2">
        <v>0.84579000000000004</v>
      </c>
      <c r="N154" s="2">
        <v>0.82845000000000002</v>
      </c>
      <c r="O154" s="3">
        <f t="shared" si="12"/>
        <v>3.7129999999999885E-2</v>
      </c>
      <c r="P154" s="5">
        <f t="shared" si="10"/>
        <v>0.76124511188193145</v>
      </c>
      <c r="Q154" s="5">
        <f t="shared" si="11"/>
        <v>4.149999999999987E-3</v>
      </c>
    </row>
    <row r="155" spans="1:17" x14ac:dyDescent="0.35">
      <c r="A155" s="2">
        <v>61</v>
      </c>
      <c r="B155" t="s">
        <v>11</v>
      </c>
      <c r="C155" s="2">
        <v>2022</v>
      </c>
      <c r="D155" t="s">
        <v>14</v>
      </c>
      <c r="E155" s="2">
        <v>0.95789000000000013</v>
      </c>
      <c r="F155" s="2">
        <v>0</v>
      </c>
      <c r="G155" s="2">
        <v>5.3980000000000007E-2</v>
      </c>
      <c r="H155" s="2">
        <v>0</v>
      </c>
      <c r="I155" s="2">
        <v>6.0510000000000008E-2</v>
      </c>
      <c r="J155" s="2">
        <v>0</v>
      </c>
      <c r="K155" s="2">
        <v>6.5300000000000002E-3</v>
      </c>
      <c r="L155" s="2">
        <v>0.13466</v>
      </c>
      <c r="M155" s="2">
        <v>0.82322000000000006</v>
      </c>
      <c r="N155" s="2">
        <v>0.80465000000000009</v>
      </c>
      <c r="O155" s="3">
        <f t="shared" si="12"/>
        <v>4.210999999999987E-2</v>
      </c>
      <c r="P155" s="5">
        <f t="shared" si="10"/>
        <v>0.72918908022058337</v>
      </c>
      <c r="Q155" s="5">
        <f t="shared" si="11"/>
        <v>4.9799999999999844E-3</v>
      </c>
    </row>
    <row r="156" spans="1:17" x14ac:dyDescent="0.35">
      <c r="A156" s="2">
        <v>62</v>
      </c>
      <c r="B156" t="s">
        <v>11</v>
      </c>
      <c r="C156" s="2">
        <v>2022</v>
      </c>
      <c r="D156" t="s">
        <v>14</v>
      </c>
      <c r="E156" s="2">
        <v>0.95229000000000008</v>
      </c>
      <c r="F156" s="2">
        <v>0</v>
      </c>
      <c r="G156" s="2">
        <v>5.4930000000000007E-2</v>
      </c>
      <c r="H156" s="2">
        <v>0</v>
      </c>
      <c r="I156" s="2">
        <v>7.4010000000000006E-2</v>
      </c>
      <c r="J156" s="2">
        <v>0</v>
      </c>
      <c r="K156" s="2">
        <v>1.9090000000000003E-2</v>
      </c>
      <c r="L156" s="2">
        <v>0.15590000000000001</v>
      </c>
      <c r="M156" s="2">
        <v>0.79639000000000004</v>
      </c>
      <c r="N156" s="2">
        <v>0.77803000000000011</v>
      </c>
      <c r="O156" s="3">
        <f t="shared" si="12"/>
        <v>4.7709999999999919E-2</v>
      </c>
      <c r="P156" s="5">
        <f t="shared" si="10"/>
        <v>0.69439946920325935</v>
      </c>
      <c r="Q156" s="5">
        <f t="shared" si="11"/>
        <v>5.6000000000000494E-3</v>
      </c>
    </row>
    <row r="157" spans="1:17" x14ac:dyDescent="0.35">
      <c r="A157" s="2">
        <v>63</v>
      </c>
      <c r="B157" t="s">
        <v>11</v>
      </c>
      <c r="C157" s="2">
        <v>2022</v>
      </c>
      <c r="D157" t="s">
        <v>14</v>
      </c>
      <c r="E157" s="2">
        <v>0.94633000000000012</v>
      </c>
      <c r="F157" s="2">
        <v>0</v>
      </c>
      <c r="G157" s="2">
        <v>5.3640000000000007E-2</v>
      </c>
      <c r="H157" s="2">
        <v>7.4400000000000004E-3</v>
      </c>
      <c r="I157" s="2">
        <v>9.2880000000000004E-2</v>
      </c>
      <c r="J157" s="2">
        <v>0</v>
      </c>
      <c r="K157" s="2">
        <v>3.1800000000000002E-2</v>
      </c>
      <c r="L157" s="2">
        <v>0.19398000000000001</v>
      </c>
      <c r="M157" s="2">
        <v>0.75235000000000007</v>
      </c>
      <c r="N157" s="2">
        <v>0.73431000000000002</v>
      </c>
      <c r="O157" s="3">
        <f t="shared" si="12"/>
        <v>5.3669999999999884E-2</v>
      </c>
      <c r="P157" s="5">
        <f t="shared" si="10"/>
        <v>0.65713104969112046</v>
      </c>
      <c r="Q157" s="5">
        <f t="shared" si="11"/>
        <v>5.9599999999999653E-3</v>
      </c>
    </row>
    <row r="158" spans="1:17" x14ac:dyDescent="0.35">
      <c r="A158" s="2">
        <v>64</v>
      </c>
      <c r="B158" t="s">
        <v>11</v>
      </c>
      <c r="C158" s="2">
        <v>2022</v>
      </c>
      <c r="D158" t="s">
        <v>14</v>
      </c>
      <c r="E158" s="2">
        <v>0.93993000000000004</v>
      </c>
      <c r="F158" s="2">
        <v>0</v>
      </c>
      <c r="G158" s="2">
        <v>5.9950000000000003E-2</v>
      </c>
      <c r="H158" s="2">
        <v>7.2250000000000009E-2</v>
      </c>
      <c r="I158" s="2">
        <v>0.16502</v>
      </c>
      <c r="J158" s="2">
        <v>4.2600000000000008E-3</v>
      </c>
      <c r="K158" s="2">
        <v>2.8550000000000002E-2</v>
      </c>
      <c r="L158" s="2">
        <v>0.27497000000000005</v>
      </c>
      <c r="M158" s="2">
        <v>0.66495000000000004</v>
      </c>
      <c r="N158" s="2">
        <v>0.6450800000000001</v>
      </c>
      <c r="O158" s="3">
        <f t="shared" si="12"/>
        <v>6.0069999999999957E-2</v>
      </c>
      <c r="P158" s="5">
        <f t="shared" si="10"/>
        <v>0.61765718753617493</v>
      </c>
      <c r="Q158" s="5">
        <f t="shared" si="11"/>
        <v>6.4000000000000723E-3</v>
      </c>
    </row>
    <row r="159" spans="1:17" x14ac:dyDescent="0.35">
      <c r="A159" s="2">
        <v>65</v>
      </c>
      <c r="B159" t="s">
        <v>11</v>
      </c>
      <c r="C159" s="2">
        <v>2022</v>
      </c>
      <c r="D159" t="s">
        <v>14</v>
      </c>
      <c r="E159" s="2">
        <v>0.93266000000000004</v>
      </c>
      <c r="F159" s="2">
        <v>0</v>
      </c>
      <c r="G159" s="2">
        <v>6.1780000000000009E-2</v>
      </c>
      <c r="H159" s="2">
        <v>9.8050000000000012E-2</v>
      </c>
      <c r="I159" s="2">
        <v>0.20228000000000002</v>
      </c>
      <c r="J159" s="2">
        <v>1.4260000000000002E-2</v>
      </c>
      <c r="K159" s="2">
        <v>2.8200000000000003E-2</v>
      </c>
      <c r="L159" s="2">
        <v>0.34088000000000002</v>
      </c>
      <c r="M159" s="2">
        <v>0.59178000000000008</v>
      </c>
      <c r="N159" s="2">
        <v>0.57356000000000007</v>
      </c>
      <c r="O159" s="3">
        <f t="shared" si="12"/>
        <v>6.7339999999999955E-2</v>
      </c>
      <c r="P159" s="5">
        <f t="shared" si="10"/>
        <v>0.57606415252748899</v>
      </c>
      <c r="Q159" s="5">
        <f t="shared" si="11"/>
        <v>7.2699999999999987E-3</v>
      </c>
    </row>
    <row r="160" spans="1:17" x14ac:dyDescent="0.35">
      <c r="A160" s="2">
        <v>66</v>
      </c>
      <c r="B160" t="s">
        <v>11</v>
      </c>
      <c r="C160" s="2">
        <v>2022</v>
      </c>
      <c r="D160" t="s">
        <v>14</v>
      </c>
      <c r="E160" s="2">
        <v>0.92449000000000003</v>
      </c>
      <c r="F160" s="2">
        <v>0</v>
      </c>
      <c r="G160" s="2">
        <v>6.8690000000000001E-2</v>
      </c>
      <c r="H160" s="2">
        <v>0.14122000000000001</v>
      </c>
      <c r="I160" s="2">
        <v>0.25602000000000003</v>
      </c>
      <c r="J160" s="2">
        <v>1.9210000000000001E-2</v>
      </c>
      <c r="K160" s="2">
        <v>2.6900000000000004E-2</v>
      </c>
      <c r="L160" s="2">
        <v>0.41917000000000004</v>
      </c>
      <c r="M160" s="2">
        <v>0.50531000000000004</v>
      </c>
      <c r="N160" s="2">
        <v>0.49154000000000003</v>
      </c>
      <c r="O160" s="3">
        <f t="shared" si="12"/>
        <v>7.5509999999999966E-2</v>
      </c>
      <c r="P160" s="5">
        <f t="shared" si="10"/>
        <v>0.53256554837013836</v>
      </c>
      <c r="Q160" s="5">
        <f t="shared" si="11"/>
        <v>8.1700000000000106E-3</v>
      </c>
    </row>
    <row r="161" spans="1:17" x14ac:dyDescent="0.35">
      <c r="A161" s="2">
        <v>67</v>
      </c>
      <c r="B161" t="s">
        <v>11</v>
      </c>
      <c r="C161" s="2">
        <v>2022</v>
      </c>
      <c r="D161" t="s">
        <v>14</v>
      </c>
      <c r="E161" s="2">
        <v>0.91510000000000002</v>
      </c>
      <c r="F161" s="2">
        <v>0.45263000000000003</v>
      </c>
      <c r="G161" s="2">
        <v>9.6700000000000015E-3</v>
      </c>
      <c r="H161" s="2">
        <v>3.6430000000000004E-2</v>
      </c>
      <c r="I161" s="2">
        <v>0.50260000000000005</v>
      </c>
      <c r="J161" s="2">
        <v>8.1000000000000006E-4</v>
      </c>
      <c r="K161" s="2">
        <v>3.0600000000000002E-3</v>
      </c>
      <c r="L161" s="2">
        <v>0.54274</v>
      </c>
      <c r="M161" s="2">
        <v>0.37236000000000002</v>
      </c>
      <c r="N161" s="2">
        <v>0.37075000000000002</v>
      </c>
      <c r="O161" s="3">
        <f t="shared" si="12"/>
        <v>8.4899999999999975E-2</v>
      </c>
      <c r="P161" s="5">
        <f t="shared" si="10"/>
        <v>0.48735073331351364</v>
      </c>
      <c r="Q161" s="5">
        <f t="shared" si="11"/>
        <v>9.3900000000000095E-3</v>
      </c>
    </row>
    <row r="162" spans="1:17" x14ac:dyDescent="0.35">
      <c r="A162" s="2">
        <v>68</v>
      </c>
      <c r="B162" t="s">
        <v>11</v>
      </c>
      <c r="C162" s="2">
        <v>2022</v>
      </c>
      <c r="D162" t="s">
        <v>14</v>
      </c>
      <c r="E162" s="2">
        <v>0.90421000000000007</v>
      </c>
      <c r="F162" s="2">
        <v>0.5858000000000001</v>
      </c>
      <c r="G162" s="2">
        <v>0</v>
      </c>
      <c r="H162" s="2">
        <v>0</v>
      </c>
      <c r="I162" s="2">
        <v>0.5858000000000001</v>
      </c>
      <c r="J162" s="2">
        <v>0</v>
      </c>
      <c r="K162" s="2">
        <v>0</v>
      </c>
      <c r="L162" s="2">
        <v>0.60236000000000001</v>
      </c>
      <c r="M162" s="2">
        <v>0.30185000000000001</v>
      </c>
      <c r="N162" s="2">
        <v>0.30185000000000001</v>
      </c>
      <c r="O162" s="3">
        <f t="shared" si="12"/>
        <v>9.5789999999999931E-2</v>
      </c>
      <c r="P162" s="5">
        <f t="shared" si="10"/>
        <v>0.44066740656941222</v>
      </c>
      <c r="Q162" s="5">
        <f t="shared" si="11"/>
        <v>1.0889999999999955E-2</v>
      </c>
    </row>
    <row r="163" spans="1:17" x14ac:dyDescent="0.35">
      <c r="A163" s="2">
        <v>69</v>
      </c>
      <c r="B163" t="s">
        <v>11</v>
      </c>
      <c r="C163" s="2">
        <v>2022</v>
      </c>
      <c r="D163" t="s">
        <v>14</v>
      </c>
      <c r="E163" s="2">
        <v>0.89176000000000011</v>
      </c>
      <c r="F163" s="2">
        <v>0.62399000000000004</v>
      </c>
      <c r="G163" s="2">
        <v>0</v>
      </c>
      <c r="H163" s="2">
        <v>0</v>
      </c>
      <c r="I163" s="2">
        <v>0.62399000000000004</v>
      </c>
      <c r="J163" s="2">
        <v>0</v>
      </c>
      <c r="K163" s="2">
        <v>0</v>
      </c>
      <c r="L163" s="2">
        <v>0.63768000000000002</v>
      </c>
      <c r="M163" s="2">
        <v>0.25407000000000002</v>
      </c>
      <c r="N163" s="2">
        <v>0.25407000000000002</v>
      </c>
      <c r="O163" s="3">
        <f t="shared" si="12"/>
        <v>0.10823999999999989</v>
      </c>
      <c r="P163" s="5">
        <f t="shared" si="10"/>
        <v>0.39296956648233911</v>
      </c>
      <c r="Q163" s="5">
        <f t="shared" si="11"/>
        <v>1.2449999999999961E-2</v>
      </c>
    </row>
    <row r="164" spans="1:17" x14ac:dyDescent="0.35">
      <c r="A164" s="2">
        <v>70</v>
      </c>
      <c r="B164" t="s">
        <v>11</v>
      </c>
      <c r="C164" s="2">
        <v>2022</v>
      </c>
      <c r="D164" t="s">
        <v>14</v>
      </c>
      <c r="E164" s="2">
        <v>0.87695000000000012</v>
      </c>
      <c r="F164" s="2">
        <v>0.64395000000000002</v>
      </c>
      <c r="G164" s="2">
        <v>0</v>
      </c>
      <c r="H164" s="2">
        <v>0</v>
      </c>
      <c r="I164" s="2">
        <v>0.64395000000000002</v>
      </c>
      <c r="J164" s="2">
        <v>0</v>
      </c>
      <c r="K164" s="2">
        <v>0</v>
      </c>
      <c r="L164" s="2">
        <v>0.65364</v>
      </c>
      <c r="M164" s="2">
        <v>0.22330000000000003</v>
      </c>
      <c r="N164" s="2">
        <v>0.22330000000000003</v>
      </c>
      <c r="O164" s="3">
        <f t="shared" si="12"/>
        <v>0.12304999999999988</v>
      </c>
      <c r="P164" s="5">
        <f t="shared" si="10"/>
        <v>0.34461466132668733</v>
      </c>
      <c r="Q164" s="5">
        <f t="shared" si="11"/>
        <v>1.480999999999999E-2</v>
      </c>
    </row>
    <row r="165" spans="1:17" x14ac:dyDescent="0.35">
      <c r="A165" s="2">
        <v>71</v>
      </c>
      <c r="B165" t="s">
        <v>11</v>
      </c>
      <c r="C165" s="2">
        <v>2022</v>
      </c>
      <c r="D165" t="s">
        <v>14</v>
      </c>
      <c r="E165" s="2">
        <v>0.86123000000000005</v>
      </c>
      <c r="F165" s="2">
        <v>0.66486000000000001</v>
      </c>
      <c r="G165" s="2">
        <v>0</v>
      </c>
      <c r="H165" s="2">
        <v>0</v>
      </c>
      <c r="I165" s="2">
        <v>0.66486000000000001</v>
      </c>
      <c r="J165" s="2">
        <v>0</v>
      </c>
      <c r="K165" s="2">
        <v>0</v>
      </c>
      <c r="L165" s="2">
        <v>0.67263000000000006</v>
      </c>
      <c r="M165" s="2">
        <v>0.18860000000000002</v>
      </c>
      <c r="N165" s="2">
        <v>0.18860000000000002</v>
      </c>
      <c r="O165" s="3">
        <f t="shared" si="12"/>
        <v>0.13876999999999995</v>
      </c>
      <c r="P165" s="5">
        <f t="shared" si="10"/>
        <v>0.29679248477438297</v>
      </c>
      <c r="Q165" s="5">
        <f t="shared" si="11"/>
        <v>1.5720000000000067E-2</v>
      </c>
    </row>
    <row r="166" spans="1:17" x14ac:dyDescent="0.35">
      <c r="A166" s="2">
        <v>72</v>
      </c>
      <c r="B166" t="s">
        <v>11</v>
      </c>
      <c r="C166" s="2">
        <v>2022</v>
      </c>
      <c r="D166" t="s">
        <v>14</v>
      </c>
      <c r="E166" s="2">
        <v>0.84538000000000002</v>
      </c>
      <c r="F166" s="2">
        <v>0.67095000000000005</v>
      </c>
      <c r="G166" s="2">
        <v>0</v>
      </c>
      <c r="H166" s="2">
        <v>0</v>
      </c>
      <c r="I166" s="2">
        <v>0.67095000000000005</v>
      </c>
      <c r="J166" s="2">
        <v>0</v>
      </c>
      <c r="K166" s="2">
        <v>0</v>
      </c>
      <c r="L166" s="2">
        <v>0.67696000000000001</v>
      </c>
      <c r="M166" s="2">
        <v>0.16843000000000002</v>
      </c>
      <c r="N166" s="2">
        <v>0.16843000000000002</v>
      </c>
      <c r="O166" s="3">
        <f t="shared" si="12"/>
        <v>0.15461999999999998</v>
      </c>
      <c r="P166" s="5">
        <f t="shared" si="10"/>
        <v>0.25090243077856789</v>
      </c>
      <c r="Q166" s="5">
        <f t="shared" si="11"/>
        <v>1.5850000000000031E-2</v>
      </c>
    </row>
    <row r="167" spans="1:17" x14ac:dyDescent="0.35">
      <c r="A167" s="2">
        <v>73</v>
      </c>
      <c r="B167" t="s">
        <v>11</v>
      </c>
      <c r="C167" s="2">
        <v>2022</v>
      </c>
      <c r="D167" t="s">
        <v>14</v>
      </c>
      <c r="E167" s="2">
        <v>0.82839000000000007</v>
      </c>
      <c r="F167" s="2">
        <v>0.67660000000000009</v>
      </c>
      <c r="G167" s="2">
        <v>0</v>
      </c>
      <c r="H167" s="2">
        <v>0</v>
      </c>
      <c r="I167" s="2">
        <v>0.67660000000000009</v>
      </c>
      <c r="J167" s="2">
        <v>0</v>
      </c>
      <c r="K167" s="2">
        <v>0</v>
      </c>
      <c r="L167" s="2">
        <v>0.68167000000000011</v>
      </c>
      <c r="M167" s="2">
        <v>0.14672000000000002</v>
      </c>
      <c r="N167" s="2">
        <v>0.14672000000000002</v>
      </c>
      <c r="O167" s="3">
        <f t="shared" si="12"/>
        <v>0.17160999999999993</v>
      </c>
      <c r="P167" s="5">
        <f t="shared" si="10"/>
        <v>0.20784506463265787</v>
      </c>
      <c r="Q167" s="5">
        <f t="shared" si="11"/>
        <v>1.698999999999995E-2</v>
      </c>
    </row>
    <row r="168" spans="1:17" x14ac:dyDescent="0.35">
      <c r="A168" s="2">
        <v>74</v>
      </c>
      <c r="B168" t="s">
        <v>11</v>
      </c>
      <c r="C168" s="2">
        <v>2022</v>
      </c>
      <c r="D168" t="s">
        <v>14</v>
      </c>
      <c r="E168" s="2">
        <v>0.8089900000000001</v>
      </c>
      <c r="F168" s="2">
        <v>0.67313000000000001</v>
      </c>
      <c r="G168" s="2">
        <v>0</v>
      </c>
      <c r="H168" s="2">
        <v>0</v>
      </c>
      <c r="I168" s="2">
        <v>0.67313000000000001</v>
      </c>
      <c r="J168" s="2">
        <v>0</v>
      </c>
      <c r="K168" s="2">
        <v>0</v>
      </c>
      <c r="L168" s="2">
        <v>0.67749000000000004</v>
      </c>
      <c r="M168" s="2">
        <v>0.13150000000000001</v>
      </c>
      <c r="N168" s="2">
        <v>0.13150000000000001</v>
      </c>
      <c r="O168" s="3">
        <f t="shared" si="12"/>
        <v>0.1910099999999999</v>
      </c>
      <c r="P168" s="5">
        <f t="shared" si="10"/>
        <v>0.1681445788371739</v>
      </c>
      <c r="Q168" s="5">
        <f t="shared" si="11"/>
        <v>1.9399999999999973E-2</v>
      </c>
    </row>
    <row r="169" spans="1:17" x14ac:dyDescent="0.35">
      <c r="A169" s="2">
        <v>75</v>
      </c>
      <c r="B169" t="s">
        <v>11</v>
      </c>
      <c r="C169" s="2">
        <v>2022</v>
      </c>
      <c r="D169" t="s">
        <v>14</v>
      </c>
      <c r="E169" s="2">
        <v>0.7880100000000001</v>
      </c>
      <c r="F169" s="2">
        <v>0.67663000000000006</v>
      </c>
      <c r="G169" s="2">
        <v>0</v>
      </c>
      <c r="H169" s="2">
        <v>0</v>
      </c>
      <c r="I169" s="2">
        <v>0.67663000000000006</v>
      </c>
      <c r="J169" s="2">
        <v>0</v>
      </c>
      <c r="K169" s="2">
        <v>0</v>
      </c>
      <c r="L169" s="2">
        <v>0.67862</v>
      </c>
      <c r="M169" s="2">
        <v>0.10939000000000002</v>
      </c>
      <c r="N169" s="2">
        <v>0.10939000000000002</v>
      </c>
      <c r="O169" s="3">
        <f t="shared" si="12"/>
        <v>0.2119899999999999</v>
      </c>
      <c r="P169" s="5">
        <f t="shared" si="10"/>
        <v>0.13249960956948142</v>
      </c>
      <c r="Q169" s="5">
        <f t="shared" si="11"/>
        <v>2.0979999999999999E-2</v>
      </c>
    </row>
    <row r="170" spans="1:17" x14ac:dyDescent="0.35">
      <c r="A170" s="2">
        <v>76</v>
      </c>
      <c r="B170" t="s">
        <v>11</v>
      </c>
      <c r="C170" s="2">
        <v>2022</v>
      </c>
      <c r="D170" t="s">
        <v>14</v>
      </c>
      <c r="E170" s="2">
        <v>0.76569000000000009</v>
      </c>
      <c r="F170" s="2">
        <v>0.66534000000000004</v>
      </c>
      <c r="G170" s="2">
        <v>0</v>
      </c>
      <c r="H170" s="2">
        <v>0</v>
      </c>
      <c r="I170" s="2">
        <v>0.66534000000000004</v>
      </c>
      <c r="J170" s="2">
        <v>0</v>
      </c>
      <c r="K170" s="2">
        <v>0</v>
      </c>
      <c r="L170" s="2">
        <v>0.66810000000000003</v>
      </c>
      <c r="M170" s="2">
        <v>9.759000000000001E-2</v>
      </c>
      <c r="N170" s="2">
        <v>9.759000000000001E-2</v>
      </c>
      <c r="O170" s="3">
        <f t="shared" si="12"/>
        <v>0.23430999999999991</v>
      </c>
      <c r="P170" s="5">
        <f t="shared" si="10"/>
        <v>0.10145362605125624</v>
      </c>
      <c r="Q170" s="5">
        <f t="shared" si="11"/>
        <v>2.2320000000000007E-2</v>
      </c>
    </row>
    <row r="171" spans="1:17" x14ac:dyDescent="0.35">
      <c r="A171" s="2">
        <v>77</v>
      </c>
      <c r="B171" t="s">
        <v>11</v>
      </c>
      <c r="C171" s="2">
        <v>2022</v>
      </c>
      <c r="D171" t="s">
        <v>14</v>
      </c>
      <c r="E171" s="2">
        <v>0.74098000000000008</v>
      </c>
      <c r="F171" s="2">
        <v>0.64321000000000006</v>
      </c>
      <c r="G171" s="2">
        <v>0</v>
      </c>
      <c r="H171" s="2">
        <v>0</v>
      </c>
      <c r="I171" s="2">
        <v>0.64321000000000006</v>
      </c>
      <c r="J171" s="2">
        <v>0</v>
      </c>
      <c r="K171" s="2">
        <v>0</v>
      </c>
      <c r="L171" s="2">
        <v>0.64497000000000004</v>
      </c>
      <c r="M171" s="2">
        <v>9.6010000000000012E-2</v>
      </c>
      <c r="N171" s="2">
        <v>9.6010000000000012E-2</v>
      </c>
      <c r="O171" s="3">
        <f t="shared" si="12"/>
        <v>0.25901999999999992</v>
      </c>
      <c r="P171" s="5">
        <f t="shared" si="10"/>
        <v>7.5175107831459864E-2</v>
      </c>
      <c r="Q171" s="5">
        <f t="shared" si="11"/>
        <v>2.471000000000001E-2</v>
      </c>
    </row>
    <row r="172" spans="1:17" x14ac:dyDescent="0.35">
      <c r="A172" s="2">
        <v>78</v>
      </c>
      <c r="B172" t="s">
        <v>11</v>
      </c>
      <c r="C172" s="2">
        <v>2022</v>
      </c>
      <c r="D172" t="s">
        <v>14</v>
      </c>
      <c r="E172" s="2">
        <v>0.71381000000000006</v>
      </c>
      <c r="F172" s="2">
        <v>0.63694000000000006</v>
      </c>
      <c r="G172" s="2">
        <v>0</v>
      </c>
      <c r="H172" s="2">
        <v>0</v>
      </c>
      <c r="I172" s="2">
        <v>0.63694000000000006</v>
      </c>
      <c r="J172" s="2">
        <v>0</v>
      </c>
      <c r="K172" s="2">
        <v>0</v>
      </c>
      <c r="L172" s="2">
        <v>0.63824000000000003</v>
      </c>
      <c r="M172" s="2">
        <v>7.5570000000000012E-2</v>
      </c>
      <c r="N172" s="2">
        <v>7.5570000000000012E-2</v>
      </c>
      <c r="O172" s="3">
        <f t="shared" si="12"/>
        <v>0.28618999999999994</v>
      </c>
      <c r="P172" s="5">
        <f t="shared" si="10"/>
        <v>5.3660743721174367E-2</v>
      </c>
      <c r="Q172" s="5">
        <f t="shared" si="11"/>
        <v>2.7170000000000027E-2</v>
      </c>
    </row>
    <row r="173" spans="1:17" x14ac:dyDescent="0.35">
      <c r="A173" s="2">
        <v>79</v>
      </c>
      <c r="B173" t="s">
        <v>11</v>
      </c>
      <c r="C173" s="2">
        <v>2022</v>
      </c>
      <c r="D173" t="s">
        <v>14</v>
      </c>
      <c r="E173" s="2">
        <v>0.68520000000000003</v>
      </c>
      <c r="F173" s="2">
        <v>0.61934</v>
      </c>
      <c r="G173" s="2">
        <v>0</v>
      </c>
      <c r="H173" s="2">
        <v>0</v>
      </c>
      <c r="I173" s="2">
        <v>0.61934</v>
      </c>
      <c r="J173" s="2">
        <v>0</v>
      </c>
      <c r="K173" s="2">
        <v>0</v>
      </c>
      <c r="L173" s="2">
        <v>0.62153000000000003</v>
      </c>
      <c r="M173" s="2">
        <v>6.3670000000000004E-2</v>
      </c>
      <c r="N173" s="2">
        <v>6.3670000000000004E-2</v>
      </c>
      <c r="O173" s="3">
        <f t="shared" si="12"/>
        <v>0.31479999999999997</v>
      </c>
      <c r="P173" s="5">
        <f t="shared" si="10"/>
        <v>3.676834159774868E-2</v>
      </c>
      <c r="Q173" s="5">
        <f t="shared" si="11"/>
        <v>2.8610000000000024E-2</v>
      </c>
    </row>
    <row r="174" spans="1:17" x14ac:dyDescent="0.35">
      <c r="A174" s="2">
        <v>80</v>
      </c>
      <c r="B174" t="s">
        <v>11</v>
      </c>
      <c r="C174" s="2">
        <v>2022</v>
      </c>
      <c r="D174" t="s">
        <v>14</v>
      </c>
      <c r="E174" s="2">
        <v>0.65499000000000007</v>
      </c>
      <c r="F174" s="2">
        <v>0.59969000000000006</v>
      </c>
      <c r="G174" s="2">
        <v>0</v>
      </c>
      <c r="H174" s="2">
        <v>0</v>
      </c>
      <c r="I174" s="2">
        <v>0.59969000000000006</v>
      </c>
      <c r="J174" s="2">
        <v>0</v>
      </c>
      <c r="K174" s="2">
        <v>0</v>
      </c>
      <c r="L174" s="2">
        <v>0.60208000000000006</v>
      </c>
      <c r="M174" s="2">
        <v>5.2910000000000006E-2</v>
      </c>
      <c r="N174" s="2">
        <v>5.2910000000000006E-2</v>
      </c>
      <c r="O174" s="3">
        <f t="shared" si="12"/>
        <v>0.34500999999999993</v>
      </c>
      <c r="P174" s="5">
        <f t="shared" si="10"/>
        <v>2.408289606310941E-2</v>
      </c>
      <c r="Q174" s="5">
        <f t="shared" si="11"/>
        <v>3.0209999999999959E-2</v>
      </c>
    </row>
    <row r="175" spans="1:17" x14ac:dyDescent="0.35">
      <c r="A175" s="2">
        <v>81</v>
      </c>
      <c r="B175" t="s">
        <v>11</v>
      </c>
      <c r="C175" s="2">
        <v>2022</v>
      </c>
      <c r="D175" t="s">
        <v>14</v>
      </c>
      <c r="E175" s="2">
        <v>0.62323000000000006</v>
      </c>
      <c r="F175" s="2">
        <v>0.57620000000000005</v>
      </c>
      <c r="G175" s="2">
        <v>0</v>
      </c>
      <c r="H175" s="2">
        <v>0</v>
      </c>
      <c r="I175" s="2">
        <v>0.57620000000000005</v>
      </c>
      <c r="J175" s="2">
        <v>0</v>
      </c>
      <c r="K175" s="2">
        <v>0</v>
      </c>
      <c r="L175" s="2">
        <v>0.57740000000000002</v>
      </c>
      <c r="M175" s="2">
        <v>4.5830000000000003E-2</v>
      </c>
      <c r="N175" s="2">
        <v>4.5830000000000003E-2</v>
      </c>
      <c r="O175" s="3">
        <f t="shared" si="12"/>
        <v>0.37676999999999994</v>
      </c>
      <c r="P175" s="5">
        <f t="shared" si="10"/>
        <v>1.5009183313411679E-2</v>
      </c>
      <c r="Q175" s="5">
        <f t="shared" si="11"/>
        <v>3.176000000000001E-2</v>
      </c>
    </row>
    <row r="176" spans="1:17" x14ac:dyDescent="0.35">
      <c r="A176" s="2">
        <v>82</v>
      </c>
      <c r="B176" t="s">
        <v>11</v>
      </c>
      <c r="C176" s="2">
        <v>2022</v>
      </c>
      <c r="D176" t="s">
        <v>14</v>
      </c>
      <c r="E176" s="2">
        <v>0.58888000000000007</v>
      </c>
      <c r="F176" s="2">
        <v>0.54724000000000006</v>
      </c>
      <c r="G176" s="2">
        <v>0</v>
      </c>
      <c r="H176" s="2">
        <v>0</v>
      </c>
      <c r="I176" s="2">
        <v>0.54724000000000006</v>
      </c>
      <c r="J176" s="2">
        <v>0</v>
      </c>
      <c r="K176" s="2">
        <v>0</v>
      </c>
      <c r="L176" s="2">
        <v>0.54852000000000001</v>
      </c>
      <c r="M176" s="2">
        <v>4.0370000000000003E-2</v>
      </c>
      <c r="N176" s="2">
        <v>4.0370000000000003E-2</v>
      </c>
      <c r="O176" s="3">
        <f t="shared" si="12"/>
        <v>0.41111999999999993</v>
      </c>
      <c r="P176" s="5">
        <f t="shared" si="10"/>
        <v>8.8386078696018715E-3</v>
      </c>
      <c r="Q176" s="5">
        <f t="shared" si="11"/>
        <v>3.4349999999999992E-2</v>
      </c>
    </row>
    <row r="177" spans="1:17" x14ac:dyDescent="0.35">
      <c r="A177" s="2">
        <v>83</v>
      </c>
      <c r="B177" t="s">
        <v>11</v>
      </c>
      <c r="C177" s="2">
        <v>2022</v>
      </c>
      <c r="D177" t="s">
        <v>14</v>
      </c>
      <c r="E177" s="2">
        <v>0.55060000000000009</v>
      </c>
      <c r="F177" s="2">
        <v>0.52253000000000005</v>
      </c>
      <c r="G177" s="2">
        <v>0</v>
      </c>
      <c r="H177" s="2">
        <v>0</v>
      </c>
      <c r="I177" s="2">
        <v>0.52253000000000005</v>
      </c>
      <c r="J177" s="2">
        <v>0</v>
      </c>
      <c r="K177" s="2">
        <v>0</v>
      </c>
      <c r="L177" s="2">
        <v>0.52356000000000003</v>
      </c>
      <c r="M177" s="2">
        <v>2.7040000000000002E-2</v>
      </c>
      <c r="N177" s="2">
        <v>2.7040000000000002E-2</v>
      </c>
      <c r="O177" s="3">
        <f t="shared" si="12"/>
        <v>0.44939999999999991</v>
      </c>
      <c r="P177" s="5">
        <f t="shared" si="10"/>
        <v>4.8665374930027911E-3</v>
      </c>
      <c r="Q177" s="5">
        <f t="shared" si="11"/>
        <v>3.8279999999999981E-2</v>
      </c>
    </row>
    <row r="178" spans="1:17" x14ac:dyDescent="0.35">
      <c r="A178" s="2">
        <v>84</v>
      </c>
      <c r="B178" t="s">
        <v>11</v>
      </c>
      <c r="C178" s="2">
        <v>2022</v>
      </c>
      <c r="D178" t="s">
        <v>14</v>
      </c>
      <c r="E178" s="2">
        <v>0.50970000000000004</v>
      </c>
      <c r="F178" s="2">
        <v>0.48453000000000002</v>
      </c>
      <c r="G178" s="2">
        <v>0</v>
      </c>
      <c r="H178" s="2">
        <v>0</v>
      </c>
      <c r="I178" s="2">
        <v>0.48453000000000002</v>
      </c>
      <c r="J178" s="2">
        <v>0</v>
      </c>
      <c r="K178" s="2">
        <v>0</v>
      </c>
      <c r="L178" s="2">
        <v>0.48569000000000007</v>
      </c>
      <c r="M178" s="2">
        <v>2.4010000000000004E-2</v>
      </c>
      <c r="N178" s="2">
        <v>2.4010000000000004E-2</v>
      </c>
      <c r="O178" s="3">
        <f t="shared" si="12"/>
        <v>0.49029999999999996</v>
      </c>
      <c r="P178" s="5">
        <f t="shared" si="10"/>
        <v>2.480474160183523E-3</v>
      </c>
      <c r="Q178" s="5">
        <f t="shared" si="11"/>
        <v>4.0900000000000047E-2</v>
      </c>
    </row>
    <row r="179" spans="1:17" x14ac:dyDescent="0.35">
      <c r="A179" s="2">
        <v>85</v>
      </c>
      <c r="B179" t="s">
        <v>11</v>
      </c>
      <c r="C179" s="2">
        <v>2022</v>
      </c>
      <c r="D179" t="s">
        <v>14</v>
      </c>
      <c r="E179" s="2">
        <v>0.46588000000000002</v>
      </c>
      <c r="F179" s="2">
        <v>0.44352000000000003</v>
      </c>
      <c r="G179" s="2">
        <v>0</v>
      </c>
      <c r="H179" s="2">
        <v>0</v>
      </c>
      <c r="I179" s="2">
        <v>0.44352000000000003</v>
      </c>
      <c r="J179" s="2">
        <v>0</v>
      </c>
      <c r="K179" s="2">
        <v>0</v>
      </c>
      <c r="L179" s="2">
        <v>0.44383000000000006</v>
      </c>
      <c r="M179" s="2">
        <v>2.205E-2</v>
      </c>
      <c r="N179" s="2">
        <v>2.205E-2</v>
      </c>
      <c r="O179" s="3">
        <f t="shared" si="12"/>
        <v>0.53411999999999993</v>
      </c>
      <c r="P179" s="5">
        <f t="shared" si="10"/>
        <v>1.1556033017462997E-3</v>
      </c>
      <c r="Q179" s="5">
        <f t="shared" si="11"/>
        <v>4.381999999999997E-2</v>
      </c>
    </row>
    <row r="180" spans="1:17" x14ac:dyDescent="0.35">
      <c r="A180" s="2">
        <v>86</v>
      </c>
      <c r="B180" t="s">
        <v>11</v>
      </c>
      <c r="C180" s="2">
        <v>2022</v>
      </c>
      <c r="D180" t="s">
        <v>14</v>
      </c>
      <c r="E180" s="2">
        <v>0.41944000000000004</v>
      </c>
      <c r="F180" s="2">
        <v>0.40123000000000003</v>
      </c>
      <c r="G180" s="2">
        <v>0</v>
      </c>
      <c r="H180" s="2">
        <v>0</v>
      </c>
      <c r="I180" s="2">
        <v>0.40123000000000003</v>
      </c>
      <c r="J180" s="2">
        <v>0</v>
      </c>
      <c r="K180" s="2">
        <v>0</v>
      </c>
      <c r="L180" s="2">
        <v>0.40226000000000001</v>
      </c>
      <c r="M180" s="2">
        <v>1.7180000000000001E-2</v>
      </c>
      <c r="N180" s="2">
        <v>1.7180000000000001E-2</v>
      </c>
      <c r="O180" s="3">
        <f t="shared" si="12"/>
        <v>0.58055999999999996</v>
      </c>
      <c r="P180" s="5">
        <f t="shared" si="10"/>
        <v>4.8470624888446794E-4</v>
      </c>
      <c r="Q180" s="5">
        <f t="shared" si="11"/>
        <v>4.6440000000000037E-2</v>
      </c>
    </row>
    <row r="181" spans="1:17" x14ac:dyDescent="0.35">
      <c r="A181" s="2">
        <v>87</v>
      </c>
      <c r="B181" t="s">
        <v>11</v>
      </c>
      <c r="C181" s="2">
        <v>2022</v>
      </c>
      <c r="D181" t="s">
        <v>14</v>
      </c>
      <c r="E181" s="2">
        <v>0.37379000000000001</v>
      </c>
      <c r="F181" s="2">
        <v>0.36405000000000004</v>
      </c>
      <c r="G181" s="2">
        <v>0</v>
      </c>
      <c r="H181" s="2">
        <v>0</v>
      </c>
      <c r="I181" s="2">
        <v>0.36405000000000004</v>
      </c>
      <c r="J181" s="2">
        <v>0</v>
      </c>
      <c r="K181" s="2">
        <v>0</v>
      </c>
      <c r="L181" s="2">
        <v>0.36442000000000002</v>
      </c>
      <c r="M181" s="2">
        <v>9.3600000000000003E-3</v>
      </c>
      <c r="N181" s="2">
        <v>9.3600000000000003E-3</v>
      </c>
      <c r="O181" s="3">
        <f t="shared" si="12"/>
        <v>0.62620999999999993</v>
      </c>
      <c r="P181" s="5">
        <f t="shared" si="10"/>
        <v>1.8117834877052528E-4</v>
      </c>
      <c r="Q181" s="5">
        <f t="shared" si="11"/>
        <v>4.5649999999999968E-2</v>
      </c>
    </row>
    <row r="182" spans="1:17" x14ac:dyDescent="0.35">
      <c r="A182" s="2">
        <v>88</v>
      </c>
      <c r="B182" t="s">
        <v>11</v>
      </c>
      <c r="C182" s="2">
        <v>2022</v>
      </c>
      <c r="D182" t="s">
        <v>14</v>
      </c>
      <c r="E182" s="2">
        <v>0.32539000000000001</v>
      </c>
      <c r="F182" s="2">
        <v>0.31337000000000004</v>
      </c>
      <c r="G182" s="2">
        <v>0</v>
      </c>
      <c r="H182" s="2">
        <v>0</v>
      </c>
      <c r="I182" s="2">
        <v>0.31337000000000004</v>
      </c>
      <c r="J182" s="2">
        <v>0</v>
      </c>
      <c r="K182" s="2">
        <v>0</v>
      </c>
      <c r="L182" s="2">
        <v>0.31337000000000004</v>
      </c>
      <c r="M182" s="2">
        <v>1.2020000000000001E-2</v>
      </c>
      <c r="N182" s="2">
        <v>1.2020000000000001E-2</v>
      </c>
      <c r="O182" s="3">
        <f t="shared" si="12"/>
        <v>0.67460999999999993</v>
      </c>
      <c r="P182" s="5">
        <f t="shared" si="10"/>
        <v>5.8953622906441227E-5</v>
      </c>
      <c r="Q182" s="5">
        <f t="shared" si="11"/>
        <v>4.8399999999999999E-2</v>
      </c>
    </row>
    <row r="183" spans="1:17" x14ac:dyDescent="0.35">
      <c r="A183" s="2">
        <v>89</v>
      </c>
      <c r="B183" t="s">
        <v>11</v>
      </c>
      <c r="C183" s="2">
        <v>2022</v>
      </c>
      <c r="D183" t="s">
        <v>14</v>
      </c>
      <c r="E183" s="2">
        <v>0.27469000000000005</v>
      </c>
      <c r="F183" s="2">
        <v>0.26869000000000004</v>
      </c>
      <c r="G183" s="2">
        <v>0</v>
      </c>
      <c r="H183" s="2">
        <v>0</v>
      </c>
      <c r="I183" s="2">
        <v>0.26869000000000004</v>
      </c>
      <c r="J183" s="2">
        <v>0</v>
      </c>
      <c r="K183" s="2">
        <v>0</v>
      </c>
      <c r="L183" s="2">
        <v>0.26869000000000004</v>
      </c>
      <c r="M183" s="2">
        <v>6.0000000000000001E-3</v>
      </c>
      <c r="N183" s="2">
        <v>6.0000000000000001E-3</v>
      </c>
      <c r="O183" s="3">
        <f t="shared" si="12"/>
        <v>0.7253099999999999</v>
      </c>
      <c r="P183" s="5">
        <f t="shared" si="10"/>
        <v>1.6193970676170344E-5</v>
      </c>
      <c r="Q183" s="5">
        <f t="shared" si="11"/>
        <v>5.0699999999999967E-2</v>
      </c>
    </row>
    <row r="184" spans="1:17" x14ac:dyDescent="0.35">
      <c r="A184" s="2">
        <v>90</v>
      </c>
      <c r="B184" t="s">
        <v>11</v>
      </c>
      <c r="C184" s="2">
        <v>2022</v>
      </c>
      <c r="D184" t="s">
        <v>14</v>
      </c>
      <c r="E184" s="2">
        <v>0.22944000000000001</v>
      </c>
      <c r="F184" s="2">
        <v>0.22659000000000001</v>
      </c>
      <c r="G184" s="2">
        <v>0</v>
      </c>
      <c r="H184" s="2">
        <v>0</v>
      </c>
      <c r="I184" s="2">
        <v>0.22659000000000001</v>
      </c>
      <c r="J184" s="2">
        <v>0</v>
      </c>
      <c r="K184" s="2">
        <v>0</v>
      </c>
      <c r="L184" s="2">
        <v>0.22659000000000001</v>
      </c>
      <c r="M184" s="2">
        <v>2.8600000000000001E-3</v>
      </c>
      <c r="N184" s="2">
        <v>2.8600000000000001E-3</v>
      </c>
      <c r="O184" s="3">
        <f t="shared" si="12"/>
        <v>0.77056000000000002</v>
      </c>
      <c r="P184" s="5">
        <f t="shared" si="10"/>
        <v>3.7155446319405238E-6</v>
      </c>
      <c r="Q184" s="5">
        <f t="shared" si="11"/>
        <v>4.5250000000000123E-2</v>
      </c>
    </row>
    <row r="185" spans="1:17" x14ac:dyDescent="0.35">
      <c r="A185" s="2">
        <v>91</v>
      </c>
      <c r="B185" t="s">
        <v>11</v>
      </c>
      <c r="C185" s="2">
        <v>2022</v>
      </c>
      <c r="D185" t="s">
        <v>14</v>
      </c>
      <c r="E185" s="2">
        <v>0.18598000000000001</v>
      </c>
      <c r="F185" s="2">
        <v>0.17924000000000001</v>
      </c>
      <c r="G185" s="2">
        <v>0</v>
      </c>
      <c r="H185" s="2">
        <v>0</v>
      </c>
      <c r="I185" s="2">
        <v>0.17924000000000001</v>
      </c>
      <c r="J185" s="2">
        <v>0</v>
      </c>
      <c r="K185" s="2">
        <v>0</v>
      </c>
      <c r="L185" s="2">
        <v>0.17976</v>
      </c>
      <c r="M185" s="2">
        <v>6.2200000000000007E-3</v>
      </c>
      <c r="N185" s="2">
        <v>6.2200000000000007E-3</v>
      </c>
      <c r="O185" s="3">
        <f t="shared" si="12"/>
        <v>0.81401999999999997</v>
      </c>
      <c r="P185" s="5">
        <f t="shared" si="10"/>
        <v>6.9101699064829863E-7</v>
      </c>
      <c r="Q185" s="5">
        <f t="shared" si="11"/>
        <v>4.3459999999999943E-2</v>
      </c>
    </row>
    <row r="186" spans="1:17" x14ac:dyDescent="0.35">
      <c r="A186" s="2">
        <v>92</v>
      </c>
      <c r="B186" t="s">
        <v>11</v>
      </c>
      <c r="C186" s="2">
        <v>2022</v>
      </c>
      <c r="D186" t="s">
        <v>14</v>
      </c>
      <c r="E186" s="2">
        <v>0.14688000000000001</v>
      </c>
      <c r="F186" s="2">
        <v>0.14575000000000002</v>
      </c>
      <c r="G186" s="2">
        <v>0</v>
      </c>
      <c r="H186" s="2">
        <v>0</v>
      </c>
      <c r="I186" s="2">
        <v>0.14575000000000002</v>
      </c>
      <c r="J186" s="2">
        <v>0</v>
      </c>
      <c r="K186" s="2">
        <v>0</v>
      </c>
      <c r="L186" s="2">
        <v>0.14575000000000002</v>
      </c>
      <c r="M186" s="2">
        <v>1.1200000000000001E-3</v>
      </c>
      <c r="N186" s="2">
        <v>1.1200000000000001E-3</v>
      </c>
      <c r="O186" s="3">
        <f t="shared" si="12"/>
        <v>0.85311999999999999</v>
      </c>
      <c r="P186" s="5">
        <f t="shared" si="10"/>
        <v>1.014965755864221E-7</v>
      </c>
      <c r="Q186" s="5">
        <f t="shared" si="11"/>
        <v>3.9100000000000024E-2</v>
      </c>
    </row>
    <row r="187" spans="1:17" x14ac:dyDescent="0.35">
      <c r="A187" s="2">
        <v>93</v>
      </c>
      <c r="B187" t="s">
        <v>11</v>
      </c>
      <c r="C187" s="2">
        <v>2022</v>
      </c>
      <c r="D187" t="s">
        <v>14</v>
      </c>
      <c r="E187" s="2">
        <v>0.11378000000000001</v>
      </c>
      <c r="F187" s="2">
        <v>0.11152000000000001</v>
      </c>
      <c r="G187" s="2">
        <v>0</v>
      </c>
      <c r="H187" s="2">
        <v>0</v>
      </c>
      <c r="I187" s="2">
        <v>0.11152000000000001</v>
      </c>
      <c r="J187" s="2">
        <v>0</v>
      </c>
      <c r="K187" s="2">
        <v>0</v>
      </c>
      <c r="L187" s="2">
        <v>0.11209000000000001</v>
      </c>
      <c r="M187" s="2">
        <v>1.6900000000000001E-3</v>
      </c>
      <c r="N187" s="2">
        <v>1.6900000000000001E-3</v>
      </c>
      <c r="O187" s="3">
        <f t="shared" si="12"/>
        <v>0.88622000000000001</v>
      </c>
      <c r="P187" s="5">
        <f t="shared" si="10"/>
        <v>1.1548280370223108E-8</v>
      </c>
      <c r="Q187" s="5">
        <f t="shared" si="11"/>
        <v>3.3100000000000018E-2</v>
      </c>
    </row>
    <row r="188" spans="1:17" x14ac:dyDescent="0.35">
      <c r="A188" s="2">
        <v>94</v>
      </c>
      <c r="B188" t="s">
        <v>11</v>
      </c>
      <c r="C188" s="2">
        <v>2022</v>
      </c>
      <c r="D188" t="s">
        <v>14</v>
      </c>
      <c r="E188" s="2">
        <v>8.4640000000000007E-2</v>
      </c>
      <c r="F188" s="2">
        <v>8.3040000000000003E-2</v>
      </c>
      <c r="G188" s="2">
        <v>0</v>
      </c>
      <c r="H188" s="2">
        <v>0</v>
      </c>
      <c r="I188" s="2">
        <v>8.3040000000000003E-2</v>
      </c>
      <c r="J188" s="2">
        <v>0</v>
      </c>
      <c r="K188" s="2">
        <v>0</v>
      </c>
      <c r="L188" s="2">
        <v>8.3040000000000003E-2</v>
      </c>
      <c r="M188" s="2">
        <v>1.6000000000000001E-3</v>
      </c>
      <c r="N188" s="2">
        <v>1.6000000000000001E-3</v>
      </c>
      <c r="O188" s="3">
        <f t="shared" si="12"/>
        <v>0.91535999999999995</v>
      </c>
      <c r="P188" s="5">
        <f t="shared" si="10"/>
        <v>9.774464505356839E-10</v>
      </c>
      <c r="Q188" s="5">
        <f t="shared" si="11"/>
        <v>2.9139999999999944E-2</v>
      </c>
    </row>
    <row r="189" spans="1:17" x14ac:dyDescent="0.35">
      <c r="A189" s="2">
        <v>95</v>
      </c>
      <c r="B189" t="s">
        <v>11</v>
      </c>
      <c r="C189" s="2">
        <v>2022</v>
      </c>
      <c r="D189" t="s">
        <v>14</v>
      </c>
      <c r="E189" s="2">
        <v>6.0190000000000007E-2</v>
      </c>
      <c r="F189" s="2">
        <v>5.8090000000000003E-2</v>
      </c>
      <c r="G189" s="2">
        <v>0</v>
      </c>
      <c r="H189" s="2">
        <v>0</v>
      </c>
      <c r="I189" s="2">
        <v>5.8090000000000003E-2</v>
      </c>
      <c r="J189" s="2">
        <v>0</v>
      </c>
      <c r="K189" s="2">
        <v>0</v>
      </c>
      <c r="L189" s="2">
        <v>5.8620000000000005E-2</v>
      </c>
      <c r="M189" s="2">
        <v>1.5700000000000002E-3</v>
      </c>
      <c r="N189" s="2">
        <v>1.5700000000000002E-3</v>
      </c>
      <c r="O189" s="3">
        <f t="shared" si="12"/>
        <v>0.93981000000000003</v>
      </c>
      <c r="P189" s="5">
        <f t="shared" si="10"/>
        <v>5.8832501857742824E-11</v>
      </c>
      <c r="Q189" s="5">
        <f t="shared" si="11"/>
        <v>2.4450000000000083E-2</v>
      </c>
    </row>
    <row r="190" spans="1:17" x14ac:dyDescent="0.35">
      <c r="A190" s="2">
        <v>96</v>
      </c>
      <c r="B190" t="s">
        <v>11</v>
      </c>
      <c r="C190" s="2">
        <v>2022</v>
      </c>
      <c r="D190" t="s">
        <v>14</v>
      </c>
      <c r="E190" s="2">
        <v>4.2080000000000006E-2</v>
      </c>
      <c r="F190" s="2">
        <v>4.2080000000000006E-2</v>
      </c>
      <c r="G190" s="2">
        <v>0</v>
      </c>
      <c r="H190" s="2">
        <v>0</v>
      </c>
      <c r="I190" s="2">
        <v>4.2080000000000006E-2</v>
      </c>
      <c r="J190" s="2">
        <v>0</v>
      </c>
      <c r="K190" s="2">
        <v>0</v>
      </c>
      <c r="L190" s="2">
        <v>4.2080000000000006E-2</v>
      </c>
      <c r="M190" s="2">
        <v>0</v>
      </c>
      <c r="N190" s="2">
        <v>0</v>
      </c>
      <c r="O190" s="3">
        <f t="shared" si="12"/>
        <v>0.95791999999999999</v>
      </c>
      <c r="P190" s="5">
        <f t="shared" si="10"/>
        <v>2.4756716781738183E-12</v>
      </c>
      <c r="Q190" s="5">
        <f t="shared" si="11"/>
        <v>1.8109999999999959E-2</v>
      </c>
    </row>
    <row r="191" spans="1:17" x14ac:dyDescent="0.35">
      <c r="A191" s="2">
        <v>97</v>
      </c>
      <c r="B191" t="s">
        <v>11</v>
      </c>
      <c r="C191" s="2">
        <v>2022</v>
      </c>
      <c r="D191" t="s">
        <v>14</v>
      </c>
      <c r="E191" s="2">
        <v>2.9790000000000004E-2</v>
      </c>
      <c r="F191" s="2">
        <v>2.9790000000000004E-2</v>
      </c>
      <c r="G191" s="2">
        <v>0</v>
      </c>
      <c r="H191" s="2">
        <v>0</v>
      </c>
      <c r="I191" s="2">
        <v>2.9790000000000004E-2</v>
      </c>
      <c r="J191" s="2">
        <v>0</v>
      </c>
      <c r="K191" s="2">
        <v>0</v>
      </c>
      <c r="L191" s="2">
        <v>2.9790000000000004E-2</v>
      </c>
      <c r="M191" s="2">
        <v>0</v>
      </c>
      <c r="N191" s="2">
        <v>0</v>
      </c>
      <c r="O191" s="3">
        <f t="shared" si="12"/>
        <v>0.97021000000000002</v>
      </c>
      <c r="P191" s="5">
        <f t="shared" si="10"/>
        <v>7.3750259292798055E-14</v>
      </c>
      <c r="Q191" s="5">
        <f t="shared" si="11"/>
        <v>1.2290000000000023E-2</v>
      </c>
    </row>
    <row r="192" spans="1:17" x14ac:dyDescent="0.35">
      <c r="A192" s="2">
        <v>98</v>
      </c>
      <c r="B192" t="s">
        <v>11</v>
      </c>
      <c r="C192" s="2">
        <v>2022</v>
      </c>
      <c r="D192" t="s">
        <v>14</v>
      </c>
      <c r="E192" s="2">
        <v>2.0050000000000002E-2</v>
      </c>
      <c r="F192" s="2">
        <v>2.0050000000000002E-2</v>
      </c>
      <c r="G192" s="2">
        <v>0</v>
      </c>
      <c r="H192" s="2">
        <v>0</v>
      </c>
      <c r="I192" s="2">
        <v>2.0050000000000002E-2</v>
      </c>
      <c r="J192" s="2">
        <v>0</v>
      </c>
      <c r="K192" s="2">
        <v>0</v>
      </c>
      <c r="L192" s="2">
        <v>2.0050000000000002E-2</v>
      </c>
      <c r="M192" s="2">
        <v>0</v>
      </c>
      <c r="N192" s="2">
        <v>0</v>
      </c>
      <c r="O192" s="3">
        <f t="shared" si="12"/>
        <v>0.97994999999999999</v>
      </c>
      <c r="P192" s="5">
        <f t="shared" si="10"/>
        <v>1.4786926988206012E-15</v>
      </c>
      <c r="Q192" s="5">
        <f t="shared" si="11"/>
        <v>9.7399999999999709E-3</v>
      </c>
    </row>
    <row r="193" spans="1:17" x14ac:dyDescent="0.35">
      <c r="A193" s="2">
        <v>99</v>
      </c>
      <c r="B193" t="s">
        <v>11</v>
      </c>
      <c r="C193" s="2">
        <v>2022</v>
      </c>
      <c r="D193" t="s">
        <v>14</v>
      </c>
      <c r="E193" s="2">
        <v>1.136E-2</v>
      </c>
      <c r="F193" s="2">
        <v>1.076E-2</v>
      </c>
      <c r="G193" s="2">
        <v>0</v>
      </c>
      <c r="H193" s="2">
        <v>0</v>
      </c>
      <c r="I193" s="2">
        <v>1.076E-2</v>
      </c>
      <c r="J193" s="2">
        <v>0</v>
      </c>
      <c r="K193" s="2">
        <v>0</v>
      </c>
      <c r="L193" s="2">
        <v>1.076E-2</v>
      </c>
      <c r="M193" s="2">
        <v>6.0000000000000006E-4</v>
      </c>
      <c r="N193" s="2">
        <v>6.0000000000000006E-4</v>
      </c>
      <c r="O193" s="3">
        <f t="shared" si="12"/>
        <v>0.98863999999999996</v>
      </c>
      <c r="P193" s="5">
        <f t="shared" si="10"/>
        <v>1.6797949058602028E-17</v>
      </c>
      <c r="Q193" s="5">
        <f t="shared" si="11"/>
        <v>8.6899999999999755E-3</v>
      </c>
    </row>
    <row r="194" spans="1:17" x14ac:dyDescent="0.35">
      <c r="A194" s="2">
        <v>100</v>
      </c>
      <c r="B194" t="s">
        <v>11</v>
      </c>
      <c r="C194" s="2">
        <v>2022</v>
      </c>
      <c r="D194" t="s">
        <v>14</v>
      </c>
      <c r="E194" s="2">
        <v>6.1300000000000009E-3</v>
      </c>
      <c r="F194" s="2">
        <v>6.1300000000000009E-3</v>
      </c>
      <c r="G194" s="2">
        <v>0</v>
      </c>
      <c r="H194" s="2">
        <v>0</v>
      </c>
      <c r="I194" s="2">
        <v>6.1300000000000009E-3</v>
      </c>
      <c r="J194" s="2">
        <v>0</v>
      </c>
      <c r="K194" s="2">
        <v>0</v>
      </c>
      <c r="L194" s="2">
        <v>6.1300000000000009E-3</v>
      </c>
      <c r="M194" s="2">
        <v>0</v>
      </c>
      <c r="N194" s="2">
        <v>0</v>
      </c>
      <c r="O194" s="3">
        <f t="shared" si="12"/>
        <v>0.99387000000000003</v>
      </c>
      <c r="P194" s="5">
        <f t="shared" si="10"/>
        <v>1.0297142772923045E-19</v>
      </c>
      <c r="Q194" s="5">
        <f t="shared" si="11"/>
        <v>5.2300000000000679E-3</v>
      </c>
    </row>
    <row r="195" spans="1:17" x14ac:dyDescent="0.35">
      <c r="A195" s="2">
        <v>101</v>
      </c>
      <c r="B195" t="s">
        <v>11</v>
      </c>
      <c r="C195" s="2">
        <v>2022</v>
      </c>
      <c r="D195" t="s">
        <v>14</v>
      </c>
      <c r="E195" s="2">
        <v>3.4800000000000005E-3</v>
      </c>
      <c r="F195" s="2">
        <v>3.4800000000000005E-3</v>
      </c>
      <c r="G195" s="2">
        <v>0</v>
      </c>
      <c r="H195" s="2">
        <v>0</v>
      </c>
      <c r="I195" s="2">
        <v>3.4800000000000005E-3</v>
      </c>
      <c r="J195" s="2">
        <v>0</v>
      </c>
      <c r="K195" s="2">
        <v>0</v>
      </c>
      <c r="L195" s="2">
        <v>3.4800000000000005E-3</v>
      </c>
      <c r="M195" s="2">
        <v>0</v>
      </c>
      <c r="N195" s="2">
        <v>0</v>
      </c>
      <c r="O195" s="3">
        <f t="shared" si="12"/>
        <v>0.99651999999999996</v>
      </c>
      <c r="P195" s="5">
        <f t="shared" ref="P195:P258" si="13">IF(A195=40,1-O195,P194*E195)</f>
        <v>3.58340568497722E-22</v>
      </c>
      <c r="Q195" s="5">
        <f t="shared" ref="Q195:Q258" si="14">IF(A195=40,O195,O195-O194)</f>
        <v>2.6499999999999302E-3</v>
      </c>
    </row>
    <row r="196" spans="1:17" x14ac:dyDescent="0.35">
      <c r="A196" s="2">
        <v>102</v>
      </c>
      <c r="B196" t="s">
        <v>11</v>
      </c>
      <c r="C196" s="2">
        <v>2022</v>
      </c>
      <c r="D196" t="s">
        <v>14</v>
      </c>
      <c r="E196" s="2">
        <v>1.7600000000000001E-3</v>
      </c>
      <c r="F196" s="2">
        <v>1.6900000000000001E-3</v>
      </c>
      <c r="G196" s="2">
        <v>0</v>
      </c>
      <c r="H196" s="2">
        <v>0</v>
      </c>
      <c r="I196" s="2">
        <v>1.6900000000000001E-3</v>
      </c>
      <c r="J196" s="2">
        <v>0</v>
      </c>
      <c r="K196" s="2">
        <v>0</v>
      </c>
      <c r="L196" s="2">
        <v>1.7600000000000001E-3</v>
      </c>
      <c r="M196" s="2">
        <v>0</v>
      </c>
      <c r="N196" s="2">
        <v>0</v>
      </c>
      <c r="O196" s="3">
        <f t="shared" si="12"/>
        <v>0.99824000000000002</v>
      </c>
      <c r="P196" s="5">
        <f t="shared" si="13"/>
        <v>6.3067940055599072E-25</v>
      </c>
      <c r="Q196" s="5">
        <f t="shared" si="14"/>
        <v>1.7200000000000548E-3</v>
      </c>
    </row>
    <row r="197" spans="1:17" x14ac:dyDescent="0.35">
      <c r="A197" s="2">
        <v>103</v>
      </c>
      <c r="B197" t="s">
        <v>11</v>
      </c>
      <c r="C197" s="2">
        <v>2022</v>
      </c>
      <c r="D197" t="s">
        <v>14</v>
      </c>
      <c r="E197" s="2">
        <v>6.9000000000000008E-4</v>
      </c>
      <c r="F197" s="2">
        <v>6.9000000000000008E-4</v>
      </c>
      <c r="G197" s="2">
        <v>0</v>
      </c>
      <c r="H197" s="2">
        <v>0</v>
      </c>
      <c r="I197" s="2">
        <v>6.9000000000000008E-4</v>
      </c>
      <c r="J197" s="2">
        <v>0</v>
      </c>
      <c r="K197" s="2">
        <v>0</v>
      </c>
      <c r="L197" s="2">
        <v>6.9000000000000008E-4</v>
      </c>
      <c r="M197" s="2">
        <v>0</v>
      </c>
      <c r="N197" s="2">
        <v>0</v>
      </c>
      <c r="O197" s="3">
        <f t="shared" si="12"/>
        <v>0.99931000000000003</v>
      </c>
      <c r="P197" s="5">
        <f t="shared" si="13"/>
        <v>4.3516878638363363E-28</v>
      </c>
      <c r="Q197" s="5">
        <f t="shared" si="14"/>
        <v>1.0700000000000154E-3</v>
      </c>
    </row>
    <row r="198" spans="1:17" x14ac:dyDescent="0.35">
      <c r="A198" s="2">
        <v>104</v>
      </c>
      <c r="B198" t="s">
        <v>11</v>
      </c>
      <c r="C198" s="2">
        <v>2022</v>
      </c>
      <c r="D198" t="s">
        <v>14</v>
      </c>
      <c r="E198" s="2">
        <v>2.6000000000000003E-4</v>
      </c>
      <c r="F198" s="2">
        <v>2.6000000000000003E-4</v>
      </c>
      <c r="G198" s="2">
        <v>0</v>
      </c>
      <c r="H198" s="2">
        <v>0</v>
      </c>
      <c r="I198" s="2">
        <v>2.6000000000000003E-4</v>
      </c>
      <c r="J198" s="2">
        <v>0</v>
      </c>
      <c r="K198" s="2">
        <v>0</v>
      </c>
      <c r="L198" s="2">
        <v>2.6000000000000003E-4</v>
      </c>
      <c r="M198" s="2">
        <v>0</v>
      </c>
      <c r="N198" s="2">
        <v>0</v>
      </c>
      <c r="O198" s="3">
        <f t="shared" si="12"/>
        <v>0.99973999999999996</v>
      </c>
      <c r="P198" s="5">
        <f t="shared" si="13"/>
        <v>1.1314388445974475E-31</v>
      </c>
      <c r="Q198" s="5">
        <f t="shared" si="14"/>
        <v>4.2999999999993044E-4</v>
      </c>
    </row>
    <row r="199" spans="1:17" x14ac:dyDescent="0.35">
      <c r="A199" s="2">
        <v>105</v>
      </c>
      <c r="B199" t="s">
        <v>11</v>
      </c>
      <c r="C199" s="2">
        <v>2022</v>
      </c>
      <c r="D199" t="s">
        <v>14</v>
      </c>
      <c r="E199" s="2">
        <v>0</v>
      </c>
      <c r="F199" s="2">
        <v>0</v>
      </c>
      <c r="G199" s="2">
        <v>0</v>
      </c>
      <c r="H199" s="2">
        <v>0</v>
      </c>
      <c r="I199" s="2">
        <v>0</v>
      </c>
      <c r="J199" s="2">
        <v>0</v>
      </c>
      <c r="K199" s="2">
        <v>0</v>
      </c>
      <c r="L199" s="2">
        <v>0</v>
      </c>
      <c r="M199" s="2">
        <v>0</v>
      </c>
      <c r="N199" s="2">
        <v>0</v>
      </c>
      <c r="O199" s="3">
        <f t="shared" si="12"/>
        <v>1</v>
      </c>
      <c r="P199" s="5">
        <f t="shared" si="13"/>
        <v>0</v>
      </c>
      <c r="Q199" s="5">
        <f t="shared" si="14"/>
        <v>2.6000000000003798E-4</v>
      </c>
    </row>
    <row r="200" spans="1:17" x14ac:dyDescent="0.35">
      <c r="A200" s="2">
        <v>40</v>
      </c>
      <c r="B200" t="s">
        <v>11</v>
      </c>
      <c r="C200" s="2">
        <v>2022</v>
      </c>
      <c r="D200" t="s">
        <v>15</v>
      </c>
      <c r="E200" s="2">
        <v>0.99945000000000006</v>
      </c>
      <c r="F200" s="2">
        <v>0</v>
      </c>
      <c r="G200" s="2">
        <v>1.8400000000000001E-3</v>
      </c>
      <c r="H200" s="2">
        <v>0</v>
      </c>
      <c r="I200" s="2">
        <v>1.8400000000000001E-3</v>
      </c>
      <c r="J200" s="2">
        <v>0</v>
      </c>
      <c r="K200" s="2">
        <v>0</v>
      </c>
      <c r="L200" s="2">
        <v>7.2480000000000003E-2</v>
      </c>
      <c r="M200" s="2">
        <v>0.92696000000000012</v>
      </c>
      <c r="N200" s="2">
        <v>0.91149000000000002</v>
      </c>
      <c r="O200" s="3">
        <f t="shared" si="12"/>
        <v>5.4999999999993943E-4</v>
      </c>
      <c r="P200" s="5">
        <f t="shared" si="13"/>
        <v>0.99945000000000006</v>
      </c>
      <c r="Q200" s="5">
        <f t="shared" si="14"/>
        <v>5.4999999999993943E-4</v>
      </c>
    </row>
    <row r="201" spans="1:17" x14ac:dyDescent="0.35">
      <c r="A201" s="2">
        <v>41</v>
      </c>
      <c r="B201" t="s">
        <v>11</v>
      </c>
      <c r="C201" s="2">
        <v>2022</v>
      </c>
      <c r="D201" t="s">
        <v>15</v>
      </c>
      <c r="E201" s="2">
        <v>0.99885000000000013</v>
      </c>
      <c r="F201" s="2">
        <v>0</v>
      </c>
      <c r="G201" s="2">
        <v>2.0600000000000002E-3</v>
      </c>
      <c r="H201" s="2">
        <v>0</v>
      </c>
      <c r="I201" s="2">
        <v>2.0600000000000002E-3</v>
      </c>
      <c r="J201" s="2">
        <v>0</v>
      </c>
      <c r="K201" s="2">
        <v>0</v>
      </c>
      <c r="L201" s="2">
        <v>6.9390000000000007E-2</v>
      </c>
      <c r="M201" s="2">
        <v>0.92946000000000006</v>
      </c>
      <c r="N201" s="2">
        <v>0.91473000000000004</v>
      </c>
      <c r="O201" s="3">
        <f t="shared" si="12"/>
        <v>1.1499999999998733E-3</v>
      </c>
      <c r="P201" s="5">
        <f t="shared" si="13"/>
        <v>0.99830063250000023</v>
      </c>
      <c r="Q201" s="5">
        <f t="shared" si="14"/>
        <v>5.9999999999993392E-4</v>
      </c>
    </row>
    <row r="202" spans="1:17" x14ac:dyDescent="0.35">
      <c r="A202" s="2">
        <v>42</v>
      </c>
      <c r="B202" t="s">
        <v>11</v>
      </c>
      <c r="C202" s="2">
        <v>2022</v>
      </c>
      <c r="D202" t="s">
        <v>15</v>
      </c>
      <c r="E202" s="2">
        <v>0.9983200000000001</v>
      </c>
      <c r="F202" s="2">
        <v>0</v>
      </c>
      <c r="G202" s="2">
        <v>2.2300000000000002E-3</v>
      </c>
      <c r="H202" s="2">
        <v>0</v>
      </c>
      <c r="I202" s="2">
        <v>2.2300000000000002E-3</v>
      </c>
      <c r="J202" s="2">
        <v>0</v>
      </c>
      <c r="K202" s="2">
        <v>0</v>
      </c>
      <c r="L202" s="2">
        <v>6.2970000000000012E-2</v>
      </c>
      <c r="M202" s="2">
        <v>0.93535000000000013</v>
      </c>
      <c r="N202" s="2">
        <v>0.92422000000000004</v>
      </c>
      <c r="O202" s="3">
        <f t="shared" si="12"/>
        <v>1.6799999999999038E-3</v>
      </c>
      <c r="P202" s="5">
        <f t="shared" si="13"/>
        <v>0.99662348743740037</v>
      </c>
      <c r="Q202" s="5">
        <f t="shared" si="14"/>
        <v>5.3000000000003045E-4</v>
      </c>
    </row>
    <row r="203" spans="1:17" x14ac:dyDescent="0.35">
      <c r="A203" s="2">
        <v>43</v>
      </c>
      <c r="B203" t="s">
        <v>11</v>
      </c>
      <c r="C203" s="2">
        <v>2022</v>
      </c>
      <c r="D203" t="s">
        <v>15</v>
      </c>
      <c r="E203" s="2">
        <v>0.99775000000000014</v>
      </c>
      <c r="F203" s="2">
        <v>0</v>
      </c>
      <c r="G203" s="2">
        <v>2.9300000000000003E-3</v>
      </c>
      <c r="H203" s="2">
        <v>0</v>
      </c>
      <c r="I203" s="2">
        <v>2.9300000000000003E-3</v>
      </c>
      <c r="J203" s="2">
        <v>0</v>
      </c>
      <c r="K203" s="2">
        <v>0</v>
      </c>
      <c r="L203" s="2">
        <v>6.6960000000000006E-2</v>
      </c>
      <c r="M203" s="2">
        <v>0.93079000000000012</v>
      </c>
      <c r="N203" s="2">
        <v>0.91433000000000009</v>
      </c>
      <c r="O203" s="3">
        <f t="shared" si="12"/>
        <v>2.2499999999998632E-3</v>
      </c>
      <c r="P203" s="5">
        <f t="shared" si="13"/>
        <v>0.99438108459066632</v>
      </c>
      <c r="Q203" s="5">
        <f t="shared" si="14"/>
        <v>5.6999999999995943E-4</v>
      </c>
    </row>
    <row r="204" spans="1:17" x14ac:dyDescent="0.35">
      <c r="A204" s="2">
        <v>44</v>
      </c>
      <c r="B204" t="s">
        <v>11</v>
      </c>
      <c r="C204" s="2">
        <v>2022</v>
      </c>
      <c r="D204" t="s">
        <v>15</v>
      </c>
      <c r="E204" s="2">
        <v>0.99717000000000011</v>
      </c>
      <c r="F204" s="2">
        <v>0</v>
      </c>
      <c r="G204" s="2">
        <v>2.6200000000000004E-3</v>
      </c>
      <c r="H204" s="2">
        <v>0</v>
      </c>
      <c r="I204" s="2">
        <v>2.6200000000000004E-3</v>
      </c>
      <c r="J204" s="2">
        <v>0</v>
      </c>
      <c r="K204" s="2">
        <v>0</v>
      </c>
      <c r="L204" s="2">
        <v>6.0500000000000005E-2</v>
      </c>
      <c r="M204" s="2">
        <v>0.93667000000000011</v>
      </c>
      <c r="N204" s="2">
        <v>0.92126000000000008</v>
      </c>
      <c r="O204" s="3">
        <f t="shared" si="12"/>
        <v>2.8299999999998882E-3</v>
      </c>
      <c r="P204" s="5">
        <f t="shared" si="13"/>
        <v>0.99156698612127481</v>
      </c>
      <c r="Q204" s="5">
        <f t="shared" si="14"/>
        <v>5.8000000000002494E-4</v>
      </c>
    </row>
    <row r="205" spans="1:17" x14ac:dyDescent="0.35">
      <c r="A205" s="2">
        <v>45</v>
      </c>
      <c r="B205" t="s">
        <v>11</v>
      </c>
      <c r="C205" s="2">
        <v>2022</v>
      </c>
      <c r="D205" t="s">
        <v>15</v>
      </c>
      <c r="E205" s="2">
        <v>0.99675000000000014</v>
      </c>
      <c r="F205" s="2">
        <v>0</v>
      </c>
      <c r="G205" s="2">
        <v>5.6500000000000005E-3</v>
      </c>
      <c r="H205" s="2">
        <v>0</v>
      </c>
      <c r="I205" s="2">
        <v>5.6500000000000005E-3</v>
      </c>
      <c r="J205" s="2">
        <v>0</v>
      </c>
      <c r="K205" s="2">
        <v>0</v>
      </c>
      <c r="L205" s="2">
        <v>5.8390000000000004E-2</v>
      </c>
      <c r="M205" s="2">
        <v>0.93836000000000008</v>
      </c>
      <c r="N205" s="2">
        <v>0.92569000000000012</v>
      </c>
      <c r="O205" s="3">
        <f t="shared" si="12"/>
        <v>3.2499999999998641E-3</v>
      </c>
      <c r="P205" s="5">
        <f t="shared" si="13"/>
        <v>0.98834439341638081</v>
      </c>
      <c r="Q205" s="5">
        <f t="shared" si="14"/>
        <v>4.1999999999997595E-4</v>
      </c>
    </row>
    <row r="206" spans="1:17" x14ac:dyDescent="0.35">
      <c r="A206" s="2">
        <v>46</v>
      </c>
      <c r="B206" t="s">
        <v>11</v>
      </c>
      <c r="C206" s="2">
        <v>2022</v>
      </c>
      <c r="D206" t="s">
        <v>15</v>
      </c>
      <c r="E206" s="2">
        <v>0.99599000000000004</v>
      </c>
      <c r="F206" s="2">
        <v>0</v>
      </c>
      <c r="G206" s="2">
        <v>2.9100000000000003E-3</v>
      </c>
      <c r="H206" s="2">
        <v>0</v>
      </c>
      <c r="I206" s="2">
        <v>2.9100000000000003E-3</v>
      </c>
      <c r="J206" s="2">
        <v>0</v>
      </c>
      <c r="K206" s="2">
        <v>0</v>
      </c>
      <c r="L206" s="2">
        <v>5.9690000000000007E-2</v>
      </c>
      <c r="M206" s="2">
        <v>0.93630000000000002</v>
      </c>
      <c r="N206" s="2">
        <v>0.92176000000000002</v>
      </c>
      <c r="O206" s="3">
        <f t="shared" si="12"/>
        <v>4.009999999999958E-3</v>
      </c>
      <c r="P206" s="5">
        <f t="shared" si="13"/>
        <v>0.98438113239878111</v>
      </c>
      <c r="Q206" s="5">
        <f t="shared" si="14"/>
        <v>7.6000000000009393E-4</v>
      </c>
    </row>
    <row r="207" spans="1:17" x14ac:dyDescent="0.35">
      <c r="A207" s="2">
        <v>47</v>
      </c>
      <c r="B207" t="s">
        <v>11</v>
      </c>
      <c r="C207" s="2">
        <v>2022</v>
      </c>
      <c r="D207" t="s">
        <v>15</v>
      </c>
      <c r="E207" s="2">
        <v>0.99507000000000012</v>
      </c>
      <c r="F207" s="2">
        <v>0</v>
      </c>
      <c r="G207" s="2">
        <v>3.7700000000000003E-3</v>
      </c>
      <c r="H207" s="2">
        <v>0</v>
      </c>
      <c r="I207" s="2">
        <v>3.7700000000000003E-3</v>
      </c>
      <c r="J207" s="2">
        <v>0</v>
      </c>
      <c r="K207" s="2">
        <v>0</v>
      </c>
      <c r="L207" s="2">
        <v>5.9160000000000004E-2</v>
      </c>
      <c r="M207" s="2">
        <v>0.93591000000000013</v>
      </c>
      <c r="N207" s="2">
        <v>0.92509000000000008</v>
      </c>
      <c r="O207" s="3">
        <f t="shared" si="12"/>
        <v>4.9299999999998789E-3</v>
      </c>
      <c r="P207" s="5">
        <f t="shared" si="13"/>
        <v>0.97952813341605527</v>
      </c>
      <c r="Q207" s="5">
        <f t="shared" si="14"/>
        <v>9.1999999999992088E-4</v>
      </c>
    </row>
    <row r="208" spans="1:17" x14ac:dyDescent="0.35">
      <c r="A208" s="2">
        <v>48</v>
      </c>
      <c r="B208" t="s">
        <v>11</v>
      </c>
      <c r="C208" s="2">
        <v>2022</v>
      </c>
      <c r="D208" t="s">
        <v>15</v>
      </c>
      <c r="E208" s="2">
        <v>0.99425000000000008</v>
      </c>
      <c r="F208" s="2">
        <v>0</v>
      </c>
      <c r="G208" s="2">
        <v>2.2100000000000002E-3</v>
      </c>
      <c r="H208" s="2">
        <v>0</v>
      </c>
      <c r="I208" s="2">
        <v>2.2100000000000002E-3</v>
      </c>
      <c r="J208" s="2">
        <v>0</v>
      </c>
      <c r="K208" s="2">
        <v>0</v>
      </c>
      <c r="L208" s="2">
        <v>5.2530000000000007E-2</v>
      </c>
      <c r="M208" s="2">
        <v>0.94172000000000011</v>
      </c>
      <c r="N208" s="2">
        <v>0.93067000000000011</v>
      </c>
      <c r="O208" s="3">
        <f t="shared" si="12"/>
        <v>5.7499999999999218E-3</v>
      </c>
      <c r="P208" s="5">
        <f t="shared" si="13"/>
        <v>0.97389584664891304</v>
      </c>
      <c r="Q208" s="5">
        <f t="shared" si="14"/>
        <v>8.2000000000004292E-4</v>
      </c>
    </row>
    <row r="209" spans="1:17" x14ac:dyDescent="0.35">
      <c r="A209" s="2">
        <v>49</v>
      </c>
      <c r="B209" t="s">
        <v>11</v>
      </c>
      <c r="C209" s="2">
        <v>2022</v>
      </c>
      <c r="D209" t="s">
        <v>15</v>
      </c>
      <c r="E209" s="2">
        <v>0.99337000000000009</v>
      </c>
      <c r="F209" s="2">
        <v>0</v>
      </c>
      <c r="G209" s="2">
        <v>6.3000000000000009E-3</v>
      </c>
      <c r="H209" s="2">
        <v>0</v>
      </c>
      <c r="I209" s="2">
        <v>6.3000000000000009E-3</v>
      </c>
      <c r="J209" s="2">
        <v>0</v>
      </c>
      <c r="K209" s="2">
        <v>0</v>
      </c>
      <c r="L209" s="2">
        <v>6.2430000000000006E-2</v>
      </c>
      <c r="M209" s="2">
        <v>0.9309400000000001</v>
      </c>
      <c r="N209" s="2">
        <v>0.92014000000000007</v>
      </c>
      <c r="O209" s="3">
        <f t="shared" si="12"/>
        <v>6.6299999999999137E-3</v>
      </c>
      <c r="P209" s="5">
        <f t="shared" si="13"/>
        <v>0.9674389171856308</v>
      </c>
      <c r="Q209" s="5">
        <f t="shared" si="14"/>
        <v>8.799999999999919E-4</v>
      </c>
    </row>
    <row r="210" spans="1:17" x14ac:dyDescent="0.35">
      <c r="A210" s="2">
        <v>50</v>
      </c>
      <c r="B210" t="s">
        <v>11</v>
      </c>
      <c r="C210" s="2">
        <v>2022</v>
      </c>
      <c r="D210" t="s">
        <v>15</v>
      </c>
      <c r="E210" s="2">
        <v>0.99237000000000009</v>
      </c>
      <c r="F210" s="2">
        <v>0</v>
      </c>
      <c r="G210" s="2">
        <v>6.6400000000000009E-3</v>
      </c>
      <c r="H210" s="2">
        <v>0</v>
      </c>
      <c r="I210" s="2">
        <v>6.6400000000000009E-3</v>
      </c>
      <c r="J210" s="2">
        <v>0</v>
      </c>
      <c r="K210" s="2">
        <v>0</v>
      </c>
      <c r="L210" s="2">
        <v>5.4740000000000004E-2</v>
      </c>
      <c r="M210" s="2">
        <v>0.93763000000000007</v>
      </c>
      <c r="N210" s="2">
        <v>0.9250600000000001</v>
      </c>
      <c r="O210" s="3">
        <f t="shared" si="12"/>
        <v>7.6299999999999146E-3</v>
      </c>
      <c r="P210" s="5">
        <f t="shared" si="13"/>
        <v>0.96005735824750449</v>
      </c>
      <c r="Q210" s="5">
        <f t="shared" si="14"/>
        <v>1.0000000000000009E-3</v>
      </c>
    </row>
    <row r="211" spans="1:17" x14ac:dyDescent="0.35">
      <c r="A211" s="2">
        <v>51</v>
      </c>
      <c r="B211" t="s">
        <v>11</v>
      </c>
      <c r="C211" s="2">
        <v>2022</v>
      </c>
      <c r="D211" t="s">
        <v>15</v>
      </c>
      <c r="E211" s="2">
        <v>0.99108000000000007</v>
      </c>
      <c r="F211" s="2">
        <v>0</v>
      </c>
      <c r="G211" s="2">
        <v>4.1400000000000005E-3</v>
      </c>
      <c r="H211" s="2">
        <v>0</v>
      </c>
      <c r="I211" s="2">
        <v>4.1400000000000005E-3</v>
      </c>
      <c r="J211" s="2">
        <v>0</v>
      </c>
      <c r="K211" s="2">
        <v>0</v>
      </c>
      <c r="L211" s="2">
        <v>5.8210000000000005E-2</v>
      </c>
      <c r="M211" s="2">
        <v>0.93287000000000009</v>
      </c>
      <c r="N211" s="2">
        <v>0.9228900000000001</v>
      </c>
      <c r="O211" s="3">
        <f t="shared" si="12"/>
        <v>8.919999999999928E-3</v>
      </c>
      <c r="P211" s="5">
        <f t="shared" si="13"/>
        <v>0.95149364661193681</v>
      </c>
      <c r="Q211" s="5">
        <f t="shared" si="14"/>
        <v>1.2900000000000134E-3</v>
      </c>
    </row>
    <row r="212" spans="1:17" x14ac:dyDescent="0.35">
      <c r="A212" s="2">
        <v>52</v>
      </c>
      <c r="B212" t="s">
        <v>11</v>
      </c>
      <c r="C212" s="2">
        <v>2022</v>
      </c>
      <c r="D212" t="s">
        <v>15</v>
      </c>
      <c r="E212" s="2">
        <v>0.98958000000000013</v>
      </c>
      <c r="F212" s="2">
        <v>0</v>
      </c>
      <c r="G212" s="2">
        <v>8.7900000000000009E-3</v>
      </c>
      <c r="H212" s="2">
        <v>0</v>
      </c>
      <c r="I212" s="2">
        <v>8.7900000000000009E-3</v>
      </c>
      <c r="J212" s="2">
        <v>0</v>
      </c>
      <c r="K212" s="2">
        <v>0</v>
      </c>
      <c r="L212" s="2">
        <v>6.472E-2</v>
      </c>
      <c r="M212" s="2">
        <v>0.92487000000000008</v>
      </c>
      <c r="N212" s="2">
        <v>0.91116000000000008</v>
      </c>
      <c r="O212" s="3">
        <f t="shared" si="12"/>
        <v>1.0419999999999874E-2</v>
      </c>
      <c r="P212" s="5">
        <f t="shared" si="13"/>
        <v>0.94157908281424052</v>
      </c>
      <c r="Q212" s="5">
        <f t="shared" si="14"/>
        <v>1.4999999999999458E-3</v>
      </c>
    </row>
    <row r="213" spans="1:17" x14ac:dyDescent="0.35">
      <c r="A213" s="2">
        <v>53</v>
      </c>
      <c r="B213" t="s">
        <v>11</v>
      </c>
      <c r="C213" s="2">
        <v>2022</v>
      </c>
      <c r="D213" t="s">
        <v>15</v>
      </c>
      <c r="E213" s="2">
        <v>0.98798000000000008</v>
      </c>
      <c r="F213" s="2">
        <v>0</v>
      </c>
      <c r="G213" s="2">
        <v>1.0650000000000001E-2</v>
      </c>
      <c r="H213" s="2">
        <v>0</v>
      </c>
      <c r="I213" s="2">
        <v>1.0650000000000001E-2</v>
      </c>
      <c r="J213" s="2">
        <v>0</v>
      </c>
      <c r="K213" s="2">
        <v>0</v>
      </c>
      <c r="L213" s="2">
        <v>7.392E-2</v>
      </c>
      <c r="M213" s="2">
        <v>0.91407000000000005</v>
      </c>
      <c r="N213" s="2">
        <v>0.90297000000000005</v>
      </c>
      <c r="O213" s="3">
        <f t="shared" si="12"/>
        <v>1.201999999999992E-2</v>
      </c>
      <c r="P213" s="5">
        <f t="shared" si="13"/>
        <v>0.93026130223881343</v>
      </c>
      <c r="Q213" s="5">
        <f t="shared" si="14"/>
        <v>1.6000000000000458E-3</v>
      </c>
    </row>
    <row r="214" spans="1:17" x14ac:dyDescent="0.35">
      <c r="A214" s="2">
        <v>54</v>
      </c>
      <c r="B214" t="s">
        <v>11</v>
      </c>
      <c r="C214" s="2">
        <v>2022</v>
      </c>
      <c r="D214" t="s">
        <v>15</v>
      </c>
      <c r="E214" s="2">
        <v>0.9862200000000001</v>
      </c>
      <c r="F214" s="2">
        <v>0</v>
      </c>
      <c r="G214" s="2">
        <v>9.3800000000000012E-3</v>
      </c>
      <c r="H214" s="2">
        <v>0</v>
      </c>
      <c r="I214" s="2">
        <v>9.3800000000000012E-3</v>
      </c>
      <c r="J214" s="2">
        <v>0</v>
      </c>
      <c r="K214" s="2">
        <v>0</v>
      </c>
      <c r="L214" s="2">
        <v>6.6120000000000012E-2</v>
      </c>
      <c r="M214" s="2">
        <v>0.92010000000000003</v>
      </c>
      <c r="N214" s="2">
        <v>0.90893000000000013</v>
      </c>
      <c r="O214" s="3">
        <f t="shared" si="12"/>
        <v>1.3779999999999903E-2</v>
      </c>
      <c r="P214" s="5">
        <f t="shared" si="13"/>
        <v>0.91744230149396266</v>
      </c>
      <c r="Q214" s="5">
        <f t="shared" si="14"/>
        <v>1.7599999999999838E-3</v>
      </c>
    </row>
    <row r="215" spans="1:17" x14ac:dyDescent="0.35">
      <c r="A215" s="2">
        <v>55</v>
      </c>
      <c r="B215" t="s">
        <v>11</v>
      </c>
      <c r="C215" s="2">
        <v>2022</v>
      </c>
      <c r="D215" t="s">
        <v>15</v>
      </c>
      <c r="E215" s="2">
        <v>0.98475000000000013</v>
      </c>
      <c r="F215" s="2">
        <v>0</v>
      </c>
      <c r="G215" s="2">
        <v>1.4740000000000001E-2</v>
      </c>
      <c r="H215" s="2">
        <v>0</v>
      </c>
      <c r="I215" s="2">
        <v>1.4740000000000001E-2</v>
      </c>
      <c r="J215" s="2">
        <v>0</v>
      </c>
      <c r="K215" s="2">
        <v>0</v>
      </c>
      <c r="L215" s="2">
        <v>7.9270000000000007E-2</v>
      </c>
      <c r="M215" s="2">
        <v>0.90549000000000013</v>
      </c>
      <c r="N215" s="2">
        <v>0.89438000000000006</v>
      </c>
      <c r="O215" s="3">
        <f t="shared" si="12"/>
        <v>1.5249999999999875E-2</v>
      </c>
      <c r="P215" s="5">
        <f t="shared" si="13"/>
        <v>0.90345130639617988</v>
      </c>
      <c r="Q215" s="5">
        <f t="shared" si="14"/>
        <v>1.4699999999999713E-3</v>
      </c>
    </row>
    <row r="216" spans="1:17" x14ac:dyDescent="0.35">
      <c r="A216" s="2">
        <v>56</v>
      </c>
      <c r="B216" t="s">
        <v>11</v>
      </c>
      <c r="C216" s="2">
        <v>2022</v>
      </c>
      <c r="D216" t="s">
        <v>15</v>
      </c>
      <c r="E216" s="2">
        <v>0.98360000000000003</v>
      </c>
      <c r="F216" s="2">
        <v>0</v>
      </c>
      <c r="G216" s="2">
        <v>1.6190000000000003E-2</v>
      </c>
      <c r="H216" s="2">
        <v>0</v>
      </c>
      <c r="I216" s="2">
        <v>1.6190000000000003E-2</v>
      </c>
      <c r="J216" s="2">
        <v>0</v>
      </c>
      <c r="K216" s="2">
        <v>0</v>
      </c>
      <c r="L216" s="2">
        <v>7.6190000000000008E-2</v>
      </c>
      <c r="M216" s="2">
        <v>0.90741000000000005</v>
      </c>
      <c r="N216" s="2">
        <v>0.89554000000000011</v>
      </c>
      <c r="O216" s="3">
        <f t="shared" si="12"/>
        <v>1.639999999999997E-2</v>
      </c>
      <c r="P216" s="5">
        <f t="shared" si="13"/>
        <v>0.88863470497128261</v>
      </c>
      <c r="Q216" s="5">
        <f t="shared" si="14"/>
        <v>1.1500000000000954E-3</v>
      </c>
    </row>
    <row r="217" spans="1:17" x14ac:dyDescent="0.35">
      <c r="A217" s="2">
        <v>57</v>
      </c>
      <c r="B217" t="s">
        <v>11</v>
      </c>
      <c r="C217" s="2">
        <v>2022</v>
      </c>
      <c r="D217" t="s">
        <v>15</v>
      </c>
      <c r="E217" s="2">
        <v>0.98179000000000005</v>
      </c>
      <c r="F217" s="2">
        <v>0</v>
      </c>
      <c r="G217" s="2">
        <v>1.634E-2</v>
      </c>
      <c r="H217" s="2">
        <v>0</v>
      </c>
      <c r="I217" s="2">
        <v>1.634E-2</v>
      </c>
      <c r="J217" s="2">
        <v>0</v>
      </c>
      <c r="K217" s="2">
        <v>0</v>
      </c>
      <c r="L217" s="2">
        <v>8.2180000000000003E-2</v>
      </c>
      <c r="M217" s="2">
        <v>0.89962000000000009</v>
      </c>
      <c r="N217" s="2">
        <v>0.88622000000000012</v>
      </c>
      <c r="O217" s="3">
        <f t="shared" ref="O217:O280" si="15">1-E217</f>
        <v>1.8209999999999948E-2</v>
      </c>
      <c r="P217" s="5">
        <f t="shared" si="13"/>
        <v>0.87245266699375557</v>
      </c>
      <c r="Q217" s="5">
        <f t="shared" si="14"/>
        <v>1.8099999999999783E-3</v>
      </c>
    </row>
    <row r="218" spans="1:17" x14ac:dyDescent="0.35">
      <c r="A218" s="2">
        <v>58</v>
      </c>
      <c r="B218" t="s">
        <v>11</v>
      </c>
      <c r="C218" s="2">
        <v>2022</v>
      </c>
      <c r="D218" t="s">
        <v>15</v>
      </c>
      <c r="E218" s="2">
        <v>0.97910000000000008</v>
      </c>
      <c r="F218" s="2">
        <v>0</v>
      </c>
      <c r="G218" s="2">
        <v>1.9030000000000002E-2</v>
      </c>
      <c r="H218" s="2">
        <v>0</v>
      </c>
      <c r="I218" s="2">
        <v>1.9030000000000002E-2</v>
      </c>
      <c r="J218" s="2">
        <v>0</v>
      </c>
      <c r="K218" s="2">
        <v>0</v>
      </c>
      <c r="L218" s="2">
        <v>8.4150000000000003E-2</v>
      </c>
      <c r="M218" s="2">
        <v>0.89495000000000002</v>
      </c>
      <c r="N218" s="2">
        <v>0.87934000000000012</v>
      </c>
      <c r="O218" s="3">
        <f t="shared" si="15"/>
        <v>2.0899999999999919E-2</v>
      </c>
      <c r="P218" s="5">
        <f t="shared" si="13"/>
        <v>0.85421840625358614</v>
      </c>
      <c r="Q218" s="5">
        <f t="shared" si="14"/>
        <v>2.6899999999999702E-3</v>
      </c>
    </row>
    <row r="219" spans="1:17" x14ac:dyDescent="0.35">
      <c r="A219" s="2">
        <v>59</v>
      </c>
      <c r="B219" t="s">
        <v>11</v>
      </c>
      <c r="C219" s="2">
        <v>2022</v>
      </c>
      <c r="D219" t="s">
        <v>15</v>
      </c>
      <c r="E219" s="2">
        <v>0.97601000000000004</v>
      </c>
      <c r="F219" s="2">
        <v>0</v>
      </c>
      <c r="G219" s="2">
        <v>2.5390000000000003E-2</v>
      </c>
      <c r="H219" s="2">
        <v>0</v>
      </c>
      <c r="I219" s="2">
        <v>2.5390000000000003E-2</v>
      </c>
      <c r="J219" s="2">
        <v>0</v>
      </c>
      <c r="K219" s="2">
        <v>0</v>
      </c>
      <c r="L219" s="2">
        <v>9.7750000000000004E-2</v>
      </c>
      <c r="M219" s="2">
        <v>0.87826000000000004</v>
      </c>
      <c r="N219" s="2">
        <v>0.86252000000000006</v>
      </c>
      <c r="O219" s="3">
        <f t="shared" si="15"/>
        <v>2.3989999999999956E-2</v>
      </c>
      <c r="P219" s="5">
        <f t="shared" si="13"/>
        <v>0.83372570668756263</v>
      </c>
      <c r="Q219" s="5">
        <f t="shared" si="14"/>
        <v>3.0900000000000372E-3</v>
      </c>
    </row>
    <row r="220" spans="1:17" x14ac:dyDescent="0.35">
      <c r="A220" s="2">
        <v>60</v>
      </c>
      <c r="B220" t="s">
        <v>11</v>
      </c>
      <c r="C220" s="2">
        <v>2022</v>
      </c>
      <c r="D220" t="s">
        <v>15</v>
      </c>
      <c r="E220" s="2">
        <v>0.97237000000000007</v>
      </c>
      <c r="F220" s="2">
        <v>0</v>
      </c>
      <c r="G220" s="2">
        <v>2.681E-2</v>
      </c>
      <c r="H220" s="2">
        <v>0</v>
      </c>
      <c r="I220" s="2">
        <v>2.681E-2</v>
      </c>
      <c r="J220" s="2">
        <v>0</v>
      </c>
      <c r="K220" s="2">
        <v>0</v>
      </c>
      <c r="L220" s="2">
        <v>0.10634</v>
      </c>
      <c r="M220" s="2">
        <v>0.86603000000000008</v>
      </c>
      <c r="N220" s="2">
        <v>0.85101000000000004</v>
      </c>
      <c r="O220" s="3">
        <f t="shared" si="15"/>
        <v>2.7629999999999932E-2</v>
      </c>
      <c r="P220" s="5">
        <f t="shared" si="13"/>
        <v>0.81068986541178534</v>
      </c>
      <c r="Q220" s="5">
        <f t="shared" si="14"/>
        <v>3.6399999999999766E-3</v>
      </c>
    </row>
    <row r="221" spans="1:17" x14ac:dyDescent="0.35">
      <c r="A221" s="2">
        <v>61</v>
      </c>
      <c r="B221" t="s">
        <v>11</v>
      </c>
      <c r="C221" s="2">
        <v>2022</v>
      </c>
      <c r="D221" t="s">
        <v>15</v>
      </c>
      <c r="E221" s="2">
        <v>0.96877000000000013</v>
      </c>
      <c r="F221" s="2">
        <v>0</v>
      </c>
      <c r="G221" s="2">
        <v>2.9960000000000004E-2</v>
      </c>
      <c r="H221" s="2">
        <v>0</v>
      </c>
      <c r="I221" s="2">
        <v>3.313E-2</v>
      </c>
      <c r="J221" s="2">
        <v>0</v>
      </c>
      <c r="K221" s="2">
        <v>3.1700000000000001E-3</v>
      </c>
      <c r="L221" s="2">
        <v>0.11609000000000001</v>
      </c>
      <c r="M221" s="2">
        <v>0.8526800000000001</v>
      </c>
      <c r="N221" s="2">
        <v>0.83712000000000009</v>
      </c>
      <c r="O221" s="3">
        <f t="shared" si="15"/>
        <v>3.1229999999999869E-2</v>
      </c>
      <c r="P221" s="5">
        <f t="shared" si="13"/>
        <v>0.78537202091497538</v>
      </c>
      <c r="Q221" s="5">
        <f t="shared" si="14"/>
        <v>3.5999999999999366E-3</v>
      </c>
    </row>
    <row r="222" spans="1:17" x14ac:dyDescent="0.35">
      <c r="A222" s="2">
        <v>62</v>
      </c>
      <c r="B222" t="s">
        <v>11</v>
      </c>
      <c r="C222" s="2">
        <v>2022</v>
      </c>
      <c r="D222" t="s">
        <v>15</v>
      </c>
      <c r="E222" s="2">
        <v>0.96446000000000009</v>
      </c>
      <c r="F222" s="2">
        <v>0</v>
      </c>
      <c r="G222" s="2">
        <v>3.338E-2</v>
      </c>
      <c r="H222" s="2">
        <v>0</v>
      </c>
      <c r="I222" s="2">
        <v>3.8150000000000003E-2</v>
      </c>
      <c r="J222" s="2">
        <v>0</v>
      </c>
      <c r="K222" s="2">
        <v>4.7700000000000008E-3</v>
      </c>
      <c r="L222" s="2">
        <v>0.12726000000000001</v>
      </c>
      <c r="M222" s="2">
        <v>0.8371900000000001</v>
      </c>
      <c r="N222" s="2">
        <v>0.81573000000000007</v>
      </c>
      <c r="O222" s="3">
        <f t="shared" si="15"/>
        <v>3.5539999999999905E-2</v>
      </c>
      <c r="P222" s="5">
        <f t="shared" si="13"/>
        <v>0.75745989929165725</v>
      </c>
      <c r="Q222" s="5">
        <f t="shared" si="14"/>
        <v>4.310000000000036E-3</v>
      </c>
    </row>
    <row r="223" spans="1:17" x14ac:dyDescent="0.35">
      <c r="A223" s="2">
        <v>63</v>
      </c>
      <c r="B223" t="s">
        <v>11</v>
      </c>
      <c r="C223" s="2">
        <v>2022</v>
      </c>
      <c r="D223" t="s">
        <v>15</v>
      </c>
      <c r="E223" s="2">
        <v>0.95977000000000012</v>
      </c>
      <c r="F223" s="2">
        <v>0</v>
      </c>
      <c r="G223" s="2">
        <v>2.5690000000000001E-2</v>
      </c>
      <c r="H223" s="2">
        <v>3.4500000000000004E-3</v>
      </c>
      <c r="I223" s="2">
        <v>3.603E-2</v>
      </c>
      <c r="J223" s="2">
        <v>0</v>
      </c>
      <c r="K223" s="2">
        <v>6.8900000000000003E-3</v>
      </c>
      <c r="L223" s="2">
        <v>0.13944000000000001</v>
      </c>
      <c r="M223" s="2">
        <v>0.82033000000000011</v>
      </c>
      <c r="N223" s="2">
        <v>0.79620000000000002</v>
      </c>
      <c r="O223" s="3">
        <f t="shared" si="15"/>
        <v>4.0229999999999877E-2</v>
      </c>
      <c r="P223" s="5">
        <f t="shared" si="13"/>
        <v>0.726987287543154</v>
      </c>
      <c r="Q223" s="5">
        <f t="shared" si="14"/>
        <v>4.689999999999972E-3</v>
      </c>
    </row>
    <row r="224" spans="1:17" x14ac:dyDescent="0.35">
      <c r="A224" s="2">
        <v>64</v>
      </c>
      <c r="B224" t="s">
        <v>11</v>
      </c>
      <c r="C224" s="2">
        <v>2022</v>
      </c>
      <c r="D224" t="s">
        <v>15</v>
      </c>
      <c r="E224" s="2">
        <v>0.95555000000000012</v>
      </c>
      <c r="F224" s="2">
        <v>0</v>
      </c>
      <c r="G224" s="2">
        <v>3.0980000000000004E-2</v>
      </c>
      <c r="H224" s="2">
        <v>2.5870000000000001E-2</v>
      </c>
      <c r="I224" s="2">
        <v>6.9780000000000009E-2</v>
      </c>
      <c r="J224" s="2">
        <v>3.0000000000000003E-4</v>
      </c>
      <c r="K224" s="2">
        <v>1.2630000000000001E-2</v>
      </c>
      <c r="L224" s="2">
        <v>0.19881000000000001</v>
      </c>
      <c r="M224" s="2">
        <v>0.75674000000000008</v>
      </c>
      <c r="N224" s="2">
        <v>0.74110000000000009</v>
      </c>
      <c r="O224" s="3">
        <f t="shared" si="15"/>
        <v>4.4449999999999878E-2</v>
      </c>
      <c r="P224" s="5">
        <f t="shared" si="13"/>
        <v>0.69467270261186087</v>
      </c>
      <c r="Q224" s="5">
        <f t="shared" si="14"/>
        <v>4.2200000000000015E-3</v>
      </c>
    </row>
    <row r="225" spans="1:17" x14ac:dyDescent="0.35">
      <c r="A225" s="2">
        <v>65</v>
      </c>
      <c r="B225" t="s">
        <v>11</v>
      </c>
      <c r="C225" s="2">
        <v>2022</v>
      </c>
      <c r="D225" t="s">
        <v>15</v>
      </c>
      <c r="E225" s="2">
        <v>0.95022000000000006</v>
      </c>
      <c r="F225" s="2">
        <v>0</v>
      </c>
      <c r="G225" s="2">
        <v>3.3090000000000001E-2</v>
      </c>
      <c r="H225" s="2">
        <v>3.5220000000000001E-2</v>
      </c>
      <c r="I225" s="2">
        <v>8.0450000000000008E-2</v>
      </c>
      <c r="J225" s="2">
        <v>6.1000000000000008E-4</v>
      </c>
      <c r="K225" s="2">
        <v>1.1540000000000002E-2</v>
      </c>
      <c r="L225" s="2">
        <v>0.24378000000000002</v>
      </c>
      <c r="M225" s="2">
        <v>0.70644000000000007</v>
      </c>
      <c r="N225" s="2">
        <v>0.6912600000000001</v>
      </c>
      <c r="O225" s="3">
        <f t="shared" si="15"/>
        <v>4.9779999999999935E-2</v>
      </c>
      <c r="P225" s="5">
        <f t="shared" si="13"/>
        <v>0.66009189547584246</v>
      </c>
      <c r="Q225" s="5">
        <f t="shared" si="14"/>
        <v>5.3300000000000569E-3</v>
      </c>
    </row>
    <row r="226" spans="1:17" x14ac:dyDescent="0.35">
      <c r="A226" s="2">
        <v>66</v>
      </c>
      <c r="B226" t="s">
        <v>11</v>
      </c>
      <c r="C226" s="2">
        <v>2022</v>
      </c>
      <c r="D226" t="s">
        <v>15</v>
      </c>
      <c r="E226" s="2">
        <v>0.94346000000000008</v>
      </c>
      <c r="F226" s="2">
        <v>0</v>
      </c>
      <c r="G226" s="2">
        <v>3.3440000000000004E-2</v>
      </c>
      <c r="H226" s="2">
        <v>6.2700000000000006E-2</v>
      </c>
      <c r="I226" s="2">
        <v>0.10808000000000001</v>
      </c>
      <c r="J226" s="2">
        <v>1.4900000000000002E-3</v>
      </c>
      <c r="K226" s="2">
        <v>1.0450000000000001E-2</v>
      </c>
      <c r="L226" s="2">
        <v>0.30663000000000001</v>
      </c>
      <c r="M226" s="2">
        <v>0.63684000000000007</v>
      </c>
      <c r="N226" s="2">
        <v>0.61653000000000002</v>
      </c>
      <c r="O226" s="3">
        <f t="shared" si="15"/>
        <v>5.6539999999999924E-2</v>
      </c>
      <c r="P226" s="5">
        <f t="shared" si="13"/>
        <v>0.62277029970563835</v>
      </c>
      <c r="Q226" s="5">
        <f t="shared" si="14"/>
        <v>6.7599999999999882E-3</v>
      </c>
    </row>
    <row r="227" spans="1:17" x14ac:dyDescent="0.35">
      <c r="A227" s="2">
        <v>67</v>
      </c>
      <c r="B227" t="s">
        <v>11</v>
      </c>
      <c r="C227" s="2">
        <v>2022</v>
      </c>
      <c r="D227" t="s">
        <v>15</v>
      </c>
      <c r="E227" s="2">
        <v>0.93564000000000003</v>
      </c>
      <c r="F227" s="2">
        <v>0.33679000000000003</v>
      </c>
      <c r="G227" s="2">
        <v>4.8400000000000006E-3</v>
      </c>
      <c r="H227" s="2">
        <v>2.0880000000000003E-2</v>
      </c>
      <c r="I227" s="2">
        <v>0.36342000000000002</v>
      </c>
      <c r="J227" s="2">
        <v>0</v>
      </c>
      <c r="K227" s="2">
        <v>9.1000000000000011E-4</v>
      </c>
      <c r="L227" s="2">
        <v>0.42334000000000005</v>
      </c>
      <c r="M227" s="2">
        <v>0.51230000000000009</v>
      </c>
      <c r="N227" s="2">
        <v>0.51018000000000008</v>
      </c>
      <c r="O227" s="3">
        <f t="shared" si="15"/>
        <v>6.4359999999999973E-2</v>
      </c>
      <c r="P227" s="5">
        <f t="shared" si="13"/>
        <v>0.58268880321658345</v>
      </c>
      <c r="Q227" s="5">
        <f t="shared" si="14"/>
        <v>7.8200000000000491E-3</v>
      </c>
    </row>
    <row r="228" spans="1:17" x14ac:dyDescent="0.35">
      <c r="A228" s="2">
        <v>68</v>
      </c>
      <c r="B228" t="s">
        <v>11</v>
      </c>
      <c r="C228" s="2">
        <v>2022</v>
      </c>
      <c r="D228" t="s">
        <v>15</v>
      </c>
      <c r="E228" s="2">
        <v>0.92723000000000011</v>
      </c>
      <c r="F228" s="2">
        <v>0.45407000000000003</v>
      </c>
      <c r="G228" s="2">
        <v>0</v>
      </c>
      <c r="H228" s="2">
        <v>0</v>
      </c>
      <c r="I228" s="2">
        <v>0.45407000000000003</v>
      </c>
      <c r="J228" s="2">
        <v>0</v>
      </c>
      <c r="K228" s="2">
        <v>0</v>
      </c>
      <c r="L228" s="2">
        <v>0.48997000000000002</v>
      </c>
      <c r="M228" s="2">
        <v>0.43726000000000004</v>
      </c>
      <c r="N228" s="2">
        <v>0.43726000000000004</v>
      </c>
      <c r="O228" s="3">
        <f t="shared" si="15"/>
        <v>7.276999999999989E-2</v>
      </c>
      <c r="P228" s="5">
        <f t="shared" si="13"/>
        <v>0.54028653900651269</v>
      </c>
      <c r="Q228" s="5">
        <f t="shared" si="14"/>
        <v>8.4099999999999175E-3</v>
      </c>
    </row>
    <row r="229" spans="1:17" x14ac:dyDescent="0.35">
      <c r="A229" s="2">
        <v>69</v>
      </c>
      <c r="B229" t="s">
        <v>11</v>
      </c>
      <c r="C229" s="2">
        <v>2022</v>
      </c>
      <c r="D229" t="s">
        <v>15</v>
      </c>
      <c r="E229" s="2">
        <v>0.91718000000000011</v>
      </c>
      <c r="F229" s="2">
        <v>0.52374000000000009</v>
      </c>
      <c r="G229" s="2">
        <v>0</v>
      </c>
      <c r="H229" s="2">
        <v>0</v>
      </c>
      <c r="I229" s="2">
        <v>0.52374000000000009</v>
      </c>
      <c r="J229" s="2">
        <v>0</v>
      </c>
      <c r="K229" s="2">
        <v>0</v>
      </c>
      <c r="L229" s="2">
        <v>0.55063000000000006</v>
      </c>
      <c r="M229" s="2">
        <v>0.36655000000000004</v>
      </c>
      <c r="N229" s="2">
        <v>0.36655000000000004</v>
      </c>
      <c r="O229" s="3">
        <f t="shared" si="15"/>
        <v>8.2819999999999894E-2</v>
      </c>
      <c r="P229" s="5">
        <f t="shared" si="13"/>
        <v>0.49554000784599339</v>
      </c>
      <c r="Q229" s="5">
        <f t="shared" si="14"/>
        <v>1.0050000000000003E-2</v>
      </c>
    </row>
    <row r="230" spans="1:17" x14ac:dyDescent="0.35">
      <c r="A230" s="2">
        <v>70</v>
      </c>
      <c r="B230" t="s">
        <v>11</v>
      </c>
      <c r="C230" s="2">
        <v>2022</v>
      </c>
      <c r="D230" t="s">
        <v>15</v>
      </c>
      <c r="E230" s="2">
        <v>0.90607000000000004</v>
      </c>
      <c r="F230" s="2">
        <v>0.55152000000000001</v>
      </c>
      <c r="G230" s="2">
        <v>0</v>
      </c>
      <c r="H230" s="2">
        <v>0</v>
      </c>
      <c r="I230" s="2">
        <v>0.55152000000000001</v>
      </c>
      <c r="J230" s="2">
        <v>0</v>
      </c>
      <c r="K230" s="2">
        <v>0</v>
      </c>
      <c r="L230" s="2">
        <v>0.57380000000000009</v>
      </c>
      <c r="M230" s="2">
        <v>0.33227000000000001</v>
      </c>
      <c r="N230" s="2">
        <v>0.33227000000000001</v>
      </c>
      <c r="O230" s="3">
        <f t="shared" si="15"/>
        <v>9.3929999999999958E-2</v>
      </c>
      <c r="P230" s="5">
        <f t="shared" si="13"/>
        <v>0.44899393490901923</v>
      </c>
      <c r="Q230" s="5">
        <f t="shared" si="14"/>
        <v>1.1110000000000064E-2</v>
      </c>
    </row>
    <row r="231" spans="1:17" x14ac:dyDescent="0.35">
      <c r="A231" s="2">
        <v>71</v>
      </c>
      <c r="B231" t="s">
        <v>11</v>
      </c>
      <c r="C231" s="2">
        <v>2022</v>
      </c>
      <c r="D231" t="s">
        <v>15</v>
      </c>
      <c r="E231" s="2">
        <v>0.89433000000000007</v>
      </c>
      <c r="F231" s="2">
        <v>0.59643000000000002</v>
      </c>
      <c r="G231" s="2">
        <v>0</v>
      </c>
      <c r="H231" s="2">
        <v>0</v>
      </c>
      <c r="I231" s="2">
        <v>0.59643000000000002</v>
      </c>
      <c r="J231" s="2">
        <v>0</v>
      </c>
      <c r="K231" s="2">
        <v>0</v>
      </c>
      <c r="L231" s="2">
        <v>0.6124400000000001</v>
      </c>
      <c r="M231" s="2">
        <v>0.28189000000000003</v>
      </c>
      <c r="N231" s="2">
        <v>0.28189000000000003</v>
      </c>
      <c r="O231" s="3">
        <f t="shared" si="15"/>
        <v>0.10566999999999993</v>
      </c>
      <c r="P231" s="5">
        <f t="shared" si="13"/>
        <v>0.40154874580718319</v>
      </c>
      <c r="Q231" s="5">
        <f t="shared" si="14"/>
        <v>1.1739999999999973E-2</v>
      </c>
    </row>
    <row r="232" spans="1:17" x14ac:dyDescent="0.35">
      <c r="A232" s="2">
        <v>72</v>
      </c>
      <c r="B232" t="s">
        <v>11</v>
      </c>
      <c r="C232" s="2">
        <v>2022</v>
      </c>
      <c r="D232" t="s">
        <v>15</v>
      </c>
      <c r="E232" s="2">
        <v>0.88175000000000003</v>
      </c>
      <c r="F232" s="2">
        <v>0.6147800000000001</v>
      </c>
      <c r="G232" s="2">
        <v>0</v>
      </c>
      <c r="H232" s="2">
        <v>0</v>
      </c>
      <c r="I232" s="2">
        <v>0.6147800000000001</v>
      </c>
      <c r="J232" s="2">
        <v>0</v>
      </c>
      <c r="K232" s="2">
        <v>0</v>
      </c>
      <c r="L232" s="2">
        <v>0.63061</v>
      </c>
      <c r="M232" s="2">
        <v>0.25114000000000003</v>
      </c>
      <c r="N232" s="2">
        <v>0.25114000000000003</v>
      </c>
      <c r="O232" s="3">
        <f t="shared" si="15"/>
        <v>0.11824999999999997</v>
      </c>
      <c r="P232" s="5">
        <f t="shared" si="13"/>
        <v>0.35406560661548381</v>
      </c>
      <c r="Q232" s="5">
        <f t="shared" si="14"/>
        <v>1.2580000000000036E-2</v>
      </c>
    </row>
    <row r="233" spans="1:17" x14ac:dyDescent="0.35">
      <c r="A233" s="2">
        <v>73</v>
      </c>
      <c r="B233" t="s">
        <v>11</v>
      </c>
      <c r="C233" s="2">
        <v>2022</v>
      </c>
      <c r="D233" t="s">
        <v>15</v>
      </c>
      <c r="E233" s="2">
        <v>0.86798000000000008</v>
      </c>
      <c r="F233" s="2">
        <v>0.63934000000000002</v>
      </c>
      <c r="G233" s="2">
        <v>0</v>
      </c>
      <c r="H233" s="2">
        <v>0</v>
      </c>
      <c r="I233" s="2">
        <v>0.63934000000000002</v>
      </c>
      <c r="J233" s="2">
        <v>0</v>
      </c>
      <c r="K233" s="2">
        <v>0</v>
      </c>
      <c r="L233" s="2">
        <v>0.65255000000000007</v>
      </c>
      <c r="M233" s="2">
        <v>0.21542000000000003</v>
      </c>
      <c r="N233" s="2">
        <v>0.21542000000000003</v>
      </c>
      <c r="O233" s="3">
        <f t="shared" si="15"/>
        <v>0.13201999999999992</v>
      </c>
      <c r="P233" s="5">
        <f t="shared" si="13"/>
        <v>0.30732186523010768</v>
      </c>
      <c r="Q233" s="5">
        <f t="shared" si="14"/>
        <v>1.3769999999999949E-2</v>
      </c>
    </row>
    <row r="234" spans="1:17" x14ac:dyDescent="0.35">
      <c r="A234" s="2">
        <v>74</v>
      </c>
      <c r="B234" t="s">
        <v>11</v>
      </c>
      <c r="C234" s="2">
        <v>2022</v>
      </c>
      <c r="D234" t="s">
        <v>15</v>
      </c>
      <c r="E234" s="2">
        <v>0.85232000000000008</v>
      </c>
      <c r="F234" s="2">
        <v>0.64540000000000008</v>
      </c>
      <c r="G234" s="2">
        <v>0</v>
      </c>
      <c r="H234" s="2">
        <v>0</v>
      </c>
      <c r="I234" s="2">
        <v>0.64540000000000008</v>
      </c>
      <c r="J234" s="2">
        <v>0</v>
      </c>
      <c r="K234" s="2">
        <v>0</v>
      </c>
      <c r="L234" s="2">
        <v>0.65318000000000009</v>
      </c>
      <c r="M234" s="2">
        <v>0.19913000000000003</v>
      </c>
      <c r="N234" s="2">
        <v>0.19913000000000003</v>
      </c>
      <c r="O234" s="3">
        <f t="shared" si="15"/>
        <v>0.14767999999999992</v>
      </c>
      <c r="P234" s="5">
        <f t="shared" si="13"/>
        <v>0.26193657217292543</v>
      </c>
      <c r="Q234" s="5">
        <f t="shared" si="14"/>
        <v>1.5660000000000007E-2</v>
      </c>
    </row>
    <row r="235" spans="1:17" x14ac:dyDescent="0.35">
      <c r="A235" s="2">
        <v>75</v>
      </c>
      <c r="B235" t="s">
        <v>11</v>
      </c>
      <c r="C235" s="2">
        <v>2022</v>
      </c>
      <c r="D235" t="s">
        <v>15</v>
      </c>
      <c r="E235" s="2">
        <v>0.83576000000000006</v>
      </c>
      <c r="F235" s="2">
        <v>0.66376000000000002</v>
      </c>
      <c r="G235" s="2">
        <v>0</v>
      </c>
      <c r="H235" s="2">
        <v>0</v>
      </c>
      <c r="I235" s="2">
        <v>0.66376000000000002</v>
      </c>
      <c r="J235" s="2">
        <v>0</v>
      </c>
      <c r="K235" s="2">
        <v>0</v>
      </c>
      <c r="L235" s="2">
        <v>0.67068000000000005</v>
      </c>
      <c r="M235" s="2">
        <v>0.16508</v>
      </c>
      <c r="N235" s="2">
        <v>0.16508</v>
      </c>
      <c r="O235" s="3">
        <f t="shared" si="15"/>
        <v>0.16423999999999994</v>
      </c>
      <c r="P235" s="5">
        <f t="shared" si="13"/>
        <v>0.21891610955924418</v>
      </c>
      <c r="Q235" s="5">
        <f t="shared" si="14"/>
        <v>1.6560000000000019E-2</v>
      </c>
    </row>
    <row r="236" spans="1:17" x14ac:dyDescent="0.35">
      <c r="A236" s="2">
        <v>76</v>
      </c>
      <c r="B236" t="s">
        <v>11</v>
      </c>
      <c r="C236" s="2">
        <v>2022</v>
      </c>
      <c r="D236" t="s">
        <v>15</v>
      </c>
      <c r="E236" s="2">
        <v>0.8176500000000001</v>
      </c>
      <c r="F236" s="2">
        <v>0.6519100000000001</v>
      </c>
      <c r="G236" s="2">
        <v>0</v>
      </c>
      <c r="H236" s="2">
        <v>0</v>
      </c>
      <c r="I236" s="2">
        <v>0.6519100000000001</v>
      </c>
      <c r="J236" s="2">
        <v>0</v>
      </c>
      <c r="K236" s="2">
        <v>0</v>
      </c>
      <c r="L236" s="2">
        <v>0.6577400000000001</v>
      </c>
      <c r="M236" s="2">
        <v>0.15991000000000002</v>
      </c>
      <c r="N236" s="2">
        <v>0.15991000000000002</v>
      </c>
      <c r="O236" s="3">
        <f t="shared" si="15"/>
        <v>0.1823499999999999</v>
      </c>
      <c r="P236" s="5">
        <f t="shared" si="13"/>
        <v>0.17899675698111603</v>
      </c>
      <c r="Q236" s="5">
        <f t="shared" si="14"/>
        <v>1.8109999999999959E-2</v>
      </c>
    </row>
    <row r="237" spans="1:17" x14ac:dyDescent="0.35">
      <c r="A237" s="2">
        <v>77</v>
      </c>
      <c r="B237" t="s">
        <v>11</v>
      </c>
      <c r="C237" s="2">
        <v>2022</v>
      </c>
      <c r="D237" t="s">
        <v>15</v>
      </c>
      <c r="E237" s="2">
        <v>0.79607000000000006</v>
      </c>
      <c r="F237" s="2">
        <v>0.65894000000000008</v>
      </c>
      <c r="G237" s="2">
        <v>0</v>
      </c>
      <c r="H237" s="2">
        <v>0</v>
      </c>
      <c r="I237" s="2">
        <v>0.65894000000000008</v>
      </c>
      <c r="J237" s="2">
        <v>0</v>
      </c>
      <c r="K237" s="2">
        <v>0</v>
      </c>
      <c r="L237" s="2">
        <v>0.66386000000000001</v>
      </c>
      <c r="M237" s="2">
        <v>0.13221000000000002</v>
      </c>
      <c r="N237" s="2">
        <v>0.13221000000000002</v>
      </c>
      <c r="O237" s="3">
        <f t="shared" si="15"/>
        <v>0.20392999999999994</v>
      </c>
      <c r="P237" s="5">
        <f t="shared" si="13"/>
        <v>0.14249394832995704</v>
      </c>
      <c r="Q237" s="5">
        <f t="shared" si="14"/>
        <v>2.1580000000000044E-2</v>
      </c>
    </row>
    <row r="238" spans="1:17" x14ac:dyDescent="0.35">
      <c r="A238" s="2">
        <v>78</v>
      </c>
      <c r="B238" t="s">
        <v>11</v>
      </c>
      <c r="C238" s="2">
        <v>2022</v>
      </c>
      <c r="D238" t="s">
        <v>15</v>
      </c>
      <c r="E238" s="2">
        <v>0.77110000000000001</v>
      </c>
      <c r="F238" s="2">
        <v>0.64200000000000002</v>
      </c>
      <c r="G238" s="2">
        <v>0</v>
      </c>
      <c r="H238" s="2">
        <v>0</v>
      </c>
      <c r="I238" s="2">
        <v>0.64200000000000002</v>
      </c>
      <c r="J238" s="2">
        <v>0</v>
      </c>
      <c r="K238" s="2">
        <v>0</v>
      </c>
      <c r="L238" s="2">
        <v>0.64706000000000008</v>
      </c>
      <c r="M238" s="2">
        <v>0.12404000000000001</v>
      </c>
      <c r="N238" s="2">
        <v>0.12404000000000001</v>
      </c>
      <c r="O238" s="3">
        <f t="shared" si="15"/>
        <v>0.22889999999999999</v>
      </c>
      <c r="P238" s="5">
        <f t="shared" si="13"/>
        <v>0.10987708355722987</v>
      </c>
      <c r="Q238" s="5">
        <f t="shared" si="14"/>
        <v>2.4970000000000048E-2</v>
      </c>
    </row>
    <row r="239" spans="1:17" x14ac:dyDescent="0.35">
      <c r="A239" s="2">
        <v>79</v>
      </c>
      <c r="B239" t="s">
        <v>11</v>
      </c>
      <c r="C239" s="2">
        <v>2022</v>
      </c>
      <c r="D239" t="s">
        <v>15</v>
      </c>
      <c r="E239" s="2">
        <v>0.74353000000000002</v>
      </c>
      <c r="F239" s="2">
        <v>0.64550000000000007</v>
      </c>
      <c r="G239" s="2">
        <v>0</v>
      </c>
      <c r="H239" s="2">
        <v>0</v>
      </c>
      <c r="I239" s="2">
        <v>0.64550000000000007</v>
      </c>
      <c r="J239" s="2">
        <v>0</v>
      </c>
      <c r="K239" s="2">
        <v>0</v>
      </c>
      <c r="L239" s="2">
        <v>0.64965000000000006</v>
      </c>
      <c r="M239" s="2">
        <v>9.3880000000000005E-2</v>
      </c>
      <c r="N239" s="2">
        <v>9.3880000000000005E-2</v>
      </c>
      <c r="O239" s="3">
        <f t="shared" si="15"/>
        <v>0.25646999999999998</v>
      </c>
      <c r="P239" s="5">
        <f t="shared" si="13"/>
        <v>8.1696907937307134E-2</v>
      </c>
      <c r="Q239" s="5">
        <f t="shared" si="14"/>
        <v>2.7569999999999983E-2</v>
      </c>
    </row>
    <row r="240" spans="1:17" x14ac:dyDescent="0.35">
      <c r="A240" s="2">
        <v>80</v>
      </c>
      <c r="B240" t="s">
        <v>11</v>
      </c>
      <c r="C240" s="2">
        <v>2022</v>
      </c>
      <c r="D240" t="s">
        <v>15</v>
      </c>
      <c r="E240" s="2">
        <v>0.71152000000000004</v>
      </c>
      <c r="F240" s="2">
        <v>0.62623000000000006</v>
      </c>
      <c r="G240" s="2">
        <v>0</v>
      </c>
      <c r="H240" s="2">
        <v>0</v>
      </c>
      <c r="I240" s="2">
        <v>0.62623000000000006</v>
      </c>
      <c r="J240" s="2">
        <v>0</v>
      </c>
      <c r="K240" s="2">
        <v>0</v>
      </c>
      <c r="L240" s="2">
        <v>0.63216000000000006</v>
      </c>
      <c r="M240" s="2">
        <v>7.936E-2</v>
      </c>
      <c r="N240" s="2">
        <v>7.936E-2</v>
      </c>
      <c r="O240" s="3">
        <f t="shared" si="15"/>
        <v>0.28847999999999996</v>
      </c>
      <c r="P240" s="5">
        <f t="shared" si="13"/>
        <v>5.8128983935552776E-2</v>
      </c>
      <c r="Q240" s="5">
        <f t="shared" si="14"/>
        <v>3.2009999999999983E-2</v>
      </c>
    </row>
    <row r="241" spans="1:17" x14ac:dyDescent="0.35">
      <c r="A241" s="2">
        <v>81</v>
      </c>
      <c r="B241" t="s">
        <v>11</v>
      </c>
      <c r="C241" s="2">
        <v>2022</v>
      </c>
      <c r="D241" t="s">
        <v>15</v>
      </c>
      <c r="E241" s="2">
        <v>0.6791100000000001</v>
      </c>
      <c r="F241" s="2">
        <v>0.60902000000000001</v>
      </c>
      <c r="G241" s="2">
        <v>0</v>
      </c>
      <c r="H241" s="2">
        <v>0</v>
      </c>
      <c r="I241" s="2">
        <v>0.60902000000000001</v>
      </c>
      <c r="J241" s="2">
        <v>0</v>
      </c>
      <c r="K241" s="2">
        <v>0</v>
      </c>
      <c r="L241" s="2">
        <v>0.61362000000000005</v>
      </c>
      <c r="M241" s="2">
        <v>6.5500000000000003E-2</v>
      </c>
      <c r="N241" s="2">
        <v>6.5500000000000003E-2</v>
      </c>
      <c r="O241" s="3">
        <f t="shared" si="15"/>
        <v>0.3208899999999999</v>
      </c>
      <c r="P241" s="5">
        <f t="shared" si="13"/>
        <v>3.9475974280473253E-2</v>
      </c>
      <c r="Q241" s="5">
        <f t="shared" si="14"/>
        <v>3.2409999999999939E-2</v>
      </c>
    </row>
    <row r="242" spans="1:17" x14ac:dyDescent="0.35">
      <c r="A242" s="2">
        <v>82</v>
      </c>
      <c r="B242" t="s">
        <v>11</v>
      </c>
      <c r="C242" s="2">
        <v>2022</v>
      </c>
      <c r="D242" t="s">
        <v>15</v>
      </c>
      <c r="E242" s="2">
        <v>0.64200000000000002</v>
      </c>
      <c r="F242" s="2">
        <v>0.58133000000000001</v>
      </c>
      <c r="G242" s="2">
        <v>0</v>
      </c>
      <c r="H242" s="2">
        <v>0</v>
      </c>
      <c r="I242" s="2">
        <v>0.58133000000000001</v>
      </c>
      <c r="J242" s="2">
        <v>0</v>
      </c>
      <c r="K242" s="2">
        <v>0</v>
      </c>
      <c r="L242" s="2">
        <v>0.58752000000000004</v>
      </c>
      <c r="M242" s="2">
        <v>5.4480000000000008E-2</v>
      </c>
      <c r="N242" s="2">
        <v>5.4480000000000008E-2</v>
      </c>
      <c r="O242" s="3">
        <f t="shared" si="15"/>
        <v>0.35799999999999998</v>
      </c>
      <c r="P242" s="5">
        <f t="shared" si="13"/>
        <v>2.5343575488063829E-2</v>
      </c>
      <c r="Q242" s="5">
        <f t="shared" si="14"/>
        <v>3.7110000000000087E-2</v>
      </c>
    </row>
    <row r="243" spans="1:17" x14ac:dyDescent="0.35">
      <c r="A243" s="2">
        <v>83</v>
      </c>
      <c r="B243" t="s">
        <v>11</v>
      </c>
      <c r="C243" s="2">
        <v>2022</v>
      </c>
      <c r="D243" t="s">
        <v>15</v>
      </c>
      <c r="E243" s="2">
        <v>0.59972000000000003</v>
      </c>
      <c r="F243" s="2">
        <v>0.54748000000000008</v>
      </c>
      <c r="G243" s="2">
        <v>0</v>
      </c>
      <c r="H243" s="2">
        <v>0</v>
      </c>
      <c r="I243" s="2">
        <v>0.54748000000000008</v>
      </c>
      <c r="J243" s="2">
        <v>0</v>
      </c>
      <c r="K243" s="2">
        <v>0</v>
      </c>
      <c r="L243" s="2">
        <v>0.54877000000000009</v>
      </c>
      <c r="M243" s="2">
        <v>5.0940000000000006E-2</v>
      </c>
      <c r="N243" s="2">
        <v>5.0940000000000006E-2</v>
      </c>
      <c r="O243" s="3">
        <f t="shared" si="15"/>
        <v>0.40027999999999997</v>
      </c>
      <c r="P243" s="5">
        <f t="shared" si="13"/>
        <v>1.519904909170164E-2</v>
      </c>
      <c r="Q243" s="5">
        <f t="shared" si="14"/>
        <v>4.2279999999999984E-2</v>
      </c>
    </row>
    <row r="244" spans="1:17" x14ac:dyDescent="0.35">
      <c r="A244" s="2">
        <v>84</v>
      </c>
      <c r="B244" t="s">
        <v>11</v>
      </c>
      <c r="C244" s="2">
        <v>2022</v>
      </c>
      <c r="D244" t="s">
        <v>15</v>
      </c>
      <c r="E244" s="2">
        <v>0.56115999999999999</v>
      </c>
      <c r="F244" s="2">
        <v>0.52151000000000003</v>
      </c>
      <c r="G244" s="2">
        <v>0</v>
      </c>
      <c r="H244" s="2">
        <v>0</v>
      </c>
      <c r="I244" s="2">
        <v>0.52151000000000003</v>
      </c>
      <c r="J244" s="2">
        <v>0</v>
      </c>
      <c r="K244" s="2">
        <v>0</v>
      </c>
      <c r="L244" s="2">
        <v>0.52353000000000005</v>
      </c>
      <c r="M244" s="2">
        <v>3.7630000000000004E-2</v>
      </c>
      <c r="N244" s="2">
        <v>3.7630000000000004E-2</v>
      </c>
      <c r="O244" s="3">
        <f t="shared" si="15"/>
        <v>0.43884000000000001</v>
      </c>
      <c r="P244" s="5">
        <f t="shared" si="13"/>
        <v>8.5290983882992926E-3</v>
      </c>
      <c r="Q244" s="5">
        <f t="shared" si="14"/>
        <v>3.8560000000000039E-2</v>
      </c>
    </row>
    <row r="245" spans="1:17" x14ac:dyDescent="0.35">
      <c r="A245" s="2">
        <v>85</v>
      </c>
      <c r="B245" t="s">
        <v>11</v>
      </c>
      <c r="C245" s="2">
        <v>2022</v>
      </c>
      <c r="D245" t="s">
        <v>15</v>
      </c>
      <c r="E245" s="2">
        <v>0.51730000000000009</v>
      </c>
      <c r="F245" s="2">
        <v>0.49103000000000002</v>
      </c>
      <c r="G245" s="2">
        <v>0</v>
      </c>
      <c r="H245" s="2">
        <v>0</v>
      </c>
      <c r="I245" s="2">
        <v>0.49103000000000002</v>
      </c>
      <c r="J245" s="2">
        <v>0</v>
      </c>
      <c r="K245" s="2">
        <v>0</v>
      </c>
      <c r="L245" s="2">
        <v>0.49103000000000002</v>
      </c>
      <c r="M245" s="2">
        <v>2.6270000000000002E-2</v>
      </c>
      <c r="N245" s="2">
        <v>2.6270000000000002E-2</v>
      </c>
      <c r="O245" s="3">
        <f t="shared" si="15"/>
        <v>0.48269999999999991</v>
      </c>
      <c r="P245" s="5">
        <f t="shared" si="13"/>
        <v>4.412102596267225E-3</v>
      </c>
      <c r="Q245" s="5">
        <f t="shared" si="14"/>
        <v>4.3859999999999899E-2</v>
      </c>
    </row>
    <row r="246" spans="1:17" x14ac:dyDescent="0.35">
      <c r="A246" s="2">
        <v>86</v>
      </c>
      <c r="B246" t="s">
        <v>11</v>
      </c>
      <c r="C246" s="2">
        <v>2022</v>
      </c>
      <c r="D246" t="s">
        <v>15</v>
      </c>
      <c r="E246" s="2">
        <v>0.46790000000000004</v>
      </c>
      <c r="F246" s="2">
        <v>0.43501000000000006</v>
      </c>
      <c r="G246" s="2">
        <v>0</v>
      </c>
      <c r="H246" s="2">
        <v>0</v>
      </c>
      <c r="I246" s="2">
        <v>0.43501000000000006</v>
      </c>
      <c r="J246" s="2">
        <v>0</v>
      </c>
      <c r="K246" s="2">
        <v>0</v>
      </c>
      <c r="L246" s="2">
        <v>0.43583000000000005</v>
      </c>
      <c r="M246" s="2">
        <v>3.2070000000000001E-2</v>
      </c>
      <c r="N246" s="2">
        <v>3.2070000000000001E-2</v>
      </c>
      <c r="O246" s="3">
        <f t="shared" si="15"/>
        <v>0.53210000000000002</v>
      </c>
      <c r="P246" s="5">
        <f t="shared" si="13"/>
        <v>2.0644228047934348E-3</v>
      </c>
      <c r="Q246" s="5">
        <f t="shared" si="14"/>
        <v>4.940000000000011E-2</v>
      </c>
    </row>
    <row r="247" spans="1:17" x14ac:dyDescent="0.35">
      <c r="A247" s="2">
        <v>87</v>
      </c>
      <c r="B247" t="s">
        <v>11</v>
      </c>
      <c r="C247" s="2">
        <v>2022</v>
      </c>
      <c r="D247" t="s">
        <v>15</v>
      </c>
      <c r="E247" s="2">
        <v>0.42024000000000006</v>
      </c>
      <c r="F247" s="2">
        <v>0.39480000000000004</v>
      </c>
      <c r="G247" s="2">
        <v>0</v>
      </c>
      <c r="H247" s="2">
        <v>0</v>
      </c>
      <c r="I247" s="2">
        <v>0.39480000000000004</v>
      </c>
      <c r="J247" s="2">
        <v>0</v>
      </c>
      <c r="K247" s="2">
        <v>0</v>
      </c>
      <c r="L247" s="2">
        <v>0.39655000000000001</v>
      </c>
      <c r="M247" s="2">
        <v>2.3690000000000003E-2</v>
      </c>
      <c r="N247" s="2">
        <v>2.3690000000000003E-2</v>
      </c>
      <c r="O247" s="3">
        <f t="shared" si="15"/>
        <v>0.57975999999999994</v>
      </c>
      <c r="P247" s="5">
        <f t="shared" si="13"/>
        <v>8.6755303948639318E-4</v>
      </c>
      <c r="Q247" s="5">
        <f t="shared" si="14"/>
        <v>4.7659999999999925E-2</v>
      </c>
    </row>
    <row r="248" spans="1:17" x14ac:dyDescent="0.35">
      <c r="A248" s="2">
        <v>88</v>
      </c>
      <c r="B248" t="s">
        <v>11</v>
      </c>
      <c r="C248" s="2">
        <v>2022</v>
      </c>
      <c r="D248" t="s">
        <v>15</v>
      </c>
      <c r="E248" s="2">
        <v>0.37304000000000004</v>
      </c>
      <c r="F248" s="2">
        <v>0.35781000000000002</v>
      </c>
      <c r="G248" s="2">
        <v>0</v>
      </c>
      <c r="H248" s="2">
        <v>0</v>
      </c>
      <c r="I248" s="2">
        <v>0.35781000000000002</v>
      </c>
      <c r="J248" s="2">
        <v>0</v>
      </c>
      <c r="K248" s="2">
        <v>0</v>
      </c>
      <c r="L248" s="2">
        <v>0.35866000000000003</v>
      </c>
      <c r="M248" s="2">
        <v>1.438E-2</v>
      </c>
      <c r="N248" s="2">
        <v>1.438E-2</v>
      </c>
      <c r="O248" s="3">
        <f t="shared" si="15"/>
        <v>0.62695999999999996</v>
      </c>
      <c r="P248" s="5">
        <f t="shared" si="13"/>
        <v>3.2363198585000412E-4</v>
      </c>
      <c r="Q248" s="5">
        <f t="shared" si="14"/>
        <v>4.720000000000002E-2</v>
      </c>
    </row>
    <row r="249" spans="1:17" x14ac:dyDescent="0.35">
      <c r="A249" s="2">
        <v>89</v>
      </c>
      <c r="B249" t="s">
        <v>11</v>
      </c>
      <c r="C249" s="2">
        <v>2022</v>
      </c>
      <c r="D249" t="s">
        <v>15</v>
      </c>
      <c r="E249" s="2">
        <v>0.32719000000000004</v>
      </c>
      <c r="F249" s="2">
        <v>0.31407000000000002</v>
      </c>
      <c r="G249" s="2">
        <v>0</v>
      </c>
      <c r="H249" s="2">
        <v>0</v>
      </c>
      <c r="I249" s="2">
        <v>0.31407000000000002</v>
      </c>
      <c r="J249" s="2">
        <v>0</v>
      </c>
      <c r="K249" s="2">
        <v>0</v>
      </c>
      <c r="L249" s="2">
        <v>0.31508000000000003</v>
      </c>
      <c r="M249" s="2">
        <v>1.2120000000000001E-2</v>
      </c>
      <c r="N249" s="2">
        <v>1.2120000000000001E-2</v>
      </c>
      <c r="O249" s="3">
        <f t="shared" si="15"/>
        <v>0.67280999999999991</v>
      </c>
      <c r="P249" s="5">
        <f t="shared" si="13"/>
        <v>1.0588914945026286E-4</v>
      </c>
      <c r="Q249" s="5">
        <f t="shared" si="14"/>
        <v>4.5849999999999946E-2</v>
      </c>
    </row>
    <row r="250" spans="1:17" x14ac:dyDescent="0.35">
      <c r="A250" s="2">
        <v>90</v>
      </c>
      <c r="B250" t="s">
        <v>11</v>
      </c>
      <c r="C250" s="2">
        <v>2022</v>
      </c>
      <c r="D250" t="s">
        <v>15</v>
      </c>
      <c r="E250" s="2">
        <v>0.28186</v>
      </c>
      <c r="F250" s="2">
        <v>0.27328000000000002</v>
      </c>
      <c r="G250" s="2">
        <v>0</v>
      </c>
      <c r="H250" s="2">
        <v>0</v>
      </c>
      <c r="I250" s="2">
        <v>0.27328000000000002</v>
      </c>
      <c r="J250" s="2">
        <v>0</v>
      </c>
      <c r="K250" s="2">
        <v>0</v>
      </c>
      <c r="L250" s="2">
        <v>0.27328000000000002</v>
      </c>
      <c r="M250" s="2">
        <v>8.5700000000000012E-3</v>
      </c>
      <c r="N250" s="2">
        <v>8.5700000000000012E-3</v>
      </c>
      <c r="O250" s="3">
        <f t="shared" si="15"/>
        <v>0.71814</v>
      </c>
      <c r="P250" s="5">
        <f t="shared" si="13"/>
        <v>2.9845915664051092E-5</v>
      </c>
      <c r="Q250" s="5">
        <f t="shared" si="14"/>
        <v>4.5330000000000092E-2</v>
      </c>
    </row>
    <row r="251" spans="1:17" x14ac:dyDescent="0.35">
      <c r="A251" s="2">
        <v>91</v>
      </c>
      <c r="B251" t="s">
        <v>11</v>
      </c>
      <c r="C251" s="2">
        <v>2022</v>
      </c>
      <c r="D251" t="s">
        <v>15</v>
      </c>
      <c r="E251" s="2">
        <v>0.23170000000000002</v>
      </c>
      <c r="F251" s="2">
        <v>0.22558000000000003</v>
      </c>
      <c r="G251" s="2">
        <v>0</v>
      </c>
      <c r="H251" s="2">
        <v>0</v>
      </c>
      <c r="I251" s="2">
        <v>0.22558000000000003</v>
      </c>
      <c r="J251" s="2">
        <v>0</v>
      </c>
      <c r="K251" s="2">
        <v>0</v>
      </c>
      <c r="L251" s="2">
        <v>0.22660000000000002</v>
      </c>
      <c r="M251" s="2">
        <v>5.1000000000000004E-3</v>
      </c>
      <c r="N251" s="2">
        <v>5.1000000000000004E-3</v>
      </c>
      <c r="O251" s="3">
        <f t="shared" si="15"/>
        <v>0.76829999999999998</v>
      </c>
      <c r="P251" s="5">
        <f t="shared" si="13"/>
        <v>6.9152986593606387E-6</v>
      </c>
      <c r="Q251" s="5">
        <f t="shared" si="14"/>
        <v>5.0159999999999982E-2</v>
      </c>
    </row>
    <row r="252" spans="1:17" x14ac:dyDescent="0.35">
      <c r="A252" s="2">
        <v>92</v>
      </c>
      <c r="B252" t="s">
        <v>11</v>
      </c>
      <c r="C252" s="2">
        <v>2022</v>
      </c>
      <c r="D252" t="s">
        <v>15</v>
      </c>
      <c r="E252" s="2">
        <v>0.18272000000000002</v>
      </c>
      <c r="F252" s="2">
        <v>0.17383000000000001</v>
      </c>
      <c r="G252" s="2">
        <v>0</v>
      </c>
      <c r="H252" s="2">
        <v>0</v>
      </c>
      <c r="I252" s="2">
        <v>0.17383000000000001</v>
      </c>
      <c r="J252" s="2">
        <v>0</v>
      </c>
      <c r="K252" s="2">
        <v>0</v>
      </c>
      <c r="L252" s="2">
        <v>0.17482</v>
      </c>
      <c r="M252" s="2">
        <v>7.9000000000000008E-3</v>
      </c>
      <c r="N252" s="2">
        <v>7.9000000000000008E-3</v>
      </c>
      <c r="O252" s="3">
        <f t="shared" si="15"/>
        <v>0.81728000000000001</v>
      </c>
      <c r="P252" s="5">
        <f t="shared" si="13"/>
        <v>1.263563371038376E-6</v>
      </c>
      <c r="Q252" s="5">
        <f t="shared" si="14"/>
        <v>4.8980000000000024E-2</v>
      </c>
    </row>
    <row r="253" spans="1:17" x14ac:dyDescent="0.35">
      <c r="A253" s="2">
        <v>93</v>
      </c>
      <c r="B253" t="s">
        <v>11</v>
      </c>
      <c r="C253" s="2">
        <v>2022</v>
      </c>
      <c r="D253" t="s">
        <v>15</v>
      </c>
      <c r="E253" s="2">
        <v>0.14070000000000002</v>
      </c>
      <c r="F253" s="2">
        <v>0.1386</v>
      </c>
      <c r="G253" s="2">
        <v>0</v>
      </c>
      <c r="H253" s="2">
        <v>0</v>
      </c>
      <c r="I253" s="2">
        <v>0.1386</v>
      </c>
      <c r="J253" s="2">
        <v>0</v>
      </c>
      <c r="K253" s="2">
        <v>0</v>
      </c>
      <c r="L253" s="2">
        <v>0.1386</v>
      </c>
      <c r="M253" s="2">
        <v>2.1000000000000003E-3</v>
      </c>
      <c r="N253" s="2">
        <v>2.1000000000000003E-3</v>
      </c>
      <c r="O253" s="3">
        <f t="shared" si="15"/>
        <v>0.85929999999999995</v>
      </c>
      <c r="P253" s="5">
        <f t="shared" si="13"/>
        <v>1.7778336630509952E-7</v>
      </c>
      <c r="Q253" s="5">
        <f t="shared" si="14"/>
        <v>4.2019999999999946E-2</v>
      </c>
    </row>
    <row r="254" spans="1:17" x14ac:dyDescent="0.35">
      <c r="A254" s="2">
        <v>94</v>
      </c>
      <c r="B254" t="s">
        <v>11</v>
      </c>
      <c r="C254" s="2">
        <v>2022</v>
      </c>
      <c r="D254" t="s">
        <v>15</v>
      </c>
      <c r="E254" s="2">
        <v>0.10444000000000001</v>
      </c>
      <c r="F254" s="2">
        <v>0.10247000000000001</v>
      </c>
      <c r="G254" s="2">
        <v>0</v>
      </c>
      <c r="H254" s="2">
        <v>0</v>
      </c>
      <c r="I254" s="2">
        <v>0.10247000000000001</v>
      </c>
      <c r="J254" s="2">
        <v>0</v>
      </c>
      <c r="K254" s="2">
        <v>0</v>
      </c>
      <c r="L254" s="2">
        <v>0.10247000000000001</v>
      </c>
      <c r="M254" s="2">
        <v>1.97E-3</v>
      </c>
      <c r="N254" s="2">
        <v>1.97E-3</v>
      </c>
      <c r="O254" s="3">
        <f t="shared" si="15"/>
        <v>0.89556000000000002</v>
      </c>
      <c r="P254" s="5">
        <f t="shared" si="13"/>
        <v>1.8567694776904594E-8</v>
      </c>
      <c r="Q254" s="5">
        <f t="shared" si="14"/>
        <v>3.626000000000007E-2</v>
      </c>
    </row>
    <row r="255" spans="1:17" x14ac:dyDescent="0.35">
      <c r="A255" s="2">
        <v>95</v>
      </c>
      <c r="B255" t="s">
        <v>11</v>
      </c>
      <c r="C255" s="2">
        <v>2022</v>
      </c>
      <c r="D255" t="s">
        <v>15</v>
      </c>
      <c r="E255" s="2">
        <v>7.4090000000000003E-2</v>
      </c>
      <c r="F255" s="2">
        <v>7.4090000000000003E-2</v>
      </c>
      <c r="G255" s="2">
        <v>0</v>
      </c>
      <c r="H255" s="2">
        <v>0</v>
      </c>
      <c r="I255" s="2">
        <v>7.4090000000000003E-2</v>
      </c>
      <c r="J255" s="2">
        <v>0</v>
      </c>
      <c r="K255" s="2">
        <v>0</v>
      </c>
      <c r="L255" s="2">
        <v>7.4090000000000003E-2</v>
      </c>
      <c r="M255" s="2">
        <v>0</v>
      </c>
      <c r="N255" s="2">
        <v>0</v>
      </c>
      <c r="O255" s="3">
        <f t="shared" si="15"/>
        <v>0.92591000000000001</v>
      </c>
      <c r="P255" s="5">
        <f t="shared" si="13"/>
        <v>1.3756805060208615E-9</v>
      </c>
      <c r="Q255" s="5">
        <f t="shared" si="14"/>
        <v>3.0349999999999988E-2</v>
      </c>
    </row>
    <row r="256" spans="1:17" x14ac:dyDescent="0.35">
      <c r="A256" s="2">
        <v>96</v>
      </c>
      <c r="B256" t="s">
        <v>11</v>
      </c>
      <c r="C256" s="2">
        <v>2022</v>
      </c>
      <c r="D256" t="s">
        <v>15</v>
      </c>
      <c r="E256" s="2">
        <v>5.0420000000000006E-2</v>
      </c>
      <c r="F256" s="2">
        <v>5.0420000000000006E-2</v>
      </c>
      <c r="G256" s="2">
        <v>0</v>
      </c>
      <c r="H256" s="2">
        <v>0</v>
      </c>
      <c r="I256" s="2">
        <v>5.0420000000000006E-2</v>
      </c>
      <c r="J256" s="2">
        <v>0</v>
      </c>
      <c r="K256" s="2">
        <v>0</v>
      </c>
      <c r="L256" s="2">
        <v>5.0420000000000006E-2</v>
      </c>
      <c r="M256" s="2">
        <v>0</v>
      </c>
      <c r="N256" s="2">
        <v>0</v>
      </c>
      <c r="O256" s="3">
        <f t="shared" si="15"/>
        <v>0.94957999999999998</v>
      </c>
      <c r="P256" s="5">
        <f t="shared" si="13"/>
        <v>6.9361811113571845E-11</v>
      </c>
      <c r="Q256" s="5">
        <f t="shared" si="14"/>
        <v>2.3669999999999969E-2</v>
      </c>
    </row>
    <row r="257" spans="1:17" x14ac:dyDescent="0.35">
      <c r="A257" s="2">
        <v>97</v>
      </c>
      <c r="B257" t="s">
        <v>11</v>
      </c>
      <c r="C257" s="2">
        <v>2022</v>
      </c>
      <c r="D257" t="s">
        <v>15</v>
      </c>
      <c r="E257" s="2">
        <v>3.0900000000000004E-2</v>
      </c>
      <c r="F257" s="2">
        <v>2.9960000000000004E-2</v>
      </c>
      <c r="G257" s="2">
        <v>0</v>
      </c>
      <c r="H257" s="2">
        <v>0</v>
      </c>
      <c r="I257" s="2">
        <v>2.9960000000000004E-2</v>
      </c>
      <c r="J257" s="2">
        <v>0</v>
      </c>
      <c r="K257" s="2">
        <v>0</v>
      </c>
      <c r="L257" s="2">
        <v>2.9960000000000004E-2</v>
      </c>
      <c r="M257" s="2">
        <v>9.4000000000000008E-4</v>
      </c>
      <c r="N257" s="2">
        <v>9.4000000000000008E-4</v>
      </c>
      <c r="O257" s="3">
        <f t="shared" si="15"/>
        <v>0.96909999999999996</v>
      </c>
      <c r="P257" s="5">
        <f t="shared" si="13"/>
        <v>2.1432799634093701E-12</v>
      </c>
      <c r="Q257" s="5">
        <f t="shared" si="14"/>
        <v>1.9519999999999982E-2</v>
      </c>
    </row>
    <row r="258" spans="1:17" x14ac:dyDescent="0.35">
      <c r="A258" s="2">
        <v>98</v>
      </c>
      <c r="B258" t="s">
        <v>11</v>
      </c>
      <c r="C258" s="2">
        <v>2022</v>
      </c>
      <c r="D258" t="s">
        <v>15</v>
      </c>
      <c r="E258" s="2">
        <v>1.8460000000000001E-2</v>
      </c>
      <c r="F258" s="2">
        <v>1.8460000000000001E-2</v>
      </c>
      <c r="G258" s="2">
        <v>0</v>
      </c>
      <c r="H258" s="2">
        <v>0</v>
      </c>
      <c r="I258" s="2">
        <v>1.8460000000000001E-2</v>
      </c>
      <c r="J258" s="2">
        <v>0</v>
      </c>
      <c r="K258" s="2">
        <v>0</v>
      </c>
      <c r="L258" s="2">
        <v>1.8460000000000001E-2</v>
      </c>
      <c r="M258" s="2">
        <v>0</v>
      </c>
      <c r="N258" s="2">
        <v>0</v>
      </c>
      <c r="O258" s="3">
        <f t="shared" si="15"/>
        <v>0.98153999999999997</v>
      </c>
      <c r="P258" s="5">
        <f t="shared" si="13"/>
        <v>3.9564948124536975E-14</v>
      </c>
      <c r="Q258" s="5">
        <f t="shared" si="14"/>
        <v>1.2440000000000007E-2</v>
      </c>
    </row>
    <row r="259" spans="1:17" x14ac:dyDescent="0.35">
      <c r="A259" s="2">
        <v>99</v>
      </c>
      <c r="B259" t="s">
        <v>11</v>
      </c>
      <c r="C259" s="2">
        <v>2022</v>
      </c>
      <c r="D259" t="s">
        <v>15</v>
      </c>
      <c r="E259" s="2">
        <v>1.1240000000000002E-2</v>
      </c>
      <c r="F259" s="2">
        <v>1.1240000000000002E-2</v>
      </c>
      <c r="G259" s="2">
        <v>0</v>
      </c>
      <c r="H259" s="2">
        <v>0</v>
      </c>
      <c r="I259" s="2">
        <v>1.1240000000000002E-2</v>
      </c>
      <c r="J259" s="2">
        <v>0</v>
      </c>
      <c r="K259" s="2">
        <v>0</v>
      </c>
      <c r="L259" s="2">
        <v>1.1240000000000002E-2</v>
      </c>
      <c r="M259" s="2">
        <v>0</v>
      </c>
      <c r="N259" s="2">
        <v>0</v>
      </c>
      <c r="O259" s="3">
        <f t="shared" si="15"/>
        <v>0.98875999999999997</v>
      </c>
      <c r="P259" s="5">
        <f t="shared" ref="P259:P322" si="16">IF(A259=40,1-O259,P258*E259)</f>
        <v>4.4471001691979564E-16</v>
      </c>
      <c r="Q259" s="5">
        <f t="shared" ref="Q259:Q322" si="17">IF(A259=40,O259,O259-O258)</f>
        <v>7.2200000000000042E-3</v>
      </c>
    </row>
    <row r="260" spans="1:17" x14ac:dyDescent="0.35">
      <c r="A260" s="2">
        <v>100</v>
      </c>
      <c r="B260" t="s">
        <v>11</v>
      </c>
      <c r="C260" s="2">
        <v>2022</v>
      </c>
      <c r="D260" t="s">
        <v>15</v>
      </c>
      <c r="E260" s="2">
        <v>5.8700000000000002E-3</v>
      </c>
      <c r="F260" s="2">
        <v>5.8700000000000002E-3</v>
      </c>
      <c r="G260" s="2">
        <v>0</v>
      </c>
      <c r="H260" s="2">
        <v>0</v>
      </c>
      <c r="I260" s="2">
        <v>5.8700000000000002E-3</v>
      </c>
      <c r="J260" s="2">
        <v>0</v>
      </c>
      <c r="K260" s="2">
        <v>0</v>
      </c>
      <c r="L260" s="2">
        <v>5.8700000000000002E-3</v>
      </c>
      <c r="M260" s="2">
        <v>0</v>
      </c>
      <c r="N260" s="2">
        <v>0</v>
      </c>
      <c r="O260" s="3">
        <f t="shared" si="15"/>
        <v>0.99412999999999996</v>
      </c>
      <c r="P260" s="5">
        <f t="shared" si="16"/>
        <v>2.6104477993192007E-18</v>
      </c>
      <c r="Q260" s="5">
        <f t="shared" si="17"/>
        <v>5.3699999999999859E-3</v>
      </c>
    </row>
    <row r="261" spans="1:17" x14ac:dyDescent="0.35">
      <c r="A261" s="2">
        <v>101</v>
      </c>
      <c r="B261" t="s">
        <v>11</v>
      </c>
      <c r="C261" s="2">
        <v>2022</v>
      </c>
      <c r="D261" t="s">
        <v>15</v>
      </c>
      <c r="E261" s="2">
        <v>3.3300000000000001E-3</v>
      </c>
      <c r="F261" s="2">
        <v>3.3300000000000001E-3</v>
      </c>
      <c r="G261" s="2">
        <v>0</v>
      </c>
      <c r="H261" s="2">
        <v>0</v>
      </c>
      <c r="I261" s="2">
        <v>3.3300000000000001E-3</v>
      </c>
      <c r="J261" s="2">
        <v>0</v>
      </c>
      <c r="K261" s="2">
        <v>0</v>
      </c>
      <c r="L261" s="2">
        <v>3.3300000000000001E-3</v>
      </c>
      <c r="M261" s="2">
        <v>0</v>
      </c>
      <c r="N261" s="2">
        <v>0</v>
      </c>
      <c r="O261" s="3">
        <f t="shared" si="15"/>
        <v>0.99666999999999994</v>
      </c>
      <c r="P261" s="5">
        <f t="shared" si="16"/>
        <v>8.6927911717329383E-21</v>
      </c>
      <c r="Q261" s="5">
        <f t="shared" si="17"/>
        <v>2.5399999999999867E-3</v>
      </c>
    </row>
    <row r="262" spans="1:17" x14ac:dyDescent="0.35">
      <c r="A262" s="2">
        <v>102</v>
      </c>
      <c r="B262" t="s">
        <v>11</v>
      </c>
      <c r="C262" s="2">
        <v>2022</v>
      </c>
      <c r="D262" t="s">
        <v>15</v>
      </c>
      <c r="E262" s="2">
        <v>1.6900000000000001E-3</v>
      </c>
      <c r="F262" s="2">
        <v>1.6100000000000001E-3</v>
      </c>
      <c r="G262" s="2">
        <v>0</v>
      </c>
      <c r="H262" s="2">
        <v>0</v>
      </c>
      <c r="I262" s="2">
        <v>1.6100000000000001E-3</v>
      </c>
      <c r="J262" s="2">
        <v>0</v>
      </c>
      <c r="K262" s="2">
        <v>0</v>
      </c>
      <c r="L262" s="2">
        <v>1.6900000000000001E-3</v>
      </c>
      <c r="M262" s="2">
        <v>0</v>
      </c>
      <c r="N262" s="2">
        <v>0</v>
      </c>
      <c r="O262" s="3">
        <f t="shared" si="15"/>
        <v>0.99831000000000003</v>
      </c>
      <c r="P262" s="5">
        <f t="shared" si="16"/>
        <v>1.4690817080228667E-23</v>
      </c>
      <c r="Q262" s="5">
        <f t="shared" si="17"/>
        <v>1.6400000000000858E-3</v>
      </c>
    </row>
    <row r="263" spans="1:17" x14ac:dyDescent="0.35">
      <c r="A263" s="2">
        <v>103</v>
      </c>
      <c r="B263" t="s">
        <v>11</v>
      </c>
      <c r="C263" s="2">
        <v>2022</v>
      </c>
      <c r="D263" t="s">
        <v>15</v>
      </c>
      <c r="E263" s="2">
        <v>6.600000000000001E-4</v>
      </c>
      <c r="F263" s="2">
        <v>6.600000000000001E-4</v>
      </c>
      <c r="G263" s="2">
        <v>0</v>
      </c>
      <c r="H263" s="2">
        <v>0</v>
      </c>
      <c r="I263" s="2">
        <v>6.600000000000001E-4</v>
      </c>
      <c r="J263" s="2">
        <v>0</v>
      </c>
      <c r="K263" s="2">
        <v>0</v>
      </c>
      <c r="L263" s="2">
        <v>6.600000000000001E-4</v>
      </c>
      <c r="M263" s="2">
        <v>0</v>
      </c>
      <c r="N263" s="2">
        <v>0</v>
      </c>
      <c r="O263" s="3">
        <f t="shared" si="15"/>
        <v>0.99934000000000001</v>
      </c>
      <c r="P263" s="5">
        <f t="shared" si="16"/>
        <v>9.6959392729509217E-27</v>
      </c>
      <c r="Q263" s="5">
        <f t="shared" si="17"/>
        <v>1.0299999999999754E-3</v>
      </c>
    </row>
    <row r="264" spans="1:17" x14ac:dyDescent="0.35">
      <c r="A264" s="2">
        <v>104</v>
      </c>
      <c r="B264" t="s">
        <v>11</v>
      </c>
      <c r="C264" s="2">
        <v>2022</v>
      </c>
      <c r="D264" t="s">
        <v>15</v>
      </c>
      <c r="E264" s="2">
        <v>2.5000000000000001E-4</v>
      </c>
      <c r="F264" s="2">
        <v>2.5000000000000001E-4</v>
      </c>
      <c r="G264" s="2">
        <v>0</v>
      </c>
      <c r="H264" s="2">
        <v>0</v>
      </c>
      <c r="I264" s="2">
        <v>2.5000000000000001E-4</v>
      </c>
      <c r="J264" s="2">
        <v>0</v>
      </c>
      <c r="K264" s="2">
        <v>0</v>
      </c>
      <c r="L264" s="2">
        <v>2.5000000000000001E-4</v>
      </c>
      <c r="M264" s="2">
        <v>0</v>
      </c>
      <c r="N264" s="2">
        <v>0</v>
      </c>
      <c r="O264" s="3">
        <f t="shared" si="15"/>
        <v>0.99975000000000003</v>
      </c>
      <c r="P264" s="5">
        <f t="shared" si="16"/>
        <v>2.4239848182377306E-30</v>
      </c>
      <c r="Q264" s="5">
        <f t="shared" si="17"/>
        <v>4.1000000000002146E-4</v>
      </c>
    </row>
    <row r="265" spans="1:17" x14ac:dyDescent="0.35">
      <c r="A265" s="2">
        <v>105</v>
      </c>
      <c r="B265" t="s">
        <v>11</v>
      </c>
      <c r="C265" s="2">
        <v>2022</v>
      </c>
      <c r="D265" t="s">
        <v>15</v>
      </c>
      <c r="E265" s="2">
        <v>0</v>
      </c>
      <c r="F265" s="2">
        <v>0</v>
      </c>
      <c r="G265" s="2">
        <v>0</v>
      </c>
      <c r="H265" s="2">
        <v>0</v>
      </c>
      <c r="I265" s="2">
        <v>0</v>
      </c>
      <c r="J265" s="2">
        <v>0</v>
      </c>
      <c r="K265" s="2">
        <v>0</v>
      </c>
      <c r="L265" s="2">
        <v>0</v>
      </c>
      <c r="M265" s="2">
        <v>0</v>
      </c>
      <c r="N265" s="2">
        <v>0</v>
      </c>
      <c r="O265" s="3">
        <f t="shared" si="15"/>
        <v>1</v>
      </c>
      <c r="P265" s="5">
        <f t="shared" si="16"/>
        <v>0</v>
      </c>
      <c r="Q265" s="5">
        <f t="shared" si="17"/>
        <v>2.4999999999997247E-4</v>
      </c>
    </row>
    <row r="266" spans="1:17" x14ac:dyDescent="0.35">
      <c r="A266" s="2">
        <v>40</v>
      </c>
      <c r="B266" t="s">
        <v>16</v>
      </c>
      <c r="C266" s="2">
        <v>2022</v>
      </c>
      <c r="D266" t="s">
        <v>12</v>
      </c>
      <c r="E266" s="2">
        <v>0.99800000000000011</v>
      </c>
      <c r="F266" s="2">
        <v>0</v>
      </c>
      <c r="G266" s="2">
        <v>0.13797000000000001</v>
      </c>
      <c r="H266" s="2">
        <v>0</v>
      </c>
      <c r="I266" s="2">
        <v>0.13797000000000001</v>
      </c>
      <c r="J266" s="2">
        <v>0</v>
      </c>
      <c r="K266" s="2">
        <v>0</v>
      </c>
      <c r="L266" s="2">
        <v>0.40568000000000004</v>
      </c>
      <c r="M266" s="2">
        <v>0.59232000000000007</v>
      </c>
      <c r="N266" s="2">
        <v>0.55873000000000006</v>
      </c>
      <c r="O266" s="3">
        <f t="shared" si="15"/>
        <v>1.9999999999998908E-3</v>
      </c>
      <c r="P266" s="5">
        <f t="shared" si="16"/>
        <v>0.99800000000000011</v>
      </c>
      <c r="Q266" s="5">
        <f t="shared" si="17"/>
        <v>1.9999999999998908E-3</v>
      </c>
    </row>
    <row r="267" spans="1:17" x14ac:dyDescent="0.35">
      <c r="A267" s="2">
        <v>41</v>
      </c>
      <c r="B267" t="s">
        <v>16</v>
      </c>
      <c r="C267" s="2">
        <v>2022</v>
      </c>
      <c r="D267" t="s">
        <v>12</v>
      </c>
      <c r="E267" s="2">
        <v>0.99621000000000004</v>
      </c>
      <c r="F267" s="2">
        <v>0</v>
      </c>
      <c r="G267" s="2">
        <v>0.14935000000000001</v>
      </c>
      <c r="H267" s="2">
        <v>0</v>
      </c>
      <c r="I267" s="2">
        <v>0.14935000000000001</v>
      </c>
      <c r="J267" s="2">
        <v>0</v>
      </c>
      <c r="K267" s="2">
        <v>0</v>
      </c>
      <c r="L267" s="2">
        <v>0.39653000000000005</v>
      </c>
      <c r="M267" s="2">
        <v>0.5996800000000001</v>
      </c>
      <c r="N267" s="2">
        <v>0.56405000000000005</v>
      </c>
      <c r="O267" s="3">
        <f t="shared" si="15"/>
        <v>3.7899999999999601E-3</v>
      </c>
      <c r="P267" s="5">
        <f t="shared" si="16"/>
        <v>0.99421758000000016</v>
      </c>
      <c r="Q267" s="5">
        <f t="shared" si="17"/>
        <v>1.7900000000000693E-3</v>
      </c>
    </row>
    <row r="268" spans="1:17" x14ac:dyDescent="0.35">
      <c r="A268" s="2">
        <v>42</v>
      </c>
      <c r="B268" t="s">
        <v>16</v>
      </c>
      <c r="C268" s="2">
        <v>2022</v>
      </c>
      <c r="D268" t="s">
        <v>12</v>
      </c>
      <c r="E268" s="2">
        <v>0.99447000000000008</v>
      </c>
      <c r="F268" s="2">
        <v>0</v>
      </c>
      <c r="G268" s="2">
        <v>0.15843000000000002</v>
      </c>
      <c r="H268" s="2">
        <v>0</v>
      </c>
      <c r="I268" s="2">
        <v>0.15843000000000002</v>
      </c>
      <c r="J268" s="2">
        <v>0</v>
      </c>
      <c r="K268" s="2">
        <v>0</v>
      </c>
      <c r="L268" s="2">
        <v>0.39834000000000003</v>
      </c>
      <c r="M268" s="2">
        <v>0.59613000000000005</v>
      </c>
      <c r="N268" s="2">
        <v>0.56698000000000004</v>
      </c>
      <c r="O268" s="3">
        <f t="shared" si="15"/>
        <v>5.5299999999999239E-3</v>
      </c>
      <c r="P268" s="5">
        <f t="shared" si="16"/>
        <v>0.98871955678260026</v>
      </c>
      <c r="Q268" s="5">
        <f t="shared" si="17"/>
        <v>1.7399999999999638E-3</v>
      </c>
    </row>
    <row r="269" spans="1:17" x14ac:dyDescent="0.35">
      <c r="A269" s="2">
        <v>43</v>
      </c>
      <c r="B269" t="s">
        <v>16</v>
      </c>
      <c r="C269" s="2">
        <v>2022</v>
      </c>
      <c r="D269" t="s">
        <v>12</v>
      </c>
      <c r="E269" s="2">
        <v>0.99308000000000007</v>
      </c>
      <c r="F269" s="2">
        <v>0</v>
      </c>
      <c r="G269" s="2">
        <v>0.17673000000000003</v>
      </c>
      <c r="H269" s="2">
        <v>0</v>
      </c>
      <c r="I269" s="2">
        <v>0.17673000000000003</v>
      </c>
      <c r="J269" s="2">
        <v>0</v>
      </c>
      <c r="K269" s="2">
        <v>0</v>
      </c>
      <c r="L269" s="2">
        <v>0.39646000000000003</v>
      </c>
      <c r="M269" s="2">
        <v>0.59662000000000004</v>
      </c>
      <c r="N269" s="2">
        <v>0.56917000000000006</v>
      </c>
      <c r="O269" s="3">
        <f t="shared" si="15"/>
        <v>6.9199999999999262E-3</v>
      </c>
      <c r="P269" s="5">
        <f t="shared" si="16"/>
        <v>0.98187761744966473</v>
      </c>
      <c r="Q269" s="5">
        <f t="shared" si="17"/>
        <v>1.3900000000000023E-3</v>
      </c>
    </row>
    <row r="270" spans="1:17" x14ac:dyDescent="0.35">
      <c r="A270" s="2">
        <v>44</v>
      </c>
      <c r="B270" t="s">
        <v>16</v>
      </c>
      <c r="C270" s="2">
        <v>2022</v>
      </c>
      <c r="D270" t="s">
        <v>12</v>
      </c>
      <c r="E270" s="2">
        <v>0.99184000000000005</v>
      </c>
      <c r="F270" s="2">
        <v>0</v>
      </c>
      <c r="G270" s="2">
        <v>0.17422000000000001</v>
      </c>
      <c r="H270" s="2">
        <v>0</v>
      </c>
      <c r="I270" s="2">
        <v>0.17422000000000001</v>
      </c>
      <c r="J270" s="2">
        <v>0</v>
      </c>
      <c r="K270" s="2">
        <v>0</v>
      </c>
      <c r="L270" s="2">
        <v>0.39013000000000003</v>
      </c>
      <c r="M270" s="2">
        <v>0.60170000000000001</v>
      </c>
      <c r="N270" s="2">
        <v>0.58013000000000003</v>
      </c>
      <c r="O270" s="3">
        <f t="shared" si="15"/>
        <v>8.1599999999999451E-3</v>
      </c>
      <c r="P270" s="5">
        <f t="shared" si="16"/>
        <v>0.97386549609127548</v>
      </c>
      <c r="Q270" s="5">
        <f t="shared" si="17"/>
        <v>1.2400000000000189E-3</v>
      </c>
    </row>
    <row r="271" spans="1:17" x14ac:dyDescent="0.35">
      <c r="A271" s="2">
        <v>45</v>
      </c>
      <c r="B271" t="s">
        <v>16</v>
      </c>
      <c r="C271" s="2">
        <v>2022</v>
      </c>
      <c r="D271" t="s">
        <v>12</v>
      </c>
      <c r="E271" s="2">
        <v>0.9900000000000001</v>
      </c>
      <c r="F271" s="2">
        <v>0</v>
      </c>
      <c r="G271" s="2">
        <v>0.18684000000000001</v>
      </c>
      <c r="H271" s="2">
        <v>0</v>
      </c>
      <c r="I271" s="2">
        <v>0.18684000000000001</v>
      </c>
      <c r="J271" s="2">
        <v>0</v>
      </c>
      <c r="K271" s="2">
        <v>0</v>
      </c>
      <c r="L271" s="2">
        <v>0.39492000000000005</v>
      </c>
      <c r="M271" s="2">
        <v>0.59508000000000005</v>
      </c>
      <c r="N271" s="2">
        <v>0.57194</v>
      </c>
      <c r="O271" s="3">
        <f t="shared" si="15"/>
        <v>9.9999999999998979E-3</v>
      </c>
      <c r="P271" s="5">
        <f t="shared" si="16"/>
        <v>0.96412684113036284</v>
      </c>
      <c r="Q271" s="5">
        <f t="shared" si="17"/>
        <v>1.8399999999999528E-3</v>
      </c>
    </row>
    <row r="272" spans="1:17" x14ac:dyDescent="0.35">
      <c r="A272" s="2">
        <v>46</v>
      </c>
      <c r="B272" t="s">
        <v>16</v>
      </c>
      <c r="C272" s="2">
        <v>2022</v>
      </c>
      <c r="D272" t="s">
        <v>12</v>
      </c>
      <c r="E272" s="2">
        <v>0.98801000000000005</v>
      </c>
      <c r="F272" s="2">
        <v>0</v>
      </c>
      <c r="G272" s="2">
        <v>0.19559000000000001</v>
      </c>
      <c r="H272" s="2">
        <v>0</v>
      </c>
      <c r="I272" s="2">
        <v>0.19559000000000001</v>
      </c>
      <c r="J272" s="2">
        <v>0</v>
      </c>
      <c r="K272" s="2">
        <v>0</v>
      </c>
      <c r="L272" s="2">
        <v>0.37937000000000004</v>
      </c>
      <c r="M272" s="2">
        <v>0.60864000000000007</v>
      </c>
      <c r="N272" s="2">
        <v>0.58855000000000002</v>
      </c>
      <c r="O272" s="3">
        <f t="shared" si="15"/>
        <v>1.1989999999999945E-2</v>
      </c>
      <c r="P272" s="5">
        <f t="shared" si="16"/>
        <v>0.95256696030520982</v>
      </c>
      <c r="Q272" s="5">
        <f t="shared" si="17"/>
        <v>1.9900000000000473E-3</v>
      </c>
    </row>
    <row r="273" spans="1:17" x14ac:dyDescent="0.35">
      <c r="A273" s="2">
        <v>47</v>
      </c>
      <c r="B273" t="s">
        <v>16</v>
      </c>
      <c r="C273" s="2">
        <v>2022</v>
      </c>
      <c r="D273" t="s">
        <v>12</v>
      </c>
      <c r="E273" s="2">
        <v>0.98606000000000005</v>
      </c>
      <c r="F273" s="2">
        <v>0</v>
      </c>
      <c r="G273" s="2">
        <v>0.19844000000000001</v>
      </c>
      <c r="H273" s="2">
        <v>0</v>
      </c>
      <c r="I273" s="2">
        <v>0.19844000000000001</v>
      </c>
      <c r="J273" s="2">
        <v>0</v>
      </c>
      <c r="K273" s="2">
        <v>0</v>
      </c>
      <c r="L273" s="2">
        <v>0.37281000000000003</v>
      </c>
      <c r="M273" s="2">
        <v>0.61325000000000007</v>
      </c>
      <c r="N273" s="2">
        <v>0.59353</v>
      </c>
      <c r="O273" s="3">
        <f t="shared" si="15"/>
        <v>1.3939999999999952E-2</v>
      </c>
      <c r="P273" s="5">
        <f t="shared" si="16"/>
        <v>0.93928817687855526</v>
      </c>
      <c r="Q273" s="5">
        <f t="shared" si="17"/>
        <v>1.9500000000000073E-3</v>
      </c>
    </row>
    <row r="274" spans="1:17" x14ac:dyDescent="0.35">
      <c r="A274" s="2">
        <v>48</v>
      </c>
      <c r="B274" t="s">
        <v>16</v>
      </c>
      <c r="C274" s="2">
        <v>2022</v>
      </c>
      <c r="D274" t="s">
        <v>12</v>
      </c>
      <c r="E274" s="2">
        <v>0.98370000000000013</v>
      </c>
      <c r="F274" s="2">
        <v>0</v>
      </c>
      <c r="G274" s="2">
        <v>0.20752000000000001</v>
      </c>
      <c r="H274" s="2">
        <v>0</v>
      </c>
      <c r="I274" s="2">
        <v>0.20752000000000001</v>
      </c>
      <c r="J274" s="2">
        <v>0</v>
      </c>
      <c r="K274" s="2">
        <v>0</v>
      </c>
      <c r="L274" s="2">
        <v>0.36405000000000004</v>
      </c>
      <c r="M274" s="2">
        <v>0.6196600000000001</v>
      </c>
      <c r="N274" s="2">
        <v>0.60055000000000003</v>
      </c>
      <c r="O274" s="3">
        <f t="shared" si="15"/>
        <v>1.629999999999987E-2</v>
      </c>
      <c r="P274" s="5">
        <f t="shared" si="16"/>
        <v>0.92397777959543492</v>
      </c>
      <c r="Q274" s="5">
        <f t="shared" si="17"/>
        <v>2.3599999999999177E-3</v>
      </c>
    </row>
    <row r="275" spans="1:17" x14ac:dyDescent="0.35">
      <c r="A275" s="2">
        <v>49</v>
      </c>
      <c r="B275" t="s">
        <v>16</v>
      </c>
      <c r="C275" s="2">
        <v>2022</v>
      </c>
      <c r="D275" t="s">
        <v>12</v>
      </c>
      <c r="E275" s="2">
        <v>0.98097000000000012</v>
      </c>
      <c r="F275" s="2">
        <v>0</v>
      </c>
      <c r="G275" s="2">
        <v>0.21975000000000003</v>
      </c>
      <c r="H275" s="2">
        <v>0</v>
      </c>
      <c r="I275" s="2">
        <v>0.21975000000000003</v>
      </c>
      <c r="J275" s="2">
        <v>0</v>
      </c>
      <c r="K275" s="2">
        <v>0</v>
      </c>
      <c r="L275" s="2">
        <v>0.38004000000000004</v>
      </c>
      <c r="M275" s="2">
        <v>0.60094000000000003</v>
      </c>
      <c r="N275" s="2">
        <v>0.58537000000000006</v>
      </c>
      <c r="O275" s="3">
        <f t="shared" si="15"/>
        <v>1.902999999999988E-2</v>
      </c>
      <c r="P275" s="5">
        <f t="shared" si="16"/>
        <v>0.90639448244973386</v>
      </c>
      <c r="Q275" s="5">
        <f t="shared" si="17"/>
        <v>2.7300000000000102E-3</v>
      </c>
    </row>
    <row r="276" spans="1:17" x14ac:dyDescent="0.35">
      <c r="A276" s="2">
        <v>50</v>
      </c>
      <c r="B276" t="s">
        <v>16</v>
      </c>
      <c r="C276" s="2">
        <v>2022</v>
      </c>
      <c r="D276" t="s">
        <v>12</v>
      </c>
      <c r="E276" s="2">
        <v>0.9781200000000001</v>
      </c>
      <c r="F276" s="2">
        <v>0</v>
      </c>
      <c r="G276" s="2">
        <v>0.22339000000000001</v>
      </c>
      <c r="H276" s="2">
        <v>0</v>
      </c>
      <c r="I276" s="2">
        <v>0.22339000000000001</v>
      </c>
      <c r="J276" s="2">
        <v>0</v>
      </c>
      <c r="K276" s="2">
        <v>0</v>
      </c>
      <c r="L276" s="2">
        <v>0.37352000000000002</v>
      </c>
      <c r="M276" s="2">
        <v>0.60461000000000009</v>
      </c>
      <c r="N276" s="2">
        <v>0.58825000000000005</v>
      </c>
      <c r="O276" s="3">
        <f t="shared" si="15"/>
        <v>2.18799999999999E-2</v>
      </c>
      <c r="P276" s="5">
        <f t="shared" si="16"/>
        <v>0.88656257117373383</v>
      </c>
      <c r="Q276" s="5">
        <f t="shared" si="17"/>
        <v>2.8500000000000192E-3</v>
      </c>
    </row>
    <row r="277" spans="1:17" x14ac:dyDescent="0.35">
      <c r="A277" s="2">
        <v>51</v>
      </c>
      <c r="B277" t="s">
        <v>16</v>
      </c>
      <c r="C277" s="2">
        <v>2022</v>
      </c>
      <c r="D277" t="s">
        <v>12</v>
      </c>
      <c r="E277" s="2">
        <v>0.97495000000000009</v>
      </c>
      <c r="F277" s="2">
        <v>0</v>
      </c>
      <c r="G277" s="2">
        <v>0.22630000000000003</v>
      </c>
      <c r="H277" s="2">
        <v>0</v>
      </c>
      <c r="I277" s="2">
        <v>0.22630000000000003</v>
      </c>
      <c r="J277" s="2">
        <v>0</v>
      </c>
      <c r="K277" s="2">
        <v>0</v>
      </c>
      <c r="L277" s="2">
        <v>0.36584000000000005</v>
      </c>
      <c r="M277" s="2">
        <v>0.60911999999999999</v>
      </c>
      <c r="N277" s="2">
        <v>0.58922000000000008</v>
      </c>
      <c r="O277" s="3">
        <f t="shared" si="15"/>
        <v>2.5049999999999906E-2</v>
      </c>
      <c r="P277" s="5">
        <f t="shared" si="16"/>
        <v>0.86435417876583187</v>
      </c>
      <c r="Q277" s="5">
        <f t="shared" si="17"/>
        <v>3.1700000000000061E-3</v>
      </c>
    </row>
    <row r="278" spans="1:17" x14ac:dyDescent="0.35">
      <c r="A278" s="2">
        <v>52</v>
      </c>
      <c r="B278" t="s">
        <v>16</v>
      </c>
      <c r="C278" s="2">
        <v>2022</v>
      </c>
      <c r="D278" t="s">
        <v>12</v>
      </c>
      <c r="E278" s="2">
        <v>0.97156000000000009</v>
      </c>
      <c r="F278" s="2">
        <v>0</v>
      </c>
      <c r="G278" s="2">
        <v>0.23436000000000001</v>
      </c>
      <c r="H278" s="2">
        <v>0</v>
      </c>
      <c r="I278" s="2">
        <v>0.23436000000000001</v>
      </c>
      <c r="J278" s="2">
        <v>0</v>
      </c>
      <c r="K278" s="2">
        <v>0</v>
      </c>
      <c r="L278" s="2">
        <v>0.36814000000000002</v>
      </c>
      <c r="M278" s="2">
        <v>0.60342000000000007</v>
      </c>
      <c r="N278" s="2">
        <v>0.58504</v>
      </c>
      <c r="O278" s="3">
        <f t="shared" si="15"/>
        <v>2.843999999999991E-2</v>
      </c>
      <c r="P278" s="5">
        <f t="shared" si="16"/>
        <v>0.83977194592173166</v>
      </c>
      <c r="Q278" s="5">
        <f t="shared" si="17"/>
        <v>3.3900000000000041E-3</v>
      </c>
    </row>
    <row r="279" spans="1:17" x14ac:dyDescent="0.35">
      <c r="A279" s="2">
        <v>53</v>
      </c>
      <c r="B279" t="s">
        <v>16</v>
      </c>
      <c r="C279" s="2">
        <v>2022</v>
      </c>
      <c r="D279" t="s">
        <v>12</v>
      </c>
      <c r="E279" s="2">
        <v>0.96739000000000008</v>
      </c>
      <c r="F279" s="2">
        <v>0</v>
      </c>
      <c r="G279" s="2">
        <v>0.24369000000000002</v>
      </c>
      <c r="H279" s="2">
        <v>0</v>
      </c>
      <c r="I279" s="2">
        <v>0.24369000000000002</v>
      </c>
      <c r="J279" s="2">
        <v>0</v>
      </c>
      <c r="K279" s="2">
        <v>0</v>
      </c>
      <c r="L279" s="2">
        <v>0.36488000000000004</v>
      </c>
      <c r="M279" s="2">
        <v>0.6025100000000001</v>
      </c>
      <c r="N279" s="2">
        <v>0.5853600000000001</v>
      </c>
      <c r="O279" s="3">
        <f t="shared" si="15"/>
        <v>3.2609999999999917E-2</v>
      </c>
      <c r="P279" s="5">
        <f t="shared" si="16"/>
        <v>0.81238698276522403</v>
      </c>
      <c r="Q279" s="5">
        <f t="shared" si="17"/>
        <v>4.170000000000007E-3</v>
      </c>
    </row>
    <row r="280" spans="1:17" x14ac:dyDescent="0.35">
      <c r="A280" s="2">
        <v>54</v>
      </c>
      <c r="B280" t="s">
        <v>16</v>
      </c>
      <c r="C280" s="2">
        <v>2022</v>
      </c>
      <c r="D280" t="s">
        <v>12</v>
      </c>
      <c r="E280" s="2">
        <v>0.96279000000000003</v>
      </c>
      <c r="F280" s="2">
        <v>0</v>
      </c>
      <c r="G280" s="2">
        <v>0.24104000000000003</v>
      </c>
      <c r="H280" s="2">
        <v>0</v>
      </c>
      <c r="I280" s="2">
        <v>0.24104000000000003</v>
      </c>
      <c r="J280" s="2">
        <v>0</v>
      </c>
      <c r="K280" s="2">
        <v>0</v>
      </c>
      <c r="L280" s="2">
        <v>0.37202000000000002</v>
      </c>
      <c r="M280" s="2">
        <v>0.59077000000000002</v>
      </c>
      <c r="N280" s="2">
        <v>0.5726</v>
      </c>
      <c r="O280" s="3">
        <f t="shared" si="15"/>
        <v>3.7209999999999965E-2</v>
      </c>
      <c r="P280" s="5">
        <f t="shared" si="16"/>
        <v>0.78215806313653002</v>
      </c>
      <c r="Q280" s="5">
        <f t="shared" si="17"/>
        <v>4.6000000000000485E-3</v>
      </c>
    </row>
    <row r="281" spans="1:17" x14ac:dyDescent="0.35">
      <c r="A281" s="2">
        <v>55</v>
      </c>
      <c r="B281" t="s">
        <v>16</v>
      </c>
      <c r="C281" s="2">
        <v>2022</v>
      </c>
      <c r="D281" t="s">
        <v>12</v>
      </c>
      <c r="E281" s="2">
        <v>0.95840000000000003</v>
      </c>
      <c r="F281" s="2">
        <v>0</v>
      </c>
      <c r="G281" s="2">
        <v>0.25359000000000004</v>
      </c>
      <c r="H281" s="2">
        <v>0</v>
      </c>
      <c r="I281" s="2">
        <v>0.25359000000000004</v>
      </c>
      <c r="J281" s="2">
        <v>0</v>
      </c>
      <c r="K281" s="2">
        <v>0</v>
      </c>
      <c r="L281" s="2">
        <v>0.37863000000000002</v>
      </c>
      <c r="M281" s="2">
        <v>0.57978000000000007</v>
      </c>
      <c r="N281" s="2">
        <v>0.56315999999999999</v>
      </c>
      <c r="O281" s="3">
        <f t="shared" ref="O281:O344" si="18">1-E281</f>
        <v>4.159999999999997E-2</v>
      </c>
      <c r="P281" s="5">
        <f t="shared" si="16"/>
        <v>0.7496202877100504</v>
      </c>
      <c r="Q281" s="5">
        <f t="shared" si="17"/>
        <v>4.390000000000005E-3</v>
      </c>
    </row>
    <row r="282" spans="1:17" x14ac:dyDescent="0.35">
      <c r="A282" s="2">
        <v>56</v>
      </c>
      <c r="B282" t="s">
        <v>16</v>
      </c>
      <c r="C282" s="2">
        <v>2022</v>
      </c>
      <c r="D282" t="s">
        <v>12</v>
      </c>
      <c r="E282" s="2">
        <v>0.9535300000000001</v>
      </c>
      <c r="F282" s="2">
        <v>0</v>
      </c>
      <c r="G282" s="2">
        <v>0.25280000000000002</v>
      </c>
      <c r="H282" s="2">
        <v>0</v>
      </c>
      <c r="I282" s="2">
        <v>0.25280000000000002</v>
      </c>
      <c r="J282" s="2">
        <v>0</v>
      </c>
      <c r="K282" s="2">
        <v>0</v>
      </c>
      <c r="L282" s="2">
        <v>0.36782000000000004</v>
      </c>
      <c r="M282" s="2">
        <v>0.58571000000000006</v>
      </c>
      <c r="N282" s="2">
        <v>0.5697000000000001</v>
      </c>
      <c r="O282" s="3">
        <f t="shared" si="18"/>
        <v>4.64699999999999E-2</v>
      </c>
      <c r="P282" s="5">
        <f t="shared" si="16"/>
        <v>0.71478543294016439</v>
      </c>
      <c r="Q282" s="5">
        <f t="shared" si="17"/>
        <v>4.8699999999999299E-3</v>
      </c>
    </row>
    <row r="283" spans="1:17" x14ac:dyDescent="0.35">
      <c r="A283" s="2">
        <v>57</v>
      </c>
      <c r="B283" t="s">
        <v>16</v>
      </c>
      <c r="C283" s="2">
        <v>2022</v>
      </c>
      <c r="D283" t="s">
        <v>12</v>
      </c>
      <c r="E283" s="2">
        <v>0.94808000000000003</v>
      </c>
      <c r="F283" s="2">
        <v>0</v>
      </c>
      <c r="G283" s="2">
        <v>0.26031000000000004</v>
      </c>
      <c r="H283" s="2">
        <v>0</v>
      </c>
      <c r="I283" s="2">
        <v>0.26031000000000004</v>
      </c>
      <c r="J283" s="2">
        <v>0</v>
      </c>
      <c r="K283" s="2">
        <v>0</v>
      </c>
      <c r="L283" s="2">
        <v>0.37309000000000003</v>
      </c>
      <c r="M283" s="2">
        <v>0.57499</v>
      </c>
      <c r="N283" s="2">
        <v>0.55940000000000001</v>
      </c>
      <c r="O283" s="3">
        <f t="shared" si="18"/>
        <v>5.1919999999999966E-2</v>
      </c>
      <c r="P283" s="5">
        <f t="shared" si="16"/>
        <v>0.67767377326191103</v>
      </c>
      <c r="Q283" s="5">
        <f t="shared" si="17"/>
        <v>5.4500000000000659E-3</v>
      </c>
    </row>
    <row r="284" spans="1:17" x14ac:dyDescent="0.35">
      <c r="A284" s="2">
        <v>58</v>
      </c>
      <c r="B284" t="s">
        <v>16</v>
      </c>
      <c r="C284" s="2">
        <v>2022</v>
      </c>
      <c r="D284" t="s">
        <v>12</v>
      </c>
      <c r="E284" s="2">
        <v>0.94209000000000009</v>
      </c>
      <c r="F284" s="2">
        <v>0</v>
      </c>
      <c r="G284" s="2">
        <v>0.27546000000000004</v>
      </c>
      <c r="H284" s="2">
        <v>0</v>
      </c>
      <c r="I284" s="2">
        <v>0.27546000000000004</v>
      </c>
      <c r="J284" s="2">
        <v>0</v>
      </c>
      <c r="K284" s="2">
        <v>0</v>
      </c>
      <c r="L284" s="2">
        <v>0.37837000000000004</v>
      </c>
      <c r="M284" s="2">
        <v>0.56372</v>
      </c>
      <c r="N284" s="2">
        <v>0.54672000000000009</v>
      </c>
      <c r="O284" s="3">
        <f t="shared" si="18"/>
        <v>5.7909999999999906E-2</v>
      </c>
      <c r="P284" s="5">
        <f t="shared" si="16"/>
        <v>0.63842968505231379</v>
      </c>
      <c r="Q284" s="5">
        <f t="shared" si="17"/>
        <v>5.9899999999999398E-3</v>
      </c>
    </row>
    <row r="285" spans="1:17" x14ac:dyDescent="0.35">
      <c r="A285" s="2">
        <v>59</v>
      </c>
      <c r="B285" t="s">
        <v>16</v>
      </c>
      <c r="C285" s="2">
        <v>2022</v>
      </c>
      <c r="D285" t="s">
        <v>12</v>
      </c>
      <c r="E285" s="2">
        <v>0.93546000000000007</v>
      </c>
      <c r="F285" s="2">
        <v>0</v>
      </c>
      <c r="G285" s="2">
        <v>0.26783000000000001</v>
      </c>
      <c r="H285" s="2">
        <v>0</v>
      </c>
      <c r="I285" s="2">
        <v>0.26783000000000001</v>
      </c>
      <c r="J285" s="2">
        <v>0</v>
      </c>
      <c r="K285" s="2">
        <v>0</v>
      </c>
      <c r="L285" s="2">
        <v>0.37088000000000004</v>
      </c>
      <c r="M285" s="2">
        <v>0.56458000000000008</v>
      </c>
      <c r="N285" s="2">
        <v>0.54770000000000008</v>
      </c>
      <c r="O285" s="3">
        <f t="shared" si="18"/>
        <v>6.4539999999999931E-2</v>
      </c>
      <c r="P285" s="5">
        <f t="shared" si="16"/>
        <v>0.59722543317903753</v>
      </c>
      <c r="Q285" s="5">
        <f t="shared" si="17"/>
        <v>6.6300000000000248E-3</v>
      </c>
    </row>
    <row r="286" spans="1:17" x14ac:dyDescent="0.35">
      <c r="A286" s="2">
        <v>60</v>
      </c>
      <c r="B286" t="s">
        <v>16</v>
      </c>
      <c r="C286" s="2">
        <v>2022</v>
      </c>
      <c r="D286" t="s">
        <v>12</v>
      </c>
      <c r="E286" s="2">
        <v>0.92799000000000009</v>
      </c>
      <c r="F286" s="2">
        <v>0</v>
      </c>
      <c r="G286" s="2">
        <v>0.28147</v>
      </c>
      <c r="H286" s="2">
        <v>0</v>
      </c>
      <c r="I286" s="2">
        <v>0.28147</v>
      </c>
      <c r="J286" s="2">
        <v>0</v>
      </c>
      <c r="K286" s="2">
        <v>0</v>
      </c>
      <c r="L286" s="2">
        <v>0.38742000000000004</v>
      </c>
      <c r="M286" s="2">
        <v>0.54056999999999999</v>
      </c>
      <c r="N286" s="2">
        <v>0.52527000000000001</v>
      </c>
      <c r="O286" s="3">
        <f t="shared" si="18"/>
        <v>7.2009999999999907E-2</v>
      </c>
      <c r="P286" s="5">
        <f t="shared" si="16"/>
        <v>0.55421922973581506</v>
      </c>
      <c r="Q286" s="5">
        <f t="shared" si="17"/>
        <v>7.4699999999999767E-3</v>
      </c>
    </row>
    <row r="287" spans="1:17" x14ac:dyDescent="0.35">
      <c r="A287" s="2">
        <v>61</v>
      </c>
      <c r="B287" t="s">
        <v>16</v>
      </c>
      <c r="C287" s="2">
        <v>2022</v>
      </c>
      <c r="D287" t="s">
        <v>12</v>
      </c>
      <c r="E287" s="2">
        <v>0.92018000000000011</v>
      </c>
      <c r="F287" s="2">
        <v>0</v>
      </c>
      <c r="G287" s="2">
        <v>0.28007000000000004</v>
      </c>
      <c r="H287" s="2">
        <v>0</v>
      </c>
      <c r="I287" s="2">
        <v>0.30229</v>
      </c>
      <c r="J287" s="2">
        <v>0</v>
      </c>
      <c r="K287" s="2">
        <v>2.222E-2</v>
      </c>
      <c r="L287" s="2">
        <v>0.40196000000000004</v>
      </c>
      <c r="M287" s="2">
        <v>0.51822000000000001</v>
      </c>
      <c r="N287" s="2">
        <v>0.50369000000000008</v>
      </c>
      <c r="O287" s="3">
        <f t="shared" si="18"/>
        <v>7.9819999999999891E-2</v>
      </c>
      <c r="P287" s="5">
        <f t="shared" si="16"/>
        <v>0.50998145081830237</v>
      </c>
      <c r="Q287" s="5">
        <f t="shared" si="17"/>
        <v>7.8099999999999836E-3</v>
      </c>
    </row>
    <row r="288" spans="1:17" x14ac:dyDescent="0.35">
      <c r="A288" s="2">
        <v>62</v>
      </c>
      <c r="B288" t="s">
        <v>16</v>
      </c>
      <c r="C288" s="2">
        <v>2022</v>
      </c>
      <c r="D288" t="s">
        <v>12</v>
      </c>
      <c r="E288" s="2">
        <v>0.91207000000000005</v>
      </c>
      <c r="F288" s="2">
        <v>0</v>
      </c>
      <c r="G288" s="2">
        <v>0.28009000000000001</v>
      </c>
      <c r="H288" s="2">
        <v>0</v>
      </c>
      <c r="I288" s="2">
        <v>0.3291</v>
      </c>
      <c r="J288" s="2">
        <v>0</v>
      </c>
      <c r="K288" s="2">
        <v>4.9010000000000005E-2</v>
      </c>
      <c r="L288" s="2">
        <v>0.42132000000000003</v>
      </c>
      <c r="M288" s="2">
        <v>0.49075000000000002</v>
      </c>
      <c r="N288" s="2">
        <v>0.47693000000000002</v>
      </c>
      <c r="O288" s="3">
        <f t="shared" si="18"/>
        <v>8.7929999999999953E-2</v>
      </c>
      <c r="P288" s="5">
        <f t="shared" si="16"/>
        <v>0.46513878184784907</v>
      </c>
      <c r="Q288" s="5">
        <f t="shared" si="17"/>
        <v>8.1100000000000616E-3</v>
      </c>
    </row>
    <row r="289" spans="1:17" x14ac:dyDescent="0.35">
      <c r="A289" s="2">
        <v>63</v>
      </c>
      <c r="B289" t="s">
        <v>16</v>
      </c>
      <c r="C289" s="2">
        <v>2022</v>
      </c>
      <c r="D289" t="s">
        <v>12</v>
      </c>
      <c r="E289" s="2">
        <v>0.90289000000000008</v>
      </c>
      <c r="F289" s="2">
        <v>0</v>
      </c>
      <c r="G289" s="2">
        <v>0.26671</v>
      </c>
      <c r="H289" s="2">
        <v>2.5840000000000002E-2</v>
      </c>
      <c r="I289" s="2">
        <v>0.36161000000000004</v>
      </c>
      <c r="J289" s="2">
        <v>0</v>
      </c>
      <c r="K289" s="2">
        <v>6.905E-2</v>
      </c>
      <c r="L289" s="2">
        <v>0.45305000000000006</v>
      </c>
      <c r="M289" s="2">
        <v>0.44985000000000003</v>
      </c>
      <c r="N289" s="2">
        <v>0.43204000000000004</v>
      </c>
      <c r="O289" s="3">
        <f t="shared" si="18"/>
        <v>9.7109999999999919E-2</v>
      </c>
      <c r="P289" s="5">
        <f t="shared" si="16"/>
        <v>0.41996915474260449</v>
      </c>
      <c r="Q289" s="5">
        <f t="shared" si="17"/>
        <v>9.179999999999966E-3</v>
      </c>
    </row>
    <row r="290" spans="1:17" x14ac:dyDescent="0.35">
      <c r="A290" s="2">
        <v>64</v>
      </c>
      <c r="B290" t="s">
        <v>16</v>
      </c>
      <c r="C290" s="2">
        <v>2022</v>
      </c>
      <c r="D290" t="s">
        <v>12</v>
      </c>
      <c r="E290" s="2">
        <v>0.89294000000000007</v>
      </c>
      <c r="F290" s="2">
        <v>0</v>
      </c>
      <c r="G290" s="2">
        <v>0.26579000000000003</v>
      </c>
      <c r="H290" s="2">
        <v>0.15403</v>
      </c>
      <c r="I290" s="2">
        <v>0.49845000000000006</v>
      </c>
      <c r="J290" s="2">
        <v>1.711E-2</v>
      </c>
      <c r="K290" s="2">
        <v>6.1510000000000002E-2</v>
      </c>
      <c r="L290" s="2">
        <v>0.58089000000000002</v>
      </c>
      <c r="M290" s="2">
        <v>0.31205000000000005</v>
      </c>
      <c r="N290" s="2">
        <v>0.30468000000000001</v>
      </c>
      <c r="O290" s="3">
        <f t="shared" si="18"/>
        <v>0.10705999999999993</v>
      </c>
      <c r="P290" s="5">
        <f t="shared" si="16"/>
        <v>0.3750072570358613</v>
      </c>
      <c r="Q290" s="5">
        <f t="shared" si="17"/>
        <v>9.9500000000000144E-3</v>
      </c>
    </row>
    <row r="291" spans="1:17" x14ac:dyDescent="0.35">
      <c r="A291" s="2">
        <v>65</v>
      </c>
      <c r="B291" t="s">
        <v>16</v>
      </c>
      <c r="C291" s="2">
        <v>2022</v>
      </c>
      <c r="D291" t="s">
        <v>12</v>
      </c>
      <c r="E291" s="2">
        <v>0.88203000000000009</v>
      </c>
      <c r="F291" s="2">
        <v>0</v>
      </c>
      <c r="G291" s="2">
        <v>0.27786</v>
      </c>
      <c r="H291" s="2">
        <v>0.19622000000000001</v>
      </c>
      <c r="I291" s="2">
        <v>0.55630000000000002</v>
      </c>
      <c r="J291" s="2">
        <v>3.7830000000000003E-2</v>
      </c>
      <c r="K291" s="2">
        <v>4.4390000000000006E-2</v>
      </c>
      <c r="L291" s="2">
        <v>0.63636000000000004</v>
      </c>
      <c r="M291" s="2">
        <v>0.24567000000000003</v>
      </c>
      <c r="N291" s="2">
        <v>0.23828000000000002</v>
      </c>
      <c r="O291" s="3">
        <f t="shared" si="18"/>
        <v>0.11796999999999991</v>
      </c>
      <c r="P291" s="5">
        <f t="shared" si="16"/>
        <v>0.33076765092334076</v>
      </c>
      <c r="Q291" s="5">
        <f t="shared" si="17"/>
        <v>1.0909999999999975E-2</v>
      </c>
    </row>
    <row r="292" spans="1:17" x14ac:dyDescent="0.35">
      <c r="A292" s="2">
        <v>66</v>
      </c>
      <c r="B292" t="s">
        <v>16</v>
      </c>
      <c r="C292" s="2">
        <v>2022</v>
      </c>
      <c r="D292" t="s">
        <v>12</v>
      </c>
      <c r="E292" s="2">
        <v>0.86950000000000005</v>
      </c>
      <c r="F292" s="2">
        <v>0</v>
      </c>
      <c r="G292" s="2">
        <v>0.26665</v>
      </c>
      <c r="H292" s="2">
        <v>0.24698000000000003</v>
      </c>
      <c r="I292" s="2">
        <v>0.58899000000000001</v>
      </c>
      <c r="J292" s="2">
        <v>4.4140000000000006E-2</v>
      </c>
      <c r="K292" s="2">
        <v>3.1210000000000002E-2</v>
      </c>
      <c r="L292" s="2">
        <v>0.67131000000000007</v>
      </c>
      <c r="M292" s="2">
        <v>0.19819000000000001</v>
      </c>
      <c r="N292" s="2">
        <v>0.18951000000000001</v>
      </c>
      <c r="O292" s="3">
        <f t="shared" si="18"/>
        <v>0.13049999999999995</v>
      </c>
      <c r="P292" s="5">
        <f t="shared" si="16"/>
        <v>0.28760247247784482</v>
      </c>
      <c r="Q292" s="5">
        <f t="shared" si="17"/>
        <v>1.2530000000000041E-2</v>
      </c>
    </row>
    <row r="293" spans="1:17" x14ac:dyDescent="0.35">
      <c r="A293" s="2">
        <v>67</v>
      </c>
      <c r="B293" t="s">
        <v>16</v>
      </c>
      <c r="C293" s="2">
        <v>2022</v>
      </c>
      <c r="D293" t="s">
        <v>12</v>
      </c>
      <c r="E293" s="2">
        <v>0.85570000000000002</v>
      </c>
      <c r="F293" s="2">
        <v>0.61038000000000003</v>
      </c>
      <c r="G293" s="2">
        <v>3.8520000000000006E-2</v>
      </c>
      <c r="H293" s="2">
        <v>4.9400000000000006E-2</v>
      </c>
      <c r="I293" s="2">
        <v>0.70286000000000004</v>
      </c>
      <c r="J293" s="2">
        <v>2.0600000000000002E-3</v>
      </c>
      <c r="K293" s="2">
        <v>2.5000000000000001E-3</v>
      </c>
      <c r="L293" s="2">
        <v>0.72308000000000006</v>
      </c>
      <c r="M293" s="2">
        <v>0.13262000000000002</v>
      </c>
      <c r="N293" s="2">
        <v>0.13174000000000002</v>
      </c>
      <c r="O293" s="3">
        <f t="shared" si="18"/>
        <v>0.14429999999999998</v>
      </c>
      <c r="P293" s="5">
        <f t="shared" si="16"/>
        <v>0.24610143569929183</v>
      </c>
      <c r="Q293" s="5">
        <f t="shared" si="17"/>
        <v>1.3800000000000034E-2</v>
      </c>
    </row>
    <row r="294" spans="1:17" x14ac:dyDescent="0.35">
      <c r="A294" s="2">
        <v>68</v>
      </c>
      <c r="B294" t="s">
        <v>16</v>
      </c>
      <c r="C294" s="2">
        <v>2022</v>
      </c>
      <c r="D294" t="s">
        <v>12</v>
      </c>
      <c r="E294" s="2">
        <v>0.84123000000000003</v>
      </c>
      <c r="F294" s="2">
        <v>0.73869000000000007</v>
      </c>
      <c r="G294" s="2">
        <v>0</v>
      </c>
      <c r="H294" s="2">
        <v>0</v>
      </c>
      <c r="I294" s="2">
        <v>0.73869000000000007</v>
      </c>
      <c r="J294" s="2">
        <v>0</v>
      </c>
      <c r="K294" s="2">
        <v>0</v>
      </c>
      <c r="L294" s="2">
        <v>0.74632000000000009</v>
      </c>
      <c r="M294" s="2">
        <v>9.4910000000000008E-2</v>
      </c>
      <c r="N294" s="2">
        <v>9.4910000000000008E-2</v>
      </c>
      <c r="O294" s="3">
        <f t="shared" si="18"/>
        <v>0.15876999999999997</v>
      </c>
      <c r="P294" s="5">
        <f t="shared" si="16"/>
        <v>0.20702791075331528</v>
      </c>
      <c r="Q294" s="5">
        <f t="shared" si="17"/>
        <v>1.4469999999999983E-2</v>
      </c>
    </row>
    <row r="295" spans="1:17" x14ac:dyDescent="0.35">
      <c r="A295" s="2">
        <v>69</v>
      </c>
      <c r="B295" t="s">
        <v>16</v>
      </c>
      <c r="C295" s="2">
        <v>2022</v>
      </c>
      <c r="D295" t="s">
        <v>12</v>
      </c>
      <c r="E295" s="2">
        <v>0.82694000000000012</v>
      </c>
      <c r="F295" s="2">
        <v>0.74337000000000009</v>
      </c>
      <c r="G295" s="2">
        <v>0</v>
      </c>
      <c r="H295" s="2">
        <v>0</v>
      </c>
      <c r="I295" s="2">
        <v>0.74337000000000009</v>
      </c>
      <c r="J295" s="2">
        <v>0</v>
      </c>
      <c r="K295" s="2">
        <v>0</v>
      </c>
      <c r="L295" s="2">
        <v>0.75021000000000004</v>
      </c>
      <c r="M295" s="2">
        <v>7.6730000000000007E-2</v>
      </c>
      <c r="N295" s="2">
        <v>7.6730000000000007E-2</v>
      </c>
      <c r="O295" s="3">
        <f t="shared" si="18"/>
        <v>0.17305999999999988</v>
      </c>
      <c r="P295" s="5">
        <f t="shared" si="16"/>
        <v>0.17119966051834656</v>
      </c>
      <c r="Q295" s="5">
        <f t="shared" si="17"/>
        <v>1.4289999999999914E-2</v>
      </c>
    </row>
    <row r="296" spans="1:17" x14ac:dyDescent="0.35">
      <c r="A296" s="2">
        <v>70</v>
      </c>
      <c r="B296" t="s">
        <v>16</v>
      </c>
      <c r="C296" s="2">
        <v>2022</v>
      </c>
      <c r="D296" t="s">
        <v>12</v>
      </c>
      <c r="E296" s="2">
        <v>0.81176000000000004</v>
      </c>
      <c r="F296" s="2">
        <v>0.74328000000000005</v>
      </c>
      <c r="G296" s="2">
        <v>0</v>
      </c>
      <c r="H296" s="2">
        <v>0</v>
      </c>
      <c r="I296" s="2">
        <v>0.74328000000000005</v>
      </c>
      <c r="J296" s="2">
        <v>0</v>
      </c>
      <c r="K296" s="2">
        <v>0</v>
      </c>
      <c r="L296" s="2">
        <v>0.75365000000000004</v>
      </c>
      <c r="M296" s="2">
        <v>5.8110000000000002E-2</v>
      </c>
      <c r="N296" s="2">
        <v>5.8110000000000002E-2</v>
      </c>
      <c r="O296" s="3">
        <f t="shared" si="18"/>
        <v>0.18823999999999996</v>
      </c>
      <c r="P296" s="5">
        <f t="shared" si="16"/>
        <v>0.13897303642237302</v>
      </c>
      <c r="Q296" s="5">
        <f t="shared" si="17"/>
        <v>1.5180000000000082E-2</v>
      </c>
    </row>
    <row r="297" spans="1:17" x14ac:dyDescent="0.35">
      <c r="A297" s="2">
        <v>71</v>
      </c>
      <c r="B297" t="s">
        <v>16</v>
      </c>
      <c r="C297" s="2">
        <v>2022</v>
      </c>
      <c r="D297" t="s">
        <v>12</v>
      </c>
      <c r="E297" s="2">
        <v>0.79503000000000001</v>
      </c>
      <c r="F297" s="2">
        <v>0.73190000000000011</v>
      </c>
      <c r="G297" s="2">
        <v>0</v>
      </c>
      <c r="H297" s="2">
        <v>0</v>
      </c>
      <c r="I297" s="2">
        <v>0.73190000000000011</v>
      </c>
      <c r="J297" s="2">
        <v>0</v>
      </c>
      <c r="K297" s="2">
        <v>0</v>
      </c>
      <c r="L297" s="2">
        <v>0.74697000000000002</v>
      </c>
      <c r="M297" s="2">
        <v>4.8060000000000005E-2</v>
      </c>
      <c r="N297" s="2">
        <v>4.8060000000000005E-2</v>
      </c>
      <c r="O297" s="3">
        <f t="shared" si="18"/>
        <v>0.20496999999999999</v>
      </c>
      <c r="P297" s="5">
        <f t="shared" si="16"/>
        <v>0.11048773314687922</v>
      </c>
      <c r="Q297" s="5">
        <f t="shared" si="17"/>
        <v>1.6730000000000023E-2</v>
      </c>
    </row>
    <row r="298" spans="1:17" x14ac:dyDescent="0.35">
      <c r="A298" s="2">
        <v>72</v>
      </c>
      <c r="B298" t="s">
        <v>16</v>
      </c>
      <c r="C298" s="2">
        <v>2022</v>
      </c>
      <c r="D298" t="s">
        <v>12</v>
      </c>
      <c r="E298" s="2">
        <v>0.77744000000000002</v>
      </c>
      <c r="F298" s="2">
        <v>0.72584000000000004</v>
      </c>
      <c r="G298" s="2">
        <v>0</v>
      </c>
      <c r="H298" s="2">
        <v>0</v>
      </c>
      <c r="I298" s="2">
        <v>0.72584000000000004</v>
      </c>
      <c r="J298" s="2">
        <v>0</v>
      </c>
      <c r="K298" s="2">
        <v>0</v>
      </c>
      <c r="L298" s="2">
        <v>0.73828000000000005</v>
      </c>
      <c r="M298" s="2">
        <v>3.9170000000000003E-2</v>
      </c>
      <c r="N298" s="2">
        <v>3.9170000000000003E-2</v>
      </c>
      <c r="O298" s="3">
        <f t="shared" si="18"/>
        <v>0.22255999999999998</v>
      </c>
      <c r="P298" s="5">
        <f t="shared" si="16"/>
        <v>8.5897583257709784E-2</v>
      </c>
      <c r="Q298" s="5">
        <f t="shared" si="17"/>
        <v>1.7589999999999995E-2</v>
      </c>
    </row>
    <row r="299" spans="1:17" x14ac:dyDescent="0.35">
      <c r="A299" s="2">
        <v>73</v>
      </c>
      <c r="B299" t="s">
        <v>16</v>
      </c>
      <c r="C299" s="2">
        <v>2022</v>
      </c>
      <c r="D299" t="s">
        <v>12</v>
      </c>
      <c r="E299" s="2">
        <v>0.75912000000000002</v>
      </c>
      <c r="F299" s="2">
        <v>0.71026000000000011</v>
      </c>
      <c r="G299" s="2">
        <v>0</v>
      </c>
      <c r="H299" s="2">
        <v>0</v>
      </c>
      <c r="I299" s="2">
        <v>0.71026000000000011</v>
      </c>
      <c r="J299" s="2">
        <v>0</v>
      </c>
      <c r="K299" s="2">
        <v>0</v>
      </c>
      <c r="L299" s="2">
        <v>0.72099000000000002</v>
      </c>
      <c r="M299" s="2">
        <v>3.8130000000000004E-2</v>
      </c>
      <c r="N299" s="2">
        <v>3.8130000000000004E-2</v>
      </c>
      <c r="O299" s="3">
        <f t="shared" si="18"/>
        <v>0.24087999999999998</v>
      </c>
      <c r="P299" s="5">
        <f t="shared" si="16"/>
        <v>6.5206573402592657E-2</v>
      </c>
      <c r="Q299" s="5">
        <f t="shared" si="17"/>
        <v>1.8320000000000003E-2</v>
      </c>
    </row>
    <row r="300" spans="1:17" x14ac:dyDescent="0.35">
      <c r="A300" s="2">
        <v>74</v>
      </c>
      <c r="B300" t="s">
        <v>16</v>
      </c>
      <c r="C300" s="2">
        <v>2022</v>
      </c>
      <c r="D300" t="s">
        <v>12</v>
      </c>
      <c r="E300" s="2">
        <v>0.74031000000000002</v>
      </c>
      <c r="F300" s="2">
        <v>0.70134000000000007</v>
      </c>
      <c r="G300" s="2">
        <v>0</v>
      </c>
      <c r="H300" s="2">
        <v>0</v>
      </c>
      <c r="I300" s="2">
        <v>0.70134000000000007</v>
      </c>
      <c r="J300" s="2">
        <v>0</v>
      </c>
      <c r="K300" s="2">
        <v>0</v>
      </c>
      <c r="L300" s="2">
        <v>0.71151000000000009</v>
      </c>
      <c r="M300" s="2">
        <v>2.8800000000000003E-2</v>
      </c>
      <c r="N300" s="2">
        <v>2.8800000000000003E-2</v>
      </c>
      <c r="O300" s="3">
        <f t="shared" si="18"/>
        <v>0.25968999999999998</v>
      </c>
      <c r="P300" s="5">
        <f t="shared" si="16"/>
        <v>4.827307835567337E-2</v>
      </c>
      <c r="Q300" s="5">
        <f t="shared" si="17"/>
        <v>1.8809999999999993E-2</v>
      </c>
    </row>
    <row r="301" spans="1:17" x14ac:dyDescent="0.35">
      <c r="A301" s="2">
        <v>75</v>
      </c>
      <c r="B301" t="s">
        <v>16</v>
      </c>
      <c r="C301" s="2">
        <v>2022</v>
      </c>
      <c r="D301" t="s">
        <v>12</v>
      </c>
      <c r="E301" s="2">
        <v>0.71978000000000009</v>
      </c>
      <c r="F301" s="2">
        <v>0.68570000000000009</v>
      </c>
      <c r="G301" s="2">
        <v>0</v>
      </c>
      <c r="H301" s="2">
        <v>0</v>
      </c>
      <c r="I301" s="2">
        <v>0.68570000000000009</v>
      </c>
      <c r="J301" s="2">
        <v>0</v>
      </c>
      <c r="K301" s="2">
        <v>0</v>
      </c>
      <c r="L301" s="2">
        <v>0.69402000000000008</v>
      </c>
      <c r="M301" s="2">
        <v>2.5770000000000001E-2</v>
      </c>
      <c r="N301" s="2">
        <v>2.5770000000000001E-2</v>
      </c>
      <c r="O301" s="3">
        <f t="shared" si="18"/>
        <v>0.28021999999999991</v>
      </c>
      <c r="P301" s="5">
        <f t="shared" si="16"/>
        <v>3.4745996338846584E-2</v>
      </c>
      <c r="Q301" s="5">
        <f t="shared" si="17"/>
        <v>2.0529999999999937E-2</v>
      </c>
    </row>
    <row r="302" spans="1:17" x14ac:dyDescent="0.35">
      <c r="A302" s="2">
        <v>76</v>
      </c>
      <c r="B302" t="s">
        <v>16</v>
      </c>
      <c r="C302" s="2">
        <v>2022</v>
      </c>
      <c r="D302" t="s">
        <v>12</v>
      </c>
      <c r="E302" s="2">
        <v>0.69706000000000001</v>
      </c>
      <c r="F302" s="2">
        <v>0.66897000000000006</v>
      </c>
      <c r="G302" s="2">
        <v>0</v>
      </c>
      <c r="H302" s="2">
        <v>0</v>
      </c>
      <c r="I302" s="2">
        <v>0.66897000000000006</v>
      </c>
      <c r="J302" s="2">
        <v>0</v>
      </c>
      <c r="K302" s="2">
        <v>0</v>
      </c>
      <c r="L302" s="2">
        <v>0.67539000000000005</v>
      </c>
      <c r="M302" s="2">
        <v>2.1670000000000002E-2</v>
      </c>
      <c r="N302" s="2">
        <v>2.1670000000000002E-2</v>
      </c>
      <c r="O302" s="3">
        <f t="shared" si="18"/>
        <v>0.30293999999999999</v>
      </c>
      <c r="P302" s="5">
        <f t="shared" si="16"/>
        <v>2.4220044207956402E-2</v>
      </c>
      <c r="Q302" s="5">
        <f t="shared" si="17"/>
        <v>2.2720000000000073E-2</v>
      </c>
    </row>
    <row r="303" spans="1:17" x14ac:dyDescent="0.35">
      <c r="A303" s="2">
        <v>77</v>
      </c>
      <c r="B303" t="s">
        <v>16</v>
      </c>
      <c r="C303" s="2">
        <v>2022</v>
      </c>
      <c r="D303" t="s">
        <v>12</v>
      </c>
      <c r="E303" s="2">
        <v>0.67276000000000002</v>
      </c>
      <c r="F303" s="2">
        <v>0.65054000000000001</v>
      </c>
      <c r="G303" s="2">
        <v>0</v>
      </c>
      <c r="H303" s="2">
        <v>0</v>
      </c>
      <c r="I303" s="2">
        <v>0.65054000000000001</v>
      </c>
      <c r="J303" s="2">
        <v>0</v>
      </c>
      <c r="K303" s="2">
        <v>0</v>
      </c>
      <c r="L303" s="2">
        <v>0.65508000000000011</v>
      </c>
      <c r="M303" s="2">
        <v>1.7680000000000001E-2</v>
      </c>
      <c r="N303" s="2">
        <v>1.7680000000000001E-2</v>
      </c>
      <c r="O303" s="3">
        <f t="shared" si="18"/>
        <v>0.32723999999999998</v>
      </c>
      <c r="P303" s="5">
        <f t="shared" si="16"/>
        <v>1.6294276941344749E-2</v>
      </c>
      <c r="Q303" s="5">
        <f t="shared" si="17"/>
        <v>2.4299999999999988E-2</v>
      </c>
    </row>
    <row r="304" spans="1:17" x14ac:dyDescent="0.35">
      <c r="A304" s="2">
        <v>78</v>
      </c>
      <c r="B304" t="s">
        <v>16</v>
      </c>
      <c r="C304" s="2">
        <v>2022</v>
      </c>
      <c r="D304" t="s">
        <v>12</v>
      </c>
      <c r="E304" s="2">
        <v>0.6476900000000001</v>
      </c>
      <c r="F304" s="2">
        <v>0.62709000000000004</v>
      </c>
      <c r="G304" s="2">
        <v>0</v>
      </c>
      <c r="H304" s="2">
        <v>0</v>
      </c>
      <c r="I304" s="2">
        <v>0.62709000000000004</v>
      </c>
      <c r="J304" s="2">
        <v>0</v>
      </c>
      <c r="K304" s="2">
        <v>0</v>
      </c>
      <c r="L304" s="2">
        <v>0.63253000000000004</v>
      </c>
      <c r="M304" s="2">
        <v>1.5170000000000001E-2</v>
      </c>
      <c r="N304" s="2">
        <v>1.5170000000000001E-2</v>
      </c>
      <c r="O304" s="3">
        <f t="shared" si="18"/>
        <v>0.3523099999999999</v>
      </c>
      <c r="P304" s="5">
        <f t="shared" si="16"/>
        <v>1.0553640232139581E-2</v>
      </c>
      <c r="Q304" s="5">
        <f t="shared" si="17"/>
        <v>2.5069999999999926E-2</v>
      </c>
    </row>
    <row r="305" spans="1:17" x14ac:dyDescent="0.35">
      <c r="A305" s="2">
        <v>79</v>
      </c>
      <c r="B305" t="s">
        <v>16</v>
      </c>
      <c r="C305" s="2">
        <v>2022</v>
      </c>
      <c r="D305" t="s">
        <v>12</v>
      </c>
      <c r="E305" s="2">
        <v>0.62128000000000005</v>
      </c>
      <c r="F305" s="2">
        <v>0.60336000000000001</v>
      </c>
      <c r="G305" s="2">
        <v>0</v>
      </c>
      <c r="H305" s="2">
        <v>0</v>
      </c>
      <c r="I305" s="2">
        <v>0.60336000000000001</v>
      </c>
      <c r="J305" s="2">
        <v>0</v>
      </c>
      <c r="K305" s="2">
        <v>0</v>
      </c>
      <c r="L305" s="2">
        <v>0.60815000000000008</v>
      </c>
      <c r="M305" s="2">
        <v>1.3130000000000001E-2</v>
      </c>
      <c r="N305" s="2">
        <v>1.3130000000000001E-2</v>
      </c>
      <c r="O305" s="3">
        <f t="shared" si="18"/>
        <v>0.37871999999999995</v>
      </c>
      <c r="P305" s="5">
        <f t="shared" si="16"/>
        <v>6.5567656034236799E-3</v>
      </c>
      <c r="Q305" s="5">
        <f t="shared" si="17"/>
        <v>2.6410000000000045E-2</v>
      </c>
    </row>
    <row r="306" spans="1:17" x14ac:dyDescent="0.35">
      <c r="A306" s="2">
        <v>80</v>
      </c>
      <c r="B306" t="s">
        <v>16</v>
      </c>
      <c r="C306" s="2">
        <v>2022</v>
      </c>
      <c r="D306" t="s">
        <v>12</v>
      </c>
      <c r="E306" s="2">
        <v>0.59318000000000004</v>
      </c>
      <c r="F306" s="2">
        <v>0.57959000000000005</v>
      </c>
      <c r="G306" s="2">
        <v>0</v>
      </c>
      <c r="H306" s="2">
        <v>0</v>
      </c>
      <c r="I306" s="2">
        <v>0.57959000000000005</v>
      </c>
      <c r="J306" s="2">
        <v>0</v>
      </c>
      <c r="K306" s="2">
        <v>0</v>
      </c>
      <c r="L306" s="2">
        <v>0.58408000000000004</v>
      </c>
      <c r="M306" s="2">
        <v>9.1000000000000004E-3</v>
      </c>
      <c r="N306" s="2">
        <v>9.1000000000000004E-3</v>
      </c>
      <c r="O306" s="3">
        <f t="shared" si="18"/>
        <v>0.40681999999999996</v>
      </c>
      <c r="P306" s="5">
        <f t="shared" si="16"/>
        <v>3.8893422206388588E-3</v>
      </c>
      <c r="Q306" s="5">
        <f t="shared" si="17"/>
        <v>2.8100000000000014E-2</v>
      </c>
    </row>
    <row r="307" spans="1:17" x14ac:dyDescent="0.35">
      <c r="A307" s="2">
        <v>81</v>
      </c>
      <c r="B307" t="s">
        <v>16</v>
      </c>
      <c r="C307" s="2">
        <v>2022</v>
      </c>
      <c r="D307" t="s">
        <v>12</v>
      </c>
      <c r="E307" s="2">
        <v>0.56325000000000003</v>
      </c>
      <c r="F307" s="2">
        <v>0.54817000000000005</v>
      </c>
      <c r="G307" s="2">
        <v>0</v>
      </c>
      <c r="H307" s="2">
        <v>0</v>
      </c>
      <c r="I307" s="2">
        <v>0.54817000000000005</v>
      </c>
      <c r="J307" s="2">
        <v>0</v>
      </c>
      <c r="K307" s="2">
        <v>0</v>
      </c>
      <c r="L307" s="2">
        <v>0.55323</v>
      </c>
      <c r="M307" s="2">
        <v>1.0010000000000002E-2</v>
      </c>
      <c r="N307" s="2">
        <v>1.0010000000000002E-2</v>
      </c>
      <c r="O307" s="3">
        <f t="shared" si="18"/>
        <v>0.43674999999999997</v>
      </c>
      <c r="P307" s="5">
        <f t="shared" si="16"/>
        <v>2.1906720057748375E-3</v>
      </c>
      <c r="Q307" s="5">
        <f t="shared" si="17"/>
        <v>2.9930000000000012E-2</v>
      </c>
    </row>
    <row r="308" spans="1:17" x14ac:dyDescent="0.35">
      <c r="A308" s="2">
        <v>82</v>
      </c>
      <c r="B308" t="s">
        <v>16</v>
      </c>
      <c r="C308" s="2">
        <v>2022</v>
      </c>
      <c r="D308" t="s">
        <v>12</v>
      </c>
      <c r="E308" s="2">
        <v>0.53166000000000002</v>
      </c>
      <c r="F308" s="2">
        <v>0.51741000000000004</v>
      </c>
      <c r="G308" s="2">
        <v>0</v>
      </c>
      <c r="H308" s="2">
        <v>0</v>
      </c>
      <c r="I308" s="2">
        <v>0.51741000000000004</v>
      </c>
      <c r="J308" s="2">
        <v>0</v>
      </c>
      <c r="K308" s="2">
        <v>0</v>
      </c>
      <c r="L308" s="2">
        <v>0.52289000000000008</v>
      </c>
      <c r="M308" s="2">
        <v>8.7800000000000013E-3</v>
      </c>
      <c r="N308" s="2">
        <v>8.7800000000000013E-3</v>
      </c>
      <c r="O308" s="3">
        <f t="shared" si="18"/>
        <v>0.46833999999999998</v>
      </c>
      <c r="P308" s="5">
        <f t="shared" si="16"/>
        <v>1.1646926785902501E-3</v>
      </c>
      <c r="Q308" s="5">
        <f t="shared" si="17"/>
        <v>3.1590000000000007E-2</v>
      </c>
    </row>
    <row r="309" spans="1:17" x14ac:dyDescent="0.35">
      <c r="A309" s="2">
        <v>83</v>
      </c>
      <c r="B309" t="s">
        <v>16</v>
      </c>
      <c r="C309" s="2">
        <v>2022</v>
      </c>
      <c r="D309" t="s">
        <v>12</v>
      </c>
      <c r="E309" s="2">
        <v>0.49949000000000005</v>
      </c>
      <c r="F309" s="2">
        <v>0.48957000000000006</v>
      </c>
      <c r="G309" s="2">
        <v>0</v>
      </c>
      <c r="H309" s="2">
        <v>0</v>
      </c>
      <c r="I309" s="2">
        <v>0.48957000000000006</v>
      </c>
      <c r="J309" s="2">
        <v>0</v>
      </c>
      <c r="K309" s="2">
        <v>0</v>
      </c>
      <c r="L309" s="2">
        <v>0.49393000000000004</v>
      </c>
      <c r="M309" s="2">
        <v>5.5600000000000007E-3</v>
      </c>
      <c r="N309" s="2">
        <v>5.5600000000000007E-3</v>
      </c>
      <c r="O309" s="3">
        <f t="shared" si="18"/>
        <v>0.50051000000000001</v>
      </c>
      <c r="P309" s="5">
        <f t="shared" si="16"/>
        <v>5.8175234602904412E-4</v>
      </c>
      <c r="Q309" s="5">
        <f t="shared" si="17"/>
        <v>3.2170000000000032E-2</v>
      </c>
    </row>
    <row r="310" spans="1:17" x14ac:dyDescent="0.35">
      <c r="A310" s="2">
        <v>84</v>
      </c>
      <c r="B310" t="s">
        <v>16</v>
      </c>
      <c r="C310" s="2">
        <v>2022</v>
      </c>
      <c r="D310" t="s">
        <v>12</v>
      </c>
      <c r="E310" s="2">
        <v>0.46567000000000003</v>
      </c>
      <c r="F310" s="2">
        <v>0.45568000000000003</v>
      </c>
      <c r="G310" s="2">
        <v>0</v>
      </c>
      <c r="H310" s="2">
        <v>0</v>
      </c>
      <c r="I310" s="2">
        <v>0.45568000000000003</v>
      </c>
      <c r="J310" s="2">
        <v>0</v>
      </c>
      <c r="K310" s="2">
        <v>0</v>
      </c>
      <c r="L310" s="2">
        <v>0.46073000000000003</v>
      </c>
      <c r="M310" s="2">
        <v>4.9300000000000004E-3</v>
      </c>
      <c r="N310" s="2">
        <v>4.9300000000000004E-3</v>
      </c>
      <c r="O310" s="3">
        <f t="shared" si="18"/>
        <v>0.53432999999999997</v>
      </c>
      <c r="P310" s="5">
        <f t="shared" si="16"/>
        <v>2.7090461497534499E-4</v>
      </c>
      <c r="Q310" s="5">
        <f t="shared" si="17"/>
        <v>3.3819999999999961E-2</v>
      </c>
    </row>
    <row r="311" spans="1:17" x14ac:dyDescent="0.35">
      <c r="A311" s="2">
        <v>85</v>
      </c>
      <c r="B311" t="s">
        <v>16</v>
      </c>
      <c r="C311" s="2">
        <v>2022</v>
      </c>
      <c r="D311" t="s">
        <v>12</v>
      </c>
      <c r="E311" s="2">
        <v>0.42924000000000001</v>
      </c>
      <c r="F311" s="2">
        <v>0.42041000000000006</v>
      </c>
      <c r="G311" s="2">
        <v>0</v>
      </c>
      <c r="H311" s="2">
        <v>0</v>
      </c>
      <c r="I311" s="2">
        <v>0.42041000000000006</v>
      </c>
      <c r="J311" s="2">
        <v>0</v>
      </c>
      <c r="K311" s="2">
        <v>0</v>
      </c>
      <c r="L311" s="2">
        <v>0.42505000000000004</v>
      </c>
      <c r="M311" s="2">
        <v>4.1900000000000001E-3</v>
      </c>
      <c r="N311" s="2">
        <v>4.1900000000000001E-3</v>
      </c>
      <c r="O311" s="3">
        <f t="shared" si="18"/>
        <v>0.57075999999999993</v>
      </c>
      <c r="P311" s="5">
        <f t="shared" si="16"/>
        <v>1.1628309693201708E-4</v>
      </c>
      <c r="Q311" s="5">
        <f t="shared" si="17"/>
        <v>3.6429999999999962E-2</v>
      </c>
    </row>
    <row r="312" spans="1:17" x14ac:dyDescent="0.35">
      <c r="A312" s="2">
        <v>86</v>
      </c>
      <c r="B312" t="s">
        <v>16</v>
      </c>
      <c r="C312" s="2">
        <v>2022</v>
      </c>
      <c r="D312" t="s">
        <v>12</v>
      </c>
      <c r="E312" s="2">
        <v>0.39189000000000002</v>
      </c>
      <c r="F312" s="2">
        <v>0.38463000000000003</v>
      </c>
      <c r="G312" s="2">
        <v>0</v>
      </c>
      <c r="H312" s="2">
        <v>0</v>
      </c>
      <c r="I312" s="2">
        <v>0.38463000000000003</v>
      </c>
      <c r="J312" s="2">
        <v>0</v>
      </c>
      <c r="K312" s="2">
        <v>0</v>
      </c>
      <c r="L312" s="2">
        <v>0.38907000000000003</v>
      </c>
      <c r="M312" s="2">
        <v>2.82E-3</v>
      </c>
      <c r="N312" s="2">
        <v>2.82E-3</v>
      </c>
      <c r="O312" s="3">
        <f t="shared" si="18"/>
        <v>0.60810999999999993</v>
      </c>
      <c r="P312" s="5">
        <f t="shared" si="16"/>
        <v>4.5570182856688178E-5</v>
      </c>
      <c r="Q312" s="5">
        <f t="shared" si="17"/>
        <v>3.7349999999999994E-2</v>
      </c>
    </row>
    <row r="313" spans="1:17" x14ac:dyDescent="0.35">
      <c r="A313" s="2">
        <v>87</v>
      </c>
      <c r="B313" t="s">
        <v>16</v>
      </c>
      <c r="C313" s="2">
        <v>2022</v>
      </c>
      <c r="D313" t="s">
        <v>12</v>
      </c>
      <c r="E313" s="2">
        <v>0.35292000000000001</v>
      </c>
      <c r="F313" s="2">
        <v>0.34588000000000002</v>
      </c>
      <c r="G313" s="2">
        <v>0</v>
      </c>
      <c r="H313" s="2">
        <v>0</v>
      </c>
      <c r="I313" s="2">
        <v>0.34588000000000002</v>
      </c>
      <c r="J313" s="2">
        <v>0</v>
      </c>
      <c r="K313" s="2">
        <v>0</v>
      </c>
      <c r="L313" s="2">
        <v>0.34979000000000005</v>
      </c>
      <c r="M313" s="2">
        <v>3.1300000000000004E-3</v>
      </c>
      <c r="N313" s="2">
        <v>3.1300000000000004E-3</v>
      </c>
      <c r="O313" s="3">
        <f t="shared" si="18"/>
        <v>0.64707999999999999</v>
      </c>
      <c r="P313" s="5">
        <f t="shared" si="16"/>
        <v>1.6082628933782393E-5</v>
      </c>
      <c r="Q313" s="5">
        <f t="shared" si="17"/>
        <v>3.897000000000006E-2</v>
      </c>
    </row>
    <row r="314" spans="1:17" x14ac:dyDescent="0.35">
      <c r="A314" s="2">
        <v>88</v>
      </c>
      <c r="B314" t="s">
        <v>16</v>
      </c>
      <c r="C314" s="2">
        <v>2022</v>
      </c>
      <c r="D314" t="s">
        <v>12</v>
      </c>
      <c r="E314" s="2">
        <v>0.31170000000000003</v>
      </c>
      <c r="F314" s="2">
        <v>0.30569000000000002</v>
      </c>
      <c r="G314" s="2">
        <v>0</v>
      </c>
      <c r="H314" s="2">
        <v>0</v>
      </c>
      <c r="I314" s="2">
        <v>0.30569000000000002</v>
      </c>
      <c r="J314" s="2">
        <v>0</v>
      </c>
      <c r="K314" s="2">
        <v>0</v>
      </c>
      <c r="L314" s="2">
        <v>0.30914000000000003</v>
      </c>
      <c r="M314" s="2">
        <v>2.5600000000000002E-3</v>
      </c>
      <c r="N314" s="2">
        <v>2.5600000000000002E-3</v>
      </c>
      <c r="O314" s="3">
        <f t="shared" si="18"/>
        <v>0.68829999999999991</v>
      </c>
      <c r="P314" s="5">
        <f t="shared" si="16"/>
        <v>5.0129554386599721E-6</v>
      </c>
      <c r="Q314" s="5">
        <f t="shared" si="17"/>
        <v>4.1219999999999923E-2</v>
      </c>
    </row>
    <row r="315" spans="1:17" x14ac:dyDescent="0.35">
      <c r="A315" s="2">
        <v>89</v>
      </c>
      <c r="B315" t="s">
        <v>16</v>
      </c>
      <c r="C315" s="2">
        <v>2022</v>
      </c>
      <c r="D315" t="s">
        <v>12</v>
      </c>
      <c r="E315" s="2">
        <v>0.26968000000000003</v>
      </c>
      <c r="F315" s="2">
        <v>0.26551000000000002</v>
      </c>
      <c r="G315" s="2">
        <v>0</v>
      </c>
      <c r="H315" s="2">
        <v>0</v>
      </c>
      <c r="I315" s="2">
        <v>0.26551000000000002</v>
      </c>
      <c r="J315" s="2">
        <v>0</v>
      </c>
      <c r="K315" s="2">
        <v>0</v>
      </c>
      <c r="L315" s="2">
        <v>0.26808000000000004</v>
      </c>
      <c r="M315" s="2">
        <v>1.6100000000000001E-3</v>
      </c>
      <c r="N315" s="2">
        <v>1.6100000000000001E-3</v>
      </c>
      <c r="O315" s="3">
        <f t="shared" si="18"/>
        <v>0.73031999999999997</v>
      </c>
      <c r="P315" s="5">
        <f t="shared" si="16"/>
        <v>1.3518938226978215E-6</v>
      </c>
      <c r="Q315" s="5">
        <f t="shared" si="17"/>
        <v>4.2020000000000057E-2</v>
      </c>
    </row>
    <row r="316" spans="1:17" x14ac:dyDescent="0.35">
      <c r="A316" s="2">
        <v>90</v>
      </c>
      <c r="B316" t="s">
        <v>16</v>
      </c>
      <c r="C316" s="2">
        <v>2022</v>
      </c>
      <c r="D316" t="s">
        <v>12</v>
      </c>
      <c r="E316" s="2">
        <v>0.22910000000000003</v>
      </c>
      <c r="F316" s="2">
        <v>0.22508000000000003</v>
      </c>
      <c r="G316" s="2">
        <v>0</v>
      </c>
      <c r="H316" s="2">
        <v>0</v>
      </c>
      <c r="I316" s="2">
        <v>0.22508000000000003</v>
      </c>
      <c r="J316" s="2">
        <v>0</v>
      </c>
      <c r="K316" s="2">
        <v>0</v>
      </c>
      <c r="L316" s="2">
        <v>0.22750000000000001</v>
      </c>
      <c r="M316" s="2">
        <v>1.5900000000000001E-3</v>
      </c>
      <c r="N316" s="2">
        <v>1.5900000000000001E-3</v>
      </c>
      <c r="O316" s="3">
        <f t="shared" si="18"/>
        <v>0.77089999999999992</v>
      </c>
      <c r="P316" s="5">
        <f t="shared" si="16"/>
        <v>3.0971887478007096E-7</v>
      </c>
      <c r="Q316" s="5">
        <f t="shared" si="17"/>
        <v>4.0579999999999949E-2</v>
      </c>
    </row>
    <row r="317" spans="1:17" x14ac:dyDescent="0.35">
      <c r="A317" s="2">
        <v>91</v>
      </c>
      <c r="B317" t="s">
        <v>16</v>
      </c>
      <c r="C317" s="2">
        <v>2022</v>
      </c>
      <c r="D317" t="s">
        <v>12</v>
      </c>
      <c r="E317" s="2">
        <v>0.19117000000000001</v>
      </c>
      <c r="F317" s="2">
        <v>0.18866000000000002</v>
      </c>
      <c r="G317" s="2">
        <v>0</v>
      </c>
      <c r="H317" s="2">
        <v>0</v>
      </c>
      <c r="I317" s="2">
        <v>0.18866000000000002</v>
      </c>
      <c r="J317" s="2">
        <v>0</v>
      </c>
      <c r="K317" s="2">
        <v>0</v>
      </c>
      <c r="L317" s="2">
        <v>0.19008000000000003</v>
      </c>
      <c r="M317" s="2">
        <v>1.08E-3</v>
      </c>
      <c r="N317" s="2">
        <v>1.08E-3</v>
      </c>
      <c r="O317" s="3">
        <f t="shared" si="18"/>
        <v>0.80882999999999994</v>
      </c>
      <c r="P317" s="5">
        <f t="shared" si="16"/>
        <v>5.920895729170617E-8</v>
      </c>
      <c r="Q317" s="5">
        <f t="shared" si="17"/>
        <v>3.7930000000000019E-2</v>
      </c>
    </row>
    <row r="318" spans="1:17" x14ac:dyDescent="0.35">
      <c r="A318" s="2">
        <v>92</v>
      </c>
      <c r="B318" t="s">
        <v>16</v>
      </c>
      <c r="C318" s="2">
        <v>2022</v>
      </c>
      <c r="D318" t="s">
        <v>12</v>
      </c>
      <c r="E318" s="2">
        <v>0.15597000000000003</v>
      </c>
      <c r="F318" s="2">
        <v>0.15304000000000001</v>
      </c>
      <c r="G318" s="2">
        <v>0</v>
      </c>
      <c r="H318" s="2">
        <v>0</v>
      </c>
      <c r="I318" s="2">
        <v>0.15304000000000001</v>
      </c>
      <c r="J318" s="2">
        <v>0</v>
      </c>
      <c r="K318" s="2">
        <v>0</v>
      </c>
      <c r="L318" s="2">
        <v>0.15516000000000002</v>
      </c>
      <c r="M318" s="2">
        <v>8.1000000000000006E-4</v>
      </c>
      <c r="N318" s="2">
        <v>8.1000000000000006E-4</v>
      </c>
      <c r="O318" s="3">
        <f t="shared" si="18"/>
        <v>0.84402999999999995</v>
      </c>
      <c r="P318" s="5">
        <f t="shared" si="16"/>
        <v>9.2348210687874121E-9</v>
      </c>
      <c r="Q318" s="5">
        <f t="shared" si="17"/>
        <v>3.5200000000000009E-2</v>
      </c>
    </row>
    <row r="319" spans="1:17" x14ac:dyDescent="0.35">
      <c r="A319" s="2">
        <v>93</v>
      </c>
      <c r="B319" t="s">
        <v>16</v>
      </c>
      <c r="C319" s="2">
        <v>2022</v>
      </c>
      <c r="D319" t="s">
        <v>12</v>
      </c>
      <c r="E319" s="2">
        <v>0.12405000000000001</v>
      </c>
      <c r="F319" s="2">
        <v>0.12259</v>
      </c>
      <c r="G319" s="2">
        <v>0</v>
      </c>
      <c r="H319" s="2">
        <v>0</v>
      </c>
      <c r="I319" s="2">
        <v>0.12259</v>
      </c>
      <c r="J319" s="2">
        <v>0</v>
      </c>
      <c r="K319" s="2">
        <v>0</v>
      </c>
      <c r="L319" s="2">
        <v>0.12326000000000001</v>
      </c>
      <c r="M319" s="2">
        <v>7.8000000000000009E-4</v>
      </c>
      <c r="N319" s="2">
        <v>7.8000000000000009E-4</v>
      </c>
      <c r="O319" s="3">
        <f t="shared" si="18"/>
        <v>0.87595000000000001</v>
      </c>
      <c r="P319" s="5">
        <f t="shared" si="16"/>
        <v>1.1455795535830786E-9</v>
      </c>
      <c r="Q319" s="5">
        <f t="shared" si="17"/>
        <v>3.1920000000000059E-2</v>
      </c>
    </row>
    <row r="320" spans="1:17" x14ac:dyDescent="0.35">
      <c r="A320" s="2">
        <v>94</v>
      </c>
      <c r="B320" t="s">
        <v>16</v>
      </c>
      <c r="C320" s="2">
        <v>2022</v>
      </c>
      <c r="D320" t="s">
        <v>12</v>
      </c>
      <c r="E320" s="2">
        <v>9.5650000000000013E-2</v>
      </c>
      <c r="F320" s="2">
        <v>9.4530000000000003E-2</v>
      </c>
      <c r="G320" s="2">
        <v>0</v>
      </c>
      <c r="H320" s="2">
        <v>0</v>
      </c>
      <c r="I320" s="2">
        <v>9.4530000000000003E-2</v>
      </c>
      <c r="J320" s="2">
        <v>0</v>
      </c>
      <c r="K320" s="2">
        <v>0</v>
      </c>
      <c r="L320" s="2">
        <v>9.5360000000000014E-2</v>
      </c>
      <c r="M320" s="2">
        <v>2.9E-4</v>
      </c>
      <c r="N320" s="2">
        <v>2.9E-4</v>
      </c>
      <c r="O320" s="3">
        <f t="shared" si="18"/>
        <v>0.90434999999999999</v>
      </c>
      <c r="P320" s="5">
        <f t="shared" si="16"/>
        <v>1.0957468430022147E-10</v>
      </c>
      <c r="Q320" s="5">
        <f t="shared" si="17"/>
        <v>2.8399999999999981E-2</v>
      </c>
    </row>
    <row r="321" spans="1:17" x14ac:dyDescent="0.35">
      <c r="A321" s="2">
        <v>95</v>
      </c>
      <c r="B321" t="s">
        <v>16</v>
      </c>
      <c r="C321" s="2">
        <v>2022</v>
      </c>
      <c r="D321" t="s">
        <v>12</v>
      </c>
      <c r="E321" s="2">
        <v>7.1379999999999999E-2</v>
      </c>
      <c r="F321" s="2">
        <v>7.0630000000000012E-2</v>
      </c>
      <c r="G321" s="2">
        <v>0</v>
      </c>
      <c r="H321" s="2">
        <v>0</v>
      </c>
      <c r="I321" s="2">
        <v>7.0630000000000012E-2</v>
      </c>
      <c r="J321" s="2">
        <v>0</v>
      </c>
      <c r="K321" s="2">
        <v>0</v>
      </c>
      <c r="L321" s="2">
        <v>7.0949999999999999E-2</v>
      </c>
      <c r="M321" s="2">
        <v>4.2000000000000002E-4</v>
      </c>
      <c r="N321" s="2">
        <v>4.2000000000000002E-4</v>
      </c>
      <c r="O321" s="3">
        <f t="shared" si="18"/>
        <v>0.92862</v>
      </c>
      <c r="P321" s="5">
        <f t="shared" si="16"/>
        <v>7.8214409653498081E-12</v>
      </c>
      <c r="Q321" s="5">
        <f t="shared" si="17"/>
        <v>2.4270000000000014E-2</v>
      </c>
    </row>
    <row r="322" spans="1:17" x14ac:dyDescent="0.35">
      <c r="A322" s="2">
        <v>96</v>
      </c>
      <c r="B322" t="s">
        <v>16</v>
      </c>
      <c r="C322" s="2">
        <v>2022</v>
      </c>
      <c r="D322" t="s">
        <v>12</v>
      </c>
      <c r="E322" s="2">
        <v>5.1450000000000003E-2</v>
      </c>
      <c r="F322" s="2">
        <v>5.0840000000000003E-2</v>
      </c>
      <c r="G322" s="2">
        <v>0</v>
      </c>
      <c r="H322" s="2">
        <v>0</v>
      </c>
      <c r="I322" s="2">
        <v>5.0840000000000003E-2</v>
      </c>
      <c r="J322" s="2">
        <v>0</v>
      </c>
      <c r="K322" s="2">
        <v>0</v>
      </c>
      <c r="L322" s="2">
        <v>5.1190000000000006E-2</v>
      </c>
      <c r="M322" s="2">
        <v>2.6000000000000003E-4</v>
      </c>
      <c r="N322" s="2">
        <v>2.6000000000000003E-4</v>
      </c>
      <c r="O322" s="3">
        <f t="shared" si="18"/>
        <v>0.94855</v>
      </c>
      <c r="P322" s="5">
        <f t="shared" si="16"/>
        <v>4.0241313766724764E-13</v>
      </c>
      <c r="Q322" s="5">
        <f t="shared" si="17"/>
        <v>1.9930000000000003E-2</v>
      </c>
    </row>
    <row r="323" spans="1:17" x14ac:dyDescent="0.35">
      <c r="A323" s="2">
        <v>97</v>
      </c>
      <c r="B323" t="s">
        <v>16</v>
      </c>
      <c r="C323" s="2">
        <v>2022</v>
      </c>
      <c r="D323" t="s">
        <v>12</v>
      </c>
      <c r="E323" s="2">
        <v>3.5960000000000006E-2</v>
      </c>
      <c r="F323" s="2">
        <v>3.5280000000000006E-2</v>
      </c>
      <c r="G323" s="2">
        <v>0</v>
      </c>
      <c r="H323" s="2">
        <v>0</v>
      </c>
      <c r="I323" s="2">
        <v>3.5280000000000006E-2</v>
      </c>
      <c r="J323" s="2">
        <v>0</v>
      </c>
      <c r="K323" s="2">
        <v>0</v>
      </c>
      <c r="L323" s="2">
        <v>3.5720000000000002E-2</v>
      </c>
      <c r="M323" s="2">
        <v>2.4000000000000003E-4</v>
      </c>
      <c r="N323" s="2">
        <v>2.4000000000000003E-4</v>
      </c>
      <c r="O323" s="3">
        <f t="shared" si="18"/>
        <v>0.96404000000000001</v>
      </c>
      <c r="P323" s="5">
        <f t="shared" ref="P323:P386" si="19">IF(A323=40,1-O323,P322*E323)</f>
        <v>1.4470776430514228E-14</v>
      </c>
      <c r="Q323" s="5">
        <f t="shared" ref="Q323:Q386" si="20">IF(A323=40,O323,O323-O322)</f>
        <v>1.5490000000000004E-2</v>
      </c>
    </row>
    <row r="324" spans="1:17" x14ac:dyDescent="0.35">
      <c r="A324" s="2">
        <v>98</v>
      </c>
      <c r="B324" t="s">
        <v>16</v>
      </c>
      <c r="C324" s="2">
        <v>2022</v>
      </c>
      <c r="D324" t="s">
        <v>12</v>
      </c>
      <c r="E324" s="2">
        <v>2.4540000000000003E-2</v>
      </c>
      <c r="F324" s="2">
        <v>2.4350000000000004E-2</v>
      </c>
      <c r="G324" s="2">
        <v>0</v>
      </c>
      <c r="H324" s="2">
        <v>0</v>
      </c>
      <c r="I324" s="2">
        <v>2.4350000000000004E-2</v>
      </c>
      <c r="J324" s="2">
        <v>0</v>
      </c>
      <c r="K324" s="2">
        <v>0</v>
      </c>
      <c r="L324" s="2">
        <v>2.4460000000000003E-2</v>
      </c>
      <c r="M324" s="2">
        <v>7.0000000000000007E-5</v>
      </c>
      <c r="N324" s="2">
        <v>7.0000000000000007E-5</v>
      </c>
      <c r="O324" s="3">
        <f t="shared" si="18"/>
        <v>0.97545999999999999</v>
      </c>
      <c r="P324" s="5">
        <f t="shared" si="19"/>
        <v>3.5511285360481922E-16</v>
      </c>
      <c r="Q324" s="5">
        <f t="shared" si="20"/>
        <v>1.1419999999999986E-2</v>
      </c>
    </row>
    <row r="325" spans="1:17" x14ac:dyDescent="0.35">
      <c r="A325" s="2">
        <v>99</v>
      </c>
      <c r="B325" t="s">
        <v>16</v>
      </c>
      <c r="C325" s="2">
        <v>2022</v>
      </c>
      <c r="D325" t="s">
        <v>12</v>
      </c>
      <c r="E325" s="2">
        <v>1.609E-2</v>
      </c>
      <c r="F325" s="2">
        <v>1.583E-2</v>
      </c>
      <c r="G325" s="2">
        <v>0</v>
      </c>
      <c r="H325" s="2">
        <v>0</v>
      </c>
      <c r="I325" s="2">
        <v>1.583E-2</v>
      </c>
      <c r="J325" s="2">
        <v>0</v>
      </c>
      <c r="K325" s="2">
        <v>0</v>
      </c>
      <c r="L325" s="2">
        <v>1.6050000000000002E-2</v>
      </c>
      <c r="M325" s="2">
        <v>4.0000000000000003E-5</v>
      </c>
      <c r="N325" s="2">
        <v>4.0000000000000003E-5</v>
      </c>
      <c r="O325" s="3">
        <f t="shared" si="18"/>
        <v>0.98390999999999995</v>
      </c>
      <c r="P325" s="5">
        <f t="shared" si="19"/>
        <v>5.7137658145015414E-18</v>
      </c>
      <c r="Q325" s="5">
        <f t="shared" si="20"/>
        <v>8.4499999999999575E-3</v>
      </c>
    </row>
    <row r="326" spans="1:17" x14ac:dyDescent="0.35">
      <c r="A326" s="2">
        <v>100</v>
      </c>
      <c r="B326" t="s">
        <v>16</v>
      </c>
      <c r="C326" s="2">
        <v>2022</v>
      </c>
      <c r="D326" t="s">
        <v>12</v>
      </c>
      <c r="E326" s="2">
        <v>1.0110000000000001E-2</v>
      </c>
      <c r="F326" s="2">
        <v>0.01</v>
      </c>
      <c r="G326" s="2">
        <v>0</v>
      </c>
      <c r="H326" s="2">
        <v>0</v>
      </c>
      <c r="I326" s="2">
        <v>0.01</v>
      </c>
      <c r="J326" s="2">
        <v>0</v>
      </c>
      <c r="K326" s="2">
        <v>0</v>
      </c>
      <c r="L326" s="2">
        <v>1.0070000000000001E-2</v>
      </c>
      <c r="M326" s="2">
        <v>4.0000000000000003E-5</v>
      </c>
      <c r="N326" s="2">
        <v>4.0000000000000003E-5</v>
      </c>
      <c r="O326" s="3">
        <f t="shared" si="18"/>
        <v>0.98989000000000005</v>
      </c>
      <c r="P326" s="5">
        <f t="shared" si="19"/>
        <v>5.7766172384610589E-20</v>
      </c>
      <c r="Q326" s="5">
        <f t="shared" si="20"/>
        <v>5.9800000000000963E-3</v>
      </c>
    </row>
    <row r="327" spans="1:17" x14ac:dyDescent="0.35">
      <c r="A327" s="2">
        <v>101</v>
      </c>
      <c r="B327" t="s">
        <v>16</v>
      </c>
      <c r="C327" s="2">
        <v>2022</v>
      </c>
      <c r="D327" t="s">
        <v>12</v>
      </c>
      <c r="E327" s="2">
        <v>6.3400000000000001E-3</v>
      </c>
      <c r="F327" s="2">
        <v>6.2400000000000008E-3</v>
      </c>
      <c r="G327" s="2">
        <v>0</v>
      </c>
      <c r="H327" s="2">
        <v>0</v>
      </c>
      <c r="I327" s="2">
        <v>6.2400000000000008E-3</v>
      </c>
      <c r="J327" s="2">
        <v>0</v>
      </c>
      <c r="K327" s="2">
        <v>0</v>
      </c>
      <c r="L327" s="2">
        <v>6.3400000000000001E-3</v>
      </c>
      <c r="M327" s="2">
        <v>0</v>
      </c>
      <c r="N327" s="2">
        <v>0</v>
      </c>
      <c r="O327" s="3">
        <f t="shared" si="18"/>
        <v>0.99365999999999999</v>
      </c>
      <c r="P327" s="5">
        <f t="shared" si="19"/>
        <v>3.6623753291843114E-22</v>
      </c>
      <c r="Q327" s="5">
        <f t="shared" si="20"/>
        <v>3.7699999999999401E-3</v>
      </c>
    </row>
    <row r="328" spans="1:17" x14ac:dyDescent="0.35">
      <c r="A328" s="2">
        <v>102</v>
      </c>
      <c r="B328" t="s">
        <v>16</v>
      </c>
      <c r="C328" s="2">
        <v>2022</v>
      </c>
      <c r="D328" t="s">
        <v>12</v>
      </c>
      <c r="E328" s="2">
        <v>3.7100000000000002E-3</v>
      </c>
      <c r="F328" s="2">
        <v>3.6200000000000004E-3</v>
      </c>
      <c r="G328" s="2">
        <v>0</v>
      </c>
      <c r="H328" s="2">
        <v>0</v>
      </c>
      <c r="I328" s="2">
        <v>3.6200000000000004E-3</v>
      </c>
      <c r="J328" s="2">
        <v>0</v>
      </c>
      <c r="K328" s="2">
        <v>0</v>
      </c>
      <c r="L328" s="2">
        <v>3.6800000000000001E-3</v>
      </c>
      <c r="M328" s="2">
        <v>2.0000000000000002E-5</v>
      </c>
      <c r="N328" s="2">
        <v>2.0000000000000002E-5</v>
      </c>
      <c r="O328" s="3">
        <f t="shared" si="18"/>
        <v>0.99629000000000001</v>
      </c>
      <c r="P328" s="5">
        <f t="shared" si="19"/>
        <v>1.3587412471273796E-24</v>
      </c>
      <c r="Q328" s="5">
        <f t="shared" si="20"/>
        <v>2.6300000000000212E-3</v>
      </c>
    </row>
    <row r="329" spans="1:17" x14ac:dyDescent="0.35">
      <c r="A329" s="2">
        <v>103</v>
      </c>
      <c r="B329" t="s">
        <v>16</v>
      </c>
      <c r="C329" s="2">
        <v>2022</v>
      </c>
      <c r="D329" t="s">
        <v>12</v>
      </c>
      <c r="E329" s="2">
        <v>1.9600000000000004E-3</v>
      </c>
      <c r="F329" s="2">
        <v>1.9300000000000001E-3</v>
      </c>
      <c r="G329" s="2">
        <v>0</v>
      </c>
      <c r="H329" s="2">
        <v>0</v>
      </c>
      <c r="I329" s="2">
        <v>1.9300000000000001E-3</v>
      </c>
      <c r="J329" s="2">
        <v>0</v>
      </c>
      <c r="K329" s="2">
        <v>0</v>
      </c>
      <c r="L329" s="2">
        <v>1.9300000000000001E-3</v>
      </c>
      <c r="M329" s="2">
        <v>2.0000000000000002E-5</v>
      </c>
      <c r="N329" s="2">
        <v>2.0000000000000002E-5</v>
      </c>
      <c r="O329" s="3">
        <f t="shared" si="18"/>
        <v>0.99804000000000004</v>
      </c>
      <c r="P329" s="5">
        <f t="shared" si="19"/>
        <v>2.6631328443696643E-27</v>
      </c>
      <c r="Q329" s="5">
        <f t="shared" si="20"/>
        <v>1.7500000000000293E-3</v>
      </c>
    </row>
    <row r="330" spans="1:17" x14ac:dyDescent="0.35">
      <c r="A330" s="2">
        <v>104</v>
      </c>
      <c r="B330" t="s">
        <v>16</v>
      </c>
      <c r="C330" s="2">
        <v>2022</v>
      </c>
      <c r="D330" t="s">
        <v>12</v>
      </c>
      <c r="E330" s="2">
        <v>9.8999999999999999E-4</v>
      </c>
      <c r="F330" s="2">
        <v>9.8999999999999999E-4</v>
      </c>
      <c r="G330" s="2">
        <v>0</v>
      </c>
      <c r="H330" s="2">
        <v>0</v>
      </c>
      <c r="I330" s="2">
        <v>9.8999999999999999E-4</v>
      </c>
      <c r="J330" s="2">
        <v>0</v>
      </c>
      <c r="K330" s="2">
        <v>0</v>
      </c>
      <c r="L330" s="2">
        <v>9.8999999999999999E-4</v>
      </c>
      <c r="M330" s="2">
        <v>0</v>
      </c>
      <c r="N330" s="2">
        <v>0</v>
      </c>
      <c r="O330" s="3">
        <f t="shared" si="18"/>
        <v>0.99900999999999995</v>
      </c>
      <c r="P330" s="5">
        <f t="shared" si="19"/>
        <v>2.6365015159259677E-30</v>
      </c>
      <c r="Q330" s="5">
        <f t="shared" si="20"/>
        <v>9.6999999999991537E-4</v>
      </c>
    </row>
    <row r="331" spans="1:17" x14ac:dyDescent="0.35">
      <c r="A331" s="2">
        <v>105</v>
      </c>
      <c r="B331" t="s">
        <v>16</v>
      </c>
      <c r="C331" s="2">
        <v>2022</v>
      </c>
      <c r="D331" t="s">
        <v>12</v>
      </c>
      <c r="E331" s="2">
        <v>0</v>
      </c>
      <c r="F331" s="2">
        <v>0</v>
      </c>
      <c r="G331" s="2">
        <v>0</v>
      </c>
      <c r="H331" s="2">
        <v>0</v>
      </c>
      <c r="I331" s="2">
        <v>0</v>
      </c>
      <c r="J331" s="2">
        <v>0</v>
      </c>
      <c r="K331" s="2">
        <v>0</v>
      </c>
      <c r="L331" s="2">
        <v>0</v>
      </c>
      <c r="M331" s="2">
        <v>0</v>
      </c>
      <c r="N331" s="2">
        <v>0</v>
      </c>
      <c r="O331" s="3">
        <f t="shared" si="18"/>
        <v>1</v>
      </c>
      <c r="P331" s="5">
        <f t="shared" si="19"/>
        <v>0</v>
      </c>
      <c r="Q331" s="5">
        <f t="shared" si="20"/>
        <v>9.900000000000464E-4</v>
      </c>
    </row>
    <row r="332" spans="1:17" x14ac:dyDescent="0.35">
      <c r="A332" s="2">
        <v>40</v>
      </c>
      <c r="B332" t="s">
        <v>16</v>
      </c>
      <c r="C332" s="2">
        <v>2022</v>
      </c>
      <c r="D332" t="s">
        <v>13</v>
      </c>
      <c r="E332" s="2">
        <v>0.99935000000000007</v>
      </c>
      <c r="F332" s="2">
        <v>0</v>
      </c>
      <c r="G332" s="2">
        <v>2.6650000000000004E-2</v>
      </c>
      <c r="H332" s="2">
        <v>0</v>
      </c>
      <c r="I332" s="2">
        <v>2.6650000000000004E-2</v>
      </c>
      <c r="J332" s="2">
        <v>0</v>
      </c>
      <c r="K332" s="2">
        <v>0</v>
      </c>
      <c r="L332" s="2">
        <v>0.13122</v>
      </c>
      <c r="M332" s="2">
        <v>0.86813000000000007</v>
      </c>
      <c r="N332" s="2">
        <v>0.84952000000000005</v>
      </c>
      <c r="O332" s="3">
        <f t="shared" si="18"/>
        <v>6.4999999999992841E-4</v>
      </c>
      <c r="P332" s="5">
        <f t="shared" si="19"/>
        <v>0.99935000000000007</v>
      </c>
      <c r="Q332" s="5">
        <f t="shared" si="20"/>
        <v>6.4999999999992841E-4</v>
      </c>
    </row>
    <row r="333" spans="1:17" x14ac:dyDescent="0.35">
      <c r="A333" s="2">
        <v>41</v>
      </c>
      <c r="B333" t="s">
        <v>16</v>
      </c>
      <c r="C333" s="2">
        <v>2022</v>
      </c>
      <c r="D333" t="s">
        <v>13</v>
      </c>
      <c r="E333" s="2">
        <v>0.9986600000000001</v>
      </c>
      <c r="F333" s="2">
        <v>0</v>
      </c>
      <c r="G333" s="2">
        <v>2.3390000000000001E-2</v>
      </c>
      <c r="H333" s="2">
        <v>0</v>
      </c>
      <c r="I333" s="2">
        <v>2.3390000000000001E-2</v>
      </c>
      <c r="J333" s="2">
        <v>0</v>
      </c>
      <c r="K333" s="2">
        <v>0</v>
      </c>
      <c r="L333" s="2">
        <v>0.12182000000000001</v>
      </c>
      <c r="M333" s="2">
        <v>0.87684000000000006</v>
      </c>
      <c r="N333" s="2">
        <v>0.85785000000000011</v>
      </c>
      <c r="O333" s="3">
        <f t="shared" si="18"/>
        <v>1.3399999999998968E-3</v>
      </c>
      <c r="P333" s="5">
        <f t="shared" si="19"/>
        <v>0.99801087100000019</v>
      </c>
      <c r="Q333" s="5">
        <f t="shared" si="20"/>
        <v>6.8999999999996842E-4</v>
      </c>
    </row>
    <row r="334" spans="1:17" x14ac:dyDescent="0.35">
      <c r="A334" s="2">
        <v>42</v>
      </c>
      <c r="B334" t="s">
        <v>16</v>
      </c>
      <c r="C334" s="2">
        <v>2022</v>
      </c>
      <c r="D334" t="s">
        <v>13</v>
      </c>
      <c r="E334" s="2">
        <v>0.99802000000000013</v>
      </c>
      <c r="F334" s="2">
        <v>0</v>
      </c>
      <c r="G334" s="2">
        <v>2.8580000000000001E-2</v>
      </c>
      <c r="H334" s="2">
        <v>0</v>
      </c>
      <c r="I334" s="2">
        <v>2.8580000000000001E-2</v>
      </c>
      <c r="J334" s="2">
        <v>0</v>
      </c>
      <c r="K334" s="2">
        <v>0</v>
      </c>
      <c r="L334" s="2">
        <v>0.12202</v>
      </c>
      <c r="M334" s="2">
        <v>0.87600000000000011</v>
      </c>
      <c r="N334" s="2">
        <v>0.85881000000000007</v>
      </c>
      <c r="O334" s="3">
        <f t="shared" si="18"/>
        <v>1.9799999999998708E-3</v>
      </c>
      <c r="P334" s="5">
        <f t="shared" si="19"/>
        <v>0.99603480947542034</v>
      </c>
      <c r="Q334" s="5">
        <f t="shared" si="20"/>
        <v>6.3999999999997392E-4</v>
      </c>
    </row>
    <row r="335" spans="1:17" x14ac:dyDescent="0.35">
      <c r="A335" s="2">
        <v>43</v>
      </c>
      <c r="B335" t="s">
        <v>16</v>
      </c>
      <c r="C335" s="2">
        <v>2022</v>
      </c>
      <c r="D335" t="s">
        <v>13</v>
      </c>
      <c r="E335" s="2">
        <v>0.99737000000000009</v>
      </c>
      <c r="F335" s="2">
        <v>0</v>
      </c>
      <c r="G335" s="2">
        <v>3.7860000000000005E-2</v>
      </c>
      <c r="H335" s="2">
        <v>0</v>
      </c>
      <c r="I335" s="2">
        <v>3.7860000000000005E-2</v>
      </c>
      <c r="J335" s="2">
        <v>0</v>
      </c>
      <c r="K335" s="2">
        <v>0</v>
      </c>
      <c r="L335" s="2">
        <v>0.12449</v>
      </c>
      <c r="M335" s="2">
        <v>0.8728800000000001</v>
      </c>
      <c r="N335" s="2">
        <v>0.85864000000000007</v>
      </c>
      <c r="O335" s="3">
        <f t="shared" si="18"/>
        <v>2.6299999999999102E-3</v>
      </c>
      <c r="P335" s="5">
        <f t="shared" si="19"/>
        <v>0.99341523792650011</v>
      </c>
      <c r="Q335" s="5">
        <f t="shared" si="20"/>
        <v>6.5000000000003944E-4</v>
      </c>
    </row>
    <row r="336" spans="1:17" x14ac:dyDescent="0.35">
      <c r="A336" s="2">
        <v>44</v>
      </c>
      <c r="B336" t="s">
        <v>16</v>
      </c>
      <c r="C336" s="2">
        <v>2022</v>
      </c>
      <c r="D336" t="s">
        <v>13</v>
      </c>
      <c r="E336" s="2">
        <v>0.99669000000000008</v>
      </c>
      <c r="F336" s="2">
        <v>0</v>
      </c>
      <c r="G336" s="2">
        <v>4.3010000000000007E-2</v>
      </c>
      <c r="H336" s="2">
        <v>0</v>
      </c>
      <c r="I336" s="2">
        <v>4.3010000000000007E-2</v>
      </c>
      <c r="J336" s="2">
        <v>0</v>
      </c>
      <c r="K336" s="2">
        <v>0</v>
      </c>
      <c r="L336" s="2">
        <v>0.12544000000000002</v>
      </c>
      <c r="M336" s="2">
        <v>0.87126000000000003</v>
      </c>
      <c r="N336" s="2">
        <v>0.85623000000000005</v>
      </c>
      <c r="O336" s="3">
        <f t="shared" si="18"/>
        <v>3.3099999999999241E-3</v>
      </c>
      <c r="P336" s="5">
        <f t="shared" si="19"/>
        <v>0.99012703348896347</v>
      </c>
      <c r="Q336" s="5">
        <f t="shared" si="20"/>
        <v>6.8000000000001393E-4</v>
      </c>
    </row>
    <row r="337" spans="1:17" x14ac:dyDescent="0.35">
      <c r="A337" s="2">
        <v>45</v>
      </c>
      <c r="B337" t="s">
        <v>16</v>
      </c>
      <c r="C337" s="2">
        <v>2022</v>
      </c>
      <c r="D337" t="s">
        <v>13</v>
      </c>
      <c r="E337" s="2">
        <v>0.99602000000000013</v>
      </c>
      <c r="F337" s="2">
        <v>0</v>
      </c>
      <c r="G337" s="2">
        <v>4.4630000000000003E-2</v>
      </c>
      <c r="H337" s="2">
        <v>0</v>
      </c>
      <c r="I337" s="2">
        <v>4.4630000000000003E-2</v>
      </c>
      <c r="J337" s="2">
        <v>0</v>
      </c>
      <c r="K337" s="2">
        <v>0</v>
      </c>
      <c r="L337" s="2">
        <v>0.12543000000000001</v>
      </c>
      <c r="M337" s="2">
        <v>0.87059000000000009</v>
      </c>
      <c r="N337" s="2">
        <v>0.85603000000000007</v>
      </c>
      <c r="O337" s="3">
        <f t="shared" si="18"/>
        <v>3.9799999999998725E-3</v>
      </c>
      <c r="P337" s="5">
        <f t="shared" si="19"/>
        <v>0.98618632789567751</v>
      </c>
      <c r="Q337" s="5">
        <f t="shared" si="20"/>
        <v>6.6999999999994841E-4</v>
      </c>
    </row>
    <row r="338" spans="1:17" x14ac:dyDescent="0.35">
      <c r="A338" s="2">
        <v>46</v>
      </c>
      <c r="B338" t="s">
        <v>16</v>
      </c>
      <c r="C338" s="2">
        <v>2022</v>
      </c>
      <c r="D338" t="s">
        <v>13</v>
      </c>
      <c r="E338" s="2">
        <v>0.99511000000000005</v>
      </c>
      <c r="F338" s="2">
        <v>0</v>
      </c>
      <c r="G338" s="2">
        <v>5.0510000000000006E-2</v>
      </c>
      <c r="H338" s="2">
        <v>0</v>
      </c>
      <c r="I338" s="2">
        <v>5.0510000000000006E-2</v>
      </c>
      <c r="J338" s="2">
        <v>0</v>
      </c>
      <c r="K338" s="2">
        <v>0</v>
      </c>
      <c r="L338" s="2">
        <v>0.12891</v>
      </c>
      <c r="M338" s="2">
        <v>0.86620000000000008</v>
      </c>
      <c r="N338" s="2">
        <v>0.85314000000000012</v>
      </c>
      <c r="O338" s="3">
        <f t="shared" si="18"/>
        <v>4.8899999999999499E-3</v>
      </c>
      <c r="P338" s="5">
        <f t="shared" si="19"/>
        <v>0.98136387675226766</v>
      </c>
      <c r="Q338" s="5">
        <f t="shared" si="20"/>
        <v>9.1000000000007741E-4</v>
      </c>
    </row>
    <row r="339" spans="1:17" x14ac:dyDescent="0.35">
      <c r="A339" s="2">
        <v>47</v>
      </c>
      <c r="B339" t="s">
        <v>16</v>
      </c>
      <c r="C339" s="2">
        <v>2022</v>
      </c>
      <c r="D339" t="s">
        <v>13</v>
      </c>
      <c r="E339" s="2">
        <v>0.99394000000000005</v>
      </c>
      <c r="F339" s="2">
        <v>0</v>
      </c>
      <c r="G339" s="2">
        <v>5.2890000000000006E-2</v>
      </c>
      <c r="H339" s="2">
        <v>0</v>
      </c>
      <c r="I339" s="2">
        <v>5.2890000000000006E-2</v>
      </c>
      <c r="J339" s="2">
        <v>0</v>
      </c>
      <c r="K339" s="2">
        <v>0</v>
      </c>
      <c r="L339" s="2">
        <v>0.12820000000000001</v>
      </c>
      <c r="M339" s="2">
        <v>0.86574000000000007</v>
      </c>
      <c r="N339" s="2">
        <v>0.8526800000000001</v>
      </c>
      <c r="O339" s="3">
        <f t="shared" si="18"/>
        <v>6.0599999999999543E-3</v>
      </c>
      <c r="P339" s="5">
        <f t="shared" si="19"/>
        <v>0.97541681165914895</v>
      </c>
      <c r="Q339" s="5">
        <f t="shared" si="20"/>
        <v>1.1700000000000044E-3</v>
      </c>
    </row>
    <row r="340" spans="1:17" x14ac:dyDescent="0.35">
      <c r="A340" s="2">
        <v>48</v>
      </c>
      <c r="B340" t="s">
        <v>16</v>
      </c>
      <c r="C340" s="2">
        <v>2022</v>
      </c>
      <c r="D340" t="s">
        <v>13</v>
      </c>
      <c r="E340" s="2">
        <v>0.99250000000000005</v>
      </c>
      <c r="F340" s="2">
        <v>0</v>
      </c>
      <c r="G340" s="2">
        <v>5.9120000000000006E-2</v>
      </c>
      <c r="H340" s="2">
        <v>0</v>
      </c>
      <c r="I340" s="2">
        <v>5.9120000000000006E-2</v>
      </c>
      <c r="J340" s="2">
        <v>0</v>
      </c>
      <c r="K340" s="2">
        <v>0</v>
      </c>
      <c r="L340" s="2">
        <v>0.13423000000000002</v>
      </c>
      <c r="M340" s="2">
        <v>0.85826000000000002</v>
      </c>
      <c r="N340" s="2">
        <v>0.84519000000000011</v>
      </c>
      <c r="O340" s="3">
        <f t="shared" si="18"/>
        <v>7.4999999999999512E-3</v>
      </c>
      <c r="P340" s="5">
        <f t="shared" si="19"/>
        <v>0.96810118557170544</v>
      </c>
      <c r="Q340" s="5">
        <f t="shared" si="20"/>
        <v>1.4399999999999968E-3</v>
      </c>
    </row>
    <row r="341" spans="1:17" x14ac:dyDescent="0.35">
      <c r="A341" s="2">
        <v>49</v>
      </c>
      <c r="B341" t="s">
        <v>16</v>
      </c>
      <c r="C341" s="2">
        <v>2022</v>
      </c>
      <c r="D341" t="s">
        <v>13</v>
      </c>
      <c r="E341" s="2">
        <v>0.99107000000000012</v>
      </c>
      <c r="F341" s="2">
        <v>0</v>
      </c>
      <c r="G341" s="2">
        <v>6.3760000000000011E-2</v>
      </c>
      <c r="H341" s="2">
        <v>0</v>
      </c>
      <c r="I341" s="2">
        <v>6.3760000000000011E-2</v>
      </c>
      <c r="J341" s="2">
        <v>0</v>
      </c>
      <c r="K341" s="2">
        <v>0</v>
      </c>
      <c r="L341" s="2">
        <v>0.13708000000000001</v>
      </c>
      <c r="M341" s="2">
        <v>0.85399000000000003</v>
      </c>
      <c r="N341" s="2">
        <v>0.84201000000000004</v>
      </c>
      <c r="O341" s="3">
        <f t="shared" si="18"/>
        <v>8.9299999999998825E-3</v>
      </c>
      <c r="P341" s="5">
        <f t="shared" si="19"/>
        <v>0.95945604198455026</v>
      </c>
      <c r="Q341" s="5">
        <f t="shared" si="20"/>
        <v>1.4299999999999313E-3</v>
      </c>
    </row>
    <row r="342" spans="1:17" x14ac:dyDescent="0.35">
      <c r="A342" s="2">
        <v>50</v>
      </c>
      <c r="B342" t="s">
        <v>16</v>
      </c>
      <c r="C342" s="2">
        <v>2022</v>
      </c>
      <c r="D342" t="s">
        <v>13</v>
      </c>
      <c r="E342" s="2">
        <v>0.98970000000000014</v>
      </c>
      <c r="F342" s="2">
        <v>0</v>
      </c>
      <c r="G342" s="2">
        <v>6.2400000000000004E-2</v>
      </c>
      <c r="H342" s="2">
        <v>0</v>
      </c>
      <c r="I342" s="2">
        <v>6.2400000000000004E-2</v>
      </c>
      <c r="J342" s="2">
        <v>0</v>
      </c>
      <c r="K342" s="2">
        <v>0</v>
      </c>
      <c r="L342" s="2">
        <v>0.13116</v>
      </c>
      <c r="M342" s="2">
        <v>0.85854000000000008</v>
      </c>
      <c r="N342" s="2">
        <v>0.84696000000000005</v>
      </c>
      <c r="O342" s="3">
        <f t="shared" si="18"/>
        <v>1.0299999999999865E-2</v>
      </c>
      <c r="P342" s="5">
        <f t="shared" si="19"/>
        <v>0.94957364475210948</v>
      </c>
      <c r="Q342" s="5">
        <f t="shared" si="20"/>
        <v>1.3699999999999823E-3</v>
      </c>
    </row>
    <row r="343" spans="1:17" x14ac:dyDescent="0.35">
      <c r="A343" s="2">
        <v>51</v>
      </c>
      <c r="B343" t="s">
        <v>16</v>
      </c>
      <c r="C343" s="2">
        <v>2022</v>
      </c>
      <c r="D343" t="s">
        <v>13</v>
      </c>
      <c r="E343" s="2">
        <v>0.98821000000000003</v>
      </c>
      <c r="F343" s="2">
        <v>0</v>
      </c>
      <c r="G343" s="2">
        <v>7.3510000000000006E-2</v>
      </c>
      <c r="H343" s="2">
        <v>0</v>
      </c>
      <c r="I343" s="2">
        <v>7.3510000000000006E-2</v>
      </c>
      <c r="J343" s="2">
        <v>0</v>
      </c>
      <c r="K343" s="2">
        <v>0</v>
      </c>
      <c r="L343" s="2">
        <v>0.13881000000000002</v>
      </c>
      <c r="M343" s="2">
        <v>0.84941000000000011</v>
      </c>
      <c r="N343" s="2">
        <v>0.83757000000000004</v>
      </c>
      <c r="O343" s="3">
        <f t="shared" si="18"/>
        <v>1.1789999999999967E-2</v>
      </c>
      <c r="P343" s="5">
        <f t="shared" si="19"/>
        <v>0.93837817148048219</v>
      </c>
      <c r="Q343" s="5">
        <f t="shared" si="20"/>
        <v>1.4900000000001024E-3</v>
      </c>
    </row>
    <row r="344" spans="1:17" x14ac:dyDescent="0.35">
      <c r="A344" s="2">
        <v>52</v>
      </c>
      <c r="B344" t="s">
        <v>16</v>
      </c>
      <c r="C344" s="2">
        <v>2022</v>
      </c>
      <c r="D344" t="s">
        <v>13</v>
      </c>
      <c r="E344" s="2">
        <v>0.98646000000000011</v>
      </c>
      <c r="F344" s="2">
        <v>0</v>
      </c>
      <c r="G344" s="2">
        <v>7.5410000000000005E-2</v>
      </c>
      <c r="H344" s="2">
        <v>0</v>
      </c>
      <c r="I344" s="2">
        <v>7.5410000000000005E-2</v>
      </c>
      <c r="J344" s="2">
        <v>0</v>
      </c>
      <c r="K344" s="2">
        <v>0</v>
      </c>
      <c r="L344" s="2">
        <v>0.14245000000000002</v>
      </c>
      <c r="M344" s="2">
        <v>0.84401000000000004</v>
      </c>
      <c r="N344" s="2">
        <v>0.83038000000000012</v>
      </c>
      <c r="O344" s="3">
        <f t="shared" si="18"/>
        <v>1.3539999999999885E-2</v>
      </c>
      <c r="P344" s="5">
        <f t="shared" si="19"/>
        <v>0.92567253103863656</v>
      </c>
      <c r="Q344" s="5">
        <f t="shared" si="20"/>
        <v>1.7499999999999183E-3</v>
      </c>
    </row>
    <row r="345" spans="1:17" x14ac:dyDescent="0.35">
      <c r="A345" s="2">
        <v>53</v>
      </c>
      <c r="B345" t="s">
        <v>16</v>
      </c>
      <c r="C345" s="2">
        <v>2022</v>
      </c>
      <c r="D345" t="s">
        <v>13</v>
      </c>
      <c r="E345" s="2">
        <v>0.98431000000000013</v>
      </c>
      <c r="F345" s="2">
        <v>0</v>
      </c>
      <c r="G345" s="2">
        <v>7.8820000000000001E-2</v>
      </c>
      <c r="H345" s="2">
        <v>0</v>
      </c>
      <c r="I345" s="2">
        <v>7.8820000000000001E-2</v>
      </c>
      <c r="J345" s="2">
        <v>0</v>
      </c>
      <c r="K345" s="2">
        <v>0</v>
      </c>
      <c r="L345" s="2">
        <v>0.14575000000000002</v>
      </c>
      <c r="M345" s="2">
        <v>0.83856000000000008</v>
      </c>
      <c r="N345" s="2">
        <v>0.82674000000000003</v>
      </c>
      <c r="O345" s="3">
        <f t="shared" ref="O345:O408" si="21">1-E345</f>
        <v>1.5689999999999871E-2</v>
      </c>
      <c r="P345" s="5">
        <f t="shared" si="19"/>
        <v>0.91114872902664046</v>
      </c>
      <c r="Q345" s="5">
        <f t="shared" si="20"/>
        <v>2.1499999999999853E-3</v>
      </c>
    </row>
    <row r="346" spans="1:17" x14ac:dyDescent="0.35">
      <c r="A346" s="2">
        <v>54</v>
      </c>
      <c r="B346" t="s">
        <v>16</v>
      </c>
      <c r="C346" s="2">
        <v>2022</v>
      </c>
      <c r="D346" t="s">
        <v>13</v>
      </c>
      <c r="E346" s="2">
        <v>0.98215000000000008</v>
      </c>
      <c r="F346" s="2">
        <v>0</v>
      </c>
      <c r="G346" s="2">
        <v>8.1550000000000011E-2</v>
      </c>
      <c r="H346" s="2">
        <v>0</v>
      </c>
      <c r="I346" s="2">
        <v>8.1550000000000011E-2</v>
      </c>
      <c r="J346" s="2">
        <v>0</v>
      </c>
      <c r="K346" s="2">
        <v>0</v>
      </c>
      <c r="L346" s="2">
        <v>0.14721000000000001</v>
      </c>
      <c r="M346" s="2">
        <v>0.83493000000000006</v>
      </c>
      <c r="N346" s="2">
        <v>0.8232600000000001</v>
      </c>
      <c r="O346" s="3">
        <f t="shared" si="21"/>
        <v>1.7849999999999921E-2</v>
      </c>
      <c r="P346" s="5">
        <f t="shared" si="19"/>
        <v>0.89488472421351495</v>
      </c>
      <c r="Q346" s="5">
        <f t="shared" si="20"/>
        <v>2.1600000000000508E-3</v>
      </c>
    </row>
    <row r="347" spans="1:17" x14ac:dyDescent="0.35">
      <c r="A347" s="2">
        <v>55</v>
      </c>
      <c r="B347" t="s">
        <v>16</v>
      </c>
      <c r="C347" s="2">
        <v>2022</v>
      </c>
      <c r="D347" t="s">
        <v>13</v>
      </c>
      <c r="E347" s="2">
        <v>0.97968000000000011</v>
      </c>
      <c r="F347" s="2">
        <v>0</v>
      </c>
      <c r="G347" s="2">
        <v>8.3250000000000005E-2</v>
      </c>
      <c r="H347" s="2">
        <v>0</v>
      </c>
      <c r="I347" s="2">
        <v>8.3250000000000005E-2</v>
      </c>
      <c r="J347" s="2">
        <v>0</v>
      </c>
      <c r="K347" s="2">
        <v>0</v>
      </c>
      <c r="L347" s="2">
        <v>0.14765</v>
      </c>
      <c r="M347" s="2">
        <v>0.83203000000000005</v>
      </c>
      <c r="N347" s="2">
        <v>0.82074000000000003</v>
      </c>
      <c r="O347" s="3">
        <f t="shared" si="21"/>
        <v>2.0319999999999894E-2</v>
      </c>
      <c r="P347" s="5">
        <f t="shared" si="19"/>
        <v>0.87670066661749646</v>
      </c>
      <c r="Q347" s="5">
        <f t="shared" si="20"/>
        <v>2.4699999999999722E-3</v>
      </c>
    </row>
    <row r="348" spans="1:17" x14ac:dyDescent="0.35">
      <c r="A348" s="2">
        <v>56</v>
      </c>
      <c r="B348" t="s">
        <v>16</v>
      </c>
      <c r="C348" s="2">
        <v>2022</v>
      </c>
      <c r="D348" t="s">
        <v>13</v>
      </c>
      <c r="E348" s="2">
        <v>0.97666000000000008</v>
      </c>
      <c r="F348" s="2">
        <v>0</v>
      </c>
      <c r="G348" s="2">
        <v>8.9160000000000003E-2</v>
      </c>
      <c r="H348" s="2">
        <v>0</v>
      </c>
      <c r="I348" s="2">
        <v>8.9160000000000003E-2</v>
      </c>
      <c r="J348" s="2">
        <v>0</v>
      </c>
      <c r="K348" s="2">
        <v>0</v>
      </c>
      <c r="L348" s="2">
        <v>0.15381</v>
      </c>
      <c r="M348" s="2">
        <v>0.82286000000000004</v>
      </c>
      <c r="N348" s="2">
        <v>0.81037000000000003</v>
      </c>
      <c r="O348" s="3">
        <f t="shared" si="21"/>
        <v>2.3339999999999916E-2</v>
      </c>
      <c r="P348" s="5">
        <f t="shared" si="19"/>
        <v>0.8562384730586442</v>
      </c>
      <c r="Q348" s="5">
        <f t="shared" si="20"/>
        <v>3.0200000000000227E-3</v>
      </c>
    </row>
    <row r="349" spans="1:17" x14ac:dyDescent="0.35">
      <c r="A349" s="2">
        <v>57</v>
      </c>
      <c r="B349" t="s">
        <v>16</v>
      </c>
      <c r="C349" s="2">
        <v>2022</v>
      </c>
      <c r="D349" t="s">
        <v>13</v>
      </c>
      <c r="E349" s="2">
        <v>0.97356000000000009</v>
      </c>
      <c r="F349" s="2">
        <v>0</v>
      </c>
      <c r="G349" s="2">
        <v>9.4640000000000002E-2</v>
      </c>
      <c r="H349" s="2">
        <v>0</v>
      </c>
      <c r="I349" s="2">
        <v>9.4640000000000002E-2</v>
      </c>
      <c r="J349" s="2">
        <v>0</v>
      </c>
      <c r="K349" s="2">
        <v>0</v>
      </c>
      <c r="L349" s="2">
        <v>0.15902000000000002</v>
      </c>
      <c r="M349" s="2">
        <v>0.81453000000000009</v>
      </c>
      <c r="N349" s="2">
        <v>0.80135000000000012</v>
      </c>
      <c r="O349" s="3">
        <f t="shared" si="21"/>
        <v>2.6439999999999908E-2</v>
      </c>
      <c r="P349" s="5">
        <f t="shared" si="19"/>
        <v>0.83359952783097369</v>
      </c>
      <c r="Q349" s="5">
        <f t="shared" si="20"/>
        <v>3.0999999999999917E-3</v>
      </c>
    </row>
    <row r="350" spans="1:17" x14ac:dyDescent="0.35">
      <c r="A350" s="2">
        <v>58</v>
      </c>
      <c r="B350" t="s">
        <v>16</v>
      </c>
      <c r="C350" s="2">
        <v>2022</v>
      </c>
      <c r="D350" t="s">
        <v>13</v>
      </c>
      <c r="E350" s="2">
        <v>0.97033000000000003</v>
      </c>
      <c r="F350" s="2">
        <v>0</v>
      </c>
      <c r="G350" s="2">
        <v>0.10138000000000001</v>
      </c>
      <c r="H350" s="2">
        <v>0</v>
      </c>
      <c r="I350" s="2">
        <v>0.10138000000000001</v>
      </c>
      <c r="J350" s="2">
        <v>0</v>
      </c>
      <c r="K350" s="2">
        <v>0</v>
      </c>
      <c r="L350" s="2">
        <v>0.16859000000000002</v>
      </c>
      <c r="M350" s="2">
        <v>0.80174000000000012</v>
      </c>
      <c r="N350" s="2">
        <v>0.79002000000000006</v>
      </c>
      <c r="O350" s="3">
        <f t="shared" si="21"/>
        <v>2.9669999999999974E-2</v>
      </c>
      <c r="P350" s="5">
        <f t="shared" si="19"/>
        <v>0.80886662984022872</v>
      </c>
      <c r="Q350" s="5">
        <f t="shared" si="20"/>
        <v>3.2300000000000662E-3</v>
      </c>
    </row>
    <row r="351" spans="1:17" x14ac:dyDescent="0.35">
      <c r="A351" s="2">
        <v>59</v>
      </c>
      <c r="B351" t="s">
        <v>16</v>
      </c>
      <c r="C351" s="2">
        <v>2022</v>
      </c>
      <c r="D351" t="s">
        <v>13</v>
      </c>
      <c r="E351" s="2">
        <v>0.96662000000000003</v>
      </c>
      <c r="F351" s="2">
        <v>0</v>
      </c>
      <c r="G351" s="2">
        <v>0.10608000000000001</v>
      </c>
      <c r="H351" s="2">
        <v>0</v>
      </c>
      <c r="I351" s="2">
        <v>0.10608000000000001</v>
      </c>
      <c r="J351" s="2">
        <v>0</v>
      </c>
      <c r="K351" s="2">
        <v>0</v>
      </c>
      <c r="L351" s="2">
        <v>0.17639000000000002</v>
      </c>
      <c r="M351" s="2">
        <v>0.7902300000000001</v>
      </c>
      <c r="N351" s="2">
        <v>0.77709000000000006</v>
      </c>
      <c r="O351" s="3">
        <f t="shared" si="21"/>
        <v>3.3379999999999965E-2</v>
      </c>
      <c r="P351" s="5">
        <f t="shared" si="19"/>
        <v>0.78186666173616193</v>
      </c>
      <c r="Q351" s="5">
        <f t="shared" si="20"/>
        <v>3.7099999999999911E-3</v>
      </c>
    </row>
    <row r="352" spans="1:17" x14ac:dyDescent="0.35">
      <c r="A352" s="2">
        <v>60</v>
      </c>
      <c r="B352" t="s">
        <v>16</v>
      </c>
      <c r="C352" s="2">
        <v>2022</v>
      </c>
      <c r="D352" t="s">
        <v>13</v>
      </c>
      <c r="E352" s="2">
        <v>0.96226000000000012</v>
      </c>
      <c r="F352" s="2">
        <v>0</v>
      </c>
      <c r="G352" s="2">
        <v>0.11486</v>
      </c>
      <c r="H352" s="2">
        <v>0</v>
      </c>
      <c r="I352" s="2">
        <v>0.11486</v>
      </c>
      <c r="J352" s="2">
        <v>0</v>
      </c>
      <c r="K352" s="2">
        <v>0</v>
      </c>
      <c r="L352" s="2">
        <v>0.18644000000000002</v>
      </c>
      <c r="M352" s="2">
        <v>0.77582000000000007</v>
      </c>
      <c r="N352" s="2">
        <v>0.76226000000000005</v>
      </c>
      <c r="O352" s="3">
        <f t="shared" si="21"/>
        <v>3.7739999999999885E-2</v>
      </c>
      <c r="P352" s="5">
        <f t="shared" si="19"/>
        <v>0.75235901392223925</v>
      </c>
      <c r="Q352" s="5">
        <f t="shared" si="20"/>
        <v>4.3599999999999195E-3</v>
      </c>
    </row>
    <row r="353" spans="1:17" x14ac:dyDescent="0.35">
      <c r="A353" s="2">
        <v>61</v>
      </c>
      <c r="B353" t="s">
        <v>16</v>
      </c>
      <c r="C353" s="2">
        <v>2022</v>
      </c>
      <c r="D353" t="s">
        <v>13</v>
      </c>
      <c r="E353" s="2">
        <v>0.95732000000000006</v>
      </c>
      <c r="F353" s="2">
        <v>0</v>
      </c>
      <c r="G353" s="2">
        <v>0.11695000000000001</v>
      </c>
      <c r="H353" s="2">
        <v>0</v>
      </c>
      <c r="I353" s="2">
        <v>0.14413000000000001</v>
      </c>
      <c r="J353" s="2">
        <v>0</v>
      </c>
      <c r="K353" s="2">
        <v>2.7180000000000003E-2</v>
      </c>
      <c r="L353" s="2">
        <v>0.21244000000000002</v>
      </c>
      <c r="M353" s="2">
        <v>0.7448800000000001</v>
      </c>
      <c r="N353" s="2">
        <v>0.7307300000000001</v>
      </c>
      <c r="O353" s="3">
        <f t="shared" si="21"/>
        <v>4.267999999999994E-2</v>
      </c>
      <c r="P353" s="5">
        <f t="shared" si="19"/>
        <v>0.72024833120803811</v>
      </c>
      <c r="Q353" s="5">
        <f t="shared" si="20"/>
        <v>4.9400000000000555E-3</v>
      </c>
    </row>
    <row r="354" spans="1:17" x14ac:dyDescent="0.35">
      <c r="A354" s="2">
        <v>62</v>
      </c>
      <c r="B354" t="s">
        <v>16</v>
      </c>
      <c r="C354" s="2">
        <v>2022</v>
      </c>
      <c r="D354" t="s">
        <v>13</v>
      </c>
      <c r="E354" s="2">
        <v>0.95186000000000004</v>
      </c>
      <c r="F354" s="2">
        <v>0</v>
      </c>
      <c r="G354" s="2">
        <v>0.11795000000000001</v>
      </c>
      <c r="H354" s="2">
        <v>0</v>
      </c>
      <c r="I354" s="2">
        <v>0.17739000000000002</v>
      </c>
      <c r="J354" s="2">
        <v>0</v>
      </c>
      <c r="K354" s="2">
        <v>5.9440000000000007E-2</v>
      </c>
      <c r="L354" s="2">
        <v>0.24610000000000001</v>
      </c>
      <c r="M354" s="2">
        <v>0.70576000000000005</v>
      </c>
      <c r="N354" s="2">
        <v>0.69285000000000008</v>
      </c>
      <c r="O354" s="3">
        <f t="shared" si="21"/>
        <v>4.8139999999999961E-2</v>
      </c>
      <c r="P354" s="5">
        <f t="shared" si="19"/>
        <v>0.68557557654368317</v>
      </c>
      <c r="Q354" s="5">
        <f t="shared" si="20"/>
        <v>5.4600000000000204E-3</v>
      </c>
    </row>
    <row r="355" spans="1:17" x14ac:dyDescent="0.35">
      <c r="A355" s="2">
        <v>63</v>
      </c>
      <c r="B355" t="s">
        <v>16</v>
      </c>
      <c r="C355" s="2">
        <v>2022</v>
      </c>
      <c r="D355" t="s">
        <v>13</v>
      </c>
      <c r="E355" s="2">
        <v>0.94595000000000007</v>
      </c>
      <c r="F355" s="2">
        <v>0</v>
      </c>
      <c r="G355" s="2">
        <v>0.12027000000000002</v>
      </c>
      <c r="H355" s="2">
        <v>3.7090000000000005E-2</v>
      </c>
      <c r="I355" s="2">
        <v>0.23758000000000001</v>
      </c>
      <c r="J355" s="2">
        <v>0</v>
      </c>
      <c r="K355" s="2">
        <v>8.023000000000001E-2</v>
      </c>
      <c r="L355" s="2">
        <v>0.30890000000000001</v>
      </c>
      <c r="M355" s="2">
        <v>0.63706000000000007</v>
      </c>
      <c r="N355" s="2">
        <v>0.62134</v>
      </c>
      <c r="O355" s="3">
        <f t="shared" si="21"/>
        <v>5.4049999999999931E-2</v>
      </c>
      <c r="P355" s="5">
        <f t="shared" si="19"/>
        <v>0.64852021663149717</v>
      </c>
      <c r="Q355" s="5">
        <f t="shared" si="20"/>
        <v>5.9099999999999708E-3</v>
      </c>
    </row>
    <row r="356" spans="1:17" x14ac:dyDescent="0.35">
      <c r="A356" s="2">
        <v>64</v>
      </c>
      <c r="B356" t="s">
        <v>16</v>
      </c>
      <c r="C356" s="2">
        <v>2022</v>
      </c>
      <c r="D356" t="s">
        <v>13</v>
      </c>
      <c r="E356" s="2">
        <v>0.93975000000000009</v>
      </c>
      <c r="F356" s="2">
        <v>0</v>
      </c>
      <c r="G356" s="2">
        <v>0.1222</v>
      </c>
      <c r="H356" s="2">
        <v>0.20885000000000001</v>
      </c>
      <c r="I356" s="2">
        <v>0.42741000000000001</v>
      </c>
      <c r="J356" s="2">
        <v>2.6240000000000003E-2</v>
      </c>
      <c r="K356" s="2">
        <v>7.0110000000000006E-2</v>
      </c>
      <c r="L356" s="2">
        <v>0.49977000000000005</v>
      </c>
      <c r="M356" s="2">
        <v>0.43998000000000004</v>
      </c>
      <c r="N356" s="2">
        <v>0.43036000000000002</v>
      </c>
      <c r="O356" s="3">
        <f t="shared" si="21"/>
        <v>6.0249999999999915E-2</v>
      </c>
      <c r="P356" s="5">
        <f t="shared" si="19"/>
        <v>0.60944687357944949</v>
      </c>
      <c r="Q356" s="5">
        <f t="shared" si="20"/>
        <v>6.1999999999999833E-3</v>
      </c>
    </row>
    <row r="357" spans="1:17" x14ac:dyDescent="0.35">
      <c r="A357" s="2">
        <v>65</v>
      </c>
      <c r="B357" t="s">
        <v>16</v>
      </c>
      <c r="C357" s="2">
        <v>2022</v>
      </c>
      <c r="D357" t="s">
        <v>13</v>
      </c>
      <c r="E357" s="2">
        <v>0.93306000000000011</v>
      </c>
      <c r="F357" s="2">
        <v>0</v>
      </c>
      <c r="G357" s="2">
        <v>0.13043000000000002</v>
      </c>
      <c r="H357" s="2">
        <v>0.26822000000000001</v>
      </c>
      <c r="I357" s="2">
        <v>0.51937</v>
      </c>
      <c r="J357" s="2">
        <v>6.5500000000000003E-2</v>
      </c>
      <c r="K357" s="2">
        <v>5.5230000000000001E-2</v>
      </c>
      <c r="L357" s="2">
        <v>0.59279999999999999</v>
      </c>
      <c r="M357" s="2">
        <v>0.34027000000000002</v>
      </c>
      <c r="N357" s="2">
        <v>0.33089000000000002</v>
      </c>
      <c r="O357" s="3">
        <f t="shared" si="21"/>
        <v>6.6939999999999888E-2</v>
      </c>
      <c r="P357" s="5">
        <f t="shared" si="19"/>
        <v>0.56865049986204119</v>
      </c>
      <c r="Q357" s="5">
        <f t="shared" si="20"/>
        <v>6.6899999999999737E-3</v>
      </c>
    </row>
    <row r="358" spans="1:17" x14ac:dyDescent="0.35">
      <c r="A358" s="2">
        <v>66</v>
      </c>
      <c r="B358" t="s">
        <v>16</v>
      </c>
      <c r="C358" s="2">
        <v>2022</v>
      </c>
      <c r="D358" t="s">
        <v>13</v>
      </c>
      <c r="E358" s="2">
        <v>0.92504000000000008</v>
      </c>
      <c r="F358" s="2">
        <v>0</v>
      </c>
      <c r="G358" s="2">
        <v>0.13912000000000002</v>
      </c>
      <c r="H358" s="2">
        <v>0.33645000000000003</v>
      </c>
      <c r="I358" s="2">
        <v>0.58445000000000003</v>
      </c>
      <c r="J358" s="2">
        <v>6.8930000000000005E-2</v>
      </c>
      <c r="K358" s="2">
        <v>3.9950000000000006E-2</v>
      </c>
      <c r="L358" s="2">
        <v>0.65955000000000008</v>
      </c>
      <c r="M358" s="2">
        <v>0.26549</v>
      </c>
      <c r="N358" s="2">
        <v>0.25780000000000003</v>
      </c>
      <c r="O358" s="3">
        <f t="shared" si="21"/>
        <v>7.4959999999999916E-2</v>
      </c>
      <c r="P358" s="5">
        <f t="shared" si="19"/>
        <v>0.52602445839238265</v>
      </c>
      <c r="Q358" s="5">
        <f t="shared" si="20"/>
        <v>8.0200000000000271E-3</v>
      </c>
    </row>
    <row r="359" spans="1:17" x14ac:dyDescent="0.35">
      <c r="A359" s="2">
        <v>67</v>
      </c>
      <c r="B359" t="s">
        <v>16</v>
      </c>
      <c r="C359" s="2">
        <v>2022</v>
      </c>
      <c r="D359" t="s">
        <v>13</v>
      </c>
      <c r="E359" s="2">
        <v>0.91542000000000012</v>
      </c>
      <c r="F359" s="2">
        <v>0.62901000000000007</v>
      </c>
      <c r="G359" s="2">
        <v>2.0660000000000001E-2</v>
      </c>
      <c r="H359" s="2">
        <v>7.4530000000000013E-2</v>
      </c>
      <c r="I359" s="2">
        <v>0.7323900000000001</v>
      </c>
      <c r="J359" s="2">
        <v>3.0700000000000002E-3</v>
      </c>
      <c r="K359" s="2">
        <v>5.1200000000000004E-3</v>
      </c>
      <c r="L359" s="2">
        <v>0.75240000000000007</v>
      </c>
      <c r="M359" s="2">
        <v>0.16302000000000003</v>
      </c>
      <c r="N359" s="2">
        <v>0.16200000000000001</v>
      </c>
      <c r="O359" s="3">
        <f t="shared" si="21"/>
        <v>8.4579999999999878E-2</v>
      </c>
      <c r="P359" s="5">
        <f t="shared" si="19"/>
        <v>0.481533309701555</v>
      </c>
      <c r="Q359" s="5">
        <f t="shared" si="20"/>
        <v>9.6199999999999619E-3</v>
      </c>
    </row>
    <row r="360" spans="1:17" x14ac:dyDescent="0.35">
      <c r="A360" s="2">
        <v>68</v>
      </c>
      <c r="B360" t="s">
        <v>16</v>
      </c>
      <c r="C360" s="2">
        <v>2022</v>
      </c>
      <c r="D360" t="s">
        <v>13</v>
      </c>
      <c r="E360" s="2">
        <v>0.90444000000000002</v>
      </c>
      <c r="F360" s="2">
        <v>0.76983000000000001</v>
      </c>
      <c r="G360" s="2">
        <v>0</v>
      </c>
      <c r="H360" s="2">
        <v>0</v>
      </c>
      <c r="I360" s="2">
        <v>0.76983000000000001</v>
      </c>
      <c r="J360" s="2">
        <v>0</v>
      </c>
      <c r="K360" s="2">
        <v>0</v>
      </c>
      <c r="L360" s="2">
        <v>0.7789600000000001</v>
      </c>
      <c r="M360" s="2">
        <v>0.12548000000000001</v>
      </c>
      <c r="N360" s="2">
        <v>0.12548000000000001</v>
      </c>
      <c r="O360" s="3">
        <f t="shared" si="21"/>
        <v>9.5559999999999978E-2</v>
      </c>
      <c r="P360" s="5">
        <f t="shared" si="19"/>
        <v>0.4355179866264744</v>
      </c>
      <c r="Q360" s="5">
        <f t="shared" si="20"/>
        <v>1.0980000000000101E-2</v>
      </c>
    </row>
    <row r="361" spans="1:17" x14ac:dyDescent="0.35">
      <c r="A361" s="2">
        <v>69</v>
      </c>
      <c r="B361" t="s">
        <v>16</v>
      </c>
      <c r="C361" s="2">
        <v>2022</v>
      </c>
      <c r="D361" t="s">
        <v>13</v>
      </c>
      <c r="E361" s="2">
        <v>0.89326000000000005</v>
      </c>
      <c r="F361" s="2">
        <v>0.78915000000000002</v>
      </c>
      <c r="G361" s="2">
        <v>0</v>
      </c>
      <c r="H361" s="2">
        <v>0</v>
      </c>
      <c r="I361" s="2">
        <v>0.78915000000000002</v>
      </c>
      <c r="J361" s="2">
        <v>0</v>
      </c>
      <c r="K361" s="2">
        <v>0</v>
      </c>
      <c r="L361" s="2">
        <v>0.79547000000000001</v>
      </c>
      <c r="M361" s="2">
        <v>9.7790000000000002E-2</v>
      </c>
      <c r="N361" s="2">
        <v>9.7790000000000002E-2</v>
      </c>
      <c r="O361" s="3">
        <f t="shared" si="21"/>
        <v>0.10673999999999995</v>
      </c>
      <c r="P361" s="5">
        <f t="shared" si="19"/>
        <v>0.38903079673396457</v>
      </c>
      <c r="Q361" s="5">
        <f t="shared" si="20"/>
        <v>1.1179999999999968E-2</v>
      </c>
    </row>
    <row r="362" spans="1:17" x14ac:dyDescent="0.35">
      <c r="A362" s="2">
        <v>70</v>
      </c>
      <c r="B362" t="s">
        <v>16</v>
      </c>
      <c r="C362" s="2">
        <v>2022</v>
      </c>
      <c r="D362" t="s">
        <v>13</v>
      </c>
      <c r="E362" s="2">
        <v>0.88113000000000008</v>
      </c>
      <c r="F362" s="2">
        <v>0.79099000000000008</v>
      </c>
      <c r="G362" s="2">
        <v>0</v>
      </c>
      <c r="H362" s="2">
        <v>0</v>
      </c>
      <c r="I362" s="2">
        <v>0.79099000000000008</v>
      </c>
      <c r="J362" s="2">
        <v>0</v>
      </c>
      <c r="K362" s="2">
        <v>0</v>
      </c>
      <c r="L362" s="2">
        <v>0.79495000000000005</v>
      </c>
      <c r="M362" s="2">
        <v>8.6180000000000007E-2</v>
      </c>
      <c r="N362" s="2">
        <v>8.6180000000000007E-2</v>
      </c>
      <c r="O362" s="3">
        <f t="shared" si="21"/>
        <v>0.11886999999999992</v>
      </c>
      <c r="P362" s="5">
        <f t="shared" si="19"/>
        <v>0.34278670592619825</v>
      </c>
      <c r="Q362" s="5">
        <f t="shared" si="20"/>
        <v>1.2129999999999974E-2</v>
      </c>
    </row>
    <row r="363" spans="1:17" x14ac:dyDescent="0.35">
      <c r="A363" s="2">
        <v>71</v>
      </c>
      <c r="B363" t="s">
        <v>16</v>
      </c>
      <c r="C363" s="2">
        <v>2022</v>
      </c>
      <c r="D363" t="s">
        <v>13</v>
      </c>
      <c r="E363" s="2">
        <v>0.86789000000000005</v>
      </c>
      <c r="F363" s="2">
        <v>0.79644000000000004</v>
      </c>
      <c r="G363" s="2">
        <v>0</v>
      </c>
      <c r="H363" s="2">
        <v>0</v>
      </c>
      <c r="I363" s="2">
        <v>0.79644000000000004</v>
      </c>
      <c r="J363" s="2">
        <v>0</v>
      </c>
      <c r="K363" s="2">
        <v>0</v>
      </c>
      <c r="L363" s="2">
        <v>0.79846000000000006</v>
      </c>
      <c r="M363" s="2">
        <v>6.9420000000000009E-2</v>
      </c>
      <c r="N363" s="2">
        <v>6.9420000000000009E-2</v>
      </c>
      <c r="O363" s="3">
        <f t="shared" si="21"/>
        <v>0.13210999999999995</v>
      </c>
      <c r="P363" s="5">
        <f t="shared" si="19"/>
        <v>0.2975011542062882</v>
      </c>
      <c r="Q363" s="5">
        <f t="shared" si="20"/>
        <v>1.324000000000003E-2</v>
      </c>
    </row>
    <row r="364" spans="1:17" x14ac:dyDescent="0.35">
      <c r="A364" s="2">
        <v>72</v>
      </c>
      <c r="B364" t="s">
        <v>16</v>
      </c>
      <c r="C364" s="2">
        <v>2022</v>
      </c>
      <c r="D364" t="s">
        <v>13</v>
      </c>
      <c r="E364" s="2">
        <v>0.85447000000000006</v>
      </c>
      <c r="F364" s="2">
        <v>0.79280000000000006</v>
      </c>
      <c r="G364" s="2">
        <v>0</v>
      </c>
      <c r="H364" s="2">
        <v>0</v>
      </c>
      <c r="I364" s="2">
        <v>0.79280000000000006</v>
      </c>
      <c r="J364" s="2">
        <v>0</v>
      </c>
      <c r="K364" s="2">
        <v>0</v>
      </c>
      <c r="L364" s="2">
        <v>0.79463000000000006</v>
      </c>
      <c r="M364" s="2">
        <v>5.9840000000000004E-2</v>
      </c>
      <c r="N364" s="2">
        <v>5.9840000000000004E-2</v>
      </c>
      <c r="O364" s="3">
        <f t="shared" si="21"/>
        <v>0.14552999999999994</v>
      </c>
      <c r="P364" s="5">
        <f t="shared" si="19"/>
        <v>0.25420581123464708</v>
      </c>
      <c r="Q364" s="5">
        <f t="shared" si="20"/>
        <v>1.3419999999999987E-2</v>
      </c>
    </row>
    <row r="365" spans="1:17" x14ac:dyDescent="0.35">
      <c r="A365" s="2">
        <v>73</v>
      </c>
      <c r="B365" t="s">
        <v>16</v>
      </c>
      <c r="C365" s="2">
        <v>2022</v>
      </c>
      <c r="D365" t="s">
        <v>13</v>
      </c>
      <c r="E365" s="2">
        <v>0.8404100000000001</v>
      </c>
      <c r="F365" s="2">
        <v>0.78600000000000003</v>
      </c>
      <c r="G365" s="2">
        <v>0</v>
      </c>
      <c r="H365" s="2">
        <v>0</v>
      </c>
      <c r="I365" s="2">
        <v>0.78600000000000003</v>
      </c>
      <c r="J365" s="2">
        <v>0</v>
      </c>
      <c r="K365" s="2">
        <v>0</v>
      </c>
      <c r="L365" s="2">
        <v>0.78767000000000009</v>
      </c>
      <c r="M365" s="2">
        <v>5.2740000000000002E-2</v>
      </c>
      <c r="N365" s="2">
        <v>5.2740000000000002E-2</v>
      </c>
      <c r="O365" s="3">
        <f t="shared" si="21"/>
        <v>0.1595899999999999</v>
      </c>
      <c r="P365" s="5">
        <f t="shared" si="19"/>
        <v>0.21363710581970979</v>
      </c>
      <c r="Q365" s="5">
        <f t="shared" si="20"/>
        <v>1.4059999999999961E-2</v>
      </c>
    </row>
    <row r="366" spans="1:17" x14ac:dyDescent="0.35">
      <c r="A366" s="2">
        <v>74</v>
      </c>
      <c r="B366" t="s">
        <v>16</v>
      </c>
      <c r="C366" s="2">
        <v>2022</v>
      </c>
      <c r="D366" t="s">
        <v>13</v>
      </c>
      <c r="E366" s="2">
        <v>0.8254800000000001</v>
      </c>
      <c r="F366" s="2">
        <v>0.77673000000000003</v>
      </c>
      <c r="G366" s="2">
        <v>0</v>
      </c>
      <c r="H366" s="2">
        <v>0</v>
      </c>
      <c r="I366" s="2">
        <v>0.77673000000000003</v>
      </c>
      <c r="J366" s="2">
        <v>0</v>
      </c>
      <c r="K366" s="2">
        <v>0</v>
      </c>
      <c r="L366" s="2">
        <v>0.77792000000000006</v>
      </c>
      <c r="M366" s="2">
        <v>4.7560000000000005E-2</v>
      </c>
      <c r="N366" s="2">
        <v>4.7560000000000005E-2</v>
      </c>
      <c r="O366" s="3">
        <f t="shared" si="21"/>
        <v>0.1745199999999999</v>
      </c>
      <c r="P366" s="5">
        <f t="shared" si="19"/>
        <v>0.17635315811205407</v>
      </c>
      <c r="Q366" s="5">
        <f t="shared" si="20"/>
        <v>1.4929999999999999E-2</v>
      </c>
    </row>
    <row r="367" spans="1:17" x14ac:dyDescent="0.35">
      <c r="A367" s="2">
        <v>75</v>
      </c>
      <c r="B367" t="s">
        <v>16</v>
      </c>
      <c r="C367" s="2">
        <v>2022</v>
      </c>
      <c r="D367" t="s">
        <v>13</v>
      </c>
      <c r="E367" s="2">
        <v>0.80908000000000002</v>
      </c>
      <c r="F367" s="2">
        <v>0.77055000000000007</v>
      </c>
      <c r="G367" s="2">
        <v>0</v>
      </c>
      <c r="H367" s="2">
        <v>0</v>
      </c>
      <c r="I367" s="2">
        <v>0.77055000000000007</v>
      </c>
      <c r="J367" s="2">
        <v>0</v>
      </c>
      <c r="K367" s="2">
        <v>0</v>
      </c>
      <c r="L367" s="2">
        <v>0.77129000000000003</v>
      </c>
      <c r="M367" s="2">
        <v>3.7780000000000001E-2</v>
      </c>
      <c r="N367" s="2">
        <v>3.7780000000000001E-2</v>
      </c>
      <c r="O367" s="3">
        <f t="shared" si="21"/>
        <v>0.19091999999999998</v>
      </c>
      <c r="P367" s="5">
        <f t="shared" si="19"/>
        <v>0.14268381316530071</v>
      </c>
      <c r="Q367" s="5">
        <f t="shared" si="20"/>
        <v>1.6400000000000081E-2</v>
      </c>
    </row>
    <row r="368" spans="1:17" x14ac:dyDescent="0.35">
      <c r="A368" s="2">
        <v>76</v>
      </c>
      <c r="B368" t="s">
        <v>16</v>
      </c>
      <c r="C368" s="2">
        <v>2022</v>
      </c>
      <c r="D368" t="s">
        <v>13</v>
      </c>
      <c r="E368" s="2">
        <v>0.79064000000000001</v>
      </c>
      <c r="F368" s="2">
        <v>0.75644000000000011</v>
      </c>
      <c r="G368" s="2">
        <v>0</v>
      </c>
      <c r="H368" s="2">
        <v>0</v>
      </c>
      <c r="I368" s="2">
        <v>0.75644000000000011</v>
      </c>
      <c r="J368" s="2">
        <v>0</v>
      </c>
      <c r="K368" s="2">
        <v>0</v>
      </c>
      <c r="L368" s="2">
        <v>0.75707000000000002</v>
      </c>
      <c r="M368" s="2">
        <v>3.3580000000000006E-2</v>
      </c>
      <c r="N368" s="2">
        <v>3.3580000000000006E-2</v>
      </c>
      <c r="O368" s="3">
        <f t="shared" si="21"/>
        <v>0.20935999999999999</v>
      </c>
      <c r="P368" s="5">
        <f t="shared" si="19"/>
        <v>0.11281153004101335</v>
      </c>
      <c r="Q368" s="5">
        <f t="shared" si="20"/>
        <v>1.8440000000000012E-2</v>
      </c>
    </row>
    <row r="369" spans="1:17" x14ac:dyDescent="0.35">
      <c r="A369" s="2">
        <v>77</v>
      </c>
      <c r="B369" t="s">
        <v>16</v>
      </c>
      <c r="C369" s="2">
        <v>2022</v>
      </c>
      <c r="D369" t="s">
        <v>13</v>
      </c>
      <c r="E369" s="2">
        <v>0.7706400000000001</v>
      </c>
      <c r="F369" s="2">
        <v>0.73951000000000011</v>
      </c>
      <c r="G369" s="2">
        <v>0</v>
      </c>
      <c r="H369" s="2">
        <v>0</v>
      </c>
      <c r="I369" s="2">
        <v>0.73951000000000011</v>
      </c>
      <c r="J369" s="2">
        <v>0</v>
      </c>
      <c r="K369" s="2">
        <v>0</v>
      </c>
      <c r="L369" s="2">
        <v>0.73990000000000011</v>
      </c>
      <c r="M369" s="2">
        <v>3.0740000000000003E-2</v>
      </c>
      <c r="N369" s="2">
        <v>3.0740000000000003E-2</v>
      </c>
      <c r="O369" s="3">
        <f t="shared" si="21"/>
        <v>0.2293599999999999</v>
      </c>
      <c r="P369" s="5">
        <f t="shared" si="19"/>
        <v>8.6937077510806537E-2</v>
      </c>
      <c r="Q369" s="5">
        <f t="shared" si="20"/>
        <v>1.9999999999999907E-2</v>
      </c>
    </row>
    <row r="370" spans="1:17" x14ac:dyDescent="0.35">
      <c r="A370" s="2">
        <v>78</v>
      </c>
      <c r="B370" t="s">
        <v>16</v>
      </c>
      <c r="C370" s="2">
        <v>2022</v>
      </c>
      <c r="D370" t="s">
        <v>13</v>
      </c>
      <c r="E370" s="2">
        <v>0.74998000000000009</v>
      </c>
      <c r="F370" s="2">
        <v>0.72294000000000003</v>
      </c>
      <c r="G370" s="2">
        <v>0</v>
      </c>
      <c r="H370" s="2">
        <v>0</v>
      </c>
      <c r="I370" s="2">
        <v>0.72294000000000003</v>
      </c>
      <c r="J370" s="2">
        <v>0</v>
      </c>
      <c r="K370" s="2">
        <v>0</v>
      </c>
      <c r="L370" s="2">
        <v>0.72344000000000008</v>
      </c>
      <c r="M370" s="2">
        <v>2.6540000000000001E-2</v>
      </c>
      <c r="N370" s="2">
        <v>2.6540000000000001E-2</v>
      </c>
      <c r="O370" s="3">
        <f t="shared" si="21"/>
        <v>0.25001999999999991</v>
      </c>
      <c r="P370" s="5">
        <f t="shared" si="19"/>
        <v>6.5201069391554692E-2</v>
      </c>
      <c r="Q370" s="5">
        <f t="shared" si="20"/>
        <v>2.0660000000000012E-2</v>
      </c>
    </row>
    <row r="371" spans="1:17" x14ac:dyDescent="0.35">
      <c r="A371" s="2">
        <v>79</v>
      </c>
      <c r="B371" t="s">
        <v>16</v>
      </c>
      <c r="C371" s="2">
        <v>2022</v>
      </c>
      <c r="D371" t="s">
        <v>13</v>
      </c>
      <c r="E371" s="2">
        <v>0.72636000000000001</v>
      </c>
      <c r="F371" s="2">
        <v>0.70369000000000004</v>
      </c>
      <c r="G371" s="2">
        <v>0</v>
      </c>
      <c r="H371" s="2">
        <v>0</v>
      </c>
      <c r="I371" s="2">
        <v>0.70369000000000004</v>
      </c>
      <c r="J371" s="2">
        <v>0</v>
      </c>
      <c r="K371" s="2">
        <v>0</v>
      </c>
      <c r="L371" s="2">
        <v>0.70455000000000001</v>
      </c>
      <c r="M371" s="2">
        <v>2.1810000000000003E-2</v>
      </c>
      <c r="N371" s="2">
        <v>2.1810000000000003E-2</v>
      </c>
      <c r="O371" s="3">
        <f t="shared" si="21"/>
        <v>0.27363999999999999</v>
      </c>
      <c r="P371" s="5">
        <f t="shared" si="19"/>
        <v>4.7359448763249663E-2</v>
      </c>
      <c r="Q371" s="5">
        <f t="shared" si="20"/>
        <v>2.3620000000000085E-2</v>
      </c>
    </row>
    <row r="372" spans="1:17" x14ac:dyDescent="0.35">
      <c r="A372" s="2">
        <v>80</v>
      </c>
      <c r="B372" t="s">
        <v>16</v>
      </c>
      <c r="C372" s="2">
        <v>2022</v>
      </c>
      <c r="D372" t="s">
        <v>13</v>
      </c>
      <c r="E372" s="2">
        <v>0.69914000000000009</v>
      </c>
      <c r="F372" s="2">
        <v>0.68242000000000003</v>
      </c>
      <c r="G372" s="2">
        <v>0</v>
      </c>
      <c r="H372" s="2">
        <v>0</v>
      </c>
      <c r="I372" s="2">
        <v>0.68242000000000003</v>
      </c>
      <c r="J372" s="2">
        <v>0</v>
      </c>
      <c r="K372" s="2">
        <v>0</v>
      </c>
      <c r="L372" s="2">
        <v>0.68310000000000004</v>
      </c>
      <c r="M372" s="2">
        <v>1.6040000000000002E-2</v>
      </c>
      <c r="N372" s="2">
        <v>1.6040000000000002E-2</v>
      </c>
      <c r="O372" s="3">
        <f t="shared" si="21"/>
        <v>0.30085999999999991</v>
      </c>
      <c r="P372" s="5">
        <f t="shared" si="19"/>
        <v>3.3110885008338371E-2</v>
      </c>
      <c r="Q372" s="5">
        <f t="shared" si="20"/>
        <v>2.7219999999999911E-2</v>
      </c>
    </row>
    <row r="373" spans="1:17" x14ac:dyDescent="0.35">
      <c r="A373" s="2">
        <v>81</v>
      </c>
      <c r="B373" t="s">
        <v>16</v>
      </c>
      <c r="C373" s="2">
        <v>2022</v>
      </c>
      <c r="D373" t="s">
        <v>13</v>
      </c>
      <c r="E373" s="2">
        <v>0.67049000000000003</v>
      </c>
      <c r="F373" s="2">
        <v>0.65528000000000008</v>
      </c>
      <c r="G373" s="2">
        <v>0</v>
      </c>
      <c r="H373" s="2">
        <v>0</v>
      </c>
      <c r="I373" s="2">
        <v>0.65528000000000008</v>
      </c>
      <c r="J373" s="2">
        <v>0</v>
      </c>
      <c r="K373" s="2">
        <v>0</v>
      </c>
      <c r="L373" s="2">
        <v>0.65597000000000005</v>
      </c>
      <c r="M373" s="2">
        <v>1.4520000000000002E-2</v>
      </c>
      <c r="N373" s="2">
        <v>1.4520000000000002E-2</v>
      </c>
      <c r="O373" s="3">
        <f t="shared" si="21"/>
        <v>0.32950999999999997</v>
      </c>
      <c r="P373" s="5">
        <f t="shared" si="19"/>
        <v>2.2200517289240794E-2</v>
      </c>
      <c r="Q373" s="5">
        <f t="shared" si="20"/>
        <v>2.8650000000000064E-2</v>
      </c>
    </row>
    <row r="374" spans="1:17" x14ac:dyDescent="0.35">
      <c r="A374" s="2">
        <v>82</v>
      </c>
      <c r="B374" t="s">
        <v>16</v>
      </c>
      <c r="C374" s="2">
        <v>2022</v>
      </c>
      <c r="D374" t="s">
        <v>13</v>
      </c>
      <c r="E374" s="2">
        <v>0.64011000000000007</v>
      </c>
      <c r="F374" s="2">
        <v>0.62828000000000006</v>
      </c>
      <c r="G374" s="2">
        <v>0</v>
      </c>
      <c r="H374" s="2">
        <v>0</v>
      </c>
      <c r="I374" s="2">
        <v>0.62828000000000006</v>
      </c>
      <c r="J374" s="2">
        <v>0</v>
      </c>
      <c r="K374" s="2">
        <v>0</v>
      </c>
      <c r="L374" s="2">
        <v>0.62859000000000009</v>
      </c>
      <c r="M374" s="2">
        <v>1.1510000000000001E-2</v>
      </c>
      <c r="N374" s="2">
        <v>1.1510000000000001E-2</v>
      </c>
      <c r="O374" s="3">
        <f t="shared" si="21"/>
        <v>0.35988999999999993</v>
      </c>
      <c r="P374" s="5">
        <f t="shared" si="19"/>
        <v>1.4210773122015926E-2</v>
      </c>
      <c r="Q374" s="5">
        <f t="shared" si="20"/>
        <v>3.0379999999999963E-2</v>
      </c>
    </row>
    <row r="375" spans="1:17" x14ac:dyDescent="0.35">
      <c r="A375" s="2">
        <v>83</v>
      </c>
      <c r="B375" t="s">
        <v>16</v>
      </c>
      <c r="C375" s="2">
        <v>2022</v>
      </c>
      <c r="D375" t="s">
        <v>13</v>
      </c>
      <c r="E375" s="2">
        <v>0.6069500000000001</v>
      </c>
      <c r="F375" s="2">
        <v>0.59743000000000002</v>
      </c>
      <c r="G375" s="2">
        <v>0</v>
      </c>
      <c r="H375" s="2">
        <v>0</v>
      </c>
      <c r="I375" s="2">
        <v>0.59743000000000002</v>
      </c>
      <c r="J375" s="2">
        <v>0</v>
      </c>
      <c r="K375" s="2">
        <v>0</v>
      </c>
      <c r="L375" s="2">
        <v>0.59788000000000008</v>
      </c>
      <c r="M375" s="2">
        <v>9.0699999999999999E-3</v>
      </c>
      <c r="N375" s="2">
        <v>9.0699999999999999E-3</v>
      </c>
      <c r="O375" s="3">
        <f t="shared" si="21"/>
        <v>0.3930499999999999</v>
      </c>
      <c r="P375" s="5">
        <f t="shared" si="19"/>
        <v>8.6252287464075681E-3</v>
      </c>
      <c r="Q375" s="5">
        <f t="shared" si="20"/>
        <v>3.3159999999999967E-2</v>
      </c>
    </row>
    <row r="376" spans="1:17" x14ac:dyDescent="0.35">
      <c r="A376" s="2">
        <v>84</v>
      </c>
      <c r="B376" t="s">
        <v>16</v>
      </c>
      <c r="C376" s="2">
        <v>2022</v>
      </c>
      <c r="D376" t="s">
        <v>13</v>
      </c>
      <c r="E376" s="2">
        <v>0.57089000000000001</v>
      </c>
      <c r="F376" s="2">
        <v>0.56376000000000004</v>
      </c>
      <c r="G376" s="2">
        <v>0</v>
      </c>
      <c r="H376" s="2">
        <v>0</v>
      </c>
      <c r="I376" s="2">
        <v>0.56376000000000004</v>
      </c>
      <c r="J376" s="2">
        <v>0</v>
      </c>
      <c r="K376" s="2">
        <v>0</v>
      </c>
      <c r="L376" s="2">
        <v>0.56411</v>
      </c>
      <c r="M376" s="2">
        <v>6.7800000000000004E-3</v>
      </c>
      <c r="N376" s="2">
        <v>6.7800000000000004E-3</v>
      </c>
      <c r="O376" s="3">
        <f t="shared" si="21"/>
        <v>0.42910999999999999</v>
      </c>
      <c r="P376" s="5">
        <f t="shared" si="19"/>
        <v>4.9240568390366167E-3</v>
      </c>
      <c r="Q376" s="5">
        <f t="shared" si="20"/>
        <v>3.6060000000000092E-2</v>
      </c>
    </row>
    <row r="377" spans="1:17" x14ac:dyDescent="0.35">
      <c r="A377" s="2">
        <v>85</v>
      </c>
      <c r="B377" t="s">
        <v>16</v>
      </c>
      <c r="C377" s="2">
        <v>2022</v>
      </c>
      <c r="D377" t="s">
        <v>13</v>
      </c>
      <c r="E377" s="2">
        <v>0.53127000000000002</v>
      </c>
      <c r="F377" s="2">
        <v>0.52540000000000009</v>
      </c>
      <c r="G377" s="2">
        <v>0</v>
      </c>
      <c r="H377" s="2">
        <v>0</v>
      </c>
      <c r="I377" s="2">
        <v>0.52540000000000009</v>
      </c>
      <c r="J377" s="2">
        <v>0</v>
      </c>
      <c r="K377" s="2">
        <v>0</v>
      </c>
      <c r="L377" s="2">
        <v>0.52603</v>
      </c>
      <c r="M377" s="2">
        <v>5.2400000000000007E-3</v>
      </c>
      <c r="N377" s="2">
        <v>5.2400000000000007E-3</v>
      </c>
      <c r="O377" s="3">
        <f t="shared" si="21"/>
        <v>0.46872999999999998</v>
      </c>
      <c r="P377" s="5">
        <f t="shared" si="19"/>
        <v>2.6160036768749836E-3</v>
      </c>
      <c r="Q377" s="5">
        <f t="shared" si="20"/>
        <v>3.9619999999999989E-2</v>
      </c>
    </row>
    <row r="378" spans="1:17" x14ac:dyDescent="0.35">
      <c r="A378" s="2">
        <v>86</v>
      </c>
      <c r="B378" t="s">
        <v>16</v>
      </c>
      <c r="C378" s="2">
        <v>2022</v>
      </c>
      <c r="D378" t="s">
        <v>13</v>
      </c>
      <c r="E378" s="2">
        <v>0.48810000000000003</v>
      </c>
      <c r="F378" s="2">
        <v>0.48320000000000002</v>
      </c>
      <c r="G378" s="2">
        <v>0</v>
      </c>
      <c r="H378" s="2">
        <v>0</v>
      </c>
      <c r="I378" s="2">
        <v>0.48320000000000002</v>
      </c>
      <c r="J378" s="2">
        <v>0</v>
      </c>
      <c r="K378" s="2">
        <v>0</v>
      </c>
      <c r="L378" s="2">
        <v>0.48320000000000002</v>
      </c>
      <c r="M378" s="2">
        <v>4.9000000000000007E-3</v>
      </c>
      <c r="N378" s="2">
        <v>4.9000000000000007E-3</v>
      </c>
      <c r="O378" s="3">
        <f t="shared" si="21"/>
        <v>0.51190000000000002</v>
      </c>
      <c r="P378" s="5">
        <f t="shared" si="19"/>
        <v>1.2768713946826795E-3</v>
      </c>
      <c r="Q378" s="5">
        <f t="shared" si="20"/>
        <v>4.3170000000000042E-2</v>
      </c>
    </row>
    <row r="379" spans="1:17" x14ac:dyDescent="0.35">
      <c r="A379" s="2">
        <v>87</v>
      </c>
      <c r="B379" t="s">
        <v>16</v>
      </c>
      <c r="C379" s="2">
        <v>2022</v>
      </c>
      <c r="D379" t="s">
        <v>13</v>
      </c>
      <c r="E379" s="2">
        <v>0.44324000000000002</v>
      </c>
      <c r="F379" s="2">
        <v>0.43832000000000004</v>
      </c>
      <c r="G379" s="2">
        <v>0</v>
      </c>
      <c r="H379" s="2">
        <v>0</v>
      </c>
      <c r="I379" s="2">
        <v>0.43832000000000004</v>
      </c>
      <c r="J379" s="2">
        <v>0</v>
      </c>
      <c r="K379" s="2">
        <v>0</v>
      </c>
      <c r="L379" s="2">
        <v>0.43862000000000001</v>
      </c>
      <c r="M379" s="2">
        <v>4.62E-3</v>
      </c>
      <c r="N379" s="2">
        <v>4.62E-3</v>
      </c>
      <c r="O379" s="3">
        <f t="shared" si="21"/>
        <v>0.55675999999999992</v>
      </c>
      <c r="P379" s="5">
        <f t="shared" si="19"/>
        <v>5.6596047697915085E-4</v>
      </c>
      <c r="Q379" s="5">
        <f t="shared" si="20"/>
        <v>4.48599999999999E-2</v>
      </c>
    </row>
    <row r="380" spans="1:17" x14ac:dyDescent="0.35">
      <c r="A380" s="2">
        <v>88</v>
      </c>
      <c r="B380" t="s">
        <v>16</v>
      </c>
      <c r="C380" s="2">
        <v>2022</v>
      </c>
      <c r="D380" t="s">
        <v>13</v>
      </c>
      <c r="E380" s="2">
        <v>0.39701000000000003</v>
      </c>
      <c r="F380" s="2">
        <v>0.39500000000000002</v>
      </c>
      <c r="G380" s="2">
        <v>0</v>
      </c>
      <c r="H380" s="2">
        <v>0</v>
      </c>
      <c r="I380" s="2">
        <v>0.39500000000000002</v>
      </c>
      <c r="J380" s="2">
        <v>0</v>
      </c>
      <c r="K380" s="2">
        <v>0</v>
      </c>
      <c r="L380" s="2">
        <v>0.39531000000000005</v>
      </c>
      <c r="M380" s="2">
        <v>1.7000000000000001E-3</v>
      </c>
      <c r="N380" s="2">
        <v>1.7000000000000001E-3</v>
      </c>
      <c r="O380" s="3">
        <f t="shared" si="21"/>
        <v>0.60298999999999991</v>
      </c>
      <c r="P380" s="5">
        <f t="shared" si="19"/>
        <v>2.246919689654927E-4</v>
      </c>
      <c r="Q380" s="5">
        <f t="shared" si="20"/>
        <v>4.6229999999999993E-2</v>
      </c>
    </row>
    <row r="381" spans="1:17" x14ac:dyDescent="0.35">
      <c r="A381" s="2">
        <v>89</v>
      </c>
      <c r="B381" t="s">
        <v>16</v>
      </c>
      <c r="C381" s="2">
        <v>2022</v>
      </c>
      <c r="D381" t="s">
        <v>13</v>
      </c>
      <c r="E381" s="2">
        <v>0.34892000000000001</v>
      </c>
      <c r="F381" s="2">
        <v>0.34535000000000005</v>
      </c>
      <c r="G381" s="2">
        <v>0</v>
      </c>
      <c r="H381" s="2">
        <v>0</v>
      </c>
      <c r="I381" s="2">
        <v>0.34535000000000005</v>
      </c>
      <c r="J381" s="2">
        <v>0</v>
      </c>
      <c r="K381" s="2">
        <v>0</v>
      </c>
      <c r="L381" s="2">
        <v>0.34535000000000005</v>
      </c>
      <c r="M381" s="2">
        <v>3.5800000000000003E-3</v>
      </c>
      <c r="N381" s="2">
        <v>3.5800000000000003E-3</v>
      </c>
      <c r="O381" s="3">
        <f t="shared" si="21"/>
        <v>0.65107999999999999</v>
      </c>
      <c r="P381" s="5">
        <f t="shared" si="19"/>
        <v>7.8399521811439713E-5</v>
      </c>
      <c r="Q381" s="5">
        <f t="shared" si="20"/>
        <v>4.8090000000000077E-2</v>
      </c>
    </row>
    <row r="382" spans="1:17" x14ac:dyDescent="0.35">
      <c r="A382" s="2">
        <v>90</v>
      </c>
      <c r="B382" t="s">
        <v>16</v>
      </c>
      <c r="C382" s="2">
        <v>2022</v>
      </c>
      <c r="D382" t="s">
        <v>13</v>
      </c>
      <c r="E382" s="2">
        <v>0.30096000000000001</v>
      </c>
      <c r="F382" s="2">
        <v>0.29936000000000001</v>
      </c>
      <c r="G382" s="2">
        <v>0</v>
      </c>
      <c r="H382" s="2">
        <v>0</v>
      </c>
      <c r="I382" s="2">
        <v>0.29936000000000001</v>
      </c>
      <c r="J382" s="2">
        <v>0</v>
      </c>
      <c r="K382" s="2">
        <v>0</v>
      </c>
      <c r="L382" s="2">
        <v>0.29972000000000004</v>
      </c>
      <c r="M382" s="2">
        <v>1.25E-3</v>
      </c>
      <c r="N382" s="2">
        <v>1.25E-3</v>
      </c>
      <c r="O382" s="3">
        <f t="shared" si="21"/>
        <v>0.69903999999999999</v>
      </c>
      <c r="P382" s="5">
        <f t="shared" si="19"/>
        <v>2.3595120084370897E-5</v>
      </c>
      <c r="Q382" s="5">
        <f t="shared" si="20"/>
        <v>4.7960000000000003E-2</v>
      </c>
    </row>
    <row r="383" spans="1:17" x14ac:dyDescent="0.35">
      <c r="A383" s="2">
        <v>91</v>
      </c>
      <c r="B383" t="s">
        <v>16</v>
      </c>
      <c r="C383" s="2">
        <v>2022</v>
      </c>
      <c r="D383" t="s">
        <v>13</v>
      </c>
      <c r="E383" s="2">
        <v>0.25408000000000003</v>
      </c>
      <c r="F383" s="2">
        <v>0.25337999999999999</v>
      </c>
      <c r="G383" s="2">
        <v>0</v>
      </c>
      <c r="H383" s="2">
        <v>0</v>
      </c>
      <c r="I383" s="2">
        <v>0.25337999999999999</v>
      </c>
      <c r="J383" s="2">
        <v>0</v>
      </c>
      <c r="K383" s="2">
        <v>0</v>
      </c>
      <c r="L383" s="2">
        <v>0.25337999999999999</v>
      </c>
      <c r="M383" s="2">
        <v>7.000000000000001E-4</v>
      </c>
      <c r="N383" s="2">
        <v>7.000000000000001E-4</v>
      </c>
      <c r="O383" s="3">
        <f t="shared" si="21"/>
        <v>0.74591999999999992</v>
      </c>
      <c r="P383" s="5">
        <f t="shared" si="19"/>
        <v>5.9950481110369585E-6</v>
      </c>
      <c r="Q383" s="5">
        <f t="shared" si="20"/>
        <v>4.6879999999999922E-2</v>
      </c>
    </row>
    <row r="384" spans="1:17" x14ac:dyDescent="0.35">
      <c r="A384" s="2">
        <v>92</v>
      </c>
      <c r="B384" t="s">
        <v>16</v>
      </c>
      <c r="C384" s="2">
        <v>2022</v>
      </c>
      <c r="D384" t="s">
        <v>13</v>
      </c>
      <c r="E384" s="2">
        <v>0.21072000000000002</v>
      </c>
      <c r="F384" s="2">
        <v>0.20922000000000002</v>
      </c>
      <c r="G384" s="2">
        <v>0</v>
      </c>
      <c r="H384" s="2">
        <v>0</v>
      </c>
      <c r="I384" s="2">
        <v>0.20922000000000002</v>
      </c>
      <c r="J384" s="2">
        <v>0</v>
      </c>
      <c r="K384" s="2">
        <v>0</v>
      </c>
      <c r="L384" s="2">
        <v>0.20922000000000002</v>
      </c>
      <c r="M384" s="2">
        <v>1.5E-3</v>
      </c>
      <c r="N384" s="2">
        <v>1.5E-3</v>
      </c>
      <c r="O384" s="3">
        <f t="shared" si="21"/>
        <v>0.78927999999999998</v>
      </c>
      <c r="P384" s="5">
        <f t="shared" si="19"/>
        <v>1.2632765379577079E-6</v>
      </c>
      <c r="Q384" s="5">
        <f t="shared" si="20"/>
        <v>4.3360000000000065E-2</v>
      </c>
    </row>
    <row r="385" spans="1:17" x14ac:dyDescent="0.35">
      <c r="A385" s="2">
        <v>93</v>
      </c>
      <c r="B385" t="s">
        <v>16</v>
      </c>
      <c r="C385" s="2">
        <v>2022</v>
      </c>
      <c r="D385" t="s">
        <v>13</v>
      </c>
      <c r="E385" s="2">
        <v>0.17132000000000003</v>
      </c>
      <c r="F385" s="2">
        <v>0.17075000000000001</v>
      </c>
      <c r="G385" s="2">
        <v>0</v>
      </c>
      <c r="H385" s="2">
        <v>0</v>
      </c>
      <c r="I385" s="2">
        <v>0.17075000000000001</v>
      </c>
      <c r="J385" s="2">
        <v>0</v>
      </c>
      <c r="K385" s="2">
        <v>0</v>
      </c>
      <c r="L385" s="2">
        <v>0.17075000000000001</v>
      </c>
      <c r="M385" s="2">
        <v>5.8E-4</v>
      </c>
      <c r="N385" s="2">
        <v>5.8E-4</v>
      </c>
      <c r="O385" s="3">
        <f t="shared" si="21"/>
        <v>0.82867999999999997</v>
      </c>
      <c r="P385" s="5">
        <f t="shared" si="19"/>
        <v>2.1642453648291454E-7</v>
      </c>
      <c r="Q385" s="5">
        <f t="shared" si="20"/>
        <v>3.9399999999999991E-2</v>
      </c>
    </row>
    <row r="386" spans="1:17" x14ac:dyDescent="0.35">
      <c r="A386" s="2">
        <v>94</v>
      </c>
      <c r="B386" t="s">
        <v>16</v>
      </c>
      <c r="C386" s="2">
        <v>2022</v>
      </c>
      <c r="D386" t="s">
        <v>13</v>
      </c>
      <c r="E386" s="2">
        <v>0.13661000000000001</v>
      </c>
      <c r="F386" s="2">
        <v>0.13584000000000002</v>
      </c>
      <c r="G386" s="2">
        <v>0</v>
      </c>
      <c r="H386" s="2">
        <v>0</v>
      </c>
      <c r="I386" s="2">
        <v>0.13584000000000002</v>
      </c>
      <c r="J386" s="2">
        <v>0</v>
      </c>
      <c r="K386" s="2">
        <v>0</v>
      </c>
      <c r="L386" s="2">
        <v>0.13584000000000002</v>
      </c>
      <c r="M386" s="2">
        <v>7.8000000000000009E-4</v>
      </c>
      <c r="N386" s="2">
        <v>7.8000000000000009E-4</v>
      </c>
      <c r="O386" s="3">
        <f t="shared" si="21"/>
        <v>0.86338999999999999</v>
      </c>
      <c r="P386" s="5">
        <f t="shared" si="19"/>
        <v>2.9565755928930958E-8</v>
      </c>
      <c r="Q386" s="5">
        <f t="shared" si="20"/>
        <v>3.4710000000000019E-2</v>
      </c>
    </row>
    <row r="387" spans="1:17" x14ac:dyDescent="0.35">
      <c r="A387" s="2">
        <v>95</v>
      </c>
      <c r="B387" t="s">
        <v>16</v>
      </c>
      <c r="C387" s="2">
        <v>2022</v>
      </c>
      <c r="D387" t="s">
        <v>13</v>
      </c>
      <c r="E387" s="2">
        <v>0.10524000000000001</v>
      </c>
      <c r="F387" s="2">
        <v>0.10461000000000001</v>
      </c>
      <c r="G387" s="2">
        <v>0</v>
      </c>
      <c r="H387" s="2">
        <v>0</v>
      </c>
      <c r="I387" s="2">
        <v>0.10461000000000001</v>
      </c>
      <c r="J387" s="2">
        <v>0</v>
      </c>
      <c r="K387" s="2">
        <v>0</v>
      </c>
      <c r="L387" s="2">
        <v>0.10461000000000001</v>
      </c>
      <c r="M387" s="2">
        <v>6.3000000000000003E-4</v>
      </c>
      <c r="N387" s="2">
        <v>6.3000000000000003E-4</v>
      </c>
      <c r="O387" s="3">
        <f t="shared" si="21"/>
        <v>0.89476</v>
      </c>
      <c r="P387" s="5">
        <f t="shared" ref="P387:P450" si="22">IF(A387=40,1-O387,P386*E387)</f>
        <v>3.1115001539606945E-9</v>
      </c>
      <c r="Q387" s="5">
        <f t="shared" ref="Q387:Q450" si="23">IF(A387=40,O387,O387-O386)</f>
        <v>3.1370000000000009E-2</v>
      </c>
    </row>
    <row r="388" spans="1:17" x14ac:dyDescent="0.35">
      <c r="A388" s="2">
        <v>96</v>
      </c>
      <c r="B388" t="s">
        <v>16</v>
      </c>
      <c r="C388" s="2">
        <v>2022</v>
      </c>
      <c r="D388" t="s">
        <v>13</v>
      </c>
      <c r="E388" s="2">
        <v>7.8120000000000009E-2</v>
      </c>
      <c r="F388" s="2">
        <v>7.7920000000000003E-2</v>
      </c>
      <c r="G388" s="2">
        <v>0</v>
      </c>
      <c r="H388" s="2">
        <v>0</v>
      </c>
      <c r="I388" s="2">
        <v>7.7920000000000003E-2</v>
      </c>
      <c r="J388" s="2">
        <v>0</v>
      </c>
      <c r="K388" s="2">
        <v>0</v>
      </c>
      <c r="L388" s="2">
        <v>7.7920000000000003E-2</v>
      </c>
      <c r="M388" s="2">
        <v>2.0000000000000001E-4</v>
      </c>
      <c r="N388" s="2">
        <v>2.0000000000000001E-4</v>
      </c>
      <c r="O388" s="3">
        <f t="shared" si="21"/>
        <v>0.92188000000000003</v>
      </c>
      <c r="P388" s="5">
        <f t="shared" si="22"/>
        <v>2.430703920274095E-10</v>
      </c>
      <c r="Q388" s="5">
        <f t="shared" si="23"/>
        <v>2.7120000000000033E-2</v>
      </c>
    </row>
    <row r="389" spans="1:17" x14ac:dyDescent="0.35">
      <c r="A389" s="2">
        <v>97</v>
      </c>
      <c r="B389" t="s">
        <v>16</v>
      </c>
      <c r="C389" s="2">
        <v>2022</v>
      </c>
      <c r="D389" t="s">
        <v>13</v>
      </c>
      <c r="E389" s="2">
        <v>5.6450000000000007E-2</v>
      </c>
      <c r="F389" s="2">
        <v>5.6260000000000004E-2</v>
      </c>
      <c r="G389" s="2">
        <v>0</v>
      </c>
      <c r="H389" s="2">
        <v>0</v>
      </c>
      <c r="I389" s="2">
        <v>5.6260000000000004E-2</v>
      </c>
      <c r="J389" s="2">
        <v>0</v>
      </c>
      <c r="K389" s="2">
        <v>0</v>
      </c>
      <c r="L389" s="2">
        <v>5.6260000000000004E-2</v>
      </c>
      <c r="M389" s="2">
        <v>2.0000000000000001E-4</v>
      </c>
      <c r="N389" s="2">
        <v>2.0000000000000001E-4</v>
      </c>
      <c r="O389" s="3">
        <f t="shared" si="21"/>
        <v>0.94355</v>
      </c>
      <c r="P389" s="5">
        <f t="shared" si="22"/>
        <v>1.3721323629947268E-11</v>
      </c>
      <c r="Q389" s="5">
        <f t="shared" si="23"/>
        <v>2.1669999999999967E-2</v>
      </c>
    </row>
    <row r="390" spans="1:17" x14ac:dyDescent="0.35">
      <c r="A390" s="2">
        <v>98</v>
      </c>
      <c r="B390" t="s">
        <v>16</v>
      </c>
      <c r="C390" s="2">
        <v>2022</v>
      </c>
      <c r="D390" t="s">
        <v>13</v>
      </c>
      <c r="E390" s="2">
        <v>3.9810000000000005E-2</v>
      </c>
      <c r="F390" s="2">
        <v>3.9260000000000003E-2</v>
      </c>
      <c r="G390" s="2">
        <v>0</v>
      </c>
      <c r="H390" s="2">
        <v>0</v>
      </c>
      <c r="I390" s="2">
        <v>3.9260000000000003E-2</v>
      </c>
      <c r="J390" s="2">
        <v>0</v>
      </c>
      <c r="K390" s="2">
        <v>0</v>
      </c>
      <c r="L390" s="2">
        <v>3.9260000000000003E-2</v>
      </c>
      <c r="M390" s="2">
        <v>5.5000000000000003E-4</v>
      </c>
      <c r="N390" s="2">
        <v>5.5000000000000003E-4</v>
      </c>
      <c r="O390" s="3">
        <f t="shared" si="21"/>
        <v>0.96018999999999999</v>
      </c>
      <c r="P390" s="5">
        <f t="shared" si="22"/>
        <v>5.4624589370820079E-13</v>
      </c>
      <c r="Q390" s="5">
        <f t="shared" si="23"/>
        <v>1.6639999999999988E-2</v>
      </c>
    </row>
    <row r="391" spans="1:17" x14ac:dyDescent="0.35">
      <c r="A391" s="2">
        <v>99</v>
      </c>
      <c r="B391" t="s">
        <v>16</v>
      </c>
      <c r="C391" s="2">
        <v>2022</v>
      </c>
      <c r="D391" t="s">
        <v>13</v>
      </c>
      <c r="E391" s="2">
        <v>2.6770000000000002E-2</v>
      </c>
      <c r="F391" s="2">
        <v>2.6770000000000002E-2</v>
      </c>
      <c r="G391" s="2">
        <v>0</v>
      </c>
      <c r="H391" s="2">
        <v>0</v>
      </c>
      <c r="I391" s="2">
        <v>2.6770000000000002E-2</v>
      </c>
      <c r="J391" s="2">
        <v>0</v>
      </c>
      <c r="K391" s="2">
        <v>0</v>
      </c>
      <c r="L391" s="2">
        <v>2.6770000000000002E-2</v>
      </c>
      <c r="M391" s="2">
        <v>0</v>
      </c>
      <c r="N391" s="2">
        <v>0</v>
      </c>
      <c r="O391" s="3">
        <f t="shared" si="21"/>
        <v>0.97323000000000004</v>
      </c>
      <c r="P391" s="5">
        <f t="shared" si="22"/>
        <v>1.4623002574568536E-14</v>
      </c>
      <c r="Q391" s="5">
        <f t="shared" si="23"/>
        <v>1.3040000000000052E-2</v>
      </c>
    </row>
    <row r="392" spans="1:17" x14ac:dyDescent="0.35">
      <c r="A392" s="2">
        <v>100</v>
      </c>
      <c r="B392" t="s">
        <v>16</v>
      </c>
      <c r="C392" s="2">
        <v>2022</v>
      </c>
      <c r="D392" t="s">
        <v>13</v>
      </c>
      <c r="E392" s="2">
        <v>1.6920000000000001E-2</v>
      </c>
      <c r="F392" s="2">
        <v>1.6920000000000001E-2</v>
      </c>
      <c r="G392" s="2">
        <v>0</v>
      </c>
      <c r="H392" s="2">
        <v>0</v>
      </c>
      <c r="I392" s="2">
        <v>1.6920000000000001E-2</v>
      </c>
      <c r="J392" s="2">
        <v>0</v>
      </c>
      <c r="K392" s="2">
        <v>0</v>
      </c>
      <c r="L392" s="2">
        <v>1.6920000000000001E-2</v>
      </c>
      <c r="M392" s="2">
        <v>0</v>
      </c>
      <c r="N392" s="2">
        <v>0</v>
      </c>
      <c r="O392" s="3">
        <f t="shared" si="21"/>
        <v>0.98307999999999995</v>
      </c>
      <c r="P392" s="5">
        <f t="shared" si="22"/>
        <v>2.4742120356169966E-16</v>
      </c>
      <c r="Q392" s="5">
        <f t="shared" si="23"/>
        <v>9.8499999999999144E-3</v>
      </c>
    </row>
    <row r="393" spans="1:17" x14ac:dyDescent="0.35">
      <c r="A393" s="2">
        <v>101</v>
      </c>
      <c r="B393" t="s">
        <v>16</v>
      </c>
      <c r="C393" s="2">
        <v>2022</v>
      </c>
      <c r="D393" t="s">
        <v>13</v>
      </c>
      <c r="E393" s="2">
        <v>9.8000000000000014E-3</v>
      </c>
      <c r="F393" s="2">
        <v>9.8000000000000014E-3</v>
      </c>
      <c r="G393" s="2">
        <v>0</v>
      </c>
      <c r="H393" s="2">
        <v>0</v>
      </c>
      <c r="I393" s="2">
        <v>9.8000000000000014E-3</v>
      </c>
      <c r="J393" s="2">
        <v>0</v>
      </c>
      <c r="K393" s="2">
        <v>0</v>
      </c>
      <c r="L393" s="2">
        <v>9.8000000000000014E-3</v>
      </c>
      <c r="M393" s="2">
        <v>0</v>
      </c>
      <c r="N393" s="2">
        <v>0</v>
      </c>
      <c r="O393" s="3">
        <f t="shared" si="21"/>
        <v>0.99019999999999997</v>
      </c>
      <c r="P393" s="5">
        <f t="shared" si="22"/>
        <v>2.4247277949046569E-18</v>
      </c>
      <c r="Q393" s="5">
        <f t="shared" si="23"/>
        <v>7.1200000000000152E-3</v>
      </c>
    </row>
    <row r="394" spans="1:17" x14ac:dyDescent="0.35">
      <c r="A394" s="2">
        <v>102</v>
      </c>
      <c r="B394" t="s">
        <v>16</v>
      </c>
      <c r="C394" s="2">
        <v>2022</v>
      </c>
      <c r="D394" t="s">
        <v>13</v>
      </c>
      <c r="E394" s="2">
        <v>5.7300000000000007E-3</v>
      </c>
      <c r="F394" s="2">
        <v>5.5900000000000004E-3</v>
      </c>
      <c r="G394" s="2">
        <v>0</v>
      </c>
      <c r="H394" s="2">
        <v>0</v>
      </c>
      <c r="I394" s="2">
        <v>5.5900000000000004E-3</v>
      </c>
      <c r="J394" s="2">
        <v>0</v>
      </c>
      <c r="K394" s="2">
        <v>0</v>
      </c>
      <c r="L394" s="2">
        <v>5.6900000000000006E-3</v>
      </c>
      <c r="M394" s="2">
        <v>3.0000000000000004E-5</v>
      </c>
      <c r="N394" s="2">
        <v>3.0000000000000004E-5</v>
      </c>
      <c r="O394" s="3">
        <f t="shared" si="21"/>
        <v>0.99426999999999999</v>
      </c>
      <c r="P394" s="5">
        <f t="shared" si="22"/>
        <v>1.3893690264803686E-20</v>
      </c>
      <c r="Q394" s="5">
        <f t="shared" si="23"/>
        <v>4.070000000000018E-3</v>
      </c>
    </row>
    <row r="395" spans="1:17" x14ac:dyDescent="0.35">
      <c r="A395" s="2">
        <v>103</v>
      </c>
      <c r="B395" t="s">
        <v>16</v>
      </c>
      <c r="C395" s="2">
        <v>2022</v>
      </c>
      <c r="D395" t="s">
        <v>13</v>
      </c>
      <c r="E395" s="2">
        <v>3.0300000000000001E-3</v>
      </c>
      <c r="F395" s="2">
        <v>2.99E-3</v>
      </c>
      <c r="G395" s="2">
        <v>0</v>
      </c>
      <c r="H395" s="2">
        <v>0</v>
      </c>
      <c r="I395" s="2">
        <v>2.99E-3</v>
      </c>
      <c r="J395" s="2">
        <v>0</v>
      </c>
      <c r="K395" s="2">
        <v>0</v>
      </c>
      <c r="L395" s="2">
        <v>2.99E-3</v>
      </c>
      <c r="M395" s="2">
        <v>4.0000000000000003E-5</v>
      </c>
      <c r="N395" s="2">
        <v>4.0000000000000003E-5</v>
      </c>
      <c r="O395" s="3">
        <f t="shared" si="21"/>
        <v>0.99697000000000002</v>
      </c>
      <c r="P395" s="5">
        <f t="shared" si="22"/>
        <v>4.209788150235517E-23</v>
      </c>
      <c r="Q395" s="5">
        <f t="shared" si="23"/>
        <v>2.7000000000000357E-3</v>
      </c>
    </row>
    <row r="396" spans="1:17" x14ac:dyDescent="0.35">
      <c r="A396" s="2">
        <v>104</v>
      </c>
      <c r="B396" t="s">
        <v>16</v>
      </c>
      <c r="C396" s="2">
        <v>2022</v>
      </c>
      <c r="D396" t="s">
        <v>13</v>
      </c>
      <c r="E396" s="2">
        <v>1.5300000000000001E-3</v>
      </c>
      <c r="F396" s="2">
        <v>1.5300000000000001E-3</v>
      </c>
      <c r="G396" s="2">
        <v>0</v>
      </c>
      <c r="H396" s="2">
        <v>0</v>
      </c>
      <c r="I396" s="2">
        <v>1.5300000000000001E-3</v>
      </c>
      <c r="J396" s="2">
        <v>0</v>
      </c>
      <c r="K396" s="2">
        <v>0</v>
      </c>
      <c r="L396" s="2">
        <v>1.5300000000000001E-3</v>
      </c>
      <c r="M396" s="2">
        <v>0</v>
      </c>
      <c r="N396" s="2">
        <v>0</v>
      </c>
      <c r="O396" s="3">
        <f t="shared" si="21"/>
        <v>0.99846999999999997</v>
      </c>
      <c r="P396" s="5">
        <f t="shared" si="22"/>
        <v>6.440975869860341E-26</v>
      </c>
      <c r="Q396" s="5">
        <f t="shared" si="23"/>
        <v>1.4999999999999458E-3</v>
      </c>
    </row>
    <row r="397" spans="1:17" x14ac:dyDescent="0.35">
      <c r="A397" s="2">
        <v>105</v>
      </c>
      <c r="B397" t="s">
        <v>16</v>
      </c>
      <c r="C397" s="2">
        <v>2022</v>
      </c>
      <c r="D397" t="s">
        <v>13</v>
      </c>
      <c r="E397" s="2">
        <v>0</v>
      </c>
      <c r="F397" s="2">
        <v>0</v>
      </c>
      <c r="G397" s="2">
        <v>0</v>
      </c>
      <c r="H397" s="2">
        <v>0</v>
      </c>
      <c r="I397" s="2">
        <v>0</v>
      </c>
      <c r="J397" s="2">
        <v>0</v>
      </c>
      <c r="K397" s="2">
        <v>0</v>
      </c>
      <c r="L397" s="2">
        <v>0</v>
      </c>
      <c r="M397" s="2">
        <v>0</v>
      </c>
      <c r="N397" s="2">
        <v>0</v>
      </c>
      <c r="O397" s="3">
        <f t="shared" si="21"/>
        <v>1</v>
      </c>
      <c r="P397" s="5">
        <f t="shared" si="22"/>
        <v>0</v>
      </c>
      <c r="Q397" s="5">
        <f t="shared" si="23"/>
        <v>1.5300000000000313E-3</v>
      </c>
    </row>
    <row r="398" spans="1:17" x14ac:dyDescent="0.35">
      <c r="A398" s="2">
        <v>40</v>
      </c>
      <c r="B398" t="s">
        <v>16</v>
      </c>
      <c r="C398" s="2">
        <v>2022</v>
      </c>
      <c r="D398" t="s">
        <v>14</v>
      </c>
      <c r="E398" s="2">
        <v>0.99964000000000008</v>
      </c>
      <c r="F398" s="2">
        <v>0</v>
      </c>
      <c r="G398" s="2">
        <v>9.2399999999999999E-3</v>
      </c>
      <c r="H398" s="2">
        <v>0</v>
      </c>
      <c r="I398" s="2">
        <v>9.2399999999999999E-3</v>
      </c>
      <c r="J398" s="2">
        <v>0</v>
      </c>
      <c r="K398" s="2">
        <v>0</v>
      </c>
      <c r="L398" s="2">
        <v>0.10222000000000001</v>
      </c>
      <c r="M398" s="2">
        <v>0.89742000000000011</v>
      </c>
      <c r="N398" s="2">
        <v>0.87620000000000009</v>
      </c>
      <c r="O398" s="3">
        <f t="shared" si="21"/>
        <v>3.5999999999991594E-4</v>
      </c>
      <c r="P398" s="5">
        <f t="shared" si="22"/>
        <v>0.99964000000000008</v>
      </c>
      <c r="Q398" s="5">
        <f t="shared" si="23"/>
        <v>3.5999999999991594E-4</v>
      </c>
    </row>
    <row r="399" spans="1:17" x14ac:dyDescent="0.35">
      <c r="A399" s="2">
        <v>41</v>
      </c>
      <c r="B399" t="s">
        <v>16</v>
      </c>
      <c r="C399" s="2">
        <v>2022</v>
      </c>
      <c r="D399" t="s">
        <v>14</v>
      </c>
      <c r="E399" s="2">
        <v>0.99923000000000006</v>
      </c>
      <c r="F399" s="2">
        <v>0</v>
      </c>
      <c r="G399" s="2">
        <v>1.2730000000000002E-2</v>
      </c>
      <c r="H399" s="2">
        <v>0</v>
      </c>
      <c r="I399" s="2">
        <v>1.2730000000000002E-2</v>
      </c>
      <c r="J399" s="2">
        <v>0</v>
      </c>
      <c r="K399" s="2">
        <v>0</v>
      </c>
      <c r="L399" s="2">
        <v>9.9610000000000004E-2</v>
      </c>
      <c r="M399" s="2">
        <v>0.89962000000000009</v>
      </c>
      <c r="N399" s="2">
        <v>0.87973000000000012</v>
      </c>
      <c r="O399" s="3">
        <f t="shared" si="21"/>
        <v>7.699999999999374E-4</v>
      </c>
      <c r="P399" s="5">
        <f t="shared" si="22"/>
        <v>0.9988702772000001</v>
      </c>
      <c r="Q399" s="5">
        <f t="shared" si="23"/>
        <v>4.1000000000002146E-4</v>
      </c>
    </row>
    <row r="400" spans="1:17" x14ac:dyDescent="0.35">
      <c r="A400" s="2">
        <v>42</v>
      </c>
      <c r="B400" t="s">
        <v>16</v>
      </c>
      <c r="C400" s="2">
        <v>2022</v>
      </c>
      <c r="D400" t="s">
        <v>14</v>
      </c>
      <c r="E400" s="2">
        <v>0.99882000000000004</v>
      </c>
      <c r="F400" s="2">
        <v>0</v>
      </c>
      <c r="G400" s="2">
        <v>1.3290000000000001E-2</v>
      </c>
      <c r="H400" s="2">
        <v>0</v>
      </c>
      <c r="I400" s="2">
        <v>1.3290000000000001E-2</v>
      </c>
      <c r="J400" s="2">
        <v>0</v>
      </c>
      <c r="K400" s="2">
        <v>0</v>
      </c>
      <c r="L400" s="2">
        <v>9.2710000000000001E-2</v>
      </c>
      <c r="M400" s="2">
        <v>0.90611000000000008</v>
      </c>
      <c r="N400" s="2">
        <v>0.88856000000000013</v>
      </c>
      <c r="O400" s="3">
        <f t="shared" si="21"/>
        <v>1.1799999999999589E-3</v>
      </c>
      <c r="P400" s="5">
        <f t="shared" si="22"/>
        <v>0.99769161027290409</v>
      </c>
      <c r="Q400" s="5">
        <f t="shared" si="23"/>
        <v>4.1000000000002146E-4</v>
      </c>
    </row>
    <row r="401" spans="1:17" x14ac:dyDescent="0.35">
      <c r="A401" s="2">
        <v>43</v>
      </c>
      <c r="B401" t="s">
        <v>16</v>
      </c>
      <c r="C401" s="2">
        <v>2022</v>
      </c>
      <c r="D401" t="s">
        <v>14</v>
      </c>
      <c r="E401" s="2">
        <v>0.99855000000000005</v>
      </c>
      <c r="F401" s="2">
        <v>0</v>
      </c>
      <c r="G401" s="2">
        <v>1.2950000000000001E-2</v>
      </c>
      <c r="H401" s="2">
        <v>0</v>
      </c>
      <c r="I401" s="2">
        <v>1.2950000000000001E-2</v>
      </c>
      <c r="J401" s="2">
        <v>0</v>
      </c>
      <c r="K401" s="2">
        <v>0</v>
      </c>
      <c r="L401" s="2">
        <v>8.8900000000000007E-2</v>
      </c>
      <c r="M401" s="2">
        <v>0.90965000000000007</v>
      </c>
      <c r="N401" s="2">
        <v>0.89476000000000011</v>
      </c>
      <c r="O401" s="3">
        <f t="shared" si="21"/>
        <v>1.4499999999999513E-3</v>
      </c>
      <c r="P401" s="5">
        <f t="shared" si="22"/>
        <v>0.99624495743800845</v>
      </c>
      <c r="Q401" s="5">
        <f t="shared" si="23"/>
        <v>2.6999999999999247E-4</v>
      </c>
    </row>
    <row r="402" spans="1:17" x14ac:dyDescent="0.35">
      <c r="A402" s="2">
        <v>44</v>
      </c>
      <c r="B402" t="s">
        <v>16</v>
      </c>
      <c r="C402" s="2">
        <v>2022</v>
      </c>
      <c r="D402" t="s">
        <v>14</v>
      </c>
      <c r="E402" s="2">
        <v>0.9980500000000001</v>
      </c>
      <c r="F402" s="2">
        <v>0</v>
      </c>
      <c r="G402" s="2">
        <v>1.4290000000000001E-2</v>
      </c>
      <c r="H402" s="2">
        <v>0</v>
      </c>
      <c r="I402" s="2">
        <v>1.4290000000000001E-2</v>
      </c>
      <c r="J402" s="2">
        <v>0</v>
      </c>
      <c r="K402" s="2">
        <v>0</v>
      </c>
      <c r="L402" s="2">
        <v>8.3910000000000012E-2</v>
      </c>
      <c r="M402" s="2">
        <v>0.91413000000000011</v>
      </c>
      <c r="N402" s="2">
        <v>0.89920000000000011</v>
      </c>
      <c r="O402" s="3">
        <f t="shared" si="21"/>
        <v>1.9499999999998963E-3</v>
      </c>
      <c r="P402" s="5">
        <f t="shared" si="22"/>
        <v>0.99430227977100438</v>
      </c>
      <c r="Q402" s="5">
        <f t="shared" si="23"/>
        <v>4.9999999999994493E-4</v>
      </c>
    </row>
    <row r="403" spans="1:17" x14ac:dyDescent="0.35">
      <c r="A403" s="2">
        <v>45</v>
      </c>
      <c r="B403" t="s">
        <v>16</v>
      </c>
      <c r="C403" s="2">
        <v>2022</v>
      </c>
      <c r="D403" t="s">
        <v>14</v>
      </c>
      <c r="E403" s="2">
        <v>0.9973200000000001</v>
      </c>
      <c r="F403" s="2">
        <v>0</v>
      </c>
      <c r="G403" s="2">
        <v>1.8580000000000003E-2</v>
      </c>
      <c r="H403" s="2">
        <v>0</v>
      </c>
      <c r="I403" s="2">
        <v>1.8580000000000003E-2</v>
      </c>
      <c r="J403" s="2">
        <v>0</v>
      </c>
      <c r="K403" s="2">
        <v>0</v>
      </c>
      <c r="L403" s="2">
        <v>8.585000000000001E-2</v>
      </c>
      <c r="M403" s="2">
        <v>0.91147000000000011</v>
      </c>
      <c r="N403" s="2">
        <v>0.89962000000000009</v>
      </c>
      <c r="O403" s="3">
        <f t="shared" si="21"/>
        <v>2.6799999999999047E-3</v>
      </c>
      <c r="P403" s="5">
        <f t="shared" si="22"/>
        <v>0.9916375496612182</v>
      </c>
      <c r="Q403" s="5">
        <f t="shared" si="23"/>
        <v>7.3000000000000842E-4</v>
      </c>
    </row>
    <row r="404" spans="1:17" x14ac:dyDescent="0.35">
      <c r="A404" s="2">
        <v>46</v>
      </c>
      <c r="B404" t="s">
        <v>16</v>
      </c>
      <c r="C404" s="2">
        <v>2022</v>
      </c>
      <c r="D404" t="s">
        <v>14</v>
      </c>
      <c r="E404" s="2">
        <v>0.99681000000000008</v>
      </c>
      <c r="F404" s="2">
        <v>0</v>
      </c>
      <c r="G404" s="2">
        <v>2.0300000000000002E-2</v>
      </c>
      <c r="H404" s="2">
        <v>0</v>
      </c>
      <c r="I404" s="2">
        <v>2.0300000000000002E-2</v>
      </c>
      <c r="J404" s="2">
        <v>0</v>
      </c>
      <c r="K404" s="2">
        <v>0</v>
      </c>
      <c r="L404" s="2">
        <v>8.6880000000000013E-2</v>
      </c>
      <c r="M404" s="2">
        <v>0.90993000000000013</v>
      </c>
      <c r="N404" s="2">
        <v>0.89560000000000006</v>
      </c>
      <c r="O404" s="3">
        <f t="shared" si="21"/>
        <v>3.1899999999999151E-3</v>
      </c>
      <c r="P404" s="5">
        <f t="shared" si="22"/>
        <v>0.98847422587779898</v>
      </c>
      <c r="Q404" s="5">
        <f t="shared" si="23"/>
        <v>5.1000000000001044E-4</v>
      </c>
    </row>
    <row r="405" spans="1:17" x14ac:dyDescent="0.35">
      <c r="A405" s="2">
        <v>47</v>
      </c>
      <c r="B405" t="s">
        <v>16</v>
      </c>
      <c r="C405" s="2">
        <v>2022</v>
      </c>
      <c r="D405" t="s">
        <v>14</v>
      </c>
      <c r="E405" s="2">
        <v>0.99615000000000009</v>
      </c>
      <c r="F405" s="2">
        <v>0</v>
      </c>
      <c r="G405" s="2">
        <v>2.4710000000000003E-2</v>
      </c>
      <c r="H405" s="2">
        <v>0</v>
      </c>
      <c r="I405" s="2">
        <v>2.4710000000000003E-2</v>
      </c>
      <c r="J405" s="2">
        <v>0</v>
      </c>
      <c r="K405" s="2">
        <v>0</v>
      </c>
      <c r="L405" s="2">
        <v>8.6860000000000007E-2</v>
      </c>
      <c r="M405" s="2">
        <v>0.90929000000000004</v>
      </c>
      <c r="N405" s="2">
        <v>0.89620000000000011</v>
      </c>
      <c r="O405" s="3">
        <f t="shared" si="21"/>
        <v>3.8499999999999091E-3</v>
      </c>
      <c r="P405" s="5">
        <f t="shared" si="22"/>
        <v>0.98466860010816959</v>
      </c>
      <c r="Q405" s="5">
        <f t="shared" si="23"/>
        <v>6.5999999999999392E-4</v>
      </c>
    </row>
    <row r="406" spans="1:17" x14ac:dyDescent="0.35">
      <c r="A406" s="2">
        <v>48</v>
      </c>
      <c r="B406" t="s">
        <v>16</v>
      </c>
      <c r="C406" s="2">
        <v>2022</v>
      </c>
      <c r="D406" t="s">
        <v>14</v>
      </c>
      <c r="E406" s="2">
        <v>0.9952200000000001</v>
      </c>
      <c r="F406" s="2">
        <v>0</v>
      </c>
      <c r="G406" s="2">
        <v>2.7140000000000001E-2</v>
      </c>
      <c r="H406" s="2">
        <v>0</v>
      </c>
      <c r="I406" s="2">
        <v>2.7140000000000001E-2</v>
      </c>
      <c r="J406" s="2">
        <v>0</v>
      </c>
      <c r="K406" s="2">
        <v>0</v>
      </c>
      <c r="L406" s="2">
        <v>9.4180000000000014E-2</v>
      </c>
      <c r="M406" s="2">
        <v>0.90104000000000006</v>
      </c>
      <c r="N406" s="2">
        <v>0.88850000000000007</v>
      </c>
      <c r="O406" s="3">
        <f t="shared" si="21"/>
        <v>4.7799999999998954E-3</v>
      </c>
      <c r="P406" s="5">
        <f t="shared" si="22"/>
        <v>0.97996188419965269</v>
      </c>
      <c r="Q406" s="5">
        <f t="shared" si="23"/>
        <v>9.2999999999998639E-4</v>
      </c>
    </row>
    <row r="407" spans="1:17" x14ac:dyDescent="0.35">
      <c r="A407" s="2">
        <v>49</v>
      </c>
      <c r="B407" t="s">
        <v>16</v>
      </c>
      <c r="C407" s="2">
        <v>2022</v>
      </c>
      <c r="D407" t="s">
        <v>14</v>
      </c>
      <c r="E407" s="2">
        <v>0.99428000000000005</v>
      </c>
      <c r="F407" s="2">
        <v>0</v>
      </c>
      <c r="G407" s="2">
        <v>2.7190000000000002E-2</v>
      </c>
      <c r="H407" s="2">
        <v>0</v>
      </c>
      <c r="I407" s="2">
        <v>2.7190000000000002E-2</v>
      </c>
      <c r="J407" s="2">
        <v>0</v>
      </c>
      <c r="K407" s="2">
        <v>0</v>
      </c>
      <c r="L407" s="2">
        <v>8.7470000000000006E-2</v>
      </c>
      <c r="M407" s="2">
        <v>0.90681000000000012</v>
      </c>
      <c r="N407" s="2">
        <v>0.89248000000000005</v>
      </c>
      <c r="O407" s="3">
        <f t="shared" si="21"/>
        <v>5.7199999999999473E-3</v>
      </c>
      <c r="P407" s="5">
        <f t="shared" si="22"/>
        <v>0.97435650222203074</v>
      </c>
      <c r="Q407" s="5">
        <f t="shared" si="23"/>
        <v>9.4000000000005191E-4</v>
      </c>
    </row>
    <row r="408" spans="1:17" x14ac:dyDescent="0.35">
      <c r="A408" s="2">
        <v>50</v>
      </c>
      <c r="B408" t="s">
        <v>16</v>
      </c>
      <c r="C408" s="2">
        <v>2022</v>
      </c>
      <c r="D408" t="s">
        <v>14</v>
      </c>
      <c r="E408" s="2">
        <v>0.99321000000000004</v>
      </c>
      <c r="F408" s="2">
        <v>0</v>
      </c>
      <c r="G408" s="2">
        <v>2.8850000000000001E-2</v>
      </c>
      <c r="H408" s="2">
        <v>0</v>
      </c>
      <c r="I408" s="2">
        <v>2.8850000000000001E-2</v>
      </c>
      <c r="J408" s="2">
        <v>0</v>
      </c>
      <c r="K408" s="2">
        <v>0</v>
      </c>
      <c r="L408" s="2">
        <v>8.4480000000000013E-2</v>
      </c>
      <c r="M408" s="2">
        <v>0.90873000000000004</v>
      </c>
      <c r="N408" s="2">
        <v>0.89479000000000009</v>
      </c>
      <c r="O408" s="3">
        <f t="shared" si="21"/>
        <v>6.7899999999999627E-3</v>
      </c>
      <c r="P408" s="5">
        <f t="shared" si="22"/>
        <v>0.96774062157194318</v>
      </c>
      <c r="Q408" s="5">
        <f t="shared" si="23"/>
        <v>1.0700000000000154E-3</v>
      </c>
    </row>
    <row r="409" spans="1:17" x14ac:dyDescent="0.35">
      <c r="A409" s="2">
        <v>51</v>
      </c>
      <c r="B409" t="s">
        <v>16</v>
      </c>
      <c r="C409" s="2">
        <v>2022</v>
      </c>
      <c r="D409" t="s">
        <v>14</v>
      </c>
      <c r="E409" s="2">
        <v>0.99204000000000003</v>
      </c>
      <c r="F409" s="2">
        <v>0</v>
      </c>
      <c r="G409" s="2">
        <v>3.567E-2</v>
      </c>
      <c r="H409" s="2">
        <v>0</v>
      </c>
      <c r="I409" s="2">
        <v>3.567E-2</v>
      </c>
      <c r="J409" s="2">
        <v>0</v>
      </c>
      <c r="K409" s="2">
        <v>0</v>
      </c>
      <c r="L409" s="2">
        <v>9.6540000000000015E-2</v>
      </c>
      <c r="M409" s="2">
        <v>0.89551000000000003</v>
      </c>
      <c r="N409" s="2">
        <v>0.88409000000000004</v>
      </c>
      <c r="O409" s="3">
        <f t="shared" ref="O409:O472" si="24">1-E409</f>
        <v>7.9599999999999671E-3</v>
      </c>
      <c r="P409" s="5">
        <f t="shared" si="22"/>
        <v>0.96003740622423051</v>
      </c>
      <c r="Q409" s="5">
        <f t="shared" si="23"/>
        <v>1.1700000000000044E-3</v>
      </c>
    </row>
    <row r="410" spans="1:17" x14ac:dyDescent="0.35">
      <c r="A410" s="2">
        <v>52</v>
      </c>
      <c r="B410" t="s">
        <v>16</v>
      </c>
      <c r="C410" s="2">
        <v>2022</v>
      </c>
      <c r="D410" t="s">
        <v>14</v>
      </c>
      <c r="E410" s="2">
        <v>0.99073000000000011</v>
      </c>
      <c r="F410" s="2">
        <v>0</v>
      </c>
      <c r="G410" s="2">
        <v>3.9060000000000004E-2</v>
      </c>
      <c r="H410" s="2">
        <v>0</v>
      </c>
      <c r="I410" s="2">
        <v>3.9060000000000004E-2</v>
      </c>
      <c r="J410" s="2">
        <v>0</v>
      </c>
      <c r="K410" s="2">
        <v>0</v>
      </c>
      <c r="L410" s="2">
        <v>0.10097</v>
      </c>
      <c r="M410" s="2">
        <v>0.88977000000000006</v>
      </c>
      <c r="N410" s="2">
        <v>0.87796000000000007</v>
      </c>
      <c r="O410" s="3">
        <f t="shared" si="24"/>
        <v>9.2699999999998894E-3</v>
      </c>
      <c r="P410" s="5">
        <f t="shared" si="22"/>
        <v>0.95113785946853202</v>
      </c>
      <c r="Q410" s="5">
        <f t="shared" si="23"/>
        <v>1.3099999999999223E-3</v>
      </c>
    </row>
    <row r="411" spans="1:17" x14ac:dyDescent="0.35">
      <c r="A411" s="2">
        <v>53</v>
      </c>
      <c r="B411" t="s">
        <v>16</v>
      </c>
      <c r="C411" s="2">
        <v>2022</v>
      </c>
      <c r="D411" t="s">
        <v>14</v>
      </c>
      <c r="E411" s="2">
        <v>0.9893900000000001</v>
      </c>
      <c r="F411" s="2">
        <v>0</v>
      </c>
      <c r="G411" s="2">
        <v>4.4860000000000004E-2</v>
      </c>
      <c r="H411" s="2">
        <v>0</v>
      </c>
      <c r="I411" s="2">
        <v>4.4860000000000004E-2</v>
      </c>
      <c r="J411" s="2">
        <v>0</v>
      </c>
      <c r="K411" s="2">
        <v>0</v>
      </c>
      <c r="L411" s="2">
        <v>0.10427000000000002</v>
      </c>
      <c r="M411" s="2">
        <v>0.88512000000000002</v>
      </c>
      <c r="N411" s="2">
        <v>0.87275000000000003</v>
      </c>
      <c r="O411" s="3">
        <f t="shared" si="24"/>
        <v>1.0609999999999897E-2</v>
      </c>
      <c r="P411" s="5">
        <f t="shared" si="22"/>
        <v>0.94104628677957103</v>
      </c>
      <c r="Q411" s="5">
        <f t="shared" si="23"/>
        <v>1.3400000000000079E-3</v>
      </c>
    </row>
    <row r="412" spans="1:17" x14ac:dyDescent="0.35">
      <c r="A412" s="2">
        <v>54</v>
      </c>
      <c r="B412" t="s">
        <v>16</v>
      </c>
      <c r="C412" s="2">
        <v>2022</v>
      </c>
      <c r="D412" t="s">
        <v>14</v>
      </c>
      <c r="E412" s="2">
        <v>0.98788000000000009</v>
      </c>
      <c r="F412" s="2">
        <v>0</v>
      </c>
      <c r="G412" s="2">
        <v>4.9350000000000005E-2</v>
      </c>
      <c r="H412" s="2">
        <v>0</v>
      </c>
      <c r="I412" s="2">
        <v>4.9350000000000005E-2</v>
      </c>
      <c r="J412" s="2">
        <v>0</v>
      </c>
      <c r="K412" s="2">
        <v>0</v>
      </c>
      <c r="L412" s="2">
        <v>0.11457000000000001</v>
      </c>
      <c r="M412" s="2">
        <v>0.87331000000000003</v>
      </c>
      <c r="N412" s="2">
        <v>0.85969000000000007</v>
      </c>
      <c r="O412" s="3">
        <f t="shared" si="24"/>
        <v>1.2119999999999909E-2</v>
      </c>
      <c r="P412" s="5">
        <f t="shared" si="22"/>
        <v>0.9296408057838027</v>
      </c>
      <c r="Q412" s="5">
        <f t="shared" si="23"/>
        <v>1.5100000000000113E-3</v>
      </c>
    </row>
    <row r="413" spans="1:17" x14ac:dyDescent="0.35">
      <c r="A413" s="2">
        <v>55</v>
      </c>
      <c r="B413" t="s">
        <v>16</v>
      </c>
      <c r="C413" s="2">
        <v>2022</v>
      </c>
      <c r="D413" t="s">
        <v>14</v>
      </c>
      <c r="E413" s="2">
        <v>0.98621000000000003</v>
      </c>
      <c r="F413" s="2">
        <v>0</v>
      </c>
      <c r="G413" s="2">
        <v>5.1580000000000001E-2</v>
      </c>
      <c r="H413" s="2">
        <v>0</v>
      </c>
      <c r="I413" s="2">
        <v>5.1580000000000001E-2</v>
      </c>
      <c r="J413" s="2">
        <v>0</v>
      </c>
      <c r="K413" s="2">
        <v>0</v>
      </c>
      <c r="L413" s="2">
        <v>0.11236000000000002</v>
      </c>
      <c r="M413" s="2">
        <v>0.87385000000000013</v>
      </c>
      <c r="N413" s="2">
        <v>0.86176000000000008</v>
      </c>
      <c r="O413" s="3">
        <f t="shared" si="24"/>
        <v>1.3789999999999969E-2</v>
      </c>
      <c r="P413" s="5">
        <f t="shared" si="22"/>
        <v>0.91682105907204414</v>
      </c>
      <c r="Q413" s="5">
        <f t="shared" si="23"/>
        <v>1.6700000000000603E-3</v>
      </c>
    </row>
    <row r="414" spans="1:17" x14ac:dyDescent="0.35">
      <c r="A414" s="2">
        <v>56</v>
      </c>
      <c r="B414" t="s">
        <v>16</v>
      </c>
      <c r="C414" s="2">
        <v>2022</v>
      </c>
      <c r="D414" t="s">
        <v>14</v>
      </c>
      <c r="E414" s="2">
        <v>0.98455000000000004</v>
      </c>
      <c r="F414" s="2">
        <v>0</v>
      </c>
      <c r="G414" s="2">
        <v>5.4670000000000003E-2</v>
      </c>
      <c r="H414" s="2">
        <v>0</v>
      </c>
      <c r="I414" s="2">
        <v>5.4670000000000003E-2</v>
      </c>
      <c r="J414" s="2">
        <v>0</v>
      </c>
      <c r="K414" s="2">
        <v>0</v>
      </c>
      <c r="L414" s="2">
        <v>0.11586</v>
      </c>
      <c r="M414" s="2">
        <v>0.86869000000000007</v>
      </c>
      <c r="N414" s="2">
        <v>0.85590000000000011</v>
      </c>
      <c r="O414" s="3">
        <f t="shared" si="24"/>
        <v>1.5449999999999964E-2</v>
      </c>
      <c r="P414" s="5">
        <f t="shared" si="22"/>
        <v>0.90265617370938112</v>
      </c>
      <c r="Q414" s="5">
        <f t="shared" si="23"/>
        <v>1.6599999999999948E-3</v>
      </c>
    </row>
    <row r="415" spans="1:17" x14ac:dyDescent="0.35">
      <c r="A415" s="2">
        <v>57</v>
      </c>
      <c r="B415" t="s">
        <v>16</v>
      </c>
      <c r="C415" s="2">
        <v>2022</v>
      </c>
      <c r="D415" t="s">
        <v>14</v>
      </c>
      <c r="E415" s="2">
        <v>0.98231000000000013</v>
      </c>
      <c r="F415" s="2">
        <v>0</v>
      </c>
      <c r="G415" s="2">
        <v>5.9690000000000007E-2</v>
      </c>
      <c r="H415" s="2">
        <v>0</v>
      </c>
      <c r="I415" s="2">
        <v>5.9690000000000007E-2</v>
      </c>
      <c r="J415" s="2">
        <v>0</v>
      </c>
      <c r="K415" s="2">
        <v>0</v>
      </c>
      <c r="L415" s="2">
        <v>0.12175000000000001</v>
      </c>
      <c r="M415" s="2">
        <v>0.86055000000000004</v>
      </c>
      <c r="N415" s="2">
        <v>0.84763000000000011</v>
      </c>
      <c r="O415" s="3">
        <f t="shared" si="24"/>
        <v>1.7689999999999872E-2</v>
      </c>
      <c r="P415" s="5">
        <f t="shared" si="22"/>
        <v>0.88668818599646226</v>
      </c>
      <c r="Q415" s="5">
        <f t="shared" si="23"/>
        <v>2.2399999999999087E-3</v>
      </c>
    </row>
    <row r="416" spans="1:17" x14ac:dyDescent="0.35">
      <c r="A416" s="2">
        <v>58</v>
      </c>
      <c r="B416" t="s">
        <v>16</v>
      </c>
      <c r="C416" s="2">
        <v>2022</v>
      </c>
      <c r="D416" t="s">
        <v>14</v>
      </c>
      <c r="E416" s="2">
        <v>0.97942000000000007</v>
      </c>
      <c r="F416" s="2">
        <v>0</v>
      </c>
      <c r="G416" s="2">
        <v>6.3420000000000004E-2</v>
      </c>
      <c r="H416" s="2">
        <v>0</v>
      </c>
      <c r="I416" s="2">
        <v>6.3420000000000004E-2</v>
      </c>
      <c r="J416" s="2">
        <v>0</v>
      </c>
      <c r="K416" s="2">
        <v>0</v>
      </c>
      <c r="L416" s="2">
        <v>0.13164000000000001</v>
      </c>
      <c r="M416" s="2">
        <v>0.84777000000000002</v>
      </c>
      <c r="N416" s="2">
        <v>0.83559000000000005</v>
      </c>
      <c r="O416" s="3">
        <f t="shared" si="24"/>
        <v>2.0579999999999932E-2</v>
      </c>
      <c r="P416" s="5">
        <f t="shared" si="22"/>
        <v>0.86844014312865514</v>
      </c>
      <c r="Q416" s="5">
        <f t="shared" si="23"/>
        <v>2.8900000000000592E-3</v>
      </c>
    </row>
    <row r="417" spans="1:17" x14ac:dyDescent="0.35">
      <c r="A417" s="2">
        <v>59</v>
      </c>
      <c r="B417" t="s">
        <v>16</v>
      </c>
      <c r="C417" s="2">
        <v>2022</v>
      </c>
      <c r="D417" t="s">
        <v>14</v>
      </c>
      <c r="E417" s="2">
        <v>0.97633000000000003</v>
      </c>
      <c r="F417" s="2">
        <v>0</v>
      </c>
      <c r="G417" s="2">
        <v>6.838000000000001E-2</v>
      </c>
      <c r="H417" s="2">
        <v>0</v>
      </c>
      <c r="I417" s="2">
        <v>6.838000000000001E-2</v>
      </c>
      <c r="J417" s="2">
        <v>0</v>
      </c>
      <c r="K417" s="2">
        <v>0</v>
      </c>
      <c r="L417" s="2">
        <v>0.13499</v>
      </c>
      <c r="M417" s="2">
        <v>0.84133000000000002</v>
      </c>
      <c r="N417" s="2">
        <v>0.82838000000000012</v>
      </c>
      <c r="O417" s="3">
        <f t="shared" si="24"/>
        <v>2.3669999999999969E-2</v>
      </c>
      <c r="P417" s="5">
        <f t="shared" si="22"/>
        <v>0.84788416494079988</v>
      </c>
      <c r="Q417" s="5">
        <f t="shared" si="23"/>
        <v>3.0900000000000372E-3</v>
      </c>
    </row>
    <row r="418" spans="1:17" x14ac:dyDescent="0.35">
      <c r="A418" s="2">
        <v>60</v>
      </c>
      <c r="B418" t="s">
        <v>16</v>
      </c>
      <c r="C418" s="2">
        <v>2022</v>
      </c>
      <c r="D418" t="s">
        <v>14</v>
      </c>
      <c r="E418" s="2">
        <v>0.97324000000000011</v>
      </c>
      <c r="F418" s="2">
        <v>0</v>
      </c>
      <c r="G418" s="2">
        <v>7.4230000000000004E-2</v>
      </c>
      <c r="H418" s="2">
        <v>0</v>
      </c>
      <c r="I418" s="2">
        <v>7.4230000000000004E-2</v>
      </c>
      <c r="J418" s="2">
        <v>0</v>
      </c>
      <c r="K418" s="2">
        <v>0</v>
      </c>
      <c r="L418" s="2">
        <v>0.15146000000000001</v>
      </c>
      <c r="M418" s="2">
        <v>0.82177000000000011</v>
      </c>
      <c r="N418" s="2">
        <v>0.8089900000000001</v>
      </c>
      <c r="O418" s="3">
        <f t="shared" si="24"/>
        <v>2.6759999999999895E-2</v>
      </c>
      <c r="P418" s="5">
        <f t="shared" si="22"/>
        <v>0.82519478468698415</v>
      </c>
      <c r="Q418" s="5">
        <f t="shared" si="23"/>
        <v>3.0899999999999261E-3</v>
      </c>
    </row>
    <row r="419" spans="1:17" x14ac:dyDescent="0.35">
      <c r="A419" s="2">
        <v>61</v>
      </c>
      <c r="B419" t="s">
        <v>16</v>
      </c>
      <c r="C419" s="2">
        <v>2022</v>
      </c>
      <c r="D419" t="s">
        <v>14</v>
      </c>
      <c r="E419" s="2">
        <v>0.96996000000000004</v>
      </c>
      <c r="F419" s="2">
        <v>0</v>
      </c>
      <c r="G419" s="2">
        <v>7.7950000000000005E-2</v>
      </c>
      <c r="H419" s="2">
        <v>0</v>
      </c>
      <c r="I419" s="2">
        <v>9.7320000000000004E-2</v>
      </c>
      <c r="J419" s="2">
        <v>0</v>
      </c>
      <c r="K419" s="2">
        <v>1.9370000000000002E-2</v>
      </c>
      <c r="L419" s="2">
        <v>0.17612000000000003</v>
      </c>
      <c r="M419" s="2">
        <v>0.79383000000000004</v>
      </c>
      <c r="N419" s="2">
        <v>0.77982000000000007</v>
      </c>
      <c r="O419" s="3">
        <f t="shared" si="24"/>
        <v>3.0039999999999956E-2</v>
      </c>
      <c r="P419" s="5">
        <f t="shared" si="22"/>
        <v>0.80040593335498722</v>
      </c>
      <c r="Q419" s="5">
        <f t="shared" si="23"/>
        <v>3.2800000000000606E-3</v>
      </c>
    </row>
    <row r="420" spans="1:17" x14ac:dyDescent="0.35">
      <c r="A420" s="2">
        <v>62</v>
      </c>
      <c r="B420" t="s">
        <v>16</v>
      </c>
      <c r="C420" s="2">
        <v>2022</v>
      </c>
      <c r="D420" t="s">
        <v>14</v>
      </c>
      <c r="E420" s="2">
        <v>0.96609000000000012</v>
      </c>
      <c r="F420" s="2">
        <v>0</v>
      </c>
      <c r="G420" s="2">
        <v>8.3350000000000007E-2</v>
      </c>
      <c r="H420" s="2">
        <v>0</v>
      </c>
      <c r="I420" s="2">
        <v>0.12551000000000001</v>
      </c>
      <c r="J420" s="2">
        <v>0</v>
      </c>
      <c r="K420" s="2">
        <v>4.2160000000000003E-2</v>
      </c>
      <c r="L420" s="2">
        <v>0.21351000000000001</v>
      </c>
      <c r="M420" s="2">
        <v>0.75258000000000003</v>
      </c>
      <c r="N420" s="2">
        <v>0.73784000000000005</v>
      </c>
      <c r="O420" s="3">
        <f t="shared" si="24"/>
        <v>3.3909999999999885E-2</v>
      </c>
      <c r="P420" s="5">
        <f t="shared" si="22"/>
        <v>0.77326416815491972</v>
      </c>
      <c r="Q420" s="5">
        <f t="shared" si="23"/>
        <v>3.8699999999999291E-3</v>
      </c>
    </row>
    <row r="421" spans="1:17" x14ac:dyDescent="0.35">
      <c r="A421" s="2">
        <v>63</v>
      </c>
      <c r="B421" t="s">
        <v>16</v>
      </c>
      <c r="C421" s="2">
        <v>2022</v>
      </c>
      <c r="D421" t="s">
        <v>14</v>
      </c>
      <c r="E421" s="2">
        <v>0.96211000000000013</v>
      </c>
      <c r="F421" s="2">
        <v>0</v>
      </c>
      <c r="G421" s="2">
        <v>7.9300000000000009E-2</v>
      </c>
      <c r="H421" s="2">
        <v>2.9380000000000003E-2</v>
      </c>
      <c r="I421" s="2">
        <v>0.16379000000000002</v>
      </c>
      <c r="J421" s="2">
        <v>0</v>
      </c>
      <c r="K421" s="2">
        <v>5.5110000000000006E-2</v>
      </c>
      <c r="L421" s="2">
        <v>0.26739000000000002</v>
      </c>
      <c r="M421" s="2">
        <v>0.69471000000000005</v>
      </c>
      <c r="N421" s="2">
        <v>0.67895000000000005</v>
      </c>
      <c r="O421" s="3">
        <f t="shared" si="24"/>
        <v>3.7889999999999868E-2</v>
      </c>
      <c r="P421" s="5">
        <f t="shared" si="22"/>
        <v>0.74396518882352991</v>
      </c>
      <c r="Q421" s="5">
        <f t="shared" si="23"/>
        <v>3.9799999999999836E-3</v>
      </c>
    </row>
    <row r="422" spans="1:17" x14ac:dyDescent="0.35">
      <c r="A422" s="2">
        <v>64</v>
      </c>
      <c r="B422" t="s">
        <v>16</v>
      </c>
      <c r="C422" s="2">
        <v>2022</v>
      </c>
      <c r="D422" t="s">
        <v>14</v>
      </c>
      <c r="E422" s="2">
        <v>0.95772000000000013</v>
      </c>
      <c r="F422" s="2">
        <v>0</v>
      </c>
      <c r="G422" s="2">
        <v>8.3550000000000013E-2</v>
      </c>
      <c r="H422" s="2">
        <v>0.20438000000000001</v>
      </c>
      <c r="I422" s="2">
        <v>0.34211000000000003</v>
      </c>
      <c r="J422" s="2">
        <v>5.0400000000000002E-3</v>
      </c>
      <c r="K422" s="2">
        <v>4.9140000000000003E-2</v>
      </c>
      <c r="L422" s="2">
        <v>0.44672000000000006</v>
      </c>
      <c r="M422" s="2">
        <v>0.51099000000000006</v>
      </c>
      <c r="N422" s="2">
        <v>0.50219000000000003</v>
      </c>
      <c r="O422" s="3">
        <f t="shared" si="24"/>
        <v>4.2279999999999873E-2</v>
      </c>
      <c r="P422" s="5">
        <f t="shared" si="22"/>
        <v>0.71251034064007113</v>
      </c>
      <c r="Q422" s="5">
        <f t="shared" si="23"/>
        <v>4.390000000000005E-3</v>
      </c>
    </row>
    <row r="423" spans="1:17" x14ac:dyDescent="0.35">
      <c r="A423" s="2">
        <v>65</v>
      </c>
      <c r="B423" t="s">
        <v>16</v>
      </c>
      <c r="C423" s="2">
        <v>2022</v>
      </c>
      <c r="D423" t="s">
        <v>14</v>
      </c>
      <c r="E423" s="2">
        <v>0.95176000000000005</v>
      </c>
      <c r="F423" s="2">
        <v>0</v>
      </c>
      <c r="G423" s="2">
        <v>9.0640000000000012E-2</v>
      </c>
      <c r="H423" s="2">
        <v>0.26420000000000005</v>
      </c>
      <c r="I423" s="2">
        <v>0.41798000000000002</v>
      </c>
      <c r="J423" s="2">
        <v>2.0750000000000001E-2</v>
      </c>
      <c r="K423" s="2">
        <v>4.2390000000000004E-2</v>
      </c>
      <c r="L423" s="2">
        <v>0.5440600000000001</v>
      </c>
      <c r="M423" s="2">
        <v>0.40770000000000001</v>
      </c>
      <c r="N423" s="2">
        <v>0.39889000000000002</v>
      </c>
      <c r="O423" s="3">
        <f t="shared" si="24"/>
        <v>4.823999999999995E-2</v>
      </c>
      <c r="P423" s="5">
        <f t="shared" si="22"/>
        <v>0.67813884180759409</v>
      </c>
      <c r="Q423" s="5">
        <f t="shared" si="23"/>
        <v>5.9600000000000763E-3</v>
      </c>
    </row>
    <row r="424" spans="1:17" x14ac:dyDescent="0.35">
      <c r="A424" s="2">
        <v>66</v>
      </c>
      <c r="B424" t="s">
        <v>16</v>
      </c>
      <c r="C424" s="2">
        <v>2022</v>
      </c>
      <c r="D424" t="s">
        <v>14</v>
      </c>
      <c r="E424" s="2">
        <v>0.94514000000000009</v>
      </c>
      <c r="F424" s="2">
        <v>0</v>
      </c>
      <c r="G424" s="2">
        <v>9.5260000000000011E-2</v>
      </c>
      <c r="H424" s="2">
        <v>0.33167000000000002</v>
      </c>
      <c r="I424" s="2">
        <v>0.48116000000000003</v>
      </c>
      <c r="J424" s="2">
        <v>2.7160000000000004E-2</v>
      </c>
      <c r="K424" s="2">
        <v>2.7070000000000004E-2</v>
      </c>
      <c r="L424" s="2">
        <v>0.61930000000000007</v>
      </c>
      <c r="M424" s="2">
        <v>0.32585000000000003</v>
      </c>
      <c r="N424" s="2">
        <v>0.31857000000000002</v>
      </c>
      <c r="O424" s="3">
        <f t="shared" si="24"/>
        <v>5.4859999999999909E-2</v>
      </c>
      <c r="P424" s="5">
        <f t="shared" si="22"/>
        <v>0.64093614494602957</v>
      </c>
      <c r="Q424" s="5">
        <f t="shared" si="23"/>
        <v>6.6199999999999593E-3</v>
      </c>
    </row>
    <row r="425" spans="1:17" x14ac:dyDescent="0.35">
      <c r="A425" s="2">
        <v>67</v>
      </c>
      <c r="B425" t="s">
        <v>16</v>
      </c>
      <c r="C425" s="2">
        <v>2022</v>
      </c>
      <c r="D425" t="s">
        <v>14</v>
      </c>
      <c r="E425" s="2">
        <v>0.93864000000000003</v>
      </c>
      <c r="F425" s="2">
        <v>0.62576000000000009</v>
      </c>
      <c r="G425" s="2">
        <v>1.4400000000000001E-2</v>
      </c>
      <c r="H425" s="2">
        <v>7.0330000000000004E-2</v>
      </c>
      <c r="I425" s="2">
        <v>0.71451000000000009</v>
      </c>
      <c r="J425" s="2">
        <v>9.8000000000000019E-4</v>
      </c>
      <c r="K425" s="2">
        <v>3.0400000000000002E-3</v>
      </c>
      <c r="L425" s="2">
        <v>0.74341000000000002</v>
      </c>
      <c r="M425" s="2">
        <v>0.19523000000000001</v>
      </c>
      <c r="N425" s="2">
        <v>0.19464000000000001</v>
      </c>
      <c r="O425" s="3">
        <f t="shared" si="24"/>
        <v>6.135999999999997E-2</v>
      </c>
      <c r="P425" s="5">
        <f t="shared" si="22"/>
        <v>0.60160830309214119</v>
      </c>
      <c r="Q425" s="5">
        <f t="shared" si="23"/>
        <v>6.5000000000000613E-3</v>
      </c>
    </row>
    <row r="426" spans="1:17" x14ac:dyDescent="0.35">
      <c r="A426" s="2">
        <v>68</v>
      </c>
      <c r="B426" t="s">
        <v>16</v>
      </c>
      <c r="C426" s="2">
        <v>2022</v>
      </c>
      <c r="D426" t="s">
        <v>14</v>
      </c>
      <c r="E426" s="2">
        <v>0.9319900000000001</v>
      </c>
      <c r="F426" s="2">
        <v>0.76465000000000005</v>
      </c>
      <c r="G426" s="2">
        <v>0</v>
      </c>
      <c r="H426" s="2">
        <v>0</v>
      </c>
      <c r="I426" s="2">
        <v>0.76465000000000005</v>
      </c>
      <c r="J426" s="2">
        <v>0</v>
      </c>
      <c r="K426" s="2">
        <v>0</v>
      </c>
      <c r="L426" s="2">
        <v>0.77577000000000007</v>
      </c>
      <c r="M426" s="2">
        <v>0.15622000000000003</v>
      </c>
      <c r="N426" s="2">
        <v>0.15622000000000003</v>
      </c>
      <c r="O426" s="3">
        <f t="shared" si="24"/>
        <v>6.8009999999999904E-2</v>
      </c>
      <c r="P426" s="5">
        <f t="shared" si="22"/>
        <v>0.56069292239884472</v>
      </c>
      <c r="Q426" s="5">
        <f t="shared" si="23"/>
        <v>6.6499999999999337E-3</v>
      </c>
    </row>
    <row r="427" spans="1:17" x14ac:dyDescent="0.35">
      <c r="A427" s="2">
        <v>69</v>
      </c>
      <c r="B427" t="s">
        <v>16</v>
      </c>
      <c r="C427" s="2">
        <v>2022</v>
      </c>
      <c r="D427" t="s">
        <v>14</v>
      </c>
      <c r="E427" s="2">
        <v>0.92478000000000005</v>
      </c>
      <c r="F427" s="2">
        <v>0.79495000000000005</v>
      </c>
      <c r="G427" s="2">
        <v>0</v>
      </c>
      <c r="H427" s="2">
        <v>0</v>
      </c>
      <c r="I427" s="2">
        <v>0.79495000000000005</v>
      </c>
      <c r="J427" s="2">
        <v>0</v>
      </c>
      <c r="K427" s="2">
        <v>0</v>
      </c>
      <c r="L427" s="2">
        <v>0.80315000000000003</v>
      </c>
      <c r="M427" s="2">
        <v>0.12162000000000001</v>
      </c>
      <c r="N427" s="2">
        <v>0.12162000000000001</v>
      </c>
      <c r="O427" s="3">
        <f t="shared" si="24"/>
        <v>7.5219999999999954E-2</v>
      </c>
      <c r="P427" s="5">
        <f t="shared" si="22"/>
        <v>0.51851760077600362</v>
      </c>
      <c r="Q427" s="5">
        <f t="shared" si="23"/>
        <v>7.2100000000000497E-3</v>
      </c>
    </row>
    <row r="428" spans="1:17" x14ac:dyDescent="0.35">
      <c r="A428" s="2">
        <v>70</v>
      </c>
      <c r="B428" t="s">
        <v>16</v>
      </c>
      <c r="C428" s="2">
        <v>2022</v>
      </c>
      <c r="D428" t="s">
        <v>14</v>
      </c>
      <c r="E428" s="2">
        <v>0.91617000000000004</v>
      </c>
      <c r="F428" s="2">
        <v>0.81591000000000002</v>
      </c>
      <c r="G428" s="2">
        <v>0</v>
      </c>
      <c r="H428" s="2">
        <v>0</v>
      </c>
      <c r="I428" s="2">
        <v>0.81591000000000002</v>
      </c>
      <c r="J428" s="2">
        <v>0</v>
      </c>
      <c r="K428" s="2">
        <v>0</v>
      </c>
      <c r="L428" s="2">
        <v>0.82274000000000003</v>
      </c>
      <c r="M428" s="2">
        <v>9.3430000000000013E-2</v>
      </c>
      <c r="N428" s="2">
        <v>9.3430000000000013E-2</v>
      </c>
      <c r="O428" s="3">
        <f t="shared" si="24"/>
        <v>8.382999999999996E-2</v>
      </c>
      <c r="P428" s="5">
        <f t="shared" si="22"/>
        <v>0.47505027030295127</v>
      </c>
      <c r="Q428" s="5">
        <f t="shared" si="23"/>
        <v>8.6100000000000065E-3</v>
      </c>
    </row>
    <row r="429" spans="1:17" x14ac:dyDescent="0.35">
      <c r="A429" s="2">
        <v>71</v>
      </c>
      <c r="B429" t="s">
        <v>16</v>
      </c>
      <c r="C429" s="2">
        <v>2022</v>
      </c>
      <c r="D429" t="s">
        <v>14</v>
      </c>
      <c r="E429" s="2">
        <v>0.90666000000000002</v>
      </c>
      <c r="F429" s="2">
        <v>0.81773000000000007</v>
      </c>
      <c r="G429" s="2">
        <v>0</v>
      </c>
      <c r="H429" s="2">
        <v>0</v>
      </c>
      <c r="I429" s="2">
        <v>0.81773000000000007</v>
      </c>
      <c r="J429" s="2">
        <v>0</v>
      </c>
      <c r="K429" s="2">
        <v>0</v>
      </c>
      <c r="L429" s="2">
        <v>0.8223100000000001</v>
      </c>
      <c r="M429" s="2">
        <v>8.4360000000000004E-2</v>
      </c>
      <c r="N429" s="2">
        <v>8.4360000000000004E-2</v>
      </c>
      <c r="O429" s="3">
        <f t="shared" si="24"/>
        <v>9.3339999999999979E-2</v>
      </c>
      <c r="P429" s="5">
        <f t="shared" si="22"/>
        <v>0.43070907807287379</v>
      </c>
      <c r="Q429" s="5">
        <f t="shared" si="23"/>
        <v>9.5100000000000184E-3</v>
      </c>
    </row>
    <row r="430" spans="1:17" x14ac:dyDescent="0.35">
      <c r="A430" s="2">
        <v>72</v>
      </c>
      <c r="B430" t="s">
        <v>16</v>
      </c>
      <c r="C430" s="2">
        <v>2022</v>
      </c>
      <c r="D430" t="s">
        <v>14</v>
      </c>
      <c r="E430" s="2">
        <v>0.8968600000000001</v>
      </c>
      <c r="F430" s="2">
        <v>0.81864000000000003</v>
      </c>
      <c r="G430" s="2">
        <v>0</v>
      </c>
      <c r="H430" s="2">
        <v>0</v>
      </c>
      <c r="I430" s="2">
        <v>0.81864000000000003</v>
      </c>
      <c r="J430" s="2">
        <v>0</v>
      </c>
      <c r="K430" s="2">
        <v>0</v>
      </c>
      <c r="L430" s="2">
        <v>0.82468000000000008</v>
      </c>
      <c r="M430" s="2">
        <v>7.2180000000000008E-2</v>
      </c>
      <c r="N430" s="2">
        <v>7.2180000000000008E-2</v>
      </c>
      <c r="O430" s="3">
        <f t="shared" si="24"/>
        <v>0.1031399999999999</v>
      </c>
      <c r="P430" s="5">
        <f t="shared" si="22"/>
        <v>0.38628574376043762</v>
      </c>
      <c r="Q430" s="5">
        <f t="shared" si="23"/>
        <v>9.7999999999999199E-3</v>
      </c>
    </row>
    <row r="431" spans="1:17" x14ac:dyDescent="0.35">
      <c r="A431" s="2">
        <v>73</v>
      </c>
      <c r="B431" t="s">
        <v>16</v>
      </c>
      <c r="C431" s="2">
        <v>2022</v>
      </c>
      <c r="D431" t="s">
        <v>14</v>
      </c>
      <c r="E431" s="2">
        <v>0.88622000000000012</v>
      </c>
      <c r="F431" s="2">
        <v>0.82061000000000006</v>
      </c>
      <c r="G431" s="2">
        <v>0</v>
      </c>
      <c r="H431" s="2">
        <v>0</v>
      </c>
      <c r="I431" s="2">
        <v>0.82061000000000006</v>
      </c>
      <c r="J431" s="2">
        <v>0</v>
      </c>
      <c r="K431" s="2">
        <v>0</v>
      </c>
      <c r="L431" s="2">
        <v>0.82508000000000004</v>
      </c>
      <c r="M431" s="2">
        <v>6.1140000000000007E-2</v>
      </c>
      <c r="N431" s="2">
        <v>6.1140000000000007E-2</v>
      </c>
      <c r="O431" s="3">
        <f t="shared" si="24"/>
        <v>0.11377999999999988</v>
      </c>
      <c r="P431" s="5">
        <f t="shared" si="22"/>
        <v>0.34233415183537508</v>
      </c>
      <c r="Q431" s="5">
        <f t="shared" si="23"/>
        <v>1.0639999999999983E-2</v>
      </c>
    </row>
    <row r="432" spans="1:17" x14ac:dyDescent="0.35">
      <c r="A432" s="2">
        <v>74</v>
      </c>
      <c r="B432" t="s">
        <v>16</v>
      </c>
      <c r="C432" s="2">
        <v>2022</v>
      </c>
      <c r="D432" t="s">
        <v>14</v>
      </c>
      <c r="E432" s="2">
        <v>0.87394000000000005</v>
      </c>
      <c r="F432" s="2">
        <v>0.81374000000000002</v>
      </c>
      <c r="G432" s="2">
        <v>0</v>
      </c>
      <c r="H432" s="2">
        <v>0</v>
      </c>
      <c r="I432" s="2">
        <v>0.81374000000000002</v>
      </c>
      <c r="J432" s="2">
        <v>0</v>
      </c>
      <c r="K432" s="2">
        <v>0</v>
      </c>
      <c r="L432" s="2">
        <v>0.81768000000000007</v>
      </c>
      <c r="M432" s="2">
        <v>5.6260000000000004E-2</v>
      </c>
      <c r="N432" s="2">
        <v>5.6260000000000004E-2</v>
      </c>
      <c r="O432" s="3">
        <f t="shared" si="24"/>
        <v>0.12605999999999995</v>
      </c>
      <c r="P432" s="5">
        <f t="shared" si="22"/>
        <v>0.2991795086550077</v>
      </c>
      <c r="Q432" s="5">
        <f t="shared" si="23"/>
        <v>1.2280000000000069E-2</v>
      </c>
    </row>
    <row r="433" spans="1:17" x14ac:dyDescent="0.35">
      <c r="A433" s="2">
        <v>75</v>
      </c>
      <c r="B433" t="s">
        <v>16</v>
      </c>
      <c r="C433" s="2">
        <v>2022</v>
      </c>
      <c r="D433" t="s">
        <v>14</v>
      </c>
      <c r="E433" s="2">
        <v>0.8591700000000001</v>
      </c>
      <c r="F433" s="2">
        <v>0.81091000000000002</v>
      </c>
      <c r="G433" s="2">
        <v>0</v>
      </c>
      <c r="H433" s="2">
        <v>0</v>
      </c>
      <c r="I433" s="2">
        <v>0.81091000000000002</v>
      </c>
      <c r="J433" s="2">
        <v>0</v>
      </c>
      <c r="K433" s="2">
        <v>0</v>
      </c>
      <c r="L433" s="2">
        <v>0.81323000000000012</v>
      </c>
      <c r="M433" s="2">
        <v>4.5940000000000002E-2</v>
      </c>
      <c r="N433" s="2">
        <v>4.5940000000000002E-2</v>
      </c>
      <c r="O433" s="3">
        <f t="shared" si="24"/>
        <v>0.1408299999999999</v>
      </c>
      <c r="P433" s="5">
        <f t="shared" si="22"/>
        <v>0.25704605845112299</v>
      </c>
      <c r="Q433" s="5">
        <f t="shared" si="23"/>
        <v>1.476999999999995E-2</v>
      </c>
    </row>
    <row r="434" spans="1:17" x14ac:dyDescent="0.35">
      <c r="A434" s="2">
        <v>76</v>
      </c>
      <c r="B434" t="s">
        <v>16</v>
      </c>
      <c r="C434" s="2">
        <v>2022</v>
      </c>
      <c r="D434" t="s">
        <v>14</v>
      </c>
      <c r="E434" s="2">
        <v>0.84405000000000008</v>
      </c>
      <c r="F434" s="2">
        <v>0.80232000000000003</v>
      </c>
      <c r="G434" s="2">
        <v>0</v>
      </c>
      <c r="H434" s="2">
        <v>0</v>
      </c>
      <c r="I434" s="2">
        <v>0.80232000000000003</v>
      </c>
      <c r="J434" s="2">
        <v>0</v>
      </c>
      <c r="K434" s="2">
        <v>0</v>
      </c>
      <c r="L434" s="2">
        <v>0.80468000000000006</v>
      </c>
      <c r="M434" s="2">
        <v>3.9380000000000005E-2</v>
      </c>
      <c r="N434" s="2">
        <v>3.9380000000000005E-2</v>
      </c>
      <c r="O434" s="3">
        <f t="shared" si="24"/>
        <v>0.15594999999999992</v>
      </c>
      <c r="P434" s="5">
        <f t="shared" si="22"/>
        <v>0.21695972563567037</v>
      </c>
      <c r="Q434" s="5">
        <f t="shared" si="23"/>
        <v>1.5120000000000022E-2</v>
      </c>
    </row>
    <row r="435" spans="1:17" x14ac:dyDescent="0.35">
      <c r="A435" s="2">
        <v>77</v>
      </c>
      <c r="B435" t="s">
        <v>16</v>
      </c>
      <c r="C435" s="2">
        <v>2022</v>
      </c>
      <c r="D435" t="s">
        <v>14</v>
      </c>
      <c r="E435" s="2">
        <v>0.82841000000000009</v>
      </c>
      <c r="F435" s="2">
        <v>0.78910000000000002</v>
      </c>
      <c r="G435" s="2">
        <v>0</v>
      </c>
      <c r="H435" s="2">
        <v>0</v>
      </c>
      <c r="I435" s="2">
        <v>0.78910000000000002</v>
      </c>
      <c r="J435" s="2">
        <v>0</v>
      </c>
      <c r="K435" s="2">
        <v>0</v>
      </c>
      <c r="L435" s="2">
        <v>0.79217000000000004</v>
      </c>
      <c r="M435" s="2">
        <v>3.6250000000000004E-2</v>
      </c>
      <c r="N435" s="2">
        <v>3.6250000000000004E-2</v>
      </c>
      <c r="O435" s="3">
        <f t="shared" si="24"/>
        <v>0.17158999999999991</v>
      </c>
      <c r="P435" s="5">
        <f t="shared" si="22"/>
        <v>0.17973160631384572</v>
      </c>
      <c r="Q435" s="5">
        <f t="shared" si="23"/>
        <v>1.5639999999999987E-2</v>
      </c>
    </row>
    <row r="436" spans="1:17" x14ac:dyDescent="0.35">
      <c r="A436" s="2">
        <v>78</v>
      </c>
      <c r="B436" t="s">
        <v>16</v>
      </c>
      <c r="C436" s="2">
        <v>2022</v>
      </c>
      <c r="D436" t="s">
        <v>14</v>
      </c>
      <c r="E436" s="2">
        <v>0.8102100000000001</v>
      </c>
      <c r="F436" s="2">
        <v>0.78229000000000004</v>
      </c>
      <c r="G436" s="2">
        <v>0</v>
      </c>
      <c r="H436" s="2">
        <v>0</v>
      </c>
      <c r="I436" s="2">
        <v>0.78229000000000004</v>
      </c>
      <c r="J436" s="2">
        <v>0</v>
      </c>
      <c r="K436" s="2">
        <v>0</v>
      </c>
      <c r="L436" s="2">
        <v>0.78408000000000011</v>
      </c>
      <c r="M436" s="2">
        <v>2.613E-2</v>
      </c>
      <c r="N436" s="2">
        <v>2.613E-2</v>
      </c>
      <c r="O436" s="3">
        <f t="shared" si="24"/>
        <v>0.1897899999999999</v>
      </c>
      <c r="P436" s="5">
        <f t="shared" si="22"/>
        <v>0.14562034475154095</v>
      </c>
      <c r="Q436" s="5">
        <f t="shared" si="23"/>
        <v>1.8199999999999994E-2</v>
      </c>
    </row>
    <row r="437" spans="1:17" x14ac:dyDescent="0.35">
      <c r="A437" s="2">
        <v>79</v>
      </c>
      <c r="B437" t="s">
        <v>16</v>
      </c>
      <c r="C437" s="2">
        <v>2022</v>
      </c>
      <c r="D437" t="s">
        <v>14</v>
      </c>
      <c r="E437" s="2">
        <v>0.79076000000000002</v>
      </c>
      <c r="F437" s="2">
        <v>0.76010000000000011</v>
      </c>
      <c r="G437" s="2">
        <v>0</v>
      </c>
      <c r="H437" s="2">
        <v>0</v>
      </c>
      <c r="I437" s="2">
        <v>0.76010000000000011</v>
      </c>
      <c r="J437" s="2">
        <v>0</v>
      </c>
      <c r="K437" s="2">
        <v>0</v>
      </c>
      <c r="L437" s="2">
        <v>0.76227000000000011</v>
      </c>
      <c r="M437" s="2">
        <v>2.8500000000000001E-2</v>
      </c>
      <c r="N437" s="2">
        <v>2.8500000000000001E-2</v>
      </c>
      <c r="O437" s="3">
        <f t="shared" si="24"/>
        <v>0.20923999999999998</v>
      </c>
      <c r="P437" s="5">
        <f t="shared" si="22"/>
        <v>0.11515074381572853</v>
      </c>
      <c r="Q437" s="5">
        <f t="shared" si="23"/>
        <v>1.9450000000000078E-2</v>
      </c>
    </row>
    <row r="438" spans="1:17" x14ac:dyDescent="0.35">
      <c r="A438" s="2">
        <v>80</v>
      </c>
      <c r="B438" t="s">
        <v>16</v>
      </c>
      <c r="C438" s="2">
        <v>2022</v>
      </c>
      <c r="D438" t="s">
        <v>14</v>
      </c>
      <c r="E438" s="2">
        <v>0.76893000000000011</v>
      </c>
      <c r="F438" s="2">
        <v>0.74947000000000008</v>
      </c>
      <c r="G438" s="2">
        <v>0</v>
      </c>
      <c r="H438" s="2">
        <v>0</v>
      </c>
      <c r="I438" s="2">
        <v>0.74947000000000008</v>
      </c>
      <c r="J438" s="2">
        <v>0</v>
      </c>
      <c r="K438" s="2">
        <v>0</v>
      </c>
      <c r="L438" s="2">
        <v>0.75233000000000005</v>
      </c>
      <c r="M438" s="2">
        <v>1.66E-2</v>
      </c>
      <c r="N438" s="2">
        <v>1.66E-2</v>
      </c>
      <c r="O438" s="3">
        <f t="shared" si="24"/>
        <v>0.23106999999999989</v>
      </c>
      <c r="P438" s="5">
        <f t="shared" si="22"/>
        <v>8.8542861442228143E-2</v>
      </c>
      <c r="Q438" s="5">
        <f t="shared" si="23"/>
        <v>2.1829999999999905E-2</v>
      </c>
    </row>
    <row r="439" spans="1:17" x14ac:dyDescent="0.35">
      <c r="A439" s="2">
        <v>81</v>
      </c>
      <c r="B439" t="s">
        <v>16</v>
      </c>
      <c r="C439" s="2">
        <v>2022</v>
      </c>
      <c r="D439" t="s">
        <v>14</v>
      </c>
      <c r="E439" s="2">
        <v>0.74382000000000004</v>
      </c>
      <c r="F439" s="2">
        <v>0.71992</v>
      </c>
      <c r="G439" s="2">
        <v>0</v>
      </c>
      <c r="H439" s="2">
        <v>0</v>
      </c>
      <c r="I439" s="2">
        <v>0.71992</v>
      </c>
      <c r="J439" s="2">
        <v>0</v>
      </c>
      <c r="K439" s="2">
        <v>0</v>
      </c>
      <c r="L439" s="2">
        <v>0.72297000000000011</v>
      </c>
      <c r="M439" s="2">
        <v>2.085E-2</v>
      </c>
      <c r="N439" s="2">
        <v>2.085E-2</v>
      </c>
      <c r="O439" s="3">
        <f t="shared" si="24"/>
        <v>0.25617999999999996</v>
      </c>
      <c r="P439" s="5">
        <f t="shared" si="22"/>
        <v>6.5859951197958136E-2</v>
      </c>
      <c r="Q439" s="5">
        <f t="shared" si="23"/>
        <v>2.5110000000000077E-2</v>
      </c>
    </row>
    <row r="440" spans="1:17" x14ac:dyDescent="0.35">
      <c r="A440" s="2">
        <v>82</v>
      </c>
      <c r="B440" t="s">
        <v>16</v>
      </c>
      <c r="C440" s="2">
        <v>2022</v>
      </c>
      <c r="D440" t="s">
        <v>14</v>
      </c>
      <c r="E440" s="2">
        <v>0.71626000000000001</v>
      </c>
      <c r="F440" s="2">
        <v>0.69905000000000006</v>
      </c>
      <c r="G440" s="2">
        <v>0</v>
      </c>
      <c r="H440" s="2">
        <v>0</v>
      </c>
      <c r="I440" s="2">
        <v>0.69905000000000006</v>
      </c>
      <c r="J440" s="2">
        <v>0</v>
      </c>
      <c r="K440" s="2">
        <v>0</v>
      </c>
      <c r="L440" s="2">
        <v>0.70147000000000004</v>
      </c>
      <c r="M440" s="2">
        <v>1.4790000000000001E-2</v>
      </c>
      <c r="N440" s="2">
        <v>1.4790000000000001E-2</v>
      </c>
      <c r="O440" s="3">
        <f t="shared" si="24"/>
        <v>0.28373999999999999</v>
      </c>
      <c r="P440" s="5">
        <f t="shared" si="22"/>
        <v>4.7172848645049496E-2</v>
      </c>
      <c r="Q440" s="5">
        <f t="shared" si="23"/>
        <v>2.7560000000000029E-2</v>
      </c>
    </row>
    <row r="441" spans="1:17" x14ac:dyDescent="0.35">
      <c r="A441" s="2">
        <v>83</v>
      </c>
      <c r="B441" t="s">
        <v>16</v>
      </c>
      <c r="C441" s="2">
        <v>2022</v>
      </c>
      <c r="D441" t="s">
        <v>14</v>
      </c>
      <c r="E441" s="2">
        <v>0.68466000000000005</v>
      </c>
      <c r="F441" s="2">
        <v>0.67073000000000005</v>
      </c>
      <c r="G441" s="2">
        <v>0</v>
      </c>
      <c r="H441" s="2">
        <v>0</v>
      </c>
      <c r="I441" s="2">
        <v>0.67073000000000005</v>
      </c>
      <c r="J441" s="2">
        <v>0</v>
      </c>
      <c r="K441" s="2">
        <v>0</v>
      </c>
      <c r="L441" s="2">
        <v>0.67279000000000011</v>
      </c>
      <c r="M441" s="2">
        <v>1.187E-2</v>
      </c>
      <c r="N441" s="2">
        <v>1.187E-2</v>
      </c>
      <c r="O441" s="3">
        <f t="shared" si="24"/>
        <v>0.31533999999999995</v>
      </c>
      <c r="P441" s="5">
        <f t="shared" si="22"/>
        <v>3.2297362553319588E-2</v>
      </c>
      <c r="Q441" s="5">
        <f t="shared" si="23"/>
        <v>3.1599999999999961E-2</v>
      </c>
    </row>
    <row r="442" spans="1:17" x14ac:dyDescent="0.35">
      <c r="A442" s="2">
        <v>84</v>
      </c>
      <c r="B442" t="s">
        <v>16</v>
      </c>
      <c r="C442" s="2">
        <v>2022</v>
      </c>
      <c r="D442" t="s">
        <v>14</v>
      </c>
      <c r="E442" s="2">
        <v>0.64828000000000008</v>
      </c>
      <c r="F442" s="2">
        <v>0.63647000000000009</v>
      </c>
      <c r="G442" s="2">
        <v>0</v>
      </c>
      <c r="H442" s="2">
        <v>0</v>
      </c>
      <c r="I442" s="2">
        <v>0.63647000000000009</v>
      </c>
      <c r="J442" s="2">
        <v>0</v>
      </c>
      <c r="K442" s="2">
        <v>0</v>
      </c>
      <c r="L442" s="2">
        <v>0.63831000000000004</v>
      </c>
      <c r="M442" s="2">
        <v>9.9700000000000014E-3</v>
      </c>
      <c r="N442" s="2">
        <v>9.9700000000000014E-3</v>
      </c>
      <c r="O442" s="3">
        <f t="shared" si="24"/>
        <v>0.35171999999999992</v>
      </c>
      <c r="P442" s="5">
        <f t="shared" si="22"/>
        <v>2.0937734196066024E-2</v>
      </c>
      <c r="Q442" s="5">
        <f t="shared" si="23"/>
        <v>3.6379999999999968E-2</v>
      </c>
    </row>
    <row r="443" spans="1:17" x14ac:dyDescent="0.35">
      <c r="A443" s="2">
        <v>85</v>
      </c>
      <c r="B443" t="s">
        <v>16</v>
      </c>
      <c r="C443" s="2">
        <v>2022</v>
      </c>
      <c r="D443" t="s">
        <v>14</v>
      </c>
      <c r="E443" s="2">
        <v>0.60910000000000009</v>
      </c>
      <c r="F443" s="2">
        <v>0.59861000000000009</v>
      </c>
      <c r="G443" s="2">
        <v>0</v>
      </c>
      <c r="H443" s="2">
        <v>0</v>
      </c>
      <c r="I443" s="2">
        <v>0.59861000000000009</v>
      </c>
      <c r="J443" s="2">
        <v>0</v>
      </c>
      <c r="K443" s="2">
        <v>0</v>
      </c>
      <c r="L443" s="2">
        <v>0.6000700000000001</v>
      </c>
      <c r="M443" s="2">
        <v>9.0300000000000016E-3</v>
      </c>
      <c r="N443" s="2">
        <v>9.0300000000000016E-3</v>
      </c>
      <c r="O443" s="3">
        <f t="shared" si="24"/>
        <v>0.39089999999999991</v>
      </c>
      <c r="P443" s="5">
        <f t="shared" si="22"/>
        <v>1.2753173898823817E-2</v>
      </c>
      <c r="Q443" s="5">
        <f t="shared" si="23"/>
        <v>3.9179999999999993E-2</v>
      </c>
    </row>
    <row r="444" spans="1:17" x14ac:dyDescent="0.35">
      <c r="A444" s="2">
        <v>86</v>
      </c>
      <c r="B444" t="s">
        <v>16</v>
      </c>
      <c r="C444" s="2">
        <v>2022</v>
      </c>
      <c r="D444" t="s">
        <v>14</v>
      </c>
      <c r="E444" s="2">
        <v>0.5666500000000001</v>
      </c>
      <c r="F444" s="2">
        <v>0.55840000000000001</v>
      </c>
      <c r="G444" s="2">
        <v>0</v>
      </c>
      <c r="H444" s="2">
        <v>0</v>
      </c>
      <c r="I444" s="2">
        <v>0.55840000000000001</v>
      </c>
      <c r="J444" s="2">
        <v>0</v>
      </c>
      <c r="K444" s="2">
        <v>0</v>
      </c>
      <c r="L444" s="2">
        <v>0.55932000000000004</v>
      </c>
      <c r="M444" s="2">
        <v>7.3300000000000006E-3</v>
      </c>
      <c r="N444" s="2">
        <v>7.3300000000000006E-3</v>
      </c>
      <c r="O444" s="3">
        <f t="shared" si="24"/>
        <v>0.4333499999999999</v>
      </c>
      <c r="P444" s="5">
        <f t="shared" si="22"/>
        <v>7.2265859897685169E-3</v>
      </c>
      <c r="Q444" s="5">
        <f t="shared" si="23"/>
        <v>4.2449999999999988E-2</v>
      </c>
    </row>
    <row r="445" spans="1:17" x14ac:dyDescent="0.35">
      <c r="A445" s="2">
        <v>87</v>
      </c>
      <c r="B445" t="s">
        <v>16</v>
      </c>
      <c r="C445" s="2">
        <v>2022</v>
      </c>
      <c r="D445" t="s">
        <v>14</v>
      </c>
      <c r="E445" s="2">
        <v>0.52137</v>
      </c>
      <c r="F445" s="2">
        <v>0.51502000000000003</v>
      </c>
      <c r="G445" s="2">
        <v>0</v>
      </c>
      <c r="H445" s="2">
        <v>0</v>
      </c>
      <c r="I445" s="2">
        <v>0.51502000000000003</v>
      </c>
      <c r="J445" s="2">
        <v>0</v>
      </c>
      <c r="K445" s="2">
        <v>0</v>
      </c>
      <c r="L445" s="2">
        <v>0.51572000000000007</v>
      </c>
      <c r="M445" s="2">
        <v>5.6500000000000005E-3</v>
      </c>
      <c r="N445" s="2">
        <v>5.6500000000000005E-3</v>
      </c>
      <c r="O445" s="3">
        <f t="shared" si="24"/>
        <v>0.47863</v>
      </c>
      <c r="P445" s="5">
        <f t="shared" si="22"/>
        <v>3.7677251374856119E-3</v>
      </c>
      <c r="Q445" s="5">
        <f t="shared" si="23"/>
        <v>4.5280000000000098E-2</v>
      </c>
    </row>
    <row r="446" spans="1:17" x14ac:dyDescent="0.35">
      <c r="A446" s="2">
        <v>88</v>
      </c>
      <c r="B446" t="s">
        <v>16</v>
      </c>
      <c r="C446" s="2">
        <v>2022</v>
      </c>
      <c r="D446" t="s">
        <v>14</v>
      </c>
      <c r="E446" s="2">
        <v>0.46991000000000005</v>
      </c>
      <c r="F446" s="2">
        <v>0.46389000000000002</v>
      </c>
      <c r="G446" s="2">
        <v>0</v>
      </c>
      <c r="H446" s="2">
        <v>0</v>
      </c>
      <c r="I446" s="2">
        <v>0.46389000000000002</v>
      </c>
      <c r="J446" s="2">
        <v>0</v>
      </c>
      <c r="K446" s="2">
        <v>0</v>
      </c>
      <c r="L446" s="2">
        <v>0.46540000000000004</v>
      </c>
      <c r="M446" s="2">
        <v>4.5100000000000001E-3</v>
      </c>
      <c r="N446" s="2">
        <v>4.5100000000000001E-3</v>
      </c>
      <c r="O446" s="3">
        <f t="shared" si="24"/>
        <v>0.53008999999999995</v>
      </c>
      <c r="P446" s="5">
        <f t="shared" si="22"/>
        <v>1.7704917193558641E-3</v>
      </c>
      <c r="Q446" s="5">
        <f t="shared" si="23"/>
        <v>5.145999999999995E-2</v>
      </c>
    </row>
    <row r="447" spans="1:17" x14ac:dyDescent="0.35">
      <c r="A447" s="2">
        <v>89</v>
      </c>
      <c r="B447" t="s">
        <v>16</v>
      </c>
      <c r="C447" s="2">
        <v>2022</v>
      </c>
      <c r="D447" t="s">
        <v>14</v>
      </c>
      <c r="E447" s="2">
        <v>0.41558000000000006</v>
      </c>
      <c r="F447" s="2">
        <v>0.41273000000000004</v>
      </c>
      <c r="G447" s="2">
        <v>0</v>
      </c>
      <c r="H447" s="2">
        <v>0</v>
      </c>
      <c r="I447" s="2">
        <v>0.41273000000000004</v>
      </c>
      <c r="J447" s="2">
        <v>0</v>
      </c>
      <c r="K447" s="2">
        <v>0</v>
      </c>
      <c r="L447" s="2">
        <v>0.41273000000000004</v>
      </c>
      <c r="M447" s="2">
        <v>2.8500000000000001E-3</v>
      </c>
      <c r="N447" s="2">
        <v>2.8500000000000001E-3</v>
      </c>
      <c r="O447" s="3">
        <f t="shared" si="24"/>
        <v>0.58441999999999994</v>
      </c>
      <c r="P447" s="5">
        <f t="shared" si="22"/>
        <v>7.3578094872991007E-4</v>
      </c>
      <c r="Q447" s="5">
        <f t="shared" si="23"/>
        <v>5.4329999999999989E-2</v>
      </c>
    </row>
    <row r="448" spans="1:17" x14ac:dyDescent="0.35">
      <c r="A448" s="2">
        <v>90</v>
      </c>
      <c r="B448" t="s">
        <v>16</v>
      </c>
      <c r="C448" s="2">
        <v>2022</v>
      </c>
      <c r="D448" t="s">
        <v>14</v>
      </c>
      <c r="E448" s="2">
        <v>0.36402000000000001</v>
      </c>
      <c r="F448" s="2">
        <v>0.36068000000000006</v>
      </c>
      <c r="G448" s="2">
        <v>0</v>
      </c>
      <c r="H448" s="2">
        <v>0</v>
      </c>
      <c r="I448" s="2">
        <v>0.36068000000000006</v>
      </c>
      <c r="J448" s="2">
        <v>0</v>
      </c>
      <c r="K448" s="2">
        <v>0</v>
      </c>
      <c r="L448" s="2">
        <v>0.36068000000000006</v>
      </c>
      <c r="M448" s="2">
        <v>3.3400000000000001E-3</v>
      </c>
      <c r="N448" s="2">
        <v>3.3400000000000001E-3</v>
      </c>
      <c r="O448" s="3">
        <f t="shared" si="24"/>
        <v>0.63597999999999999</v>
      </c>
      <c r="P448" s="5">
        <f t="shared" si="22"/>
        <v>2.6783898095666188E-4</v>
      </c>
      <c r="Q448" s="5">
        <f t="shared" si="23"/>
        <v>5.156000000000005E-2</v>
      </c>
    </row>
    <row r="449" spans="1:17" x14ac:dyDescent="0.35">
      <c r="A449" s="2">
        <v>91</v>
      </c>
      <c r="B449" t="s">
        <v>16</v>
      </c>
      <c r="C449" s="2">
        <v>2022</v>
      </c>
      <c r="D449" t="s">
        <v>14</v>
      </c>
      <c r="E449" s="2">
        <v>0.31158000000000002</v>
      </c>
      <c r="F449" s="2">
        <v>0.30980000000000002</v>
      </c>
      <c r="G449" s="2">
        <v>0</v>
      </c>
      <c r="H449" s="2">
        <v>0</v>
      </c>
      <c r="I449" s="2">
        <v>0.30980000000000002</v>
      </c>
      <c r="J449" s="2">
        <v>0</v>
      </c>
      <c r="K449" s="2">
        <v>0</v>
      </c>
      <c r="L449" s="2">
        <v>0.31025000000000003</v>
      </c>
      <c r="M449" s="2">
        <v>1.33E-3</v>
      </c>
      <c r="N449" s="2">
        <v>1.33E-3</v>
      </c>
      <c r="O449" s="3">
        <f t="shared" si="24"/>
        <v>0.68842000000000003</v>
      </c>
      <c r="P449" s="5">
        <f t="shared" si="22"/>
        <v>8.3453269686476712E-5</v>
      </c>
      <c r="Q449" s="5">
        <f t="shared" si="23"/>
        <v>5.2440000000000042E-2</v>
      </c>
    </row>
    <row r="450" spans="1:17" x14ac:dyDescent="0.35">
      <c r="A450" s="2">
        <v>92</v>
      </c>
      <c r="B450" t="s">
        <v>16</v>
      </c>
      <c r="C450" s="2">
        <v>2022</v>
      </c>
      <c r="D450" t="s">
        <v>14</v>
      </c>
      <c r="E450" s="2">
        <v>0.25934000000000001</v>
      </c>
      <c r="F450" s="2">
        <v>0.25802000000000003</v>
      </c>
      <c r="G450" s="2">
        <v>0</v>
      </c>
      <c r="H450" s="2">
        <v>0</v>
      </c>
      <c r="I450" s="2">
        <v>0.25802000000000003</v>
      </c>
      <c r="J450" s="2">
        <v>0</v>
      </c>
      <c r="K450" s="2">
        <v>0</v>
      </c>
      <c r="L450" s="2">
        <v>0.25802000000000003</v>
      </c>
      <c r="M450" s="2">
        <v>1.3100000000000002E-3</v>
      </c>
      <c r="N450" s="2">
        <v>1.3100000000000002E-3</v>
      </c>
      <c r="O450" s="3">
        <f t="shared" si="24"/>
        <v>0.74065999999999999</v>
      </c>
      <c r="P450" s="5">
        <f t="shared" si="22"/>
        <v>2.1642770960490873E-5</v>
      </c>
      <c r="Q450" s="5">
        <f t="shared" si="23"/>
        <v>5.2239999999999953E-2</v>
      </c>
    </row>
    <row r="451" spans="1:17" x14ac:dyDescent="0.35">
      <c r="A451" s="2">
        <v>93</v>
      </c>
      <c r="B451" t="s">
        <v>16</v>
      </c>
      <c r="C451" s="2">
        <v>2022</v>
      </c>
      <c r="D451" t="s">
        <v>14</v>
      </c>
      <c r="E451" s="2">
        <v>0.20976000000000003</v>
      </c>
      <c r="F451" s="2">
        <v>0.20774000000000001</v>
      </c>
      <c r="G451" s="2">
        <v>0</v>
      </c>
      <c r="H451" s="2">
        <v>0</v>
      </c>
      <c r="I451" s="2">
        <v>0.20774000000000001</v>
      </c>
      <c r="J451" s="2">
        <v>0</v>
      </c>
      <c r="K451" s="2">
        <v>0</v>
      </c>
      <c r="L451" s="2">
        <v>0.20774000000000001</v>
      </c>
      <c r="M451" s="2">
        <v>2.0200000000000001E-3</v>
      </c>
      <c r="N451" s="2">
        <v>2.0200000000000001E-3</v>
      </c>
      <c r="O451" s="3">
        <f t="shared" si="24"/>
        <v>0.79023999999999994</v>
      </c>
      <c r="P451" s="5">
        <f t="shared" ref="P451:P514" si="25">IF(A451=40,1-O451,P450*E451)</f>
        <v>4.5397876366725659E-6</v>
      </c>
      <c r="Q451" s="5">
        <f t="shared" ref="Q451:Q514" si="26">IF(A451=40,O451,O451-O450)</f>
        <v>4.9579999999999957E-2</v>
      </c>
    </row>
    <row r="452" spans="1:17" x14ac:dyDescent="0.35">
      <c r="A452" s="2">
        <v>94</v>
      </c>
      <c r="B452" t="s">
        <v>16</v>
      </c>
      <c r="C452" s="2">
        <v>2022</v>
      </c>
      <c r="D452" t="s">
        <v>14</v>
      </c>
      <c r="E452" s="2">
        <v>0.16849</v>
      </c>
      <c r="F452" s="2">
        <v>0.16800000000000001</v>
      </c>
      <c r="G452" s="2">
        <v>0</v>
      </c>
      <c r="H452" s="2">
        <v>0</v>
      </c>
      <c r="I452" s="2">
        <v>0.16800000000000001</v>
      </c>
      <c r="J452" s="2">
        <v>0</v>
      </c>
      <c r="K452" s="2">
        <v>0</v>
      </c>
      <c r="L452" s="2">
        <v>0.16800000000000001</v>
      </c>
      <c r="M452" s="2">
        <v>4.8000000000000007E-4</v>
      </c>
      <c r="N452" s="2">
        <v>4.8000000000000007E-4</v>
      </c>
      <c r="O452" s="3">
        <f t="shared" si="24"/>
        <v>0.83150999999999997</v>
      </c>
      <c r="P452" s="5">
        <f t="shared" si="25"/>
        <v>7.6490881890296061E-7</v>
      </c>
      <c r="Q452" s="5">
        <f t="shared" si="26"/>
        <v>4.1270000000000029E-2</v>
      </c>
    </row>
    <row r="453" spans="1:17" x14ac:dyDescent="0.35">
      <c r="A453" s="2">
        <v>95</v>
      </c>
      <c r="B453" t="s">
        <v>16</v>
      </c>
      <c r="C453" s="2">
        <v>2022</v>
      </c>
      <c r="D453" t="s">
        <v>14</v>
      </c>
      <c r="E453" s="2">
        <v>0.13147</v>
      </c>
      <c r="F453" s="2">
        <v>0.13040000000000002</v>
      </c>
      <c r="G453" s="2">
        <v>0</v>
      </c>
      <c r="H453" s="2">
        <v>0</v>
      </c>
      <c r="I453" s="2">
        <v>0.13040000000000002</v>
      </c>
      <c r="J453" s="2">
        <v>0</v>
      </c>
      <c r="K453" s="2">
        <v>0</v>
      </c>
      <c r="L453" s="2">
        <v>0.13040000000000002</v>
      </c>
      <c r="M453" s="2">
        <v>1.07E-3</v>
      </c>
      <c r="N453" s="2">
        <v>1.07E-3</v>
      </c>
      <c r="O453" s="3">
        <f t="shared" si="24"/>
        <v>0.86853000000000002</v>
      </c>
      <c r="P453" s="5">
        <f t="shared" si="25"/>
        <v>1.0056256242117223E-7</v>
      </c>
      <c r="Q453" s="5">
        <f t="shared" si="26"/>
        <v>3.7020000000000053E-2</v>
      </c>
    </row>
    <row r="454" spans="1:17" x14ac:dyDescent="0.35">
      <c r="A454" s="2">
        <v>96</v>
      </c>
      <c r="B454" t="s">
        <v>16</v>
      </c>
      <c r="C454" s="2">
        <v>2022</v>
      </c>
      <c r="D454" t="s">
        <v>14</v>
      </c>
      <c r="E454" s="2">
        <v>9.784000000000001E-2</v>
      </c>
      <c r="F454" s="2">
        <v>9.5740000000000006E-2</v>
      </c>
      <c r="G454" s="2">
        <v>0</v>
      </c>
      <c r="H454" s="2">
        <v>0</v>
      </c>
      <c r="I454" s="2">
        <v>9.5740000000000006E-2</v>
      </c>
      <c r="J454" s="2">
        <v>0</v>
      </c>
      <c r="K454" s="2">
        <v>0</v>
      </c>
      <c r="L454" s="2">
        <v>9.5740000000000006E-2</v>
      </c>
      <c r="M454" s="2">
        <v>2.1000000000000003E-3</v>
      </c>
      <c r="N454" s="2">
        <v>2.1000000000000003E-3</v>
      </c>
      <c r="O454" s="3">
        <f t="shared" si="24"/>
        <v>0.90215999999999996</v>
      </c>
      <c r="P454" s="5">
        <f t="shared" si="25"/>
        <v>9.8390411072874921E-9</v>
      </c>
      <c r="Q454" s="5">
        <f t="shared" si="26"/>
        <v>3.3629999999999938E-2</v>
      </c>
    </row>
    <row r="455" spans="1:17" x14ac:dyDescent="0.35">
      <c r="A455" s="2">
        <v>97</v>
      </c>
      <c r="B455" t="s">
        <v>16</v>
      </c>
      <c r="C455" s="2">
        <v>2022</v>
      </c>
      <c r="D455" t="s">
        <v>14</v>
      </c>
      <c r="E455" s="2">
        <v>7.0040000000000005E-2</v>
      </c>
      <c r="F455" s="2">
        <v>6.9540000000000005E-2</v>
      </c>
      <c r="G455" s="2">
        <v>0</v>
      </c>
      <c r="H455" s="2">
        <v>0</v>
      </c>
      <c r="I455" s="2">
        <v>6.9540000000000005E-2</v>
      </c>
      <c r="J455" s="2">
        <v>0</v>
      </c>
      <c r="K455" s="2">
        <v>0</v>
      </c>
      <c r="L455" s="2">
        <v>6.9540000000000005E-2</v>
      </c>
      <c r="M455" s="2">
        <v>5.0000000000000001E-4</v>
      </c>
      <c r="N455" s="2">
        <v>5.0000000000000001E-4</v>
      </c>
      <c r="O455" s="3">
        <f t="shared" si="24"/>
        <v>0.92996000000000001</v>
      </c>
      <c r="P455" s="5">
        <f t="shared" si="25"/>
        <v>6.89126439154416E-10</v>
      </c>
      <c r="Q455" s="5">
        <f t="shared" si="26"/>
        <v>2.7800000000000047E-2</v>
      </c>
    </row>
    <row r="456" spans="1:17" x14ac:dyDescent="0.35">
      <c r="A456" s="2">
        <v>98</v>
      </c>
      <c r="B456" t="s">
        <v>16</v>
      </c>
      <c r="C456" s="2">
        <v>2022</v>
      </c>
      <c r="D456" t="s">
        <v>14</v>
      </c>
      <c r="E456" s="2">
        <v>4.6900000000000004E-2</v>
      </c>
      <c r="F456" s="2">
        <v>4.648E-2</v>
      </c>
      <c r="G456" s="2">
        <v>0</v>
      </c>
      <c r="H456" s="2">
        <v>0</v>
      </c>
      <c r="I456" s="2">
        <v>4.648E-2</v>
      </c>
      <c r="J456" s="2">
        <v>0</v>
      </c>
      <c r="K456" s="2">
        <v>0</v>
      </c>
      <c r="L456" s="2">
        <v>4.648E-2</v>
      </c>
      <c r="M456" s="2">
        <v>4.2000000000000002E-4</v>
      </c>
      <c r="N456" s="2">
        <v>4.2000000000000002E-4</v>
      </c>
      <c r="O456" s="3">
        <f t="shared" si="24"/>
        <v>0.95309999999999995</v>
      </c>
      <c r="P456" s="5">
        <f t="shared" si="25"/>
        <v>3.2320029996342113E-11</v>
      </c>
      <c r="Q456" s="5">
        <f t="shared" si="26"/>
        <v>2.3139999999999938E-2</v>
      </c>
    </row>
    <row r="457" spans="1:17" x14ac:dyDescent="0.35">
      <c r="A457" s="2">
        <v>99</v>
      </c>
      <c r="B457" t="s">
        <v>16</v>
      </c>
      <c r="C457" s="2">
        <v>2022</v>
      </c>
      <c r="D457" t="s">
        <v>14</v>
      </c>
      <c r="E457" s="2">
        <v>2.9150000000000002E-2</v>
      </c>
      <c r="F457" s="2">
        <v>2.8640000000000002E-2</v>
      </c>
      <c r="G457" s="2">
        <v>0</v>
      </c>
      <c r="H457" s="2">
        <v>0</v>
      </c>
      <c r="I457" s="2">
        <v>2.8640000000000002E-2</v>
      </c>
      <c r="J457" s="2">
        <v>0</v>
      </c>
      <c r="K457" s="2">
        <v>0</v>
      </c>
      <c r="L457" s="2">
        <v>2.8640000000000002E-2</v>
      </c>
      <c r="M457" s="2">
        <v>5.1000000000000004E-4</v>
      </c>
      <c r="N457" s="2">
        <v>5.1000000000000004E-4</v>
      </c>
      <c r="O457" s="3">
        <f t="shared" si="24"/>
        <v>0.97084999999999999</v>
      </c>
      <c r="P457" s="5">
        <f t="shared" si="25"/>
        <v>9.4212887439337258E-13</v>
      </c>
      <c r="Q457" s="5">
        <f t="shared" si="26"/>
        <v>1.7750000000000044E-2</v>
      </c>
    </row>
    <row r="458" spans="1:17" x14ac:dyDescent="0.35">
      <c r="A458" s="2">
        <v>100</v>
      </c>
      <c r="B458" t="s">
        <v>16</v>
      </c>
      <c r="C458" s="2">
        <v>2022</v>
      </c>
      <c r="D458" t="s">
        <v>14</v>
      </c>
      <c r="E458" s="2">
        <v>1.797E-2</v>
      </c>
      <c r="F458" s="2">
        <v>1.797E-2</v>
      </c>
      <c r="G458" s="2">
        <v>0</v>
      </c>
      <c r="H458" s="2">
        <v>0</v>
      </c>
      <c r="I458" s="2">
        <v>1.797E-2</v>
      </c>
      <c r="J458" s="2">
        <v>0</v>
      </c>
      <c r="K458" s="2">
        <v>0</v>
      </c>
      <c r="L458" s="2">
        <v>1.797E-2</v>
      </c>
      <c r="M458" s="2">
        <v>0</v>
      </c>
      <c r="N458" s="2">
        <v>0</v>
      </c>
      <c r="O458" s="3">
        <f t="shared" si="24"/>
        <v>0.98202999999999996</v>
      </c>
      <c r="P458" s="5">
        <f t="shared" si="25"/>
        <v>1.6930055872848906E-14</v>
      </c>
      <c r="Q458" s="5">
        <f t="shared" si="26"/>
        <v>1.1179999999999968E-2</v>
      </c>
    </row>
    <row r="459" spans="1:17" x14ac:dyDescent="0.35">
      <c r="A459" s="2">
        <v>101</v>
      </c>
      <c r="B459" t="s">
        <v>16</v>
      </c>
      <c r="C459" s="2">
        <v>2022</v>
      </c>
      <c r="D459" t="s">
        <v>14</v>
      </c>
      <c r="E459" s="2">
        <v>1.2460000000000001E-2</v>
      </c>
      <c r="F459" s="2">
        <v>1.2460000000000001E-2</v>
      </c>
      <c r="G459" s="2">
        <v>0</v>
      </c>
      <c r="H459" s="2">
        <v>0</v>
      </c>
      <c r="I459" s="2">
        <v>1.2460000000000001E-2</v>
      </c>
      <c r="J459" s="2">
        <v>0</v>
      </c>
      <c r="K459" s="2">
        <v>0</v>
      </c>
      <c r="L459" s="2">
        <v>1.2460000000000001E-2</v>
      </c>
      <c r="M459" s="2">
        <v>0</v>
      </c>
      <c r="N459" s="2">
        <v>0</v>
      </c>
      <c r="O459" s="3">
        <f t="shared" si="24"/>
        <v>0.98753999999999997</v>
      </c>
      <c r="P459" s="5">
        <f t="shared" si="25"/>
        <v>2.1094849617569737E-16</v>
      </c>
      <c r="Q459" s="5">
        <f t="shared" si="26"/>
        <v>5.5100000000000149E-3</v>
      </c>
    </row>
    <row r="460" spans="1:17" x14ac:dyDescent="0.35">
      <c r="A460" s="2">
        <v>102</v>
      </c>
      <c r="B460" t="s">
        <v>16</v>
      </c>
      <c r="C460" s="2">
        <v>2022</v>
      </c>
      <c r="D460" t="s">
        <v>14</v>
      </c>
      <c r="E460" s="2">
        <v>7.2800000000000009E-3</v>
      </c>
      <c r="F460" s="2">
        <v>7.1100000000000009E-3</v>
      </c>
      <c r="G460" s="2">
        <v>0</v>
      </c>
      <c r="H460" s="2">
        <v>0</v>
      </c>
      <c r="I460" s="2">
        <v>7.1100000000000009E-3</v>
      </c>
      <c r="J460" s="2">
        <v>0</v>
      </c>
      <c r="K460" s="2">
        <v>0</v>
      </c>
      <c r="L460" s="2">
        <v>7.2400000000000008E-3</v>
      </c>
      <c r="M460" s="2">
        <v>4.0000000000000003E-5</v>
      </c>
      <c r="N460" s="2">
        <v>4.0000000000000003E-5</v>
      </c>
      <c r="O460" s="3">
        <f t="shared" si="24"/>
        <v>0.99272000000000005</v>
      </c>
      <c r="P460" s="5">
        <f t="shared" si="25"/>
        <v>1.535705052159077E-18</v>
      </c>
      <c r="Q460" s="5">
        <f t="shared" si="26"/>
        <v>5.1800000000000734E-3</v>
      </c>
    </row>
    <row r="461" spans="1:17" x14ac:dyDescent="0.35">
      <c r="A461" s="2">
        <v>103</v>
      </c>
      <c r="B461" t="s">
        <v>16</v>
      </c>
      <c r="C461" s="2">
        <v>2022</v>
      </c>
      <c r="D461" t="s">
        <v>14</v>
      </c>
      <c r="E461" s="2">
        <v>3.8500000000000001E-3</v>
      </c>
      <c r="F461" s="2">
        <v>3.8000000000000004E-3</v>
      </c>
      <c r="G461" s="2">
        <v>0</v>
      </c>
      <c r="H461" s="2">
        <v>0</v>
      </c>
      <c r="I461" s="2">
        <v>3.8000000000000004E-3</v>
      </c>
      <c r="J461" s="2">
        <v>0</v>
      </c>
      <c r="K461" s="2">
        <v>0</v>
      </c>
      <c r="L461" s="2">
        <v>3.8000000000000004E-3</v>
      </c>
      <c r="M461" s="2">
        <v>5.0000000000000002E-5</v>
      </c>
      <c r="N461" s="2">
        <v>5.0000000000000002E-5</v>
      </c>
      <c r="O461" s="3">
        <f t="shared" si="24"/>
        <v>0.99614999999999998</v>
      </c>
      <c r="P461" s="5">
        <f t="shared" si="25"/>
        <v>5.9124644508124468E-21</v>
      </c>
      <c r="Q461" s="5">
        <f t="shared" si="26"/>
        <v>3.4299999999999331E-3</v>
      </c>
    </row>
    <row r="462" spans="1:17" x14ac:dyDescent="0.35">
      <c r="A462" s="2">
        <v>104</v>
      </c>
      <c r="B462" t="s">
        <v>16</v>
      </c>
      <c r="C462" s="2">
        <v>2022</v>
      </c>
      <c r="D462" t="s">
        <v>14</v>
      </c>
      <c r="E462" s="2">
        <v>1.9400000000000001E-3</v>
      </c>
      <c r="F462" s="2">
        <v>1.9400000000000001E-3</v>
      </c>
      <c r="G462" s="2">
        <v>0</v>
      </c>
      <c r="H462" s="2">
        <v>0</v>
      </c>
      <c r="I462" s="2">
        <v>1.9400000000000001E-3</v>
      </c>
      <c r="J462" s="2">
        <v>0</v>
      </c>
      <c r="K462" s="2">
        <v>0</v>
      </c>
      <c r="L462" s="2">
        <v>1.9400000000000001E-3</v>
      </c>
      <c r="M462" s="2">
        <v>0</v>
      </c>
      <c r="N462" s="2">
        <v>0</v>
      </c>
      <c r="O462" s="3">
        <f t="shared" si="24"/>
        <v>0.99805999999999995</v>
      </c>
      <c r="P462" s="5">
        <f t="shared" si="25"/>
        <v>1.1470181034576147E-23</v>
      </c>
      <c r="Q462" s="5">
        <f t="shared" si="26"/>
        <v>1.9099999999999673E-3</v>
      </c>
    </row>
    <row r="463" spans="1:17" x14ac:dyDescent="0.35">
      <c r="A463" s="2">
        <v>105</v>
      </c>
      <c r="B463" t="s">
        <v>16</v>
      </c>
      <c r="C463" s="2">
        <v>2022</v>
      </c>
      <c r="D463" t="s">
        <v>14</v>
      </c>
      <c r="E463" s="2">
        <v>0</v>
      </c>
      <c r="F463" s="2">
        <v>0</v>
      </c>
      <c r="G463" s="2">
        <v>0</v>
      </c>
      <c r="H463" s="2">
        <v>0</v>
      </c>
      <c r="I463" s="2">
        <v>0</v>
      </c>
      <c r="J463" s="2">
        <v>0</v>
      </c>
      <c r="K463" s="2">
        <v>0</v>
      </c>
      <c r="L463" s="2">
        <v>0</v>
      </c>
      <c r="M463" s="2">
        <v>0</v>
      </c>
      <c r="N463" s="2">
        <v>0</v>
      </c>
      <c r="O463" s="3">
        <f t="shared" si="24"/>
        <v>1</v>
      </c>
      <c r="P463" s="5">
        <f t="shared" si="25"/>
        <v>0</v>
      </c>
      <c r="Q463" s="5">
        <f t="shared" si="26"/>
        <v>1.9400000000000528E-3</v>
      </c>
    </row>
    <row r="464" spans="1:17" x14ac:dyDescent="0.35">
      <c r="A464" s="2">
        <v>40</v>
      </c>
      <c r="B464" t="s">
        <v>16</v>
      </c>
      <c r="C464" s="2">
        <v>2022</v>
      </c>
      <c r="D464" t="s">
        <v>15</v>
      </c>
      <c r="E464" s="2">
        <v>0.9999300000000001</v>
      </c>
      <c r="F464" s="2">
        <v>0</v>
      </c>
      <c r="G464" s="2">
        <v>3.0400000000000002E-3</v>
      </c>
      <c r="H464" s="2">
        <v>0</v>
      </c>
      <c r="I464" s="2">
        <v>3.0400000000000002E-3</v>
      </c>
      <c r="J464" s="2">
        <v>0</v>
      </c>
      <c r="K464" s="2">
        <v>0</v>
      </c>
      <c r="L464" s="2">
        <v>9.6210000000000004E-2</v>
      </c>
      <c r="M464" s="2">
        <v>0.90372000000000008</v>
      </c>
      <c r="N464" s="2">
        <v>0.87699000000000005</v>
      </c>
      <c r="O464" s="3">
        <f t="shared" si="24"/>
        <v>6.9999999999903473E-5</v>
      </c>
      <c r="P464" s="5">
        <f t="shared" si="25"/>
        <v>0.9999300000000001</v>
      </c>
      <c r="Q464" s="5">
        <f t="shared" si="26"/>
        <v>6.9999999999903473E-5</v>
      </c>
    </row>
    <row r="465" spans="1:17" x14ac:dyDescent="0.35">
      <c r="A465" s="2">
        <v>41</v>
      </c>
      <c r="B465" t="s">
        <v>16</v>
      </c>
      <c r="C465" s="2">
        <v>2022</v>
      </c>
      <c r="D465" t="s">
        <v>15</v>
      </c>
      <c r="E465" s="2">
        <v>0.99976000000000009</v>
      </c>
      <c r="F465" s="2">
        <v>0</v>
      </c>
      <c r="G465" s="2">
        <v>3.2900000000000004E-3</v>
      </c>
      <c r="H465" s="2">
        <v>0</v>
      </c>
      <c r="I465" s="2">
        <v>3.2900000000000004E-3</v>
      </c>
      <c r="J465" s="2">
        <v>0</v>
      </c>
      <c r="K465" s="2">
        <v>0</v>
      </c>
      <c r="L465" s="2">
        <v>9.5450000000000007E-2</v>
      </c>
      <c r="M465" s="2">
        <v>0.90431000000000006</v>
      </c>
      <c r="N465" s="2">
        <v>0.87660000000000005</v>
      </c>
      <c r="O465" s="3">
        <f t="shared" si="24"/>
        <v>2.3999999999990695E-4</v>
      </c>
      <c r="P465" s="5">
        <f t="shared" si="25"/>
        <v>0.99969001680000014</v>
      </c>
      <c r="Q465" s="5">
        <f t="shared" si="26"/>
        <v>1.7000000000000348E-4</v>
      </c>
    </row>
    <row r="466" spans="1:17" x14ac:dyDescent="0.35">
      <c r="A466" s="2">
        <v>42</v>
      </c>
      <c r="B466" t="s">
        <v>16</v>
      </c>
      <c r="C466" s="2">
        <v>2022</v>
      </c>
      <c r="D466" t="s">
        <v>15</v>
      </c>
      <c r="E466" s="2">
        <v>0.99941000000000013</v>
      </c>
      <c r="F466" s="2">
        <v>0</v>
      </c>
      <c r="G466" s="2">
        <v>2.9800000000000004E-3</v>
      </c>
      <c r="H466" s="2">
        <v>0</v>
      </c>
      <c r="I466" s="2">
        <v>2.9800000000000004E-3</v>
      </c>
      <c r="J466" s="2">
        <v>0</v>
      </c>
      <c r="K466" s="2">
        <v>0</v>
      </c>
      <c r="L466" s="2">
        <v>8.7230000000000002E-2</v>
      </c>
      <c r="M466" s="2">
        <v>0.91217000000000004</v>
      </c>
      <c r="N466" s="2">
        <v>0.89172000000000007</v>
      </c>
      <c r="O466" s="3">
        <f t="shared" si="24"/>
        <v>5.8999999999986841E-4</v>
      </c>
      <c r="P466" s="5">
        <f t="shared" si="25"/>
        <v>0.99910019969008823</v>
      </c>
      <c r="Q466" s="5">
        <f t="shared" si="26"/>
        <v>3.4999999999996145E-4</v>
      </c>
    </row>
    <row r="467" spans="1:17" x14ac:dyDescent="0.35">
      <c r="A467" s="2">
        <v>43</v>
      </c>
      <c r="B467" t="s">
        <v>16</v>
      </c>
      <c r="C467" s="2">
        <v>2022</v>
      </c>
      <c r="D467" t="s">
        <v>15</v>
      </c>
      <c r="E467" s="2">
        <v>0.99880000000000013</v>
      </c>
      <c r="F467" s="2">
        <v>0</v>
      </c>
      <c r="G467" s="2">
        <v>5.1000000000000004E-3</v>
      </c>
      <c r="H467" s="2">
        <v>0</v>
      </c>
      <c r="I467" s="2">
        <v>5.1000000000000004E-3</v>
      </c>
      <c r="J467" s="2">
        <v>0</v>
      </c>
      <c r="K467" s="2">
        <v>0</v>
      </c>
      <c r="L467" s="2">
        <v>8.8960000000000011E-2</v>
      </c>
      <c r="M467" s="2">
        <v>0.90984000000000009</v>
      </c>
      <c r="N467" s="2">
        <v>0.8885900000000001</v>
      </c>
      <c r="O467" s="3">
        <f t="shared" si="24"/>
        <v>1.1999999999998678E-3</v>
      </c>
      <c r="P467" s="5">
        <f t="shared" si="25"/>
        <v>0.99790127945046025</v>
      </c>
      <c r="Q467" s="5">
        <f t="shared" si="26"/>
        <v>6.0999999999999943E-4</v>
      </c>
    </row>
    <row r="468" spans="1:17" x14ac:dyDescent="0.35">
      <c r="A468" s="2">
        <v>44</v>
      </c>
      <c r="B468" t="s">
        <v>16</v>
      </c>
      <c r="C468" s="2">
        <v>2022</v>
      </c>
      <c r="D468" t="s">
        <v>15</v>
      </c>
      <c r="E468" s="2">
        <v>0.99803000000000008</v>
      </c>
      <c r="F468" s="2">
        <v>0</v>
      </c>
      <c r="G468" s="2">
        <v>4.8600000000000006E-3</v>
      </c>
      <c r="H468" s="2">
        <v>0</v>
      </c>
      <c r="I468" s="2">
        <v>4.8600000000000006E-3</v>
      </c>
      <c r="J468" s="2">
        <v>0</v>
      </c>
      <c r="K468" s="2">
        <v>0</v>
      </c>
      <c r="L468" s="2">
        <v>7.5070000000000012E-2</v>
      </c>
      <c r="M468" s="2">
        <v>0.92296000000000011</v>
      </c>
      <c r="N468" s="2">
        <v>0.90194000000000007</v>
      </c>
      <c r="O468" s="3">
        <f t="shared" si="24"/>
        <v>1.9699999999999163E-3</v>
      </c>
      <c r="P468" s="5">
        <f t="shared" si="25"/>
        <v>0.99593541392994289</v>
      </c>
      <c r="Q468" s="5">
        <f t="shared" si="26"/>
        <v>7.7000000000004842E-4</v>
      </c>
    </row>
    <row r="469" spans="1:17" x14ac:dyDescent="0.35">
      <c r="A469" s="2">
        <v>45</v>
      </c>
      <c r="B469" t="s">
        <v>16</v>
      </c>
      <c r="C469" s="2">
        <v>2022</v>
      </c>
      <c r="D469" t="s">
        <v>15</v>
      </c>
      <c r="E469" s="2">
        <v>0.99750000000000005</v>
      </c>
      <c r="F469" s="2">
        <v>0</v>
      </c>
      <c r="G469" s="2">
        <v>5.1600000000000005E-3</v>
      </c>
      <c r="H469" s="2">
        <v>0</v>
      </c>
      <c r="I469" s="2">
        <v>5.1600000000000005E-3</v>
      </c>
      <c r="J469" s="2">
        <v>0</v>
      </c>
      <c r="K469" s="2">
        <v>0</v>
      </c>
      <c r="L469" s="2">
        <v>7.6090000000000005E-2</v>
      </c>
      <c r="M469" s="2">
        <v>0.92142000000000013</v>
      </c>
      <c r="N469" s="2">
        <v>0.9021300000000001</v>
      </c>
      <c r="O469" s="3">
        <f t="shared" si="24"/>
        <v>2.4999999999999467E-3</v>
      </c>
      <c r="P469" s="5">
        <f t="shared" si="25"/>
        <v>0.99344557539511813</v>
      </c>
      <c r="Q469" s="5">
        <f t="shared" si="26"/>
        <v>5.3000000000003045E-4</v>
      </c>
    </row>
    <row r="470" spans="1:17" x14ac:dyDescent="0.35">
      <c r="A470" s="2">
        <v>46</v>
      </c>
      <c r="B470" t="s">
        <v>16</v>
      </c>
      <c r="C470" s="2">
        <v>2022</v>
      </c>
      <c r="D470" t="s">
        <v>15</v>
      </c>
      <c r="E470" s="2">
        <v>0.99716000000000005</v>
      </c>
      <c r="F470" s="2">
        <v>0</v>
      </c>
      <c r="G470" s="2">
        <v>8.1300000000000001E-3</v>
      </c>
      <c r="H470" s="2">
        <v>0</v>
      </c>
      <c r="I470" s="2">
        <v>8.1300000000000001E-3</v>
      </c>
      <c r="J470" s="2">
        <v>0</v>
      </c>
      <c r="K470" s="2">
        <v>0</v>
      </c>
      <c r="L470" s="2">
        <v>7.1300000000000002E-2</v>
      </c>
      <c r="M470" s="2">
        <v>0.92586000000000013</v>
      </c>
      <c r="N470" s="2">
        <v>0.90853000000000006</v>
      </c>
      <c r="O470" s="3">
        <f t="shared" si="24"/>
        <v>2.8399999999999537E-3</v>
      </c>
      <c r="P470" s="5">
        <f t="shared" si="25"/>
        <v>0.99062418996099599</v>
      </c>
      <c r="Q470" s="5">
        <f t="shared" si="26"/>
        <v>3.4000000000000696E-4</v>
      </c>
    </row>
    <row r="471" spans="1:17" x14ac:dyDescent="0.35">
      <c r="A471" s="2">
        <v>47</v>
      </c>
      <c r="B471" t="s">
        <v>16</v>
      </c>
      <c r="C471" s="2">
        <v>2022</v>
      </c>
      <c r="D471" t="s">
        <v>15</v>
      </c>
      <c r="E471" s="2">
        <v>0.99658000000000013</v>
      </c>
      <c r="F471" s="2">
        <v>0</v>
      </c>
      <c r="G471" s="2">
        <v>9.0600000000000003E-3</v>
      </c>
      <c r="H471" s="2">
        <v>0</v>
      </c>
      <c r="I471" s="2">
        <v>9.0600000000000003E-3</v>
      </c>
      <c r="J471" s="2">
        <v>0</v>
      </c>
      <c r="K471" s="2">
        <v>0</v>
      </c>
      <c r="L471" s="2">
        <v>6.9000000000000006E-2</v>
      </c>
      <c r="M471" s="2">
        <v>0.92759000000000003</v>
      </c>
      <c r="N471" s="2">
        <v>0.91128000000000009</v>
      </c>
      <c r="O471" s="3">
        <f t="shared" si="24"/>
        <v>3.4199999999998676E-3</v>
      </c>
      <c r="P471" s="5">
        <f t="shared" si="25"/>
        <v>0.98723625523132952</v>
      </c>
      <c r="Q471" s="5">
        <f t="shared" si="26"/>
        <v>5.7999999999991392E-4</v>
      </c>
    </row>
    <row r="472" spans="1:17" x14ac:dyDescent="0.35">
      <c r="A472" s="2">
        <v>48</v>
      </c>
      <c r="B472" t="s">
        <v>16</v>
      </c>
      <c r="C472" s="2">
        <v>2022</v>
      </c>
      <c r="D472" t="s">
        <v>15</v>
      </c>
      <c r="E472" s="2">
        <v>0.99572000000000005</v>
      </c>
      <c r="F472" s="2">
        <v>0</v>
      </c>
      <c r="G472" s="2">
        <v>8.6700000000000006E-3</v>
      </c>
      <c r="H472" s="2">
        <v>0</v>
      </c>
      <c r="I472" s="2">
        <v>8.6700000000000006E-3</v>
      </c>
      <c r="J472" s="2">
        <v>0</v>
      </c>
      <c r="K472" s="2">
        <v>0</v>
      </c>
      <c r="L472" s="2">
        <v>6.8900000000000003E-2</v>
      </c>
      <c r="M472" s="2">
        <v>0.92682000000000009</v>
      </c>
      <c r="N472" s="2">
        <v>0.90839000000000003</v>
      </c>
      <c r="O472" s="3">
        <f t="shared" si="24"/>
        <v>4.2799999999999505E-3</v>
      </c>
      <c r="P472" s="5">
        <f t="shared" si="25"/>
        <v>0.98301088405893944</v>
      </c>
      <c r="Q472" s="5">
        <f t="shared" si="26"/>
        <v>8.6000000000008292E-4</v>
      </c>
    </row>
    <row r="473" spans="1:17" x14ac:dyDescent="0.35">
      <c r="A473" s="2">
        <v>49</v>
      </c>
      <c r="B473" t="s">
        <v>16</v>
      </c>
      <c r="C473" s="2">
        <v>2022</v>
      </c>
      <c r="D473" t="s">
        <v>15</v>
      </c>
      <c r="E473" s="2">
        <v>0.99468000000000012</v>
      </c>
      <c r="F473" s="2">
        <v>0</v>
      </c>
      <c r="G473" s="2">
        <v>8.0000000000000002E-3</v>
      </c>
      <c r="H473" s="2">
        <v>0</v>
      </c>
      <c r="I473" s="2">
        <v>8.0000000000000002E-3</v>
      </c>
      <c r="J473" s="2">
        <v>0</v>
      </c>
      <c r="K473" s="2">
        <v>0</v>
      </c>
      <c r="L473" s="2">
        <v>7.7630000000000005E-2</v>
      </c>
      <c r="M473" s="2">
        <v>0.91705000000000003</v>
      </c>
      <c r="N473" s="2">
        <v>0.90122000000000002</v>
      </c>
      <c r="O473" s="3">
        <f t="shared" ref="O473:O529" si="27">1-E473</f>
        <v>5.3199999999998804E-3</v>
      </c>
      <c r="P473" s="5">
        <f t="shared" si="25"/>
        <v>0.97778126615574601</v>
      </c>
      <c r="Q473" s="5">
        <f t="shared" si="26"/>
        <v>1.0399999999999299E-3</v>
      </c>
    </row>
    <row r="474" spans="1:17" x14ac:dyDescent="0.35">
      <c r="A474" s="2">
        <v>50</v>
      </c>
      <c r="B474" t="s">
        <v>16</v>
      </c>
      <c r="C474" s="2">
        <v>2022</v>
      </c>
      <c r="D474" t="s">
        <v>15</v>
      </c>
      <c r="E474" s="2">
        <v>0.99353000000000014</v>
      </c>
      <c r="F474" s="2">
        <v>0</v>
      </c>
      <c r="G474" s="2">
        <v>8.7000000000000011E-3</v>
      </c>
      <c r="H474" s="2">
        <v>0</v>
      </c>
      <c r="I474" s="2">
        <v>8.7000000000000011E-3</v>
      </c>
      <c r="J474" s="2">
        <v>0</v>
      </c>
      <c r="K474" s="2">
        <v>0</v>
      </c>
      <c r="L474" s="2">
        <v>7.3170000000000013E-2</v>
      </c>
      <c r="M474" s="2">
        <v>0.92036000000000007</v>
      </c>
      <c r="N474" s="2">
        <v>0.9055200000000001</v>
      </c>
      <c r="O474" s="3">
        <f t="shared" si="27"/>
        <v>6.4699999999998647E-3</v>
      </c>
      <c r="P474" s="5">
        <f t="shared" si="25"/>
        <v>0.97145502136371842</v>
      </c>
      <c r="Q474" s="5">
        <f t="shared" si="26"/>
        <v>1.1499999999999844E-3</v>
      </c>
    </row>
    <row r="475" spans="1:17" x14ac:dyDescent="0.35">
      <c r="A475" s="2">
        <v>51</v>
      </c>
      <c r="B475" t="s">
        <v>16</v>
      </c>
      <c r="C475" s="2">
        <v>2022</v>
      </c>
      <c r="D475" t="s">
        <v>15</v>
      </c>
      <c r="E475" s="2">
        <v>0.99251000000000011</v>
      </c>
      <c r="F475" s="2">
        <v>0</v>
      </c>
      <c r="G475" s="2">
        <v>1.2E-2</v>
      </c>
      <c r="H475" s="2">
        <v>0</v>
      </c>
      <c r="I475" s="2">
        <v>1.2E-2</v>
      </c>
      <c r="J475" s="2">
        <v>0</v>
      </c>
      <c r="K475" s="2">
        <v>0</v>
      </c>
      <c r="L475" s="2">
        <v>7.2190000000000004E-2</v>
      </c>
      <c r="M475" s="2">
        <v>0.92032000000000003</v>
      </c>
      <c r="N475" s="2">
        <v>0.90482000000000007</v>
      </c>
      <c r="O475" s="3">
        <f t="shared" si="27"/>
        <v>7.4899999999998856E-3</v>
      </c>
      <c r="P475" s="5">
        <f t="shared" si="25"/>
        <v>0.9641788232537043</v>
      </c>
      <c r="Q475" s="5">
        <f t="shared" si="26"/>
        <v>1.0200000000000209E-3</v>
      </c>
    </row>
    <row r="476" spans="1:17" x14ac:dyDescent="0.35">
      <c r="A476" s="2">
        <v>52</v>
      </c>
      <c r="B476" t="s">
        <v>16</v>
      </c>
      <c r="C476" s="2">
        <v>2022</v>
      </c>
      <c r="D476" t="s">
        <v>15</v>
      </c>
      <c r="E476" s="2">
        <v>0.99153000000000013</v>
      </c>
      <c r="F476" s="2">
        <v>0</v>
      </c>
      <c r="G476" s="2">
        <v>1.1170000000000001E-2</v>
      </c>
      <c r="H476" s="2">
        <v>0</v>
      </c>
      <c r="I476" s="2">
        <v>1.1170000000000001E-2</v>
      </c>
      <c r="J476" s="2">
        <v>0</v>
      </c>
      <c r="K476" s="2">
        <v>0</v>
      </c>
      <c r="L476" s="2">
        <v>7.7970000000000012E-2</v>
      </c>
      <c r="M476" s="2">
        <v>0.91356000000000004</v>
      </c>
      <c r="N476" s="2">
        <v>0.89487000000000005</v>
      </c>
      <c r="O476" s="3">
        <f t="shared" si="27"/>
        <v>8.4699999999998665E-3</v>
      </c>
      <c r="P476" s="5">
        <f t="shared" si="25"/>
        <v>0.95601222862074553</v>
      </c>
      <c r="Q476" s="5">
        <f t="shared" si="26"/>
        <v>9.7999999999998089E-4</v>
      </c>
    </row>
    <row r="477" spans="1:17" x14ac:dyDescent="0.35">
      <c r="A477" s="2">
        <v>53</v>
      </c>
      <c r="B477" t="s">
        <v>16</v>
      </c>
      <c r="C477" s="2">
        <v>2022</v>
      </c>
      <c r="D477" t="s">
        <v>15</v>
      </c>
      <c r="E477" s="2">
        <v>0.99018000000000006</v>
      </c>
      <c r="F477" s="2">
        <v>0</v>
      </c>
      <c r="G477" s="2">
        <v>1.6970000000000002E-2</v>
      </c>
      <c r="H477" s="2">
        <v>0</v>
      </c>
      <c r="I477" s="2">
        <v>1.6970000000000002E-2</v>
      </c>
      <c r="J477" s="2">
        <v>0</v>
      </c>
      <c r="K477" s="2">
        <v>0</v>
      </c>
      <c r="L477" s="2">
        <v>8.3500000000000005E-2</v>
      </c>
      <c r="M477" s="2">
        <v>0.90669000000000011</v>
      </c>
      <c r="N477" s="2">
        <v>0.88972000000000007</v>
      </c>
      <c r="O477" s="3">
        <f t="shared" si="27"/>
        <v>9.8199999999999399E-3</v>
      </c>
      <c r="P477" s="5">
        <f t="shared" si="25"/>
        <v>0.94662418853568986</v>
      </c>
      <c r="Q477" s="5">
        <f t="shared" si="26"/>
        <v>1.3500000000000734E-3</v>
      </c>
    </row>
    <row r="478" spans="1:17" x14ac:dyDescent="0.35">
      <c r="A478" s="2">
        <v>54</v>
      </c>
      <c r="B478" t="s">
        <v>16</v>
      </c>
      <c r="C478" s="2">
        <v>2022</v>
      </c>
      <c r="D478" t="s">
        <v>15</v>
      </c>
      <c r="E478" s="2">
        <v>0.98855000000000004</v>
      </c>
      <c r="F478" s="2">
        <v>0</v>
      </c>
      <c r="G478" s="2">
        <v>2.0750000000000001E-2</v>
      </c>
      <c r="H478" s="2">
        <v>0</v>
      </c>
      <c r="I478" s="2">
        <v>2.0750000000000001E-2</v>
      </c>
      <c r="J478" s="2">
        <v>0</v>
      </c>
      <c r="K478" s="2">
        <v>0</v>
      </c>
      <c r="L478" s="2">
        <v>8.277000000000001E-2</v>
      </c>
      <c r="M478" s="2">
        <v>0.90578000000000003</v>
      </c>
      <c r="N478" s="2">
        <v>0.89239000000000013</v>
      </c>
      <c r="O478" s="3">
        <f t="shared" si="27"/>
        <v>1.144999999999996E-2</v>
      </c>
      <c r="P478" s="5">
        <f t="shared" si="25"/>
        <v>0.93578534157695625</v>
      </c>
      <c r="Q478" s="5">
        <f t="shared" si="26"/>
        <v>1.6300000000000203E-3</v>
      </c>
    </row>
    <row r="479" spans="1:17" x14ac:dyDescent="0.35">
      <c r="A479" s="2">
        <v>55</v>
      </c>
      <c r="B479" t="s">
        <v>16</v>
      </c>
      <c r="C479" s="2">
        <v>2022</v>
      </c>
      <c r="D479" t="s">
        <v>15</v>
      </c>
      <c r="E479" s="2">
        <v>0.98712000000000011</v>
      </c>
      <c r="F479" s="2">
        <v>0</v>
      </c>
      <c r="G479" s="2">
        <v>2.3470000000000001E-2</v>
      </c>
      <c r="H479" s="2">
        <v>0</v>
      </c>
      <c r="I479" s="2">
        <v>2.3470000000000001E-2</v>
      </c>
      <c r="J479" s="2">
        <v>0</v>
      </c>
      <c r="K479" s="2">
        <v>0</v>
      </c>
      <c r="L479" s="2">
        <v>9.9280000000000007E-2</v>
      </c>
      <c r="M479" s="2">
        <v>0.88785000000000003</v>
      </c>
      <c r="N479" s="2">
        <v>0.87476000000000009</v>
      </c>
      <c r="O479" s="3">
        <f t="shared" si="27"/>
        <v>1.2879999999999892E-2</v>
      </c>
      <c r="P479" s="5">
        <f t="shared" si="25"/>
        <v>0.92373242637744513</v>
      </c>
      <c r="Q479" s="5">
        <f t="shared" si="26"/>
        <v>1.4299999999999313E-3</v>
      </c>
    </row>
    <row r="480" spans="1:17" x14ac:dyDescent="0.35">
      <c r="A480" s="2">
        <v>56</v>
      </c>
      <c r="B480" t="s">
        <v>16</v>
      </c>
      <c r="C480" s="2">
        <v>2022</v>
      </c>
      <c r="D480" t="s">
        <v>15</v>
      </c>
      <c r="E480" s="2">
        <v>0.98558000000000012</v>
      </c>
      <c r="F480" s="2">
        <v>0</v>
      </c>
      <c r="G480" s="2">
        <v>2.3780000000000003E-2</v>
      </c>
      <c r="H480" s="2">
        <v>0</v>
      </c>
      <c r="I480" s="2">
        <v>2.3780000000000003E-2</v>
      </c>
      <c r="J480" s="2">
        <v>0</v>
      </c>
      <c r="K480" s="2">
        <v>0</v>
      </c>
      <c r="L480" s="2">
        <v>9.1890000000000013E-2</v>
      </c>
      <c r="M480" s="2">
        <v>0.8936900000000001</v>
      </c>
      <c r="N480" s="2">
        <v>0.87938000000000005</v>
      </c>
      <c r="O480" s="3">
        <f t="shared" si="27"/>
        <v>1.4419999999999877E-2</v>
      </c>
      <c r="P480" s="5">
        <f t="shared" si="25"/>
        <v>0.91041220478908247</v>
      </c>
      <c r="Q480" s="5">
        <f t="shared" si="26"/>
        <v>1.5399999999999858E-3</v>
      </c>
    </row>
    <row r="481" spans="1:17" x14ac:dyDescent="0.35">
      <c r="A481" s="2">
        <v>57</v>
      </c>
      <c r="B481" t="s">
        <v>16</v>
      </c>
      <c r="C481" s="2">
        <v>2022</v>
      </c>
      <c r="D481" t="s">
        <v>15</v>
      </c>
      <c r="E481" s="2">
        <v>0.98343000000000003</v>
      </c>
      <c r="F481" s="2">
        <v>0</v>
      </c>
      <c r="G481" s="2">
        <v>2.0550000000000002E-2</v>
      </c>
      <c r="H481" s="2">
        <v>0</v>
      </c>
      <c r="I481" s="2">
        <v>2.0550000000000002E-2</v>
      </c>
      <c r="J481" s="2">
        <v>0</v>
      </c>
      <c r="K481" s="2">
        <v>0</v>
      </c>
      <c r="L481" s="2">
        <v>8.1420000000000006E-2</v>
      </c>
      <c r="M481" s="2">
        <v>0.90200000000000002</v>
      </c>
      <c r="N481" s="2">
        <v>0.88450000000000006</v>
      </c>
      <c r="O481" s="3">
        <f t="shared" si="27"/>
        <v>1.6569999999999974E-2</v>
      </c>
      <c r="P481" s="5">
        <f t="shared" si="25"/>
        <v>0.89532667455572734</v>
      </c>
      <c r="Q481" s="5">
        <f t="shared" si="26"/>
        <v>2.1500000000000963E-3</v>
      </c>
    </row>
    <row r="482" spans="1:17" x14ac:dyDescent="0.35">
      <c r="A482" s="2">
        <v>58</v>
      </c>
      <c r="B482" t="s">
        <v>16</v>
      </c>
      <c r="C482" s="2">
        <v>2022</v>
      </c>
      <c r="D482" t="s">
        <v>15</v>
      </c>
      <c r="E482" s="2">
        <v>0.98176000000000008</v>
      </c>
      <c r="F482" s="2">
        <v>0</v>
      </c>
      <c r="G482" s="2">
        <v>2.8180000000000004E-2</v>
      </c>
      <c r="H482" s="2">
        <v>0</v>
      </c>
      <c r="I482" s="2">
        <v>2.8180000000000004E-2</v>
      </c>
      <c r="J482" s="2">
        <v>0</v>
      </c>
      <c r="K482" s="2">
        <v>0</v>
      </c>
      <c r="L482" s="2">
        <v>0.10261000000000001</v>
      </c>
      <c r="M482" s="2">
        <v>0.8791500000000001</v>
      </c>
      <c r="N482" s="2">
        <v>0.86164000000000007</v>
      </c>
      <c r="O482" s="3">
        <f t="shared" si="27"/>
        <v>1.8239999999999923E-2</v>
      </c>
      <c r="P482" s="5">
        <f t="shared" si="25"/>
        <v>0.87899591601183091</v>
      </c>
      <c r="Q482" s="5">
        <f t="shared" si="26"/>
        <v>1.6699999999999493E-3</v>
      </c>
    </row>
    <row r="483" spans="1:17" x14ac:dyDescent="0.35">
      <c r="A483" s="2">
        <v>59</v>
      </c>
      <c r="B483" t="s">
        <v>16</v>
      </c>
      <c r="C483" s="2">
        <v>2022</v>
      </c>
      <c r="D483" t="s">
        <v>15</v>
      </c>
      <c r="E483" s="2">
        <v>0.97971000000000008</v>
      </c>
      <c r="F483" s="2">
        <v>0</v>
      </c>
      <c r="G483" s="2">
        <v>3.4110000000000001E-2</v>
      </c>
      <c r="H483" s="2">
        <v>0</v>
      </c>
      <c r="I483" s="2">
        <v>3.4110000000000001E-2</v>
      </c>
      <c r="J483" s="2">
        <v>0</v>
      </c>
      <c r="K483" s="2">
        <v>0</v>
      </c>
      <c r="L483" s="2">
        <v>0.10438000000000001</v>
      </c>
      <c r="M483" s="2">
        <v>0.87533000000000005</v>
      </c>
      <c r="N483" s="2">
        <v>0.85504000000000002</v>
      </c>
      <c r="O483" s="3">
        <f t="shared" si="27"/>
        <v>2.0289999999999919E-2</v>
      </c>
      <c r="P483" s="5">
        <f t="shared" si="25"/>
        <v>0.86116108887595089</v>
      </c>
      <c r="Q483" s="5">
        <f t="shared" si="26"/>
        <v>2.0499999999999963E-3</v>
      </c>
    </row>
    <row r="484" spans="1:17" x14ac:dyDescent="0.35">
      <c r="A484" s="2">
        <v>60</v>
      </c>
      <c r="B484" t="s">
        <v>16</v>
      </c>
      <c r="C484" s="2">
        <v>2022</v>
      </c>
      <c r="D484" t="s">
        <v>15</v>
      </c>
      <c r="E484" s="2">
        <v>0.97727000000000008</v>
      </c>
      <c r="F484" s="2">
        <v>0</v>
      </c>
      <c r="G484" s="2">
        <v>3.3510000000000005E-2</v>
      </c>
      <c r="H484" s="2">
        <v>0</v>
      </c>
      <c r="I484" s="2">
        <v>3.3510000000000005E-2</v>
      </c>
      <c r="J484" s="2">
        <v>0</v>
      </c>
      <c r="K484" s="2">
        <v>0</v>
      </c>
      <c r="L484" s="2">
        <v>0.11832000000000001</v>
      </c>
      <c r="M484" s="2">
        <v>0.8589500000000001</v>
      </c>
      <c r="N484" s="2">
        <v>0.84045000000000003</v>
      </c>
      <c r="O484" s="3">
        <f t="shared" si="27"/>
        <v>2.2729999999999917E-2</v>
      </c>
      <c r="P484" s="5">
        <f t="shared" si="25"/>
        <v>0.84158689732580061</v>
      </c>
      <c r="Q484" s="5">
        <f t="shared" si="26"/>
        <v>2.4399999999999977E-3</v>
      </c>
    </row>
    <row r="485" spans="1:17" x14ac:dyDescent="0.35">
      <c r="A485" s="2">
        <v>61</v>
      </c>
      <c r="B485" t="s">
        <v>16</v>
      </c>
      <c r="C485" s="2">
        <v>2022</v>
      </c>
      <c r="D485" t="s">
        <v>15</v>
      </c>
      <c r="E485" s="2">
        <v>0.97497000000000011</v>
      </c>
      <c r="F485" s="2">
        <v>0</v>
      </c>
      <c r="G485" s="2">
        <v>3.9120000000000002E-2</v>
      </c>
      <c r="H485" s="2">
        <v>0</v>
      </c>
      <c r="I485" s="2">
        <v>4.4010000000000001E-2</v>
      </c>
      <c r="J485" s="2">
        <v>0</v>
      </c>
      <c r="K485" s="2">
        <v>4.8900000000000002E-3</v>
      </c>
      <c r="L485" s="2">
        <v>0.13728000000000001</v>
      </c>
      <c r="M485" s="2">
        <v>0.83768000000000009</v>
      </c>
      <c r="N485" s="2">
        <v>0.81847000000000003</v>
      </c>
      <c r="O485" s="3">
        <f t="shared" si="27"/>
        <v>2.5029999999999886E-2</v>
      </c>
      <c r="P485" s="5">
        <f t="shared" si="25"/>
        <v>0.82052197728573595</v>
      </c>
      <c r="Q485" s="5">
        <f t="shared" si="26"/>
        <v>2.2999999999999687E-3</v>
      </c>
    </row>
    <row r="486" spans="1:17" x14ac:dyDescent="0.35">
      <c r="A486" s="2">
        <v>62</v>
      </c>
      <c r="B486" t="s">
        <v>16</v>
      </c>
      <c r="C486" s="2">
        <v>2022</v>
      </c>
      <c r="D486" t="s">
        <v>15</v>
      </c>
      <c r="E486" s="2">
        <v>0.97171000000000007</v>
      </c>
      <c r="F486" s="2">
        <v>0</v>
      </c>
      <c r="G486" s="2">
        <v>4.079E-2</v>
      </c>
      <c r="H486" s="2">
        <v>0</v>
      </c>
      <c r="I486" s="2">
        <v>5.3060000000000003E-2</v>
      </c>
      <c r="J486" s="2">
        <v>0</v>
      </c>
      <c r="K486" s="2">
        <v>1.2270000000000001E-2</v>
      </c>
      <c r="L486" s="2">
        <v>0.16568000000000002</v>
      </c>
      <c r="M486" s="2">
        <v>0.80603000000000002</v>
      </c>
      <c r="N486" s="2">
        <v>0.78654000000000002</v>
      </c>
      <c r="O486" s="3">
        <f t="shared" si="27"/>
        <v>2.8289999999999926E-2</v>
      </c>
      <c r="P486" s="5">
        <f t="shared" si="25"/>
        <v>0.79730941054832249</v>
      </c>
      <c r="Q486" s="5">
        <f t="shared" si="26"/>
        <v>3.2600000000000406E-3</v>
      </c>
    </row>
    <row r="487" spans="1:17" x14ac:dyDescent="0.35">
      <c r="A487" s="2">
        <v>63</v>
      </c>
      <c r="B487" t="s">
        <v>16</v>
      </c>
      <c r="C487" s="2">
        <v>2022</v>
      </c>
      <c r="D487" t="s">
        <v>15</v>
      </c>
      <c r="E487" s="2">
        <v>0.96844000000000008</v>
      </c>
      <c r="F487" s="2">
        <v>0</v>
      </c>
      <c r="G487" s="2">
        <v>3.7870000000000001E-2</v>
      </c>
      <c r="H487" s="2">
        <v>7.6500000000000005E-3</v>
      </c>
      <c r="I487" s="2">
        <v>6.1640000000000007E-2</v>
      </c>
      <c r="J487" s="2">
        <v>0</v>
      </c>
      <c r="K487" s="2">
        <v>1.6110000000000003E-2</v>
      </c>
      <c r="L487" s="2">
        <v>0.18813000000000002</v>
      </c>
      <c r="M487" s="2">
        <v>0.78031000000000006</v>
      </c>
      <c r="N487" s="2">
        <v>0.75936000000000003</v>
      </c>
      <c r="O487" s="3">
        <f t="shared" si="27"/>
        <v>3.1559999999999921E-2</v>
      </c>
      <c r="P487" s="5">
        <f t="shared" si="25"/>
        <v>0.77214632555141749</v>
      </c>
      <c r="Q487" s="5">
        <f t="shared" si="26"/>
        <v>3.2699999999999951E-3</v>
      </c>
    </row>
    <row r="488" spans="1:17" x14ac:dyDescent="0.35">
      <c r="A488" s="2">
        <v>64</v>
      </c>
      <c r="B488" t="s">
        <v>16</v>
      </c>
      <c r="C488" s="2">
        <v>2022</v>
      </c>
      <c r="D488" t="s">
        <v>15</v>
      </c>
      <c r="E488" s="2">
        <v>0.96486000000000005</v>
      </c>
      <c r="F488" s="2">
        <v>0</v>
      </c>
      <c r="G488" s="2">
        <v>4.6510000000000003E-2</v>
      </c>
      <c r="H488" s="2">
        <v>5.4670000000000003E-2</v>
      </c>
      <c r="I488" s="2">
        <v>0.11872000000000001</v>
      </c>
      <c r="J488" s="2">
        <v>4.1000000000000005E-4</v>
      </c>
      <c r="K488" s="2">
        <v>1.7140000000000002E-2</v>
      </c>
      <c r="L488" s="2">
        <v>0.28314</v>
      </c>
      <c r="M488" s="2">
        <v>0.68173000000000006</v>
      </c>
      <c r="N488" s="2">
        <v>0.66419000000000006</v>
      </c>
      <c r="O488" s="3">
        <f t="shared" si="27"/>
        <v>3.5139999999999949E-2</v>
      </c>
      <c r="P488" s="5">
        <f t="shared" si="25"/>
        <v>0.74501310367154072</v>
      </c>
      <c r="Q488" s="5">
        <f t="shared" si="26"/>
        <v>3.5800000000000276E-3</v>
      </c>
    </row>
    <row r="489" spans="1:17" x14ac:dyDescent="0.35">
      <c r="A489" s="2">
        <v>65</v>
      </c>
      <c r="B489" t="s">
        <v>16</v>
      </c>
      <c r="C489" s="2">
        <v>2022</v>
      </c>
      <c r="D489" t="s">
        <v>15</v>
      </c>
      <c r="E489" s="2">
        <v>0.95945000000000003</v>
      </c>
      <c r="F489" s="2">
        <v>0</v>
      </c>
      <c r="G489" s="2">
        <v>3.9010000000000003E-2</v>
      </c>
      <c r="H489" s="2">
        <v>8.789000000000001E-2</v>
      </c>
      <c r="I489" s="2">
        <v>0.14876</v>
      </c>
      <c r="J489" s="2">
        <v>1.2900000000000001E-3</v>
      </c>
      <c r="K489" s="2">
        <v>2.0580000000000001E-2</v>
      </c>
      <c r="L489" s="2">
        <v>0.36483000000000004</v>
      </c>
      <c r="M489" s="2">
        <v>0.59462000000000004</v>
      </c>
      <c r="N489" s="2">
        <v>0.57533000000000001</v>
      </c>
      <c r="O489" s="3">
        <f t="shared" si="27"/>
        <v>4.0549999999999975E-2</v>
      </c>
      <c r="P489" s="5">
        <f t="shared" si="25"/>
        <v>0.71480282231765979</v>
      </c>
      <c r="Q489" s="5">
        <f t="shared" si="26"/>
        <v>5.4100000000000259E-3</v>
      </c>
    </row>
    <row r="490" spans="1:17" x14ac:dyDescent="0.35">
      <c r="A490" s="2">
        <v>66</v>
      </c>
      <c r="B490" t="s">
        <v>16</v>
      </c>
      <c r="C490" s="2">
        <v>2022</v>
      </c>
      <c r="D490" t="s">
        <v>15</v>
      </c>
      <c r="E490" s="2">
        <v>0.95351000000000008</v>
      </c>
      <c r="F490" s="2">
        <v>0</v>
      </c>
      <c r="G490" s="2">
        <v>5.8330000000000007E-2</v>
      </c>
      <c r="H490" s="2">
        <v>0.10938000000000001</v>
      </c>
      <c r="I490" s="2">
        <v>0.18573000000000001</v>
      </c>
      <c r="J490" s="2">
        <v>3.0000000000000001E-3</v>
      </c>
      <c r="K490" s="2">
        <v>1.5010000000000001E-2</v>
      </c>
      <c r="L490" s="2">
        <v>0.43665000000000004</v>
      </c>
      <c r="M490" s="2">
        <v>0.5168600000000001</v>
      </c>
      <c r="N490" s="2">
        <v>0.50056</v>
      </c>
      <c r="O490" s="3">
        <f t="shared" si="27"/>
        <v>4.648999999999992E-2</v>
      </c>
      <c r="P490" s="5">
        <f t="shared" si="25"/>
        <v>0.6815716391081118</v>
      </c>
      <c r="Q490" s="5">
        <f t="shared" si="26"/>
        <v>5.9399999999999453E-3</v>
      </c>
    </row>
    <row r="491" spans="1:17" x14ac:dyDescent="0.35">
      <c r="A491" s="2">
        <v>67</v>
      </c>
      <c r="B491" t="s">
        <v>16</v>
      </c>
      <c r="C491" s="2">
        <v>2022</v>
      </c>
      <c r="D491" t="s">
        <v>15</v>
      </c>
      <c r="E491" s="2">
        <v>0.94694000000000011</v>
      </c>
      <c r="F491" s="2">
        <v>0.43677000000000005</v>
      </c>
      <c r="G491" s="2">
        <v>7.2000000000000007E-3</v>
      </c>
      <c r="H491" s="2">
        <v>3.9620000000000002E-2</v>
      </c>
      <c r="I491" s="2">
        <v>0.48720000000000002</v>
      </c>
      <c r="J491" s="2">
        <v>0</v>
      </c>
      <c r="K491" s="2">
        <v>3.6000000000000003E-3</v>
      </c>
      <c r="L491" s="2">
        <v>0.54934000000000005</v>
      </c>
      <c r="M491" s="2">
        <v>0.39760000000000001</v>
      </c>
      <c r="N491" s="2">
        <v>0.39535000000000003</v>
      </c>
      <c r="O491" s="3">
        <f t="shared" si="27"/>
        <v>5.3059999999999885E-2</v>
      </c>
      <c r="P491" s="5">
        <f t="shared" si="25"/>
        <v>0.64540744793703542</v>
      </c>
      <c r="Q491" s="5">
        <f t="shared" si="26"/>
        <v>6.5699999999999648E-3</v>
      </c>
    </row>
    <row r="492" spans="1:17" x14ac:dyDescent="0.35">
      <c r="A492" s="2">
        <v>68</v>
      </c>
      <c r="B492" t="s">
        <v>16</v>
      </c>
      <c r="C492" s="2">
        <v>2022</v>
      </c>
      <c r="D492" t="s">
        <v>15</v>
      </c>
      <c r="E492" s="2">
        <v>0.94063000000000008</v>
      </c>
      <c r="F492" s="2">
        <v>0.59061000000000008</v>
      </c>
      <c r="G492" s="2">
        <v>0</v>
      </c>
      <c r="H492" s="2">
        <v>0</v>
      </c>
      <c r="I492" s="2">
        <v>0.59061000000000008</v>
      </c>
      <c r="J492" s="2">
        <v>0</v>
      </c>
      <c r="K492" s="2">
        <v>0</v>
      </c>
      <c r="L492" s="2">
        <v>0.63370000000000004</v>
      </c>
      <c r="M492" s="2">
        <v>0.30693000000000004</v>
      </c>
      <c r="N492" s="2">
        <v>0.30693000000000004</v>
      </c>
      <c r="O492" s="3">
        <f t="shared" si="27"/>
        <v>5.9369999999999923E-2</v>
      </c>
      <c r="P492" s="5">
        <f t="shared" si="25"/>
        <v>0.60708960775301368</v>
      </c>
      <c r="Q492" s="5">
        <f t="shared" si="26"/>
        <v>6.3100000000000378E-3</v>
      </c>
    </row>
    <row r="493" spans="1:17" x14ac:dyDescent="0.35">
      <c r="A493" s="2">
        <v>69</v>
      </c>
      <c r="B493" t="s">
        <v>16</v>
      </c>
      <c r="C493" s="2">
        <v>2022</v>
      </c>
      <c r="D493" t="s">
        <v>15</v>
      </c>
      <c r="E493" s="2">
        <v>0.93588000000000005</v>
      </c>
      <c r="F493" s="2">
        <v>0.64433000000000007</v>
      </c>
      <c r="G493" s="2">
        <v>0</v>
      </c>
      <c r="H493" s="2">
        <v>0</v>
      </c>
      <c r="I493" s="2">
        <v>0.64433000000000007</v>
      </c>
      <c r="J493" s="2">
        <v>0</v>
      </c>
      <c r="K493" s="2">
        <v>0</v>
      </c>
      <c r="L493" s="2">
        <v>0.67369000000000001</v>
      </c>
      <c r="M493" s="2">
        <v>0.26219000000000003</v>
      </c>
      <c r="N493" s="2">
        <v>0.26219000000000003</v>
      </c>
      <c r="O493" s="3">
        <f t="shared" si="27"/>
        <v>6.4119999999999955E-2</v>
      </c>
      <c r="P493" s="5">
        <f t="shared" si="25"/>
        <v>0.56816302210389047</v>
      </c>
      <c r="Q493" s="5">
        <f t="shared" si="26"/>
        <v>4.750000000000032E-3</v>
      </c>
    </row>
    <row r="494" spans="1:17" x14ac:dyDescent="0.35">
      <c r="A494" s="2">
        <v>70</v>
      </c>
      <c r="B494" t="s">
        <v>16</v>
      </c>
      <c r="C494" s="2">
        <v>2022</v>
      </c>
      <c r="D494" t="s">
        <v>15</v>
      </c>
      <c r="E494" s="2">
        <v>0.92962000000000011</v>
      </c>
      <c r="F494" s="2">
        <v>0.68689000000000011</v>
      </c>
      <c r="G494" s="2">
        <v>0</v>
      </c>
      <c r="H494" s="2">
        <v>0</v>
      </c>
      <c r="I494" s="2">
        <v>0.68689000000000011</v>
      </c>
      <c r="J494" s="2">
        <v>0</v>
      </c>
      <c r="K494" s="2">
        <v>0</v>
      </c>
      <c r="L494" s="2">
        <v>0.71984000000000004</v>
      </c>
      <c r="M494" s="2">
        <v>0.20978000000000002</v>
      </c>
      <c r="N494" s="2">
        <v>0.20978000000000002</v>
      </c>
      <c r="O494" s="3">
        <f t="shared" si="27"/>
        <v>7.0379999999999887E-2</v>
      </c>
      <c r="P494" s="5">
        <f t="shared" si="25"/>
        <v>0.52817570860821872</v>
      </c>
      <c r="Q494" s="5">
        <f t="shared" si="26"/>
        <v>6.2599999999999323E-3</v>
      </c>
    </row>
    <row r="495" spans="1:17" x14ac:dyDescent="0.35">
      <c r="A495" s="2">
        <v>71</v>
      </c>
      <c r="B495" t="s">
        <v>16</v>
      </c>
      <c r="C495" s="2">
        <v>2022</v>
      </c>
      <c r="D495" t="s">
        <v>15</v>
      </c>
      <c r="E495" s="2">
        <v>0.92197000000000007</v>
      </c>
      <c r="F495" s="2">
        <v>0.74785000000000001</v>
      </c>
      <c r="G495" s="2">
        <v>0</v>
      </c>
      <c r="H495" s="2">
        <v>0</v>
      </c>
      <c r="I495" s="2">
        <v>0.74785000000000001</v>
      </c>
      <c r="J495" s="2">
        <v>0</v>
      </c>
      <c r="K495" s="2">
        <v>0</v>
      </c>
      <c r="L495" s="2">
        <v>0.76260000000000006</v>
      </c>
      <c r="M495" s="2">
        <v>0.15937000000000001</v>
      </c>
      <c r="N495" s="2">
        <v>0.15937000000000001</v>
      </c>
      <c r="O495" s="3">
        <f t="shared" si="27"/>
        <v>7.8029999999999933E-2</v>
      </c>
      <c r="P495" s="5">
        <f t="shared" si="25"/>
        <v>0.48696215806551946</v>
      </c>
      <c r="Q495" s="5">
        <f t="shared" si="26"/>
        <v>7.6500000000000457E-3</v>
      </c>
    </row>
    <row r="496" spans="1:17" x14ac:dyDescent="0.35">
      <c r="A496" s="2">
        <v>72</v>
      </c>
      <c r="B496" t="s">
        <v>16</v>
      </c>
      <c r="C496" s="2">
        <v>2022</v>
      </c>
      <c r="D496" t="s">
        <v>15</v>
      </c>
      <c r="E496" s="2">
        <v>0.91320000000000012</v>
      </c>
      <c r="F496" s="2">
        <v>0.74706000000000006</v>
      </c>
      <c r="G496" s="2">
        <v>0</v>
      </c>
      <c r="H496" s="2">
        <v>0</v>
      </c>
      <c r="I496" s="2">
        <v>0.74706000000000006</v>
      </c>
      <c r="J496" s="2">
        <v>0</v>
      </c>
      <c r="K496" s="2">
        <v>0</v>
      </c>
      <c r="L496" s="2">
        <v>0.76512000000000002</v>
      </c>
      <c r="M496" s="2">
        <v>0.14809</v>
      </c>
      <c r="N496" s="2">
        <v>0.14809</v>
      </c>
      <c r="O496" s="3">
        <f t="shared" si="27"/>
        <v>8.6799999999999877E-2</v>
      </c>
      <c r="P496" s="5">
        <f t="shared" si="25"/>
        <v>0.44469384274543244</v>
      </c>
      <c r="Q496" s="5">
        <f t="shared" si="26"/>
        <v>8.7699999999999445E-3</v>
      </c>
    </row>
    <row r="497" spans="1:17" x14ac:dyDescent="0.35">
      <c r="A497" s="2">
        <v>73</v>
      </c>
      <c r="B497" t="s">
        <v>16</v>
      </c>
      <c r="C497" s="2">
        <v>2022</v>
      </c>
      <c r="D497" t="s">
        <v>15</v>
      </c>
      <c r="E497" s="2">
        <v>0.90387000000000006</v>
      </c>
      <c r="F497" s="2">
        <v>0.76771000000000011</v>
      </c>
      <c r="G497" s="2">
        <v>0</v>
      </c>
      <c r="H497" s="2">
        <v>0</v>
      </c>
      <c r="I497" s="2">
        <v>0.76771000000000011</v>
      </c>
      <c r="J497" s="2">
        <v>0</v>
      </c>
      <c r="K497" s="2">
        <v>0</v>
      </c>
      <c r="L497" s="2">
        <v>0.77865000000000006</v>
      </c>
      <c r="M497" s="2">
        <v>0.12522</v>
      </c>
      <c r="N497" s="2">
        <v>0.12522</v>
      </c>
      <c r="O497" s="3">
        <f t="shared" si="27"/>
        <v>9.6129999999999938E-2</v>
      </c>
      <c r="P497" s="5">
        <f t="shared" si="25"/>
        <v>0.40194542364231406</v>
      </c>
      <c r="Q497" s="5">
        <f t="shared" si="26"/>
        <v>9.3300000000000605E-3</v>
      </c>
    </row>
    <row r="498" spans="1:17" x14ac:dyDescent="0.35">
      <c r="A498" s="2">
        <v>74</v>
      </c>
      <c r="B498" t="s">
        <v>16</v>
      </c>
      <c r="C498" s="2">
        <v>2022</v>
      </c>
      <c r="D498" t="s">
        <v>15</v>
      </c>
      <c r="E498" s="2">
        <v>0.89327000000000012</v>
      </c>
      <c r="F498" s="2">
        <v>0.77704000000000006</v>
      </c>
      <c r="G498" s="2">
        <v>0</v>
      </c>
      <c r="H498" s="2">
        <v>0</v>
      </c>
      <c r="I498" s="2">
        <v>0.77704000000000006</v>
      </c>
      <c r="J498" s="2">
        <v>0</v>
      </c>
      <c r="K498" s="2">
        <v>0</v>
      </c>
      <c r="L498" s="2">
        <v>0.78161000000000003</v>
      </c>
      <c r="M498" s="2">
        <v>0.11166000000000001</v>
      </c>
      <c r="N498" s="2">
        <v>0.11166000000000001</v>
      </c>
      <c r="O498" s="3">
        <f t="shared" si="27"/>
        <v>0.10672999999999988</v>
      </c>
      <c r="P498" s="5">
        <f t="shared" si="25"/>
        <v>0.35904578857696995</v>
      </c>
      <c r="Q498" s="5">
        <f t="shared" si="26"/>
        <v>1.0599999999999943E-2</v>
      </c>
    </row>
    <row r="499" spans="1:17" x14ac:dyDescent="0.35">
      <c r="A499" s="2">
        <v>75</v>
      </c>
      <c r="B499" t="s">
        <v>16</v>
      </c>
      <c r="C499" s="2">
        <v>2022</v>
      </c>
      <c r="D499" t="s">
        <v>15</v>
      </c>
      <c r="E499" s="2">
        <v>0.88001000000000007</v>
      </c>
      <c r="F499" s="2">
        <v>0.76952000000000009</v>
      </c>
      <c r="G499" s="2">
        <v>0</v>
      </c>
      <c r="H499" s="2">
        <v>0</v>
      </c>
      <c r="I499" s="2">
        <v>0.76952000000000009</v>
      </c>
      <c r="J499" s="2">
        <v>0</v>
      </c>
      <c r="K499" s="2">
        <v>0</v>
      </c>
      <c r="L499" s="2">
        <v>0.77998000000000012</v>
      </c>
      <c r="M499" s="2">
        <v>0.10003000000000001</v>
      </c>
      <c r="N499" s="2">
        <v>0.10003000000000001</v>
      </c>
      <c r="O499" s="3">
        <f t="shared" si="27"/>
        <v>0.11998999999999993</v>
      </c>
      <c r="P499" s="5">
        <f t="shared" si="25"/>
        <v>0.31596388440561934</v>
      </c>
      <c r="Q499" s="5">
        <f t="shared" si="26"/>
        <v>1.326000000000005E-2</v>
      </c>
    </row>
    <row r="500" spans="1:17" x14ac:dyDescent="0.35">
      <c r="A500" s="2">
        <v>76</v>
      </c>
      <c r="B500" t="s">
        <v>16</v>
      </c>
      <c r="C500" s="2">
        <v>2022</v>
      </c>
      <c r="D500" t="s">
        <v>15</v>
      </c>
      <c r="E500" s="2">
        <v>0.86408000000000007</v>
      </c>
      <c r="F500" s="2">
        <v>0.78753000000000006</v>
      </c>
      <c r="G500" s="2">
        <v>0</v>
      </c>
      <c r="H500" s="2">
        <v>0</v>
      </c>
      <c r="I500" s="2">
        <v>0.78753000000000006</v>
      </c>
      <c r="J500" s="2">
        <v>0</v>
      </c>
      <c r="K500" s="2">
        <v>0</v>
      </c>
      <c r="L500" s="2">
        <v>0.79352000000000011</v>
      </c>
      <c r="M500" s="2">
        <v>7.0560000000000012E-2</v>
      </c>
      <c r="N500" s="2">
        <v>7.0560000000000012E-2</v>
      </c>
      <c r="O500" s="3">
        <f t="shared" si="27"/>
        <v>0.13591999999999993</v>
      </c>
      <c r="P500" s="5">
        <f t="shared" si="25"/>
        <v>0.27301807323720756</v>
      </c>
      <c r="Q500" s="5">
        <f t="shared" si="26"/>
        <v>1.593E-2</v>
      </c>
    </row>
    <row r="501" spans="1:17" x14ac:dyDescent="0.35">
      <c r="A501" s="2">
        <v>77</v>
      </c>
      <c r="B501" t="s">
        <v>16</v>
      </c>
      <c r="C501" s="2">
        <v>2022</v>
      </c>
      <c r="D501" t="s">
        <v>15</v>
      </c>
      <c r="E501" s="2">
        <v>0.84693000000000007</v>
      </c>
      <c r="F501" s="2">
        <v>0.77035000000000009</v>
      </c>
      <c r="G501" s="2">
        <v>0</v>
      </c>
      <c r="H501" s="2">
        <v>0</v>
      </c>
      <c r="I501" s="2">
        <v>0.77035000000000009</v>
      </c>
      <c r="J501" s="2">
        <v>0</v>
      </c>
      <c r="K501" s="2">
        <v>0</v>
      </c>
      <c r="L501" s="2">
        <v>0.77485000000000004</v>
      </c>
      <c r="M501" s="2">
        <v>7.2080000000000005E-2</v>
      </c>
      <c r="N501" s="2">
        <v>7.2080000000000005E-2</v>
      </c>
      <c r="O501" s="3">
        <f t="shared" si="27"/>
        <v>0.15306999999999993</v>
      </c>
      <c r="P501" s="5">
        <f t="shared" si="25"/>
        <v>0.23122719676678821</v>
      </c>
      <c r="Q501" s="5">
        <f t="shared" si="26"/>
        <v>1.7149999999999999E-2</v>
      </c>
    </row>
    <row r="502" spans="1:17" x14ac:dyDescent="0.35">
      <c r="A502" s="2">
        <v>78</v>
      </c>
      <c r="B502" t="s">
        <v>16</v>
      </c>
      <c r="C502" s="2">
        <v>2022</v>
      </c>
      <c r="D502" t="s">
        <v>15</v>
      </c>
      <c r="E502" s="2">
        <v>0.82947000000000004</v>
      </c>
      <c r="F502" s="2">
        <v>0.75648000000000004</v>
      </c>
      <c r="G502" s="2">
        <v>0</v>
      </c>
      <c r="H502" s="2">
        <v>0</v>
      </c>
      <c r="I502" s="2">
        <v>0.75648000000000004</v>
      </c>
      <c r="J502" s="2">
        <v>0</v>
      </c>
      <c r="K502" s="2">
        <v>0</v>
      </c>
      <c r="L502" s="2">
        <v>0.76027000000000011</v>
      </c>
      <c r="M502" s="2">
        <v>6.9200000000000012E-2</v>
      </c>
      <c r="N502" s="2">
        <v>6.9200000000000012E-2</v>
      </c>
      <c r="O502" s="3">
        <f t="shared" si="27"/>
        <v>0.17052999999999996</v>
      </c>
      <c r="P502" s="5">
        <f t="shared" si="25"/>
        <v>0.19179602290214784</v>
      </c>
      <c r="Q502" s="5">
        <f t="shared" si="26"/>
        <v>1.7460000000000031E-2</v>
      </c>
    </row>
    <row r="503" spans="1:17" x14ac:dyDescent="0.35">
      <c r="A503" s="2">
        <v>79</v>
      </c>
      <c r="B503" t="s">
        <v>16</v>
      </c>
      <c r="C503" s="2">
        <v>2022</v>
      </c>
      <c r="D503" t="s">
        <v>15</v>
      </c>
      <c r="E503" s="2">
        <v>0.80998000000000003</v>
      </c>
      <c r="F503" s="2">
        <v>0.75307000000000002</v>
      </c>
      <c r="G503" s="2">
        <v>0</v>
      </c>
      <c r="H503" s="2">
        <v>0</v>
      </c>
      <c r="I503" s="2">
        <v>0.75307000000000002</v>
      </c>
      <c r="J503" s="2">
        <v>0</v>
      </c>
      <c r="K503" s="2">
        <v>0</v>
      </c>
      <c r="L503" s="2">
        <v>0.75612000000000001</v>
      </c>
      <c r="M503" s="2">
        <v>5.3860000000000005E-2</v>
      </c>
      <c r="N503" s="2">
        <v>5.3860000000000005E-2</v>
      </c>
      <c r="O503" s="3">
        <f t="shared" si="27"/>
        <v>0.19001999999999997</v>
      </c>
      <c r="P503" s="5">
        <f t="shared" si="25"/>
        <v>0.15535094263028171</v>
      </c>
      <c r="Q503" s="5">
        <f t="shared" si="26"/>
        <v>1.9490000000000007E-2</v>
      </c>
    </row>
    <row r="504" spans="1:17" x14ac:dyDescent="0.35">
      <c r="A504" s="2">
        <v>80</v>
      </c>
      <c r="B504" t="s">
        <v>16</v>
      </c>
      <c r="C504" s="2">
        <v>2022</v>
      </c>
      <c r="D504" t="s">
        <v>15</v>
      </c>
      <c r="E504" s="2">
        <v>0.78630000000000011</v>
      </c>
      <c r="F504" s="2">
        <v>0.74354000000000009</v>
      </c>
      <c r="G504" s="2">
        <v>0</v>
      </c>
      <c r="H504" s="2">
        <v>0</v>
      </c>
      <c r="I504" s="2">
        <v>0.74354000000000009</v>
      </c>
      <c r="J504" s="2">
        <v>0</v>
      </c>
      <c r="K504" s="2">
        <v>0</v>
      </c>
      <c r="L504" s="2">
        <v>0.74829000000000001</v>
      </c>
      <c r="M504" s="2">
        <v>3.8010000000000002E-2</v>
      </c>
      <c r="N504" s="2">
        <v>3.8010000000000002E-2</v>
      </c>
      <c r="O504" s="3">
        <f t="shared" si="27"/>
        <v>0.21369999999999989</v>
      </c>
      <c r="P504" s="5">
        <f t="shared" si="25"/>
        <v>0.12215244619019053</v>
      </c>
      <c r="Q504" s="5">
        <f t="shared" si="26"/>
        <v>2.3679999999999923E-2</v>
      </c>
    </row>
    <row r="505" spans="1:17" x14ac:dyDescent="0.35">
      <c r="A505" s="2">
        <v>81</v>
      </c>
      <c r="B505" t="s">
        <v>16</v>
      </c>
      <c r="C505" s="2">
        <v>2022</v>
      </c>
      <c r="D505" t="s">
        <v>15</v>
      </c>
      <c r="E505" s="2">
        <v>0.76104000000000005</v>
      </c>
      <c r="F505" s="2">
        <v>0.7131900000000001</v>
      </c>
      <c r="G505" s="2">
        <v>0</v>
      </c>
      <c r="H505" s="2">
        <v>0</v>
      </c>
      <c r="I505" s="2">
        <v>0.7131900000000001</v>
      </c>
      <c r="J505" s="2">
        <v>0</v>
      </c>
      <c r="K505" s="2">
        <v>0</v>
      </c>
      <c r="L505" s="2">
        <v>0.72399000000000002</v>
      </c>
      <c r="M505" s="2">
        <v>3.705E-2</v>
      </c>
      <c r="N505" s="2">
        <v>3.705E-2</v>
      </c>
      <c r="O505" s="3">
        <f t="shared" si="27"/>
        <v>0.23895999999999995</v>
      </c>
      <c r="P505" s="5">
        <f t="shared" si="25"/>
        <v>9.2962897648582607E-2</v>
      </c>
      <c r="Q505" s="5">
        <f t="shared" si="26"/>
        <v>2.526000000000006E-2</v>
      </c>
    </row>
    <row r="506" spans="1:17" x14ac:dyDescent="0.35">
      <c r="A506" s="2">
        <v>82</v>
      </c>
      <c r="B506" t="s">
        <v>16</v>
      </c>
      <c r="C506" s="2">
        <v>2022</v>
      </c>
      <c r="D506" t="s">
        <v>15</v>
      </c>
      <c r="E506" s="2">
        <v>0.73698000000000008</v>
      </c>
      <c r="F506" s="2">
        <v>0.70090000000000008</v>
      </c>
      <c r="G506" s="2">
        <v>0</v>
      </c>
      <c r="H506" s="2">
        <v>0</v>
      </c>
      <c r="I506" s="2">
        <v>0.70090000000000008</v>
      </c>
      <c r="J506" s="2">
        <v>0</v>
      </c>
      <c r="K506" s="2">
        <v>0</v>
      </c>
      <c r="L506" s="2">
        <v>0.70262000000000002</v>
      </c>
      <c r="M506" s="2">
        <v>3.4360000000000002E-2</v>
      </c>
      <c r="N506" s="2">
        <v>3.4360000000000002E-2</v>
      </c>
      <c r="O506" s="3">
        <f t="shared" si="27"/>
        <v>0.26301999999999992</v>
      </c>
      <c r="P506" s="5">
        <f t="shared" si="25"/>
        <v>6.8511796309052422E-2</v>
      </c>
      <c r="Q506" s="5">
        <f t="shared" si="26"/>
        <v>2.405999999999997E-2</v>
      </c>
    </row>
    <row r="507" spans="1:17" x14ac:dyDescent="0.35">
      <c r="A507" s="2">
        <v>83</v>
      </c>
      <c r="B507" t="s">
        <v>16</v>
      </c>
      <c r="C507" s="2">
        <v>2022</v>
      </c>
      <c r="D507" t="s">
        <v>15</v>
      </c>
      <c r="E507" s="2">
        <v>0.70735000000000003</v>
      </c>
      <c r="F507" s="2">
        <v>0.66643000000000008</v>
      </c>
      <c r="G507" s="2">
        <v>0</v>
      </c>
      <c r="H507" s="2">
        <v>0</v>
      </c>
      <c r="I507" s="2">
        <v>0.66643000000000008</v>
      </c>
      <c r="J507" s="2">
        <v>0</v>
      </c>
      <c r="K507" s="2">
        <v>0</v>
      </c>
      <c r="L507" s="2">
        <v>0.67033000000000009</v>
      </c>
      <c r="M507" s="2">
        <v>3.7020000000000004E-2</v>
      </c>
      <c r="N507" s="2">
        <v>3.7020000000000004E-2</v>
      </c>
      <c r="O507" s="3">
        <f t="shared" si="27"/>
        <v>0.29264999999999997</v>
      </c>
      <c r="P507" s="5">
        <f t="shared" si="25"/>
        <v>4.8461819119208237E-2</v>
      </c>
      <c r="Q507" s="5">
        <f t="shared" si="26"/>
        <v>2.9630000000000045E-2</v>
      </c>
    </row>
    <row r="508" spans="1:17" x14ac:dyDescent="0.35">
      <c r="A508" s="2">
        <v>84</v>
      </c>
      <c r="B508" t="s">
        <v>16</v>
      </c>
      <c r="C508" s="2">
        <v>2022</v>
      </c>
      <c r="D508" t="s">
        <v>15</v>
      </c>
      <c r="E508" s="2">
        <v>0.67216000000000009</v>
      </c>
      <c r="F508" s="2">
        <v>0.64562000000000008</v>
      </c>
      <c r="G508" s="2">
        <v>0</v>
      </c>
      <c r="H508" s="2">
        <v>0</v>
      </c>
      <c r="I508" s="2">
        <v>0.64562000000000008</v>
      </c>
      <c r="J508" s="2">
        <v>0</v>
      </c>
      <c r="K508" s="2">
        <v>0</v>
      </c>
      <c r="L508" s="2">
        <v>0.64784000000000008</v>
      </c>
      <c r="M508" s="2">
        <v>2.4320000000000001E-2</v>
      </c>
      <c r="N508" s="2">
        <v>2.4320000000000001E-2</v>
      </c>
      <c r="O508" s="3">
        <f t="shared" si="27"/>
        <v>0.32783999999999991</v>
      </c>
      <c r="P508" s="5">
        <f t="shared" si="25"/>
        <v>3.2574096339167011E-2</v>
      </c>
      <c r="Q508" s="5">
        <f t="shared" si="26"/>
        <v>3.5189999999999944E-2</v>
      </c>
    </row>
    <row r="509" spans="1:17" x14ac:dyDescent="0.35">
      <c r="A509" s="2">
        <v>85</v>
      </c>
      <c r="B509" t="s">
        <v>16</v>
      </c>
      <c r="C509" s="2">
        <v>2022</v>
      </c>
      <c r="D509" t="s">
        <v>15</v>
      </c>
      <c r="E509" s="2">
        <v>0.63606000000000007</v>
      </c>
      <c r="F509" s="2">
        <v>0.62482000000000004</v>
      </c>
      <c r="G509" s="2">
        <v>0</v>
      </c>
      <c r="H509" s="2">
        <v>0</v>
      </c>
      <c r="I509" s="2">
        <v>0.62482000000000004</v>
      </c>
      <c r="J509" s="2">
        <v>0</v>
      </c>
      <c r="K509" s="2">
        <v>0</v>
      </c>
      <c r="L509" s="2">
        <v>0.6293200000000001</v>
      </c>
      <c r="M509" s="2">
        <v>6.7400000000000003E-3</v>
      </c>
      <c r="N509" s="2">
        <v>6.7400000000000003E-3</v>
      </c>
      <c r="O509" s="3">
        <f t="shared" si="27"/>
        <v>0.36393999999999993</v>
      </c>
      <c r="P509" s="5">
        <f t="shared" si="25"/>
        <v>2.0719079717490572E-2</v>
      </c>
      <c r="Q509" s="5">
        <f t="shared" si="26"/>
        <v>3.6100000000000021E-2</v>
      </c>
    </row>
    <row r="510" spans="1:17" x14ac:dyDescent="0.35">
      <c r="A510" s="2">
        <v>86</v>
      </c>
      <c r="B510" t="s">
        <v>16</v>
      </c>
      <c r="C510" s="2">
        <v>2022</v>
      </c>
      <c r="D510" t="s">
        <v>15</v>
      </c>
      <c r="E510" s="2">
        <v>0.59600000000000009</v>
      </c>
      <c r="F510" s="2">
        <v>0.57195000000000007</v>
      </c>
      <c r="G510" s="2">
        <v>0</v>
      </c>
      <c r="H510" s="2">
        <v>0</v>
      </c>
      <c r="I510" s="2">
        <v>0.57195000000000007</v>
      </c>
      <c r="J510" s="2">
        <v>0</v>
      </c>
      <c r="K510" s="2">
        <v>0</v>
      </c>
      <c r="L510" s="2">
        <v>0.57729000000000008</v>
      </c>
      <c r="M510" s="2">
        <v>1.8710000000000001E-2</v>
      </c>
      <c r="N510" s="2">
        <v>1.8710000000000001E-2</v>
      </c>
      <c r="O510" s="3">
        <f t="shared" si="27"/>
        <v>0.40399999999999991</v>
      </c>
      <c r="P510" s="5">
        <f t="shared" si="25"/>
        <v>1.2348571511624383E-2</v>
      </c>
      <c r="Q510" s="5">
        <f t="shared" si="26"/>
        <v>4.0059999999999985E-2</v>
      </c>
    </row>
    <row r="511" spans="1:17" x14ac:dyDescent="0.35">
      <c r="A511" s="2">
        <v>87</v>
      </c>
      <c r="B511" t="s">
        <v>16</v>
      </c>
      <c r="C511" s="2">
        <v>2022</v>
      </c>
      <c r="D511" t="s">
        <v>15</v>
      </c>
      <c r="E511" s="2">
        <v>0.54566000000000003</v>
      </c>
      <c r="F511" s="2">
        <v>0.52265000000000006</v>
      </c>
      <c r="G511" s="2">
        <v>0</v>
      </c>
      <c r="H511" s="2">
        <v>0</v>
      </c>
      <c r="I511" s="2">
        <v>0.52265000000000006</v>
      </c>
      <c r="J511" s="2">
        <v>0</v>
      </c>
      <c r="K511" s="2">
        <v>0</v>
      </c>
      <c r="L511" s="2">
        <v>0.52594000000000007</v>
      </c>
      <c r="M511" s="2">
        <v>1.9720000000000001E-2</v>
      </c>
      <c r="N511" s="2">
        <v>1.9720000000000001E-2</v>
      </c>
      <c r="O511" s="3">
        <f t="shared" si="27"/>
        <v>0.45433999999999997</v>
      </c>
      <c r="P511" s="5">
        <f t="shared" si="25"/>
        <v>6.7381215310329612E-3</v>
      </c>
      <c r="Q511" s="5">
        <f t="shared" si="26"/>
        <v>5.0340000000000051E-2</v>
      </c>
    </row>
    <row r="512" spans="1:17" x14ac:dyDescent="0.35">
      <c r="A512" s="2">
        <v>88</v>
      </c>
      <c r="B512" t="s">
        <v>16</v>
      </c>
      <c r="C512" s="2">
        <v>2022</v>
      </c>
      <c r="D512" t="s">
        <v>15</v>
      </c>
      <c r="E512" s="2">
        <v>0.49769000000000002</v>
      </c>
      <c r="F512" s="2">
        <v>0.49395000000000006</v>
      </c>
      <c r="G512" s="2">
        <v>0</v>
      </c>
      <c r="H512" s="2">
        <v>0</v>
      </c>
      <c r="I512" s="2">
        <v>0.49395000000000006</v>
      </c>
      <c r="J512" s="2">
        <v>0</v>
      </c>
      <c r="K512" s="2">
        <v>0</v>
      </c>
      <c r="L512" s="2">
        <v>0.49769000000000002</v>
      </c>
      <c r="M512" s="2">
        <v>0</v>
      </c>
      <c r="N512" s="2">
        <v>0</v>
      </c>
      <c r="O512" s="3">
        <f t="shared" si="27"/>
        <v>0.50231000000000003</v>
      </c>
      <c r="P512" s="5">
        <f t="shared" si="25"/>
        <v>3.3534957047797946E-3</v>
      </c>
      <c r="Q512" s="5">
        <f t="shared" si="26"/>
        <v>4.7970000000000068E-2</v>
      </c>
    </row>
    <row r="513" spans="1:17" x14ac:dyDescent="0.35">
      <c r="A513" s="2">
        <v>89</v>
      </c>
      <c r="B513" t="s">
        <v>16</v>
      </c>
      <c r="C513" s="2">
        <v>2022</v>
      </c>
      <c r="D513" t="s">
        <v>15</v>
      </c>
      <c r="E513" s="2">
        <v>0.45368000000000003</v>
      </c>
      <c r="F513" s="2">
        <v>0.42776000000000003</v>
      </c>
      <c r="G513" s="2">
        <v>0</v>
      </c>
      <c r="H513" s="2">
        <v>0</v>
      </c>
      <c r="I513" s="2">
        <v>0.42776000000000003</v>
      </c>
      <c r="J513" s="2">
        <v>0</v>
      </c>
      <c r="K513" s="2">
        <v>0</v>
      </c>
      <c r="L513" s="2">
        <v>0.43208000000000002</v>
      </c>
      <c r="M513" s="2">
        <v>2.1600000000000001E-2</v>
      </c>
      <c r="N513" s="2">
        <v>2.1600000000000001E-2</v>
      </c>
      <c r="O513" s="3">
        <f t="shared" si="27"/>
        <v>0.54631999999999992</v>
      </c>
      <c r="P513" s="5">
        <f t="shared" si="25"/>
        <v>1.5214139313444973E-3</v>
      </c>
      <c r="Q513" s="5">
        <f t="shared" si="26"/>
        <v>4.4009999999999883E-2</v>
      </c>
    </row>
    <row r="514" spans="1:17" x14ac:dyDescent="0.35">
      <c r="A514" s="2">
        <v>90</v>
      </c>
      <c r="B514" t="s">
        <v>16</v>
      </c>
      <c r="C514" s="2">
        <v>2022</v>
      </c>
      <c r="D514" t="s">
        <v>15</v>
      </c>
      <c r="E514" s="2">
        <v>0.40836000000000006</v>
      </c>
      <c r="F514" s="2">
        <v>0.39280000000000004</v>
      </c>
      <c r="G514" s="2">
        <v>0</v>
      </c>
      <c r="H514" s="2">
        <v>0</v>
      </c>
      <c r="I514" s="2">
        <v>0.39280000000000004</v>
      </c>
      <c r="J514" s="2">
        <v>0</v>
      </c>
      <c r="K514" s="2">
        <v>0</v>
      </c>
      <c r="L514" s="2">
        <v>0.39280000000000004</v>
      </c>
      <c r="M514" s="2">
        <v>1.5560000000000001E-2</v>
      </c>
      <c r="N514" s="2">
        <v>1.5560000000000001E-2</v>
      </c>
      <c r="O514" s="3">
        <f t="shared" si="27"/>
        <v>0.59163999999999994</v>
      </c>
      <c r="P514" s="5">
        <f t="shared" si="25"/>
        <v>6.2128459300383901E-4</v>
      </c>
      <c r="Q514" s="5">
        <f t="shared" si="26"/>
        <v>4.5320000000000027E-2</v>
      </c>
    </row>
    <row r="515" spans="1:17" x14ac:dyDescent="0.35">
      <c r="A515" s="2">
        <v>91</v>
      </c>
      <c r="B515" t="s">
        <v>16</v>
      </c>
      <c r="C515" s="2">
        <v>2022</v>
      </c>
      <c r="D515" t="s">
        <v>15</v>
      </c>
      <c r="E515" s="2">
        <v>0.35902000000000001</v>
      </c>
      <c r="F515" s="2">
        <v>0.35104000000000002</v>
      </c>
      <c r="G515" s="2">
        <v>0</v>
      </c>
      <c r="H515" s="2">
        <v>0</v>
      </c>
      <c r="I515" s="2">
        <v>0.35104000000000002</v>
      </c>
      <c r="J515" s="2">
        <v>0</v>
      </c>
      <c r="K515" s="2">
        <v>0</v>
      </c>
      <c r="L515" s="2">
        <v>0.35503000000000001</v>
      </c>
      <c r="M515" s="2">
        <v>3.9900000000000005E-3</v>
      </c>
      <c r="N515" s="2">
        <v>3.9900000000000005E-3</v>
      </c>
      <c r="O515" s="3">
        <f t="shared" si="27"/>
        <v>0.64097999999999999</v>
      </c>
      <c r="P515" s="5">
        <f t="shared" ref="P515:P529" si="28">IF(A515=40,1-O515,P514*E515)</f>
        <v>2.2305359458023828E-4</v>
      </c>
      <c r="Q515" s="5">
        <f t="shared" ref="Q515:Q529" si="29">IF(A515=40,O515,O515-O514)</f>
        <v>4.934000000000005E-2</v>
      </c>
    </row>
    <row r="516" spans="1:17" x14ac:dyDescent="0.35">
      <c r="A516" s="2">
        <v>92</v>
      </c>
      <c r="B516" t="s">
        <v>16</v>
      </c>
      <c r="C516" s="2">
        <v>2022</v>
      </c>
      <c r="D516" t="s">
        <v>15</v>
      </c>
      <c r="E516" s="2">
        <v>0.30589000000000005</v>
      </c>
      <c r="F516" s="2">
        <v>0.29109000000000002</v>
      </c>
      <c r="G516" s="2">
        <v>0</v>
      </c>
      <c r="H516" s="2">
        <v>0</v>
      </c>
      <c r="I516" s="2">
        <v>0.29109000000000002</v>
      </c>
      <c r="J516" s="2">
        <v>0</v>
      </c>
      <c r="K516" s="2">
        <v>0</v>
      </c>
      <c r="L516" s="2">
        <v>0.29602000000000001</v>
      </c>
      <c r="M516" s="2">
        <v>9.8700000000000003E-3</v>
      </c>
      <c r="N516" s="2">
        <v>9.8700000000000003E-3</v>
      </c>
      <c r="O516" s="3">
        <f t="shared" si="27"/>
        <v>0.69411</v>
      </c>
      <c r="P516" s="5">
        <f t="shared" si="28"/>
        <v>6.8229864046149096E-5</v>
      </c>
      <c r="Q516" s="5">
        <f t="shared" si="29"/>
        <v>5.3130000000000011E-2</v>
      </c>
    </row>
    <row r="517" spans="1:17" x14ac:dyDescent="0.35">
      <c r="A517" s="2">
        <v>93</v>
      </c>
      <c r="B517" t="s">
        <v>16</v>
      </c>
      <c r="C517" s="2">
        <v>2022</v>
      </c>
      <c r="D517" t="s">
        <v>15</v>
      </c>
      <c r="E517" s="2">
        <v>0.25471000000000005</v>
      </c>
      <c r="F517" s="2">
        <v>0.25471000000000005</v>
      </c>
      <c r="G517" s="2">
        <v>0</v>
      </c>
      <c r="H517" s="2">
        <v>0</v>
      </c>
      <c r="I517" s="2">
        <v>0.25471000000000005</v>
      </c>
      <c r="J517" s="2">
        <v>0</v>
      </c>
      <c r="K517" s="2">
        <v>0</v>
      </c>
      <c r="L517" s="2">
        <v>0.25471000000000005</v>
      </c>
      <c r="M517" s="2">
        <v>0</v>
      </c>
      <c r="N517" s="2">
        <v>0</v>
      </c>
      <c r="O517" s="3">
        <f t="shared" si="27"/>
        <v>0.74529000000000001</v>
      </c>
      <c r="P517" s="5">
        <f t="shared" si="28"/>
        <v>1.737882867119464E-5</v>
      </c>
      <c r="Q517" s="5">
        <f t="shared" si="29"/>
        <v>5.1180000000000003E-2</v>
      </c>
    </row>
    <row r="518" spans="1:17" x14ac:dyDescent="0.35">
      <c r="A518" s="2">
        <v>94</v>
      </c>
      <c r="B518" t="s">
        <v>16</v>
      </c>
      <c r="C518" s="2">
        <v>2022</v>
      </c>
      <c r="D518" t="s">
        <v>15</v>
      </c>
      <c r="E518" s="2">
        <v>0.20631000000000002</v>
      </c>
      <c r="F518" s="2">
        <v>0.20249</v>
      </c>
      <c r="G518" s="2">
        <v>0</v>
      </c>
      <c r="H518" s="2">
        <v>0</v>
      </c>
      <c r="I518" s="2">
        <v>0.20249</v>
      </c>
      <c r="J518" s="2">
        <v>0</v>
      </c>
      <c r="K518" s="2">
        <v>0</v>
      </c>
      <c r="L518" s="2">
        <v>0.20249</v>
      </c>
      <c r="M518" s="2">
        <v>3.8200000000000005E-3</v>
      </c>
      <c r="N518" s="2">
        <v>3.8200000000000005E-3</v>
      </c>
      <c r="O518" s="3">
        <f t="shared" si="27"/>
        <v>0.79369000000000001</v>
      </c>
      <c r="P518" s="5">
        <f t="shared" si="28"/>
        <v>3.5854261431541664E-6</v>
      </c>
      <c r="Q518" s="5">
        <f t="shared" si="29"/>
        <v>4.8399999999999999E-2</v>
      </c>
    </row>
    <row r="519" spans="1:17" x14ac:dyDescent="0.35">
      <c r="A519" s="2">
        <v>95</v>
      </c>
      <c r="B519" t="s">
        <v>16</v>
      </c>
      <c r="C519" s="2">
        <v>2022</v>
      </c>
      <c r="D519" t="s">
        <v>15</v>
      </c>
      <c r="E519" s="2">
        <v>0.15552000000000002</v>
      </c>
      <c r="F519" s="2">
        <v>0.15552000000000002</v>
      </c>
      <c r="G519" s="2">
        <v>0</v>
      </c>
      <c r="H519" s="2">
        <v>0</v>
      </c>
      <c r="I519" s="2">
        <v>0.15552000000000002</v>
      </c>
      <c r="J519" s="2">
        <v>0</v>
      </c>
      <c r="K519" s="2">
        <v>0</v>
      </c>
      <c r="L519" s="2">
        <v>0.15552000000000002</v>
      </c>
      <c r="M519" s="2">
        <v>0</v>
      </c>
      <c r="N519" s="2">
        <v>0</v>
      </c>
      <c r="O519" s="3">
        <f t="shared" si="27"/>
        <v>0.84448000000000001</v>
      </c>
      <c r="P519" s="5">
        <f t="shared" si="28"/>
        <v>5.5760547378333598E-7</v>
      </c>
      <c r="Q519" s="5">
        <f t="shared" si="29"/>
        <v>5.0790000000000002E-2</v>
      </c>
    </row>
    <row r="520" spans="1:17" x14ac:dyDescent="0.35">
      <c r="A520" s="2">
        <v>96</v>
      </c>
      <c r="B520" t="s">
        <v>16</v>
      </c>
      <c r="C520" s="2">
        <v>2022</v>
      </c>
      <c r="D520" t="s">
        <v>15</v>
      </c>
      <c r="E520" s="2">
        <v>0.10839000000000001</v>
      </c>
      <c r="F520" s="2">
        <v>0.10368000000000001</v>
      </c>
      <c r="G520" s="2">
        <v>0</v>
      </c>
      <c r="H520" s="2">
        <v>0</v>
      </c>
      <c r="I520" s="2">
        <v>0.10368000000000001</v>
      </c>
      <c r="J520" s="2">
        <v>0</v>
      </c>
      <c r="K520" s="2">
        <v>0</v>
      </c>
      <c r="L520" s="2">
        <v>0.10368000000000001</v>
      </c>
      <c r="M520" s="2">
        <v>4.7100000000000006E-3</v>
      </c>
      <c r="N520" s="2">
        <v>4.7100000000000006E-3</v>
      </c>
      <c r="O520" s="3">
        <f t="shared" si="27"/>
        <v>0.89161000000000001</v>
      </c>
      <c r="P520" s="5">
        <f t="shared" si="28"/>
        <v>6.0438857303375795E-8</v>
      </c>
      <c r="Q520" s="5">
        <f t="shared" si="29"/>
        <v>4.7130000000000005E-2</v>
      </c>
    </row>
    <row r="521" spans="1:17" x14ac:dyDescent="0.35">
      <c r="A521" s="2">
        <v>97</v>
      </c>
      <c r="B521" t="s">
        <v>16</v>
      </c>
      <c r="C521" s="2">
        <v>2022</v>
      </c>
      <c r="D521" t="s">
        <v>15</v>
      </c>
      <c r="E521" s="2">
        <v>7.5300000000000006E-2</v>
      </c>
      <c r="F521" s="2">
        <v>7.5300000000000006E-2</v>
      </c>
      <c r="G521" s="2">
        <v>0</v>
      </c>
      <c r="H521" s="2">
        <v>0</v>
      </c>
      <c r="I521" s="2">
        <v>7.5300000000000006E-2</v>
      </c>
      <c r="J521" s="2">
        <v>0</v>
      </c>
      <c r="K521" s="2">
        <v>0</v>
      </c>
      <c r="L521" s="2">
        <v>7.5300000000000006E-2</v>
      </c>
      <c r="M521" s="2">
        <v>0</v>
      </c>
      <c r="N521" s="2">
        <v>0</v>
      </c>
      <c r="O521" s="3">
        <f t="shared" si="27"/>
        <v>0.92469999999999997</v>
      </c>
      <c r="P521" s="5">
        <f t="shared" si="28"/>
        <v>4.5510459549441978E-9</v>
      </c>
      <c r="Q521" s="5">
        <f t="shared" si="29"/>
        <v>3.3089999999999953E-2</v>
      </c>
    </row>
    <row r="522" spans="1:17" x14ac:dyDescent="0.35">
      <c r="A522" s="2">
        <v>98</v>
      </c>
      <c r="B522" t="s">
        <v>16</v>
      </c>
      <c r="C522" s="2">
        <v>2022</v>
      </c>
      <c r="D522" t="s">
        <v>15</v>
      </c>
      <c r="E522" s="2">
        <v>4.9400000000000006E-2</v>
      </c>
      <c r="F522" s="2">
        <v>4.9400000000000006E-2</v>
      </c>
      <c r="G522" s="2">
        <v>0</v>
      </c>
      <c r="H522" s="2">
        <v>0</v>
      </c>
      <c r="I522" s="2">
        <v>4.9400000000000006E-2</v>
      </c>
      <c r="J522" s="2">
        <v>0</v>
      </c>
      <c r="K522" s="2">
        <v>0</v>
      </c>
      <c r="L522" s="2">
        <v>4.9400000000000006E-2</v>
      </c>
      <c r="M522" s="2">
        <v>0</v>
      </c>
      <c r="N522" s="2">
        <v>0</v>
      </c>
      <c r="O522" s="3">
        <f t="shared" si="27"/>
        <v>0.9506</v>
      </c>
      <c r="P522" s="5">
        <f t="shared" si="28"/>
        <v>2.248216701742434E-10</v>
      </c>
      <c r="Q522" s="5">
        <f t="shared" si="29"/>
        <v>2.5900000000000034E-2</v>
      </c>
    </row>
    <row r="523" spans="1:17" x14ac:dyDescent="0.35">
      <c r="A523" s="2">
        <v>99</v>
      </c>
      <c r="B523" t="s">
        <v>16</v>
      </c>
      <c r="C523" s="2">
        <v>2022</v>
      </c>
      <c r="D523" t="s">
        <v>15</v>
      </c>
      <c r="E523" s="2">
        <v>3.4090000000000002E-2</v>
      </c>
      <c r="F523" s="2">
        <v>3.4090000000000002E-2</v>
      </c>
      <c r="G523" s="2">
        <v>0</v>
      </c>
      <c r="H523" s="2">
        <v>0</v>
      </c>
      <c r="I523" s="2">
        <v>3.4090000000000002E-2</v>
      </c>
      <c r="J523" s="2">
        <v>0</v>
      </c>
      <c r="K523" s="2">
        <v>0</v>
      </c>
      <c r="L523" s="2">
        <v>3.4090000000000002E-2</v>
      </c>
      <c r="M523" s="2">
        <v>0</v>
      </c>
      <c r="N523" s="2">
        <v>0</v>
      </c>
      <c r="O523" s="3">
        <f t="shared" si="27"/>
        <v>0.96591000000000005</v>
      </c>
      <c r="P523" s="5">
        <f t="shared" si="28"/>
        <v>7.6641707362399584E-12</v>
      </c>
      <c r="Q523" s="5">
        <f t="shared" si="29"/>
        <v>1.5310000000000046E-2</v>
      </c>
    </row>
    <row r="524" spans="1:17" x14ac:dyDescent="0.35">
      <c r="A524" s="2">
        <v>100</v>
      </c>
      <c r="B524" t="s">
        <v>16</v>
      </c>
      <c r="C524" s="2">
        <v>2022</v>
      </c>
      <c r="D524" t="s">
        <v>15</v>
      </c>
      <c r="E524" s="2">
        <v>2.5920000000000002E-2</v>
      </c>
      <c r="F524" s="2">
        <v>2.5920000000000002E-2</v>
      </c>
      <c r="G524" s="2">
        <v>0</v>
      </c>
      <c r="H524" s="2">
        <v>0</v>
      </c>
      <c r="I524" s="2">
        <v>2.5920000000000002E-2</v>
      </c>
      <c r="J524" s="2">
        <v>0</v>
      </c>
      <c r="K524" s="2">
        <v>0</v>
      </c>
      <c r="L524" s="2">
        <v>2.5920000000000002E-2</v>
      </c>
      <c r="M524" s="2">
        <v>0</v>
      </c>
      <c r="N524" s="2">
        <v>0</v>
      </c>
      <c r="O524" s="3">
        <f t="shared" si="27"/>
        <v>0.97407999999999995</v>
      </c>
      <c r="P524" s="5">
        <f t="shared" si="28"/>
        <v>1.9865530548333974E-13</v>
      </c>
      <c r="Q524" s="5">
        <f t="shared" si="29"/>
        <v>8.1699999999998996E-3</v>
      </c>
    </row>
    <row r="525" spans="1:17" x14ac:dyDescent="0.35">
      <c r="A525" s="2">
        <v>101</v>
      </c>
      <c r="B525" t="s">
        <v>16</v>
      </c>
      <c r="C525" s="2">
        <v>2022</v>
      </c>
      <c r="D525" t="s">
        <v>15</v>
      </c>
      <c r="E525" s="2">
        <v>2.1060000000000002E-2</v>
      </c>
      <c r="F525" s="2">
        <v>2.1060000000000002E-2</v>
      </c>
      <c r="G525" s="2">
        <v>0</v>
      </c>
      <c r="H525" s="2">
        <v>0</v>
      </c>
      <c r="I525" s="2">
        <v>2.1060000000000002E-2</v>
      </c>
      <c r="J525" s="2">
        <v>0</v>
      </c>
      <c r="K525" s="2">
        <v>0</v>
      </c>
      <c r="L525" s="2">
        <v>2.1060000000000002E-2</v>
      </c>
      <c r="M525" s="2">
        <v>0</v>
      </c>
      <c r="N525" s="2">
        <v>0</v>
      </c>
      <c r="O525" s="3">
        <f t="shared" si="27"/>
        <v>0.97894000000000003</v>
      </c>
      <c r="P525" s="5">
        <f t="shared" si="28"/>
        <v>4.1836807334791354E-15</v>
      </c>
      <c r="Q525" s="5">
        <f t="shared" si="29"/>
        <v>4.8600000000000865E-3</v>
      </c>
    </row>
    <row r="526" spans="1:17" x14ac:dyDescent="0.35">
      <c r="A526" s="2">
        <v>102</v>
      </c>
      <c r="B526" t="s">
        <v>16</v>
      </c>
      <c r="C526" s="2">
        <v>2022</v>
      </c>
      <c r="D526" t="s">
        <v>15</v>
      </c>
      <c r="E526" s="2">
        <v>1.2310000000000001E-2</v>
      </c>
      <c r="F526" s="2">
        <v>1.2020000000000001E-2</v>
      </c>
      <c r="G526" s="2">
        <v>0</v>
      </c>
      <c r="H526" s="2">
        <v>0</v>
      </c>
      <c r="I526" s="2">
        <v>1.2020000000000001E-2</v>
      </c>
      <c r="J526" s="2">
        <v>0</v>
      </c>
      <c r="K526" s="2">
        <v>0</v>
      </c>
      <c r="L526" s="2">
        <v>1.2240000000000001E-2</v>
      </c>
      <c r="M526" s="2">
        <v>7.0000000000000007E-5</v>
      </c>
      <c r="N526" s="2">
        <v>7.0000000000000007E-5</v>
      </c>
      <c r="O526" s="3">
        <f t="shared" si="27"/>
        <v>0.98768999999999996</v>
      </c>
      <c r="P526" s="5">
        <f t="shared" si="28"/>
        <v>5.1501109829128163E-17</v>
      </c>
      <c r="Q526" s="5">
        <f t="shared" si="29"/>
        <v>8.7499999999999245E-3</v>
      </c>
    </row>
    <row r="527" spans="1:17" x14ac:dyDescent="0.35">
      <c r="A527" s="2">
        <v>103</v>
      </c>
      <c r="B527" t="s">
        <v>16</v>
      </c>
      <c r="C527" s="2">
        <v>2022</v>
      </c>
      <c r="D527" t="s">
        <v>15</v>
      </c>
      <c r="E527" s="2">
        <v>6.5000000000000006E-3</v>
      </c>
      <c r="F527" s="2">
        <v>6.4300000000000008E-3</v>
      </c>
      <c r="G527" s="2">
        <v>0</v>
      </c>
      <c r="H527" s="2">
        <v>0</v>
      </c>
      <c r="I527" s="2">
        <v>6.4300000000000008E-3</v>
      </c>
      <c r="J527" s="2">
        <v>0</v>
      </c>
      <c r="K527" s="2">
        <v>0</v>
      </c>
      <c r="L527" s="2">
        <v>6.4300000000000008E-3</v>
      </c>
      <c r="M527" s="2">
        <v>8.0000000000000007E-5</v>
      </c>
      <c r="N527" s="2">
        <v>8.0000000000000007E-5</v>
      </c>
      <c r="O527" s="3">
        <f t="shared" si="27"/>
        <v>0.99350000000000005</v>
      </c>
      <c r="P527" s="5">
        <f t="shared" si="28"/>
        <v>3.3475721388933308E-19</v>
      </c>
      <c r="Q527" s="5">
        <f t="shared" si="29"/>
        <v>5.8100000000000929E-3</v>
      </c>
    </row>
    <row r="528" spans="1:17" x14ac:dyDescent="0.35">
      <c r="A528" s="2">
        <v>104</v>
      </c>
      <c r="B528" t="s">
        <v>16</v>
      </c>
      <c r="C528" s="2">
        <v>2022</v>
      </c>
      <c r="D528" t="s">
        <v>15</v>
      </c>
      <c r="E528" s="2">
        <v>3.2800000000000004E-3</v>
      </c>
      <c r="F528" s="2">
        <v>3.2800000000000004E-3</v>
      </c>
      <c r="G528" s="2">
        <v>0</v>
      </c>
      <c r="H528" s="2">
        <v>0</v>
      </c>
      <c r="I528" s="2">
        <v>3.2800000000000004E-3</v>
      </c>
      <c r="J528" s="2">
        <v>0</v>
      </c>
      <c r="K528" s="2">
        <v>0</v>
      </c>
      <c r="L528" s="2">
        <v>3.2800000000000004E-3</v>
      </c>
      <c r="M528" s="2">
        <v>0</v>
      </c>
      <c r="N528" s="2">
        <v>0</v>
      </c>
      <c r="O528" s="3">
        <f t="shared" si="27"/>
        <v>0.99672000000000005</v>
      </c>
      <c r="P528" s="5">
        <f t="shared" si="28"/>
        <v>1.0980036615570126E-21</v>
      </c>
      <c r="Q528" s="5">
        <f t="shared" si="29"/>
        <v>3.2200000000000006E-3</v>
      </c>
    </row>
    <row r="529" spans="1:17" x14ac:dyDescent="0.35">
      <c r="A529" s="2">
        <v>105</v>
      </c>
      <c r="B529" t="s">
        <v>16</v>
      </c>
      <c r="C529" s="2">
        <v>2022</v>
      </c>
      <c r="D529" t="s">
        <v>15</v>
      </c>
      <c r="E529" s="2">
        <v>0</v>
      </c>
      <c r="F529" s="2">
        <v>0</v>
      </c>
      <c r="G529" s="2">
        <v>0</v>
      </c>
      <c r="H529" s="2">
        <v>0</v>
      </c>
      <c r="I529" s="2">
        <v>0</v>
      </c>
      <c r="J529" s="2">
        <v>0</v>
      </c>
      <c r="K529" s="2">
        <v>0</v>
      </c>
      <c r="L529" s="2">
        <v>0</v>
      </c>
      <c r="M529" s="2">
        <v>0</v>
      </c>
      <c r="N529" s="2">
        <v>0</v>
      </c>
      <c r="O529" s="3">
        <f t="shared" si="27"/>
        <v>1</v>
      </c>
      <c r="P529" s="5">
        <f t="shared" si="28"/>
        <v>0</v>
      </c>
      <c r="Q529" s="5">
        <f t="shared" si="29"/>
        <v>3.2799999999999496E-3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3714D-6173-4911-829C-FB6CD68B15F2}">
  <dimension ref="E1:AZ70"/>
  <sheetViews>
    <sheetView topLeftCell="Q1" zoomScale="70" zoomScaleNormal="70" workbookViewId="0">
      <selection activeCell="AA3" sqref="AA3:AI70"/>
    </sheetView>
  </sheetViews>
  <sheetFormatPr defaultRowHeight="14.5" x14ac:dyDescent="0.35"/>
  <cols>
    <col min="1" max="5" width="9.1796875" customWidth="1"/>
    <col min="49" max="49" width="53.7265625" customWidth="1"/>
  </cols>
  <sheetData>
    <row r="1" spans="5:52" x14ac:dyDescent="0.35">
      <c r="G1" t="s">
        <v>22</v>
      </c>
    </row>
    <row r="3" spans="5:52" x14ac:dyDescent="0.35">
      <c r="G3" t="s">
        <v>11</v>
      </c>
      <c r="H3" t="s">
        <v>11</v>
      </c>
      <c r="I3" t="s">
        <v>11</v>
      </c>
      <c r="J3" t="s">
        <v>11</v>
      </c>
      <c r="K3" t="s">
        <v>16</v>
      </c>
      <c r="L3" t="s">
        <v>16</v>
      </c>
      <c r="M3" t="s">
        <v>16</v>
      </c>
      <c r="N3" t="s">
        <v>16</v>
      </c>
      <c r="Q3" t="s">
        <v>11</v>
      </c>
      <c r="R3" t="s">
        <v>11</v>
      </c>
      <c r="S3" t="s">
        <v>11</v>
      </c>
      <c r="T3" t="s">
        <v>11</v>
      </c>
      <c r="U3" t="s">
        <v>16</v>
      </c>
      <c r="V3" t="s">
        <v>16</v>
      </c>
      <c r="W3" t="s">
        <v>16</v>
      </c>
      <c r="X3" t="s">
        <v>16</v>
      </c>
      <c r="AB3" t="s">
        <v>11</v>
      </c>
      <c r="AC3" t="s">
        <v>11</v>
      </c>
      <c r="AD3" t="s">
        <v>11</v>
      </c>
      <c r="AE3" t="s">
        <v>11</v>
      </c>
      <c r="AF3" t="s">
        <v>16</v>
      </c>
      <c r="AG3" t="s">
        <v>16</v>
      </c>
      <c r="AH3" t="s">
        <v>16</v>
      </c>
      <c r="AI3" t="s">
        <v>16</v>
      </c>
    </row>
    <row r="4" spans="5:52" x14ac:dyDescent="0.35">
      <c r="F4" t="s">
        <v>30</v>
      </c>
      <c r="G4" t="s">
        <v>12</v>
      </c>
      <c r="H4" t="s">
        <v>13</v>
      </c>
      <c r="I4" t="s">
        <v>14</v>
      </c>
      <c r="J4" t="s">
        <v>15</v>
      </c>
      <c r="K4" t="s">
        <v>12</v>
      </c>
      <c r="L4" t="s">
        <v>13</v>
      </c>
      <c r="M4" t="s">
        <v>14</v>
      </c>
      <c r="N4" t="s">
        <v>15</v>
      </c>
      <c r="Q4" t="s">
        <v>12</v>
      </c>
      <c r="R4" t="s">
        <v>13</v>
      </c>
      <c r="S4" t="s">
        <v>14</v>
      </c>
      <c r="T4" t="s">
        <v>15</v>
      </c>
      <c r="U4" t="s">
        <v>12</v>
      </c>
      <c r="V4" t="s">
        <v>13</v>
      </c>
      <c r="W4" t="s">
        <v>14</v>
      </c>
      <c r="X4" t="s">
        <v>15</v>
      </c>
      <c r="Z4" t="s">
        <v>30</v>
      </c>
      <c r="AB4" t="s">
        <v>12</v>
      </c>
      <c r="AC4" t="s">
        <v>13</v>
      </c>
      <c r="AD4" t="s">
        <v>14</v>
      </c>
      <c r="AE4" t="s">
        <v>15</v>
      </c>
      <c r="AF4" t="s">
        <v>12</v>
      </c>
      <c r="AG4" t="s">
        <v>13</v>
      </c>
      <c r="AH4" t="s">
        <v>14</v>
      </c>
      <c r="AI4" t="s">
        <v>15</v>
      </c>
      <c r="AQ4">
        <v>10</v>
      </c>
      <c r="AR4">
        <v>20</v>
      </c>
      <c r="AS4">
        <v>50</v>
      </c>
      <c r="AT4">
        <v>80</v>
      </c>
      <c r="AU4">
        <v>90</v>
      </c>
    </row>
    <row r="5" spans="5:52" x14ac:dyDescent="0.35">
      <c r="E5" s="2">
        <v>40</v>
      </c>
      <c r="F5" s="7">
        <f>E5+0.5</f>
        <v>40.5</v>
      </c>
      <c r="G5">
        <v>1.8699999999999273E-3</v>
      </c>
      <c r="H5">
        <v>7.9999999999991189E-4</v>
      </c>
      <c r="I5">
        <v>2.5999999999992696E-4</v>
      </c>
      <c r="J5">
        <v>5.4999999999993943E-4</v>
      </c>
      <c r="K5">
        <v>1.9999999999998908E-3</v>
      </c>
      <c r="L5">
        <v>6.4999999999992841E-4</v>
      </c>
      <c r="M5">
        <v>3.5999999999991594E-4</v>
      </c>
      <c r="N5">
        <v>6.9999999999903473E-5</v>
      </c>
      <c r="P5" s="2">
        <v>40</v>
      </c>
      <c r="Q5">
        <f>G5*100</f>
        <v>0.18699999999999273</v>
      </c>
      <c r="R5">
        <f t="shared" ref="R5:X20" si="0">H5*100</f>
        <v>7.9999999999991189E-2</v>
      </c>
      <c r="S5">
        <f t="shared" si="0"/>
        <v>2.5999999999992696E-2</v>
      </c>
      <c r="T5">
        <f t="shared" si="0"/>
        <v>5.4999999999993943E-2</v>
      </c>
      <c r="U5">
        <f t="shared" si="0"/>
        <v>0.19999999999998908</v>
      </c>
      <c r="V5">
        <f t="shared" si="0"/>
        <v>6.4999999999992841E-2</v>
      </c>
      <c r="W5">
        <f t="shared" si="0"/>
        <v>3.5999999999991594E-2</v>
      </c>
      <c r="X5">
        <f t="shared" si="0"/>
        <v>6.9999999999903473E-3</v>
      </c>
      <c r="Z5" s="7">
        <f>AA5+0.5</f>
        <v>40.5</v>
      </c>
      <c r="AA5" s="2">
        <v>40</v>
      </c>
      <c r="AB5">
        <f>Q5</f>
        <v>0.18699999999999273</v>
      </c>
      <c r="AC5">
        <f t="shared" ref="AC5:AI5" si="1">R5</f>
        <v>7.9999999999991189E-2</v>
      </c>
      <c r="AD5">
        <f t="shared" si="1"/>
        <v>2.5999999999992696E-2</v>
      </c>
      <c r="AE5">
        <f t="shared" si="1"/>
        <v>5.4999999999993943E-2</v>
      </c>
      <c r="AF5">
        <f t="shared" si="1"/>
        <v>0.19999999999998908</v>
      </c>
      <c r="AG5">
        <f t="shared" si="1"/>
        <v>6.4999999999992841E-2</v>
      </c>
      <c r="AH5">
        <f t="shared" si="1"/>
        <v>3.5999999999991594E-2</v>
      </c>
      <c r="AI5">
        <f t="shared" si="1"/>
        <v>6.9999999999903473E-3</v>
      </c>
      <c r="AJ5" s="2"/>
      <c r="AK5">
        <f>100-AB5</f>
        <v>99.813000000000002</v>
      </c>
      <c r="AP5" t="s">
        <v>24</v>
      </c>
      <c r="AQ5" t="s">
        <v>26</v>
      </c>
      <c r="AR5" t="s">
        <v>27</v>
      </c>
      <c r="AS5" t="s">
        <v>25</v>
      </c>
      <c r="AT5" t="s">
        <v>28</v>
      </c>
      <c r="AU5" t="s">
        <v>29</v>
      </c>
    </row>
    <row r="6" spans="5:52" x14ac:dyDescent="0.35">
      <c r="E6" s="2">
        <v>41</v>
      </c>
      <c r="F6" s="7">
        <f t="shared" ref="F6:F69" si="2">E6+0.5</f>
        <v>41.5</v>
      </c>
      <c r="G6">
        <v>2.1999999999999797E-3</v>
      </c>
      <c r="H6">
        <v>1.1100000000000554E-3</v>
      </c>
      <c r="I6">
        <v>3.6000000000002697E-4</v>
      </c>
      <c r="J6">
        <v>5.9999999999993392E-4</v>
      </c>
      <c r="K6">
        <v>1.7900000000000693E-3</v>
      </c>
      <c r="L6">
        <v>6.8999999999996842E-4</v>
      </c>
      <c r="M6">
        <v>4.1000000000002146E-4</v>
      </c>
      <c r="N6">
        <v>1.7000000000000348E-4</v>
      </c>
      <c r="P6" s="2">
        <v>41</v>
      </c>
      <c r="Q6">
        <f t="shared" ref="Q6:Q69" si="3">G6*100</f>
        <v>0.21999999999999797</v>
      </c>
      <c r="R6">
        <f t="shared" si="0"/>
        <v>0.11100000000000554</v>
      </c>
      <c r="S6">
        <f t="shared" si="0"/>
        <v>3.6000000000002697E-2</v>
      </c>
      <c r="T6">
        <f t="shared" si="0"/>
        <v>5.9999999999993392E-2</v>
      </c>
      <c r="U6">
        <f t="shared" si="0"/>
        <v>0.17900000000000693</v>
      </c>
      <c r="V6">
        <f t="shared" si="0"/>
        <v>6.8999999999996842E-2</v>
      </c>
      <c r="W6">
        <f t="shared" si="0"/>
        <v>4.1000000000002146E-2</v>
      </c>
      <c r="X6">
        <f t="shared" si="0"/>
        <v>1.7000000000000348E-2</v>
      </c>
      <c r="Z6" s="7">
        <f t="shared" ref="Z6:Z69" si="4">AA6+0.5</f>
        <v>41.5</v>
      </c>
      <c r="AA6" s="2">
        <v>41</v>
      </c>
      <c r="AB6">
        <f t="shared" ref="AB6:AI6" si="5">AB5+Q6</f>
        <v>0.4069999999999907</v>
      </c>
      <c r="AC6">
        <f t="shared" si="5"/>
        <v>0.19099999999999673</v>
      </c>
      <c r="AD6">
        <f t="shared" si="5"/>
        <v>6.1999999999995392E-2</v>
      </c>
      <c r="AE6">
        <f t="shared" si="5"/>
        <v>0.11499999999998733</v>
      </c>
      <c r="AF6">
        <f t="shared" si="5"/>
        <v>0.37899999999999601</v>
      </c>
      <c r="AG6">
        <f t="shared" si="5"/>
        <v>0.13399999999998968</v>
      </c>
      <c r="AH6">
        <f t="shared" si="5"/>
        <v>7.699999999999374E-2</v>
      </c>
      <c r="AI6">
        <f t="shared" si="5"/>
        <v>2.3999999999990695E-2</v>
      </c>
      <c r="AJ6" s="2"/>
      <c r="AK6">
        <f t="shared" ref="AK6:AK69" si="6">100-AB6</f>
        <v>99.593000000000004</v>
      </c>
      <c r="AN6" t="s">
        <v>11</v>
      </c>
      <c r="AO6" t="s">
        <v>12</v>
      </c>
      <c r="AP6" s="4">
        <f>SUMPRODUCT(G5:G70,F5:F70)</f>
        <v>77.610560000000021</v>
      </c>
      <c r="AQ6" s="8">
        <f>INDEX($Z$5:$Z$70,MATCH(AQ4,$AB$5:$AB$70,1))+(INDEX($AB$5:$AB$70,MATCH(AQ4,$AB$5:$AB$70,1)+1)-AQ4)/((INDEX($AB$5:$AB$70,MATCH(AQ4,$AB$5:$AB$70,1)+1)-AQ4)-(INDEX($AB$5:$AB$70,MATCH(AQ4,$AB$5:$AB$70,1))-AQ4))</f>
        <v>58.544687189672288</v>
      </c>
      <c r="AR6" s="8">
        <f>INDEX($Z$5:$Z$70,MATCH(AR4,$AB$5:$AB$70,1))+(INDEX($AB$5:$AB$70,MATCH(AR4,$AB$5:$AB$70,1)+1)-AR4)/((INDEX($AB$5:$AB$70,MATCH(AR4,$AB$5:$AB$70,1)+1)-AR4)-(INDEX($AB$5:$AB$70,MATCH(AR4,$AB$5:$AB$70,1))-AR4))</f>
        <v>67.242969628796388</v>
      </c>
      <c r="AS6" s="8">
        <f t="shared" ref="AS6:AT6" si="7">INDEX($Z$5:$Z$70,MATCH(AS4,$AB$5:$AB$70,1))+(INDEX($AB$5:$AB$70,MATCH(AS4,$AB$5:$AB$70,1)+1)-AS4)/((INDEX($AB$5:$AB$70,MATCH(AS4,$AB$5:$AB$70,1)+1)-AS4)-(INDEX($AB$5:$AB$70,MATCH(AS4,$AB$5:$AB$70,1))-AS4))</f>
        <v>78.807313873401114</v>
      </c>
      <c r="AT6" s="8">
        <f t="shared" si="7"/>
        <v>87.894062863795114</v>
      </c>
      <c r="AU6" s="8">
        <f>INDEX($Z$5:$Z$70,MATCH(AU4,$AB$5:$AB$70,1))+(INDEX($AB$5:$AB$70,MATCH(AU4,$AB$5:$AB$70,1)+1)-AU4)/((INDEX($AB$5:$AB$70,MATCH(AU4,$AB$5:$AB$70,1)+1)-AU4)-(INDEX($AB$5:$AB$70,MATCH(AU4,$AB$5:$AB$70,1))-AU4))</f>
        <v>90.61527165932452</v>
      </c>
      <c r="AY6" t="s">
        <v>36</v>
      </c>
    </row>
    <row r="7" spans="5:52" x14ac:dyDescent="0.35">
      <c r="E7" s="2">
        <v>42</v>
      </c>
      <c r="F7" s="7">
        <f t="shared" si="2"/>
        <v>42.5</v>
      </c>
      <c r="G7">
        <v>2.9099999999999682E-3</v>
      </c>
      <c r="H7">
        <v>1.2499999999999734E-3</v>
      </c>
      <c r="I7">
        <v>5.1000000000001044E-4</v>
      </c>
      <c r="J7">
        <v>5.3000000000003045E-4</v>
      </c>
      <c r="K7">
        <v>1.7399999999999638E-3</v>
      </c>
      <c r="L7">
        <v>6.3999999999997392E-4</v>
      </c>
      <c r="M7">
        <v>4.1000000000002146E-4</v>
      </c>
      <c r="N7">
        <v>3.4999999999996145E-4</v>
      </c>
      <c r="P7" s="2">
        <v>42</v>
      </c>
      <c r="Q7">
        <f t="shared" si="3"/>
        <v>0.29099999999999682</v>
      </c>
      <c r="R7">
        <f t="shared" si="0"/>
        <v>0.12499999999999734</v>
      </c>
      <c r="S7">
        <f t="shared" si="0"/>
        <v>5.1000000000001044E-2</v>
      </c>
      <c r="T7">
        <f t="shared" si="0"/>
        <v>5.3000000000003045E-2</v>
      </c>
      <c r="U7">
        <f t="shared" si="0"/>
        <v>0.17399999999999638</v>
      </c>
      <c r="V7">
        <f t="shared" si="0"/>
        <v>6.3999999999997392E-2</v>
      </c>
      <c r="W7">
        <f t="shared" si="0"/>
        <v>4.1000000000002146E-2</v>
      </c>
      <c r="X7">
        <f t="shared" si="0"/>
        <v>3.4999999999996145E-2</v>
      </c>
      <c r="Z7" s="7">
        <f t="shared" si="4"/>
        <v>42.5</v>
      </c>
      <c r="AA7" s="2">
        <v>42</v>
      </c>
      <c r="AB7">
        <f t="shared" ref="AB7:AB70" si="8">AB6+Q7</f>
        <v>0.69799999999998752</v>
      </c>
      <c r="AC7">
        <f t="shared" ref="AC7:AC70" si="9">AC6+R7</f>
        <v>0.31599999999999406</v>
      </c>
      <c r="AD7">
        <f t="shared" ref="AD7:AD70" si="10">AD6+S7</f>
        <v>0.11299999999999644</v>
      </c>
      <c r="AE7">
        <f t="shared" ref="AE7:AE70" si="11">AE6+T7</f>
        <v>0.16799999999999038</v>
      </c>
      <c r="AF7">
        <f t="shared" ref="AF7:AF70" si="12">AF6+U7</f>
        <v>0.55299999999999239</v>
      </c>
      <c r="AG7">
        <f t="shared" ref="AG7:AG70" si="13">AG6+V7</f>
        <v>0.19799999999998708</v>
      </c>
      <c r="AH7">
        <f t="shared" ref="AH7:AH70" si="14">AH6+W7</f>
        <v>0.11799999999999589</v>
      </c>
      <c r="AI7">
        <f t="shared" ref="AI7:AI70" si="15">AI6+X7</f>
        <v>5.8999999999986841E-2</v>
      </c>
      <c r="AJ7" s="2"/>
      <c r="AK7">
        <f t="shared" si="6"/>
        <v>99.302000000000007</v>
      </c>
      <c r="AN7" t="s">
        <v>11</v>
      </c>
      <c r="AO7" t="s">
        <v>13</v>
      </c>
      <c r="AP7" s="4">
        <f>SUMPRODUCT(H5:H70,F5:F70)</f>
        <v>80.675169999999994</v>
      </c>
      <c r="AQ7" s="8">
        <f>INDEX($Z$5:$Z$70,MATCH(AQ4,$AC$5:$AC$70,1))+(INDEX($AC$5:$AC$70,MATCH(AQ4,$AC$5:$AC$70,1)+1)-AQ4)/((INDEX($AC$5:$AC$70,MATCH(AQ4,$AC$5:$AC$70,1)+1)-AQ4)-(INDEX($AC$5:$AC$70,MATCH(AQ4,$AC$5:$AC$70,1))-AQ4))</f>
        <v>65.13992707383774</v>
      </c>
      <c r="AR7" s="8">
        <f>INDEX($Z$5:$Z$70,MATCH(AR$4,$AC$5:$AC$70,1))+(INDEX($AC$5:$AC$70,MATCH(AR$4,$AC$5:$AC$70,1)+1)-AR$4)/((INDEX($AC$5:$AC$70,MATCH(AR$4,$AC$5:$AC$70,1)+1)-AR$4)-(INDEX($AC$5:$AC$70,MATCH(AR$4,$AC$5:$AC$70,1))-AR$4))</f>
        <v>70.549973698053648</v>
      </c>
      <c r="AS7" s="8">
        <f t="shared" ref="AS7:AT7" si="16">INDEX($Z$5:$Z$70,MATCH(AS$4,$AC$5:$AC$70,1))+(INDEX($AC$5:$AC$70,MATCH(AS$4,$AC$5:$AC$70,1)+1)-AS$4)/((INDEX($AC$5:$AC$70,MATCH(AS$4,$AC$5:$AC$70,1)+1)-AS$4)-(INDEX($AC$5:$AC$70,MATCH(AS$4,$AC$5:$AC$70,1))-AS$4))</f>
        <v>81.927151451739462</v>
      </c>
      <c r="AT7" s="8">
        <f t="shared" si="16"/>
        <v>90.464013086150487</v>
      </c>
      <c r="AU7" s="8">
        <f>INDEX($Z$5:$Z$70,MATCH(AU$4,$AC$5:$AC$70,1))+(INDEX($AC$5:$AC$70,MATCH(AU$4,$AC$5:$AC$70,1)+1)-AU$4)/((INDEX($AC$5:$AC$70,MATCH(AU$4,$AC$5:$AC$70,1)+1)-AU$4)-(INDEX($AC$5:$AC$70,MATCH(AU$4,$AC$5:$AC$70,1))-AU$4))</f>
        <v>93.326989619377159</v>
      </c>
      <c r="AW7" t="s">
        <v>31</v>
      </c>
      <c r="AX7">
        <f>INDEX($Z$5:$Z$70,MATCH(AQ4,$AB$5:$AB$70,1))</f>
        <v>58.5</v>
      </c>
      <c r="AY7" t="s">
        <v>37</v>
      </c>
    </row>
    <row r="8" spans="5:52" x14ac:dyDescent="0.35">
      <c r="E8" s="2">
        <v>43</v>
      </c>
      <c r="F8" s="7">
        <f t="shared" si="2"/>
        <v>43.5</v>
      </c>
      <c r="G8">
        <v>3.4899999999999931E-3</v>
      </c>
      <c r="H8">
        <v>1.0999999999999899E-3</v>
      </c>
      <c r="I8">
        <v>6.6999999999994841E-4</v>
      </c>
      <c r="J8">
        <v>5.6999999999995943E-4</v>
      </c>
      <c r="K8">
        <v>1.3900000000000023E-3</v>
      </c>
      <c r="L8">
        <v>6.5000000000003944E-4</v>
      </c>
      <c r="M8">
        <v>2.6999999999999247E-4</v>
      </c>
      <c r="N8">
        <v>6.0999999999999943E-4</v>
      </c>
      <c r="P8" s="2">
        <v>43</v>
      </c>
      <c r="Q8">
        <f t="shared" si="3"/>
        <v>0.34899999999999931</v>
      </c>
      <c r="R8">
        <f t="shared" si="0"/>
        <v>0.10999999999999899</v>
      </c>
      <c r="S8">
        <f t="shared" si="0"/>
        <v>6.6999999999994841E-2</v>
      </c>
      <c r="T8">
        <f t="shared" si="0"/>
        <v>5.6999999999995943E-2</v>
      </c>
      <c r="U8">
        <f t="shared" si="0"/>
        <v>0.13900000000000023</v>
      </c>
      <c r="V8">
        <f t="shared" si="0"/>
        <v>6.5000000000003944E-2</v>
      </c>
      <c r="W8">
        <f t="shared" si="0"/>
        <v>2.6999999999999247E-2</v>
      </c>
      <c r="X8">
        <f t="shared" si="0"/>
        <v>6.0999999999999943E-2</v>
      </c>
      <c r="Z8" s="7">
        <f t="shared" si="4"/>
        <v>43.5</v>
      </c>
      <c r="AA8" s="2">
        <v>43</v>
      </c>
      <c r="AB8">
        <f t="shared" si="8"/>
        <v>1.0469999999999868</v>
      </c>
      <c r="AC8">
        <f t="shared" si="9"/>
        <v>0.42599999999999305</v>
      </c>
      <c r="AD8">
        <f t="shared" si="10"/>
        <v>0.17999999999999128</v>
      </c>
      <c r="AE8">
        <f t="shared" si="11"/>
        <v>0.22499999999998632</v>
      </c>
      <c r="AF8">
        <f t="shared" si="12"/>
        <v>0.69199999999999262</v>
      </c>
      <c r="AG8">
        <f t="shared" si="13"/>
        <v>0.26299999999999102</v>
      </c>
      <c r="AH8">
        <f t="shared" si="14"/>
        <v>0.14499999999999513</v>
      </c>
      <c r="AI8">
        <f t="shared" si="15"/>
        <v>0.11999999999998678</v>
      </c>
      <c r="AJ8" s="2"/>
      <c r="AK8">
        <f t="shared" si="6"/>
        <v>98.953000000000017</v>
      </c>
      <c r="AN8" t="s">
        <v>11</v>
      </c>
      <c r="AO8" t="s">
        <v>14</v>
      </c>
      <c r="AP8" s="4">
        <f>SUMPRODUCT(I5:I70,F5:F70)</f>
        <v>83.232650000000035</v>
      </c>
      <c r="AQ8" s="8">
        <f>INDEX($Z$5:$Z$70,MATCH(AQ$4,$AD$5:$AD$70,1))+(INDEX($AD$5:$AD$70,MATCH(AQ$4,$AD$5:$AD$70,1)+1)-AQ$4)/((INDEX($AD$5:$AD$70,MATCH(AQ$4,$AD$5:$AD$70,1)+1)-AQ$4)-(INDEX($AD$5:$AD$70,MATCH(AQ$4,$AD$5:$AD$70,1))-AQ$4))</f>
        <v>69.161847389558233</v>
      </c>
      <c r="AR8" s="8">
        <f t="shared" ref="AR8:AU8" si="17">INDEX($Z$5:$Z$70,MATCH(AR$4,$AD$5:$AD$70,1))+(INDEX($AD$5:$AD$70,MATCH(AR$4,$AD$5:$AD$70,1)+1)-AR$4)/((INDEX($AD$5:$AD$70,MATCH(AR$4,$AD$5:$AD$70,1)+1)-AR$4)-(INDEX($AD$5:$AD$70,MATCH(AR$4,$AD$5:$AD$70,1))-AR$4))</f>
        <v>75.071496663489029</v>
      </c>
      <c r="AS8" s="8">
        <f t="shared" si="17"/>
        <v>85.27863989046098</v>
      </c>
      <c r="AT8" s="8">
        <f t="shared" si="17"/>
        <v>90.82259549010584</v>
      </c>
      <c r="AU8" s="8">
        <f t="shared" si="17"/>
        <v>94.027110501029512</v>
      </c>
      <c r="AW8" t="s">
        <v>32</v>
      </c>
      <c r="AX8">
        <f>(INDEX($AB$5:$AB$70,MATCH(AQ4,$AB$5:$AB$70,1)+1)-AQ4)</f>
        <v>4.49999999999946E-2</v>
      </c>
      <c r="AY8" t="s">
        <v>38</v>
      </c>
      <c r="AZ8">
        <f>(INDEX($AB$5:$AB$70,MATCH(AQ4,$AB$5:$AB$70,1)+1)-AQ4)</f>
        <v>4.49999999999946E-2</v>
      </c>
    </row>
    <row r="9" spans="5:52" x14ac:dyDescent="0.35">
      <c r="E9" s="2">
        <v>44</v>
      </c>
      <c r="F9" s="7">
        <f t="shared" si="2"/>
        <v>44.5</v>
      </c>
      <c r="G9">
        <v>3.5200000000000786E-3</v>
      </c>
      <c r="H9">
        <v>1.2600000000000389E-3</v>
      </c>
      <c r="I9">
        <v>8.2999999999999741E-4</v>
      </c>
      <c r="J9">
        <v>5.8000000000002494E-4</v>
      </c>
      <c r="K9">
        <v>1.2400000000000189E-3</v>
      </c>
      <c r="L9">
        <v>6.8000000000001393E-4</v>
      </c>
      <c r="M9">
        <v>4.9999999999994493E-4</v>
      </c>
      <c r="N9">
        <v>7.7000000000004842E-4</v>
      </c>
      <c r="P9" s="2">
        <v>44</v>
      </c>
      <c r="Q9">
        <f t="shared" si="3"/>
        <v>0.35200000000000786</v>
      </c>
      <c r="R9">
        <f t="shared" si="0"/>
        <v>0.12600000000000389</v>
      </c>
      <c r="S9">
        <f t="shared" si="0"/>
        <v>8.2999999999999741E-2</v>
      </c>
      <c r="T9">
        <f t="shared" si="0"/>
        <v>5.8000000000002494E-2</v>
      </c>
      <c r="U9">
        <f t="shared" si="0"/>
        <v>0.12400000000000189</v>
      </c>
      <c r="V9">
        <f t="shared" si="0"/>
        <v>6.8000000000001393E-2</v>
      </c>
      <c r="W9">
        <f t="shared" si="0"/>
        <v>4.9999999999994493E-2</v>
      </c>
      <c r="X9">
        <f t="shared" si="0"/>
        <v>7.7000000000004842E-2</v>
      </c>
      <c r="Z9" s="7">
        <f t="shared" si="4"/>
        <v>44.5</v>
      </c>
      <c r="AA9" s="2">
        <v>44</v>
      </c>
      <c r="AB9">
        <f t="shared" si="8"/>
        <v>1.3989999999999947</v>
      </c>
      <c r="AC9">
        <f t="shared" si="9"/>
        <v>0.55199999999999694</v>
      </c>
      <c r="AD9">
        <f t="shared" si="10"/>
        <v>0.26299999999999102</v>
      </c>
      <c r="AE9">
        <f t="shared" si="11"/>
        <v>0.28299999999998882</v>
      </c>
      <c r="AF9">
        <f t="shared" si="12"/>
        <v>0.81599999999999451</v>
      </c>
      <c r="AG9">
        <f t="shared" si="13"/>
        <v>0.33099999999999241</v>
      </c>
      <c r="AH9">
        <f t="shared" si="14"/>
        <v>0.19499999999998963</v>
      </c>
      <c r="AI9">
        <f t="shared" si="15"/>
        <v>0.19699999999999163</v>
      </c>
      <c r="AJ9" s="2"/>
      <c r="AK9">
        <f t="shared" si="6"/>
        <v>98.600999999999999</v>
      </c>
      <c r="AN9" t="s">
        <v>11</v>
      </c>
      <c r="AO9" t="s">
        <v>15</v>
      </c>
      <c r="AP9" s="4">
        <f>SUMPRODUCT(J5:J70,F5:F70)</f>
        <v>84.618170000000006</v>
      </c>
      <c r="AQ9" s="8">
        <f>INDEX($Z$5:$Z$70,MATCH(AQ$4,$AE$5:$AE$70,1))+(INDEX($AE$5:$AE$70,MATCH(AQ$4,$AE$5:$AE$70,1)+1)-AQ$4)/((INDEX($AE$5:$AE$70,MATCH(AQ$4,$AE$5:$AE$70,1)+1)-AQ$4)-(INDEX($AE$5:$AE$70,MATCH(AQ$4,$AE$5:$AE$70,1))-AQ$4))</f>
        <v>70.982964224872234</v>
      </c>
      <c r="AR9" s="8">
        <f t="shared" ref="AR9:AU9" si="18">INDEX($Z$5:$Z$70,MATCH(AR$4,$AE$5:$AE$70,1))+(INDEX($AE$5:$AE$70,MATCH(AR$4,$AE$5:$AE$70,1)+1)-AR$4)/((INDEX($AE$5:$AE$70,MATCH(AR$4,$AE$5:$AE$70,1)+1)-AR$4)-(INDEX($AE$5:$AE$70,MATCH(AR$4,$AE$5:$AE$70,1))-AR$4))</f>
        <v>76.682113067655237</v>
      </c>
      <c r="AS9" s="8">
        <f t="shared" si="18"/>
        <v>86.149797570850197</v>
      </c>
      <c r="AT9" s="8">
        <f t="shared" si="18"/>
        <v>91.8527970600245</v>
      </c>
      <c r="AU9" s="8">
        <f t="shared" si="18"/>
        <v>95.353706754530478</v>
      </c>
      <c r="AW9" t="s">
        <v>35</v>
      </c>
      <c r="AX9">
        <f>((INDEX($AB$5:$AB$70,MATCH(AQ4,$AB$5:$AB$70,1)+1)-AQ4)-(INDEX($AB$5:$AB$70,MATCH(AQ4,$AB$5:$AB$70,1))-AQ4))</f>
        <v>1.0070000000000032</v>
      </c>
      <c r="AY9" t="s">
        <v>39</v>
      </c>
      <c r="AZ9">
        <f>AZ10-AZ11</f>
        <v>1.0070000000000032</v>
      </c>
    </row>
    <row r="10" spans="5:52" x14ac:dyDescent="0.35">
      <c r="E10" s="2">
        <v>45</v>
      </c>
      <c r="F10" s="7">
        <f t="shared" si="2"/>
        <v>45.5</v>
      </c>
      <c r="G10">
        <v>3.3400000000000096E-3</v>
      </c>
      <c r="H10">
        <v>1.4499999999999513E-3</v>
      </c>
      <c r="I10">
        <v>9.700000000000264E-4</v>
      </c>
      <c r="J10">
        <v>4.1999999999997595E-4</v>
      </c>
      <c r="K10">
        <v>1.8399999999999528E-3</v>
      </c>
      <c r="L10">
        <v>6.6999999999994841E-4</v>
      </c>
      <c r="M10">
        <v>7.3000000000000842E-4</v>
      </c>
      <c r="N10">
        <v>5.3000000000003045E-4</v>
      </c>
      <c r="P10" s="2">
        <v>45</v>
      </c>
      <c r="Q10">
        <f t="shared" si="3"/>
        <v>0.33400000000000096</v>
      </c>
      <c r="R10">
        <f t="shared" si="0"/>
        <v>0.14499999999999513</v>
      </c>
      <c r="S10">
        <f t="shared" si="0"/>
        <v>9.700000000000264E-2</v>
      </c>
      <c r="T10">
        <f t="shared" si="0"/>
        <v>4.1999999999997595E-2</v>
      </c>
      <c r="U10">
        <f t="shared" si="0"/>
        <v>0.18399999999999528</v>
      </c>
      <c r="V10">
        <f t="shared" si="0"/>
        <v>6.6999999999994841E-2</v>
      </c>
      <c r="W10">
        <f t="shared" si="0"/>
        <v>7.3000000000000842E-2</v>
      </c>
      <c r="X10">
        <f t="shared" si="0"/>
        <v>5.3000000000003045E-2</v>
      </c>
      <c r="Z10" s="7">
        <f t="shared" si="4"/>
        <v>45.5</v>
      </c>
      <c r="AA10" s="2">
        <v>45</v>
      </c>
      <c r="AB10">
        <f t="shared" si="8"/>
        <v>1.7329999999999957</v>
      </c>
      <c r="AC10">
        <f t="shared" si="9"/>
        <v>0.69699999999999207</v>
      </c>
      <c r="AD10">
        <f t="shared" si="10"/>
        <v>0.35999999999999366</v>
      </c>
      <c r="AE10">
        <f t="shared" si="11"/>
        <v>0.32499999999998641</v>
      </c>
      <c r="AF10">
        <f t="shared" si="12"/>
        <v>0.99999999999998979</v>
      </c>
      <c r="AG10">
        <f t="shared" si="13"/>
        <v>0.39799999999998725</v>
      </c>
      <c r="AH10">
        <f t="shared" si="14"/>
        <v>0.26799999999999047</v>
      </c>
      <c r="AI10">
        <f t="shared" si="15"/>
        <v>0.24999999999999467</v>
      </c>
      <c r="AJ10" s="2"/>
      <c r="AK10">
        <f t="shared" si="6"/>
        <v>98.26700000000001</v>
      </c>
      <c r="AN10" t="s">
        <v>16</v>
      </c>
      <c r="AO10" t="s">
        <v>12</v>
      </c>
      <c r="AP10" s="4">
        <f>SUMPRODUCT(K5:K70,F5:F70)</f>
        <v>81.495560000000026</v>
      </c>
      <c r="AQ10" s="8">
        <f>INDEX($Z$5:$Z$70,MATCH(AQ$4,$AF5:$AF$70,1))+(INDEX($AF$5:$AF$70,MATCH(AQ$4,$AF$5:$AF$70,1)+1)-AQ$4)/((INDEX($AF$5:$AF$70,MATCH(AQ$4,$AF$5:$AF$70,1)+1)-AQ$4)-(INDEX($AF$5:$AF$70,MATCH(AQ$4,$AF$5:$AF$70,1))-AQ$4))</f>
        <v>64.209547738693459</v>
      </c>
      <c r="AR10" s="8">
        <f>INDEX($Z$5:$Z$70,MATCH(AR$4,$AF5:$AF$70,1))+(INDEX($AF$5:$AF$70,MATCH(AR$4,$AF$5:$AF$70,1)+1)-AR$4)/((INDEX($AF$5:$AF$70,MATCH(AR$4,$AF$5:$AF$70,1)+1)-AR$4)-(INDEX($AF$5:$AF$70,MATCH(AR$4,$AF$5:$AF$70,1))-AR$4))</f>
        <v>70.797071129707106</v>
      </c>
      <c r="AS10" s="8">
        <f>INDEX($Z$5:$Z$70,MATCH(AS$4,$AF5:$AF$70,1))+(INDEX($AF$5:$AF$70,MATCH(AS$4,$AF$5:$AF$70,1)+1)-AS$4)/((INDEX($AF$5:$AF$70,MATCH(AS$4,$AF$5:$AF$70,1)+1)-AS$4)-(INDEX($AF$5:$AF$70,MATCH(AS$4,$AF$5:$AF$70,1))-AS$4))</f>
        <v>82.515853279452912</v>
      </c>
      <c r="AT10" s="8">
        <f>INDEX($Z$5:$Z$70,MATCH(AT$4,$AF5:$AF$70,1))+(INDEX($AF$5:$AF$70,MATCH(AT$4,$AF$5:$AF$70,1)+1)-AT$4)/((INDEX($AF$5:$AF$70,MATCH(AT$4,$AF$5:$AF$70,1)+1)-AT$4)-(INDEX($AF$5:$AF$70,MATCH(AT$4,$AF$5:$AF$70,1))-AT$4))</f>
        <v>90.732797258107027</v>
      </c>
      <c r="AU10" s="8">
        <f>INDEX($Z$5:$Z$70,MATCH(AU$4,$AF5:$AF$70,1))+(INDEX($AF$5:$AF$70,MATCH(AU$4,$AF$5:$AF$70,1)+1)-AU$4)/((INDEX($AF$5:$AF$70,MATCH(AU$4,$AF$5:$AF$70,1)+1)-AU$4)-(INDEX($AF$5:$AF$70,MATCH(AU$4,$AF$5:$AF$70,1))-AU$4))</f>
        <v>93.653169014084497</v>
      </c>
      <c r="AW10" t="s">
        <v>34</v>
      </c>
      <c r="AX10">
        <f>((INDEX($AB$5:$AB$70,MATCH(AQ4,$AB$5:$AB$70,1)+1)-AQ4))</f>
        <v>4.49999999999946E-2</v>
      </c>
      <c r="AZ10">
        <f>((INDEX($AB$5:$AB$70,MATCH(AQ4,$AB$5:$AB$70,1)+1)))</f>
        <v>10.044999999999995</v>
      </c>
    </row>
    <row r="11" spans="5:52" x14ac:dyDescent="0.35">
      <c r="E11" s="2">
        <v>46</v>
      </c>
      <c r="F11" s="7">
        <f t="shared" si="2"/>
        <v>46.5</v>
      </c>
      <c r="G11">
        <v>3.4299999999999331E-3</v>
      </c>
      <c r="H11">
        <v>1.4699999999999713E-3</v>
      </c>
      <c r="I11">
        <v>1.0099999999999554E-3</v>
      </c>
      <c r="J11">
        <v>7.6000000000009393E-4</v>
      </c>
      <c r="K11">
        <v>1.9900000000000473E-3</v>
      </c>
      <c r="L11">
        <v>9.1000000000007741E-4</v>
      </c>
      <c r="M11">
        <v>5.1000000000001044E-4</v>
      </c>
      <c r="N11">
        <v>3.4000000000000696E-4</v>
      </c>
      <c r="P11" s="2">
        <v>46</v>
      </c>
      <c r="Q11">
        <f t="shared" si="3"/>
        <v>0.34299999999999331</v>
      </c>
      <c r="R11">
        <f t="shared" si="0"/>
        <v>0.14699999999999713</v>
      </c>
      <c r="S11">
        <f t="shared" si="0"/>
        <v>0.10099999999999554</v>
      </c>
      <c r="T11">
        <f t="shared" si="0"/>
        <v>7.6000000000009393E-2</v>
      </c>
      <c r="U11">
        <f t="shared" si="0"/>
        <v>0.19900000000000473</v>
      </c>
      <c r="V11">
        <f t="shared" si="0"/>
        <v>9.1000000000007741E-2</v>
      </c>
      <c r="W11">
        <f t="shared" si="0"/>
        <v>5.1000000000001044E-2</v>
      </c>
      <c r="X11">
        <f t="shared" si="0"/>
        <v>3.4000000000000696E-2</v>
      </c>
      <c r="Z11" s="7">
        <f t="shared" si="4"/>
        <v>46.5</v>
      </c>
      <c r="AA11" s="2">
        <v>46</v>
      </c>
      <c r="AB11">
        <f t="shared" si="8"/>
        <v>2.075999999999989</v>
      </c>
      <c r="AC11">
        <f t="shared" si="9"/>
        <v>0.8439999999999892</v>
      </c>
      <c r="AD11">
        <f t="shared" si="10"/>
        <v>0.4609999999999892</v>
      </c>
      <c r="AE11">
        <f t="shared" si="11"/>
        <v>0.4009999999999958</v>
      </c>
      <c r="AF11">
        <f t="shared" si="12"/>
        <v>1.1989999999999945</v>
      </c>
      <c r="AG11">
        <f t="shared" si="13"/>
        <v>0.48899999999999499</v>
      </c>
      <c r="AH11">
        <f t="shared" si="14"/>
        <v>0.31899999999999151</v>
      </c>
      <c r="AI11">
        <f t="shared" si="15"/>
        <v>0.28399999999999537</v>
      </c>
      <c r="AJ11" s="2"/>
      <c r="AK11">
        <f t="shared" si="6"/>
        <v>97.924000000000007</v>
      </c>
      <c r="AN11" t="s">
        <v>16</v>
      </c>
      <c r="AO11" t="s">
        <v>13</v>
      </c>
      <c r="AP11" s="4">
        <f>SUMPRODUCT(L5:L70,F5:F70)</f>
        <v>84.514059999999972</v>
      </c>
      <c r="AQ11" s="8">
        <f>INDEX($Z$5:$Z$70,MATCH(AQ$4,$AG5:$AG$69,1))+(INDEX($AG$5:$AG$70,MATCH(AQ$4,$AG$5:$AG$70,1)+1)-AQ$4)/((INDEX($AG$5:$AG$70,MATCH(AQ$4,$AG$5:$AG$70,1)+1)-AQ$4)-(INDEX($AG$5:$AG$70,MATCH(AQ$4,$AG$5:$AG$70,1))-AQ$4))</f>
        <v>69.102862254025041</v>
      </c>
      <c r="AR11" s="8">
        <f>INDEX($Z$5:$Z$70,MATCH(AR$4,$AG5:$AG$69,1))+(INDEX($AG$5:$AG$70,MATCH(AR$4,$AG$5:$AG$70,1)+1)-AR$4)/((INDEX($AG$5:$AG$70,MATCH(AR$4,$AG$5:$AG$70,1)+1)-AR$4)-(INDEX($AG$5:$AG$70,MATCH(AR$4,$AG$5:$AG$70,1))-AR$4))</f>
        <v>76.007592190889369</v>
      </c>
      <c r="AS11" s="8">
        <f>INDEX($Z$5:$Z$70,MATCH(AS$4,$AG5:$AG$69,1))+(INDEX($AG$5:$AG$70,MATCH(AS$4,$AG$5:$AG$70,1)+1)-AS$4)/((INDEX($AG$5:$AG$70,MATCH(AS$4,$AG$5:$AG$70,1)+1)-AS$4)-(INDEX($AG$5:$AG$70,MATCH(AS$4,$AG$5:$AG$70,1))-AS$4))</f>
        <v>85.775654389622417</v>
      </c>
      <c r="AT11" s="8">
        <f>INDEX($Z$5:$Z$70,MATCH(AT$4,$AG5:$AG$69,1))+(INDEX($AG$5:$AG$70,MATCH(AT$4,$AG$5:$AG$70,1)+1)-AT$4)/((INDEX($AG$5:$AG$70,MATCH(AT$4,$AG$5:$AG$70,1)+1)-AT$4)-(INDEX($AG$5:$AG$70,MATCH(AT$4,$AG$5:$AG$70,1))-AT$4))</f>
        <v>93.22791878172589</v>
      </c>
      <c r="AU11" s="8">
        <f>INDEX($Z$5:$Z$70,MATCH(AU$4,$AG5:$AG$69,1))+(INDEX($AG$5:$AG$70,MATCH(AU$4,$AG$5:$AG$70,1)+1)-AU$4)/((INDEX($AG$5:$AG$70,MATCH(AU$4,$AG$5:$AG$70,1)+1)-AU$4)-(INDEX($AG$5:$AG$70,MATCH(AU$4,$AG$5:$AG$70,1))-AU$4))</f>
        <v>96.306784660766965</v>
      </c>
      <c r="AW11" t="s">
        <v>33</v>
      </c>
      <c r="AX11">
        <f>(INDEX($AB$5:$AB$70,MATCH(AQ4,$AB$5:$AB$70,1))-AQ4)</f>
        <v>-0.96200000000000863</v>
      </c>
      <c r="AZ11">
        <f>(INDEX($AB$5:$AB$70,MATCH(AQ4,$AB$5:$AB$70,1)))</f>
        <v>9.0379999999999914</v>
      </c>
    </row>
    <row r="12" spans="5:52" x14ac:dyDescent="0.35">
      <c r="E12" s="2">
        <v>47</v>
      </c>
      <c r="F12" s="7">
        <f t="shared" si="2"/>
        <v>47.5</v>
      </c>
      <c r="G12">
        <v>3.5399999999999876E-3</v>
      </c>
      <c r="H12">
        <v>1.6900000000000803E-3</v>
      </c>
      <c r="I12">
        <v>8.799999999999919E-4</v>
      </c>
      <c r="J12">
        <v>9.1999999999992088E-4</v>
      </c>
      <c r="K12">
        <v>1.9500000000000073E-3</v>
      </c>
      <c r="L12">
        <v>1.1700000000000044E-3</v>
      </c>
      <c r="M12">
        <v>6.5999999999999392E-4</v>
      </c>
      <c r="N12">
        <v>5.7999999999991392E-4</v>
      </c>
      <c r="P12" s="2">
        <v>47</v>
      </c>
      <c r="Q12">
        <f t="shared" si="3"/>
        <v>0.35399999999999876</v>
      </c>
      <c r="R12">
        <f t="shared" si="0"/>
        <v>0.16900000000000803</v>
      </c>
      <c r="S12">
        <f t="shared" si="0"/>
        <v>8.799999999999919E-2</v>
      </c>
      <c r="T12">
        <f t="shared" si="0"/>
        <v>9.1999999999992088E-2</v>
      </c>
      <c r="U12">
        <f t="shared" si="0"/>
        <v>0.19500000000000073</v>
      </c>
      <c r="V12">
        <f t="shared" si="0"/>
        <v>0.11700000000000044</v>
      </c>
      <c r="W12">
        <f t="shared" si="0"/>
        <v>6.5999999999999392E-2</v>
      </c>
      <c r="X12">
        <f t="shared" si="0"/>
        <v>5.7999999999991392E-2</v>
      </c>
      <c r="Z12" s="7">
        <f t="shared" si="4"/>
        <v>47.5</v>
      </c>
      <c r="AA12" s="2">
        <v>47</v>
      </c>
      <c r="AB12">
        <f t="shared" si="8"/>
        <v>2.4299999999999877</v>
      </c>
      <c r="AC12">
        <f t="shared" si="9"/>
        <v>1.0129999999999972</v>
      </c>
      <c r="AD12">
        <f t="shared" si="10"/>
        <v>0.54899999999998839</v>
      </c>
      <c r="AE12">
        <f t="shared" si="11"/>
        <v>0.49299999999998789</v>
      </c>
      <c r="AF12">
        <f t="shared" si="12"/>
        <v>1.3939999999999952</v>
      </c>
      <c r="AG12">
        <f t="shared" si="13"/>
        <v>0.60599999999999543</v>
      </c>
      <c r="AH12">
        <f t="shared" si="14"/>
        <v>0.38499999999999091</v>
      </c>
      <c r="AI12">
        <f t="shared" si="15"/>
        <v>0.34199999999998676</v>
      </c>
      <c r="AJ12" s="2"/>
      <c r="AK12">
        <f t="shared" si="6"/>
        <v>97.570000000000007</v>
      </c>
      <c r="AN12" t="s">
        <v>16</v>
      </c>
      <c r="AO12" t="s">
        <v>14</v>
      </c>
      <c r="AP12" s="4">
        <f>SUMPRODUCT(M5:M70,F5:F70)</f>
        <v>86.346669999999989</v>
      </c>
      <c r="AQ12" s="8">
        <f>INDEX($Z$5:$Z$70,MATCH(AQ$4,$AH5:$AH$68,1))+(INDEX($AH$5:$AH$70,MATCH(AQ$4,$AH$5:$AH$70,1)+1)-AQ$4)/((INDEX($AH$5:$AH$70,MATCH(AQ$4,$AH$5:$AH$70,1)+1)-AQ$4)-(INDEX($AH$5:$AH$70,MATCH(AQ$4,$AH$5:$AH$70,1))-AQ$4))</f>
        <v>71.820408163265299</v>
      </c>
      <c r="AR12" s="8">
        <f>INDEX($Z$5:$Z$70,MATCH(AR$4,$AH5:$AH$68,1))+(INDEX($AH$5:$AH$70,MATCH(AR$4,$AH$5:$AH$70,1)+1)-AR$4)/((INDEX($AH$5:$AH$70,MATCH(AR$4,$AH$5:$AH$70,1)+1)-AR$4)-(INDEX($AH$5:$AH$70,MATCH(AR$4,$AH$5:$AH$70,1))-AR$4))</f>
        <v>78.975064267352181</v>
      </c>
      <c r="AS12" s="8">
        <f>INDEX($Z$5:$Z$70,MATCH(AS$4,$AH5:$AH$68,1))+(INDEX($AH$5:$AH$70,MATCH(AS$4,$AH$5:$AH$70,1)+1)-AS$4)/((INDEX($AH$5:$AH$70,MATCH(AS$4,$AH$5:$AH$70,1)+1)-AS$4)-(INDEX($AH$5:$AH$70,MATCH(AS$4,$AH$5:$AH$70,1))-AS$4))</f>
        <v>88.084726000777309</v>
      </c>
      <c r="AT12" s="8">
        <f>INDEX($Z$5:$Z$70,MATCH(AT$4,$AH5:$AH$68,1))+(INDEX($AH$5:$AH$70,MATCH(AT$4,$AH$5:$AH$70,1)+1)-AT$4)/((INDEX($AH$5:$AH$70,MATCH(AT$4,$AH$5:$AH$70,1)+1)-AT$4)-(INDEX($AH$5:$AH$70,MATCH(AT$4,$AH$5:$AH$70,1))-AT$4))</f>
        <v>94.263508601889995</v>
      </c>
      <c r="AU12" s="8">
        <f>INDEX($Z$5:$Z$70,MATCH(AU$4,$AH5:$AH$68,1))+(INDEX($AH$5:$AH$70,MATCH(AU$4,$AH$5:$AH$70,1)+1)-AU$4)/((INDEX($AH$5:$AH$70,MATCH(AU$4,$AH$5:$AH$70,1)+1)-AU$4)-(INDEX($AH$5:$AH$70,MATCH(AU$4,$AH$5:$AH$70,1))-AU$4))</f>
        <v>95.564228367528983</v>
      </c>
    </row>
    <row r="13" spans="5:52" x14ac:dyDescent="0.35">
      <c r="E13" s="2">
        <v>48</v>
      </c>
      <c r="F13" s="7">
        <f t="shared" si="2"/>
        <v>48.5</v>
      </c>
      <c r="G13">
        <v>3.9400000000000546E-3</v>
      </c>
      <c r="H13">
        <v>1.9499999999998963E-3</v>
      </c>
      <c r="I13">
        <v>1.0200000000000209E-3</v>
      </c>
      <c r="J13">
        <v>8.2000000000004292E-4</v>
      </c>
      <c r="K13">
        <v>2.3599999999999177E-3</v>
      </c>
      <c r="L13">
        <v>1.4399999999999968E-3</v>
      </c>
      <c r="M13">
        <v>9.2999999999998639E-4</v>
      </c>
      <c r="N13">
        <v>8.6000000000008292E-4</v>
      </c>
      <c r="P13" s="2">
        <v>48</v>
      </c>
      <c r="Q13">
        <f t="shared" si="3"/>
        <v>0.39400000000000546</v>
      </c>
      <c r="R13">
        <f t="shared" si="0"/>
        <v>0.19499999999998963</v>
      </c>
      <c r="S13">
        <f t="shared" si="0"/>
        <v>0.10200000000000209</v>
      </c>
      <c r="T13">
        <f t="shared" si="0"/>
        <v>8.2000000000004292E-2</v>
      </c>
      <c r="U13">
        <f t="shared" si="0"/>
        <v>0.23599999999999177</v>
      </c>
      <c r="V13">
        <f t="shared" si="0"/>
        <v>0.14399999999999968</v>
      </c>
      <c r="W13">
        <f t="shared" si="0"/>
        <v>9.2999999999998639E-2</v>
      </c>
      <c r="X13">
        <f t="shared" si="0"/>
        <v>8.6000000000008292E-2</v>
      </c>
      <c r="Z13" s="7">
        <f t="shared" si="4"/>
        <v>48.5</v>
      </c>
      <c r="AA13" s="2">
        <v>48</v>
      </c>
      <c r="AB13">
        <f t="shared" si="8"/>
        <v>2.8239999999999932</v>
      </c>
      <c r="AC13">
        <f t="shared" si="9"/>
        <v>1.2079999999999869</v>
      </c>
      <c r="AD13">
        <f t="shared" si="10"/>
        <v>0.65099999999999048</v>
      </c>
      <c r="AE13">
        <f t="shared" si="11"/>
        <v>0.57499999999999218</v>
      </c>
      <c r="AF13">
        <f t="shared" si="12"/>
        <v>1.629999999999987</v>
      </c>
      <c r="AG13">
        <f t="shared" si="13"/>
        <v>0.74999999999999512</v>
      </c>
      <c r="AH13">
        <f t="shared" si="14"/>
        <v>0.47799999999998954</v>
      </c>
      <c r="AI13">
        <f t="shared" si="15"/>
        <v>0.42799999999999505</v>
      </c>
      <c r="AJ13" s="2"/>
      <c r="AK13">
        <f t="shared" si="6"/>
        <v>97.176000000000002</v>
      </c>
      <c r="AN13" t="s">
        <v>16</v>
      </c>
      <c r="AO13" t="s">
        <v>15</v>
      </c>
      <c r="AP13" s="4">
        <f>SUMPRODUCT(N5:N70,F5:F70)</f>
        <v>87.156510000000026</v>
      </c>
      <c r="AQ13" s="8">
        <f>INDEX($Z$5:$Z$70,MATCH(AQ$4,$AI5:$AI$67,1))+(INDEX($AI$5:$AI$70,MATCH(AQ$4,$AI$5:$AI$70,1)+1)-AQ$4)/((INDEX($AI$5:$AI$70,MATCH(AQ$4,$AI$5:$AI$70,1)+1)-AQ$4)-(INDEX($AI$5:$AI$70,MATCH(AQ$4,$AI$5:$AI$70,1))-AQ$4))</f>
        <v>74.134905660377356</v>
      </c>
      <c r="AR13" s="8">
        <f>INDEX($Z$5:$Z$70,MATCH(AR$4,$AI5:$AI$67,1))+(INDEX($AI$5:$AI$70,MATCH(AR$4,$AI$5:$AI$70,1)+1)-AR$4)/((INDEX($AI$5:$AI$70,MATCH(AR$4,$AI$5:$AI$70,1)+1)-AR$4)-(INDEX($AI$5:$AI$70,MATCH(AR$4,$AI$5:$AI$70,1))-AR$4))</f>
        <v>80.078547297297291</v>
      </c>
      <c r="AS13" s="8">
        <f>INDEX($Z$5:$Z$70,MATCH(AS$4,$AI5:$AI$67,1))+(INDEX($AI$5:$AI$70,MATCH(AS$4,$AI$5:$AI$70,1)+1)-AS$4)/((INDEX($AI$5:$AI$70,MATCH(AS$4,$AI$5:$AI$70,1)+1)-AS$4)-(INDEX($AI$5:$AI$70,MATCH(AS$4,$AI$5:$AI$70,1))-AS$4))</f>
        <v>87.548155096935588</v>
      </c>
      <c r="AT13" s="8">
        <f>INDEX($Z$5:$Z$70,MATCH(AT$4,$AI5:$AI$67,1))+(INDEX($AI$5:$AI$70,MATCH(AT$4,$AI$5:$AI$70,1)+1)-AT$4)/((INDEX($AI$5:$AI$70,MATCH(AT$4,$AI$5:$AI$70,1)+1)-AT$4)-(INDEX($AI$5:$AI$70,MATCH(AT$4,$AI$5:$AI$70,1))-AT$4))</f>
        <v>95.375762945461702</v>
      </c>
      <c r="AU13" s="8">
        <f>INDEX($Z$5:$Z$70,MATCH(AU$4,$AI5:$AI$67,1))+(INDEX($AI$5:$AI$70,MATCH(AU$4,$AI$5:$AI$70,1)+1)-AU$4)/((INDEX($AI$5:$AI$70,MATCH(AU$4,$AI$5:$AI$70,1)+1)-AU$4)-(INDEX($AI$5:$AI$70,MATCH(AU$4,$AI$5:$AI$70,1))-AU$4))</f>
        <v>97.246449078271382</v>
      </c>
    </row>
    <row r="14" spans="5:52" x14ac:dyDescent="0.35">
      <c r="E14" s="2">
        <v>49</v>
      </c>
      <c r="F14" s="7">
        <f t="shared" si="2"/>
        <v>49.5</v>
      </c>
      <c r="G14">
        <v>4.090000000000038E-3</v>
      </c>
      <c r="H14">
        <v>2.1500000000000963E-3</v>
      </c>
      <c r="I14">
        <v>1.3600000000000279E-3</v>
      </c>
      <c r="J14">
        <v>8.799999999999919E-4</v>
      </c>
      <c r="K14">
        <v>2.7300000000000102E-3</v>
      </c>
      <c r="L14">
        <v>1.4299999999999313E-3</v>
      </c>
      <c r="M14">
        <v>9.4000000000005191E-4</v>
      </c>
      <c r="N14">
        <v>1.0399999999999299E-3</v>
      </c>
      <c r="P14" s="2">
        <v>49</v>
      </c>
      <c r="Q14">
        <f t="shared" si="3"/>
        <v>0.4090000000000038</v>
      </c>
      <c r="R14">
        <f t="shared" si="0"/>
        <v>0.21500000000000963</v>
      </c>
      <c r="S14">
        <f t="shared" si="0"/>
        <v>0.13600000000000279</v>
      </c>
      <c r="T14">
        <f t="shared" si="0"/>
        <v>8.799999999999919E-2</v>
      </c>
      <c r="U14">
        <f t="shared" si="0"/>
        <v>0.27300000000000102</v>
      </c>
      <c r="V14">
        <f t="shared" si="0"/>
        <v>0.14299999999999313</v>
      </c>
      <c r="W14">
        <f t="shared" si="0"/>
        <v>9.4000000000005191E-2</v>
      </c>
      <c r="X14">
        <f t="shared" si="0"/>
        <v>0.10399999999999299</v>
      </c>
      <c r="Z14" s="7">
        <f t="shared" si="4"/>
        <v>49.5</v>
      </c>
      <c r="AA14" s="2">
        <v>49</v>
      </c>
      <c r="AB14">
        <f t="shared" si="8"/>
        <v>3.232999999999997</v>
      </c>
      <c r="AC14">
        <f t="shared" si="9"/>
        <v>1.4229999999999965</v>
      </c>
      <c r="AD14">
        <f t="shared" si="10"/>
        <v>0.78699999999999326</v>
      </c>
      <c r="AE14">
        <f t="shared" si="11"/>
        <v>0.66299999999999137</v>
      </c>
      <c r="AF14">
        <f t="shared" si="12"/>
        <v>1.902999999999988</v>
      </c>
      <c r="AG14">
        <f t="shared" si="13"/>
        <v>0.89299999999998825</v>
      </c>
      <c r="AH14">
        <f t="shared" si="14"/>
        <v>0.57199999999999473</v>
      </c>
      <c r="AI14">
        <f t="shared" si="15"/>
        <v>0.53199999999998804</v>
      </c>
      <c r="AJ14" s="2"/>
      <c r="AK14">
        <f t="shared" si="6"/>
        <v>96.766999999999996</v>
      </c>
    </row>
    <row r="15" spans="5:52" x14ac:dyDescent="0.35">
      <c r="E15" s="2">
        <v>50</v>
      </c>
      <c r="F15" s="7">
        <f t="shared" si="2"/>
        <v>50.5</v>
      </c>
      <c r="G15">
        <v>4.0799999999999725E-3</v>
      </c>
      <c r="H15">
        <v>2.6599999999999957E-3</v>
      </c>
      <c r="I15">
        <v>1.9099999999999673E-3</v>
      </c>
      <c r="J15">
        <v>1.0000000000000009E-3</v>
      </c>
      <c r="K15">
        <v>2.8500000000000192E-3</v>
      </c>
      <c r="L15">
        <v>1.3699999999999823E-3</v>
      </c>
      <c r="M15">
        <v>1.0700000000000154E-3</v>
      </c>
      <c r="N15">
        <v>1.1499999999999844E-3</v>
      </c>
      <c r="P15" s="2">
        <v>50</v>
      </c>
      <c r="Q15">
        <f t="shared" si="3"/>
        <v>0.40799999999999725</v>
      </c>
      <c r="R15">
        <f t="shared" si="0"/>
        <v>0.26599999999999957</v>
      </c>
      <c r="S15">
        <f t="shared" si="0"/>
        <v>0.19099999999999673</v>
      </c>
      <c r="T15">
        <f t="shared" si="0"/>
        <v>0.10000000000000009</v>
      </c>
      <c r="U15">
        <f t="shared" si="0"/>
        <v>0.28500000000000192</v>
      </c>
      <c r="V15">
        <f t="shared" si="0"/>
        <v>0.13699999999999823</v>
      </c>
      <c r="W15">
        <f t="shared" si="0"/>
        <v>0.10700000000000154</v>
      </c>
      <c r="X15">
        <f t="shared" si="0"/>
        <v>0.11499999999999844</v>
      </c>
      <c r="Z15" s="7">
        <f t="shared" si="4"/>
        <v>50.5</v>
      </c>
      <c r="AA15" s="2">
        <v>50</v>
      </c>
      <c r="AB15">
        <f t="shared" si="8"/>
        <v>3.6409999999999942</v>
      </c>
      <c r="AC15">
        <f t="shared" si="9"/>
        <v>1.6889999999999961</v>
      </c>
      <c r="AD15">
        <f t="shared" si="10"/>
        <v>0.97799999999998999</v>
      </c>
      <c r="AE15">
        <f t="shared" si="11"/>
        <v>0.76299999999999146</v>
      </c>
      <c r="AF15">
        <f t="shared" si="12"/>
        <v>2.18799999999999</v>
      </c>
      <c r="AG15">
        <f t="shared" si="13"/>
        <v>1.0299999999999865</v>
      </c>
      <c r="AH15">
        <f t="shared" si="14"/>
        <v>0.67899999999999627</v>
      </c>
      <c r="AI15">
        <f t="shared" si="15"/>
        <v>0.64699999999998647</v>
      </c>
      <c r="AJ15" s="2"/>
      <c r="AK15">
        <f t="shared" si="6"/>
        <v>96.359000000000009</v>
      </c>
    </row>
    <row r="16" spans="5:52" x14ac:dyDescent="0.35">
      <c r="E16" s="2">
        <v>51</v>
      </c>
      <c r="F16" s="7">
        <f t="shared" si="2"/>
        <v>51.5</v>
      </c>
      <c r="G16">
        <v>4.2999999999999705E-3</v>
      </c>
      <c r="H16">
        <v>2.6499999999999302E-3</v>
      </c>
      <c r="I16">
        <v>1.9000000000000128E-3</v>
      </c>
      <c r="J16">
        <v>1.2900000000000134E-3</v>
      </c>
      <c r="K16">
        <v>3.1700000000000061E-3</v>
      </c>
      <c r="L16">
        <v>1.4900000000001024E-3</v>
      </c>
      <c r="M16">
        <v>1.1700000000000044E-3</v>
      </c>
      <c r="N16">
        <v>1.0200000000000209E-3</v>
      </c>
      <c r="P16" s="2">
        <v>51</v>
      </c>
      <c r="Q16">
        <f t="shared" si="3"/>
        <v>0.42999999999999705</v>
      </c>
      <c r="R16">
        <f t="shared" si="0"/>
        <v>0.26499999999999302</v>
      </c>
      <c r="S16">
        <f t="shared" si="0"/>
        <v>0.19000000000000128</v>
      </c>
      <c r="T16">
        <f t="shared" si="0"/>
        <v>0.12900000000000134</v>
      </c>
      <c r="U16">
        <f t="shared" si="0"/>
        <v>0.31700000000000061</v>
      </c>
      <c r="V16">
        <f t="shared" si="0"/>
        <v>0.14900000000001024</v>
      </c>
      <c r="W16">
        <f t="shared" si="0"/>
        <v>0.11700000000000044</v>
      </c>
      <c r="X16">
        <f t="shared" si="0"/>
        <v>0.10200000000000209</v>
      </c>
      <c r="Z16" s="7">
        <f t="shared" si="4"/>
        <v>51.5</v>
      </c>
      <c r="AA16" s="2">
        <v>51</v>
      </c>
      <c r="AB16">
        <f t="shared" si="8"/>
        <v>4.0709999999999908</v>
      </c>
      <c r="AC16">
        <f t="shared" si="9"/>
        <v>1.9539999999999891</v>
      </c>
      <c r="AD16">
        <f t="shared" si="10"/>
        <v>1.1679999999999913</v>
      </c>
      <c r="AE16">
        <f t="shared" si="11"/>
        <v>0.8919999999999928</v>
      </c>
      <c r="AF16">
        <f t="shared" si="12"/>
        <v>2.5049999999999906</v>
      </c>
      <c r="AG16">
        <f t="shared" si="13"/>
        <v>1.1789999999999967</v>
      </c>
      <c r="AH16">
        <f t="shared" si="14"/>
        <v>0.79599999999999671</v>
      </c>
      <c r="AI16">
        <f t="shared" si="15"/>
        <v>0.74899999999998856</v>
      </c>
      <c r="AJ16" s="2"/>
      <c r="AK16">
        <f t="shared" si="6"/>
        <v>95.929000000000002</v>
      </c>
    </row>
    <row r="17" spans="5:37" x14ac:dyDescent="0.35">
      <c r="E17" s="2">
        <v>52</v>
      </c>
      <c r="F17" s="7">
        <f t="shared" si="2"/>
        <v>52.5</v>
      </c>
      <c r="G17">
        <v>4.750000000000032E-3</v>
      </c>
      <c r="H17">
        <v>2.7900000000000702E-3</v>
      </c>
      <c r="I17">
        <v>1.7899999999999583E-3</v>
      </c>
      <c r="J17">
        <v>1.4999999999999458E-3</v>
      </c>
      <c r="K17">
        <v>3.3900000000000041E-3</v>
      </c>
      <c r="L17">
        <v>1.7499999999999183E-3</v>
      </c>
      <c r="M17">
        <v>1.3099999999999223E-3</v>
      </c>
      <c r="N17">
        <v>9.7999999999998089E-4</v>
      </c>
      <c r="P17" s="2">
        <v>52</v>
      </c>
      <c r="Q17">
        <f t="shared" si="3"/>
        <v>0.4750000000000032</v>
      </c>
      <c r="R17">
        <f t="shared" si="0"/>
        <v>0.27900000000000702</v>
      </c>
      <c r="S17">
        <f t="shared" si="0"/>
        <v>0.17899999999999583</v>
      </c>
      <c r="T17">
        <f t="shared" si="0"/>
        <v>0.14999999999999458</v>
      </c>
      <c r="U17">
        <f t="shared" si="0"/>
        <v>0.33900000000000041</v>
      </c>
      <c r="V17">
        <f t="shared" si="0"/>
        <v>0.17499999999999183</v>
      </c>
      <c r="W17">
        <f t="shared" si="0"/>
        <v>0.13099999999999223</v>
      </c>
      <c r="X17">
        <f t="shared" si="0"/>
        <v>9.7999999999998089E-2</v>
      </c>
      <c r="Z17" s="7">
        <f t="shared" si="4"/>
        <v>52.5</v>
      </c>
      <c r="AA17" s="2">
        <v>52</v>
      </c>
      <c r="AB17">
        <f t="shared" si="8"/>
        <v>4.545999999999994</v>
      </c>
      <c r="AC17">
        <f t="shared" si="9"/>
        <v>2.2329999999999961</v>
      </c>
      <c r="AD17">
        <f t="shared" si="10"/>
        <v>1.3469999999999871</v>
      </c>
      <c r="AE17">
        <f t="shared" si="11"/>
        <v>1.0419999999999874</v>
      </c>
      <c r="AF17">
        <f t="shared" si="12"/>
        <v>2.843999999999991</v>
      </c>
      <c r="AG17">
        <f t="shared" si="13"/>
        <v>1.3539999999999885</v>
      </c>
      <c r="AH17">
        <f t="shared" si="14"/>
        <v>0.92699999999998894</v>
      </c>
      <c r="AI17">
        <f t="shared" si="15"/>
        <v>0.84699999999998665</v>
      </c>
      <c r="AJ17" s="2"/>
      <c r="AK17">
        <f t="shared" si="6"/>
        <v>95.454000000000008</v>
      </c>
    </row>
    <row r="18" spans="5:37" x14ac:dyDescent="0.35">
      <c r="E18" s="2">
        <v>53</v>
      </c>
      <c r="F18" s="7">
        <f t="shared" si="2"/>
        <v>53.5</v>
      </c>
      <c r="G18">
        <v>5.5899999999999839E-3</v>
      </c>
      <c r="H18">
        <v>3.3900000000000041E-3</v>
      </c>
      <c r="I18">
        <v>2.1100000000000563E-3</v>
      </c>
      <c r="J18">
        <v>1.6000000000000458E-3</v>
      </c>
      <c r="K18">
        <v>4.170000000000007E-3</v>
      </c>
      <c r="L18">
        <v>2.1499999999999853E-3</v>
      </c>
      <c r="M18">
        <v>1.3400000000000079E-3</v>
      </c>
      <c r="N18">
        <v>1.3500000000000734E-3</v>
      </c>
      <c r="P18" s="2">
        <v>53</v>
      </c>
      <c r="Q18">
        <f t="shared" si="3"/>
        <v>0.55899999999999839</v>
      </c>
      <c r="R18">
        <f t="shared" si="0"/>
        <v>0.33900000000000041</v>
      </c>
      <c r="S18">
        <f t="shared" si="0"/>
        <v>0.21100000000000563</v>
      </c>
      <c r="T18">
        <f t="shared" si="0"/>
        <v>0.16000000000000458</v>
      </c>
      <c r="U18">
        <f t="shared" si="0"/>
        <v>0.4170000000000007</v>
      </c>
      <c r="V18">
        <f t="shared" si="0"/>
        <v>0.21499999999999853</v>
      </c>
      <c r="W18">
        <f t="shared" si="0"/>
        <v>0.13400000000000079</v>
      </c>
      <c r="X18">
        <f t="shared" si="0"/>
        <v>0.13500000000000734</v>
      </c>
      <c r="Z18" s="7">
        <f t="shared" si="4"/>
        <v>53.5</v>
      </c>
      <c r="AA18" s="2">
        <v>53</v>
      </c>
      <c r="AB18">
        <f t="shared" si="8"/>
        <v>5.1049999999999924</v>
      </c>
      <c r="AC18">
        <f t="shared" si="9"/>
        <v>2.5719999999999965</v>
      </c>
      <c r="AD18">
        <f t="shared" si="10"/>
        <v>1.5579999999999927</v>
      </c>
      <c r="AE18">
        <f t="shared" si="11"/>
        <v>1.201999999999992</v>
      </c>
      <c r="AF18">
        <f t="shared" si="12"/>
        <v>3.2609999999999917</v>
      </c>
      <c r="AG18">
        <f t="shared" si="13"/>
        <v>1.5689999999999871</v>
      </c>
      <c r="AH18">
        <f t="shared" si="14"/>
        <v>1.0609999999999897</v>
      </c>
      <c r="AI18">
        <f t="shared" si="15"/>
        <v>0.98199999999999399</v>
      </c>
      <c r="AJ18" s="2"/>
      <c r="AK18">
        <f t="shared" si="6"/>
        <v>94.89500000000001</v>
      </c>
    </row>
    <row r="19" spans="5:37" x14ac:dyDescent="0.35">
      <c r="E19" s="2">
        <v>54</v>
      </c>
      <c r="F19" s="7">
        <f t="shared" si="2"/>
        <v>54.5</v>
      </c>
      <c r="G19">
        <v>6.5499999999999448E-3</v>
      </c>
      <c r="H19">
        <v>3.5399999999999876E-3</v>
      </c>
      <c r="I19">
        <v>2.0299999999999763E-3</v>
      </c>
      <c r="J19">
        <v>1.7599999999999838E-3</v>
      </c>
      <c r="K19">
        <v>4.6000000000000485E-3</v>
      </c>
      <c r="L19">
        <v>2.1600000000000508E-3</v>
      </c>
      <c r="M19">
        <v>1.5100000000000113E-3</v>
      </c>
      <c r="N19">
        <v>1.6300000000000203E-3</v>
      </c>
      <c r="P19" s="2">
        <v>54</v>
      </c>
      <c r="Q19">
        <f t="shared" si="3"/>
        <v>0.65499999999999448</v>
      </c>
      <c r="R19">
        <f t="shared" si="0"/>
        <v>0.35399999999999876</v>
      </c>
      <c r="S19">
        <f t="shared" si="0"/>
        <v>0.20299999999999763</v>
      </c>
      <c r="T19">
        <f t="shared" si="0"/>
        <v>0.17599999999999838</v>
      </c>
      <c r="U19">
        <f t="shared" si="0"/>
        <v>0.46000000000000485</v>
      </c>
      <c r="V19">
        <f t="shared" si="0"/>
        <v>0.21600000000000508</v>
      </c>
      <c r="W19">
        <f t="shared" si="0"/>
        <v>0.15100000000000113</v>
      </c>
      <c r="X19">
        <f t="shared" si="0"/>
        <v>0.16300000000000203</v>
      </c>
      <c r="Z19" s="7">
        <f t="shared" si="4"/>
        <v>54.5</v>
      </c>
      <c r="AA19" s="2">
        <v>54</v>
      </c>
      <c r="AB19">
        <f t="shared" si="8"/>
        <v>5.7599999999999874</v>
      </c>
      <c r="AC19">
        <f t="shared" si="9"/>
        <v>2.9259999999999953</v>
      </c>
      <c r="AD19">
        <f t="shared" si="10"/>
        <v>1.7609999999999904</v>
      </c>
      <c r="AE19">
        <f t="shared" si="11"/>
        <v>1.3779999999999903</v>
      </c>
      <c r="AF19">
        <f t="shared" si="12"/>
        <v>3.7209999999999965</v>
      </c>
      <c r="AG19">
        <f t="shared" si="13"/>
        <v>1.7849999999999921</v>
      </c>
      <c r="AH19">
        <f t="shared" si="14"/>
        <v>1.2119999999999909</v>
      </c>
      <c r="AI19">
        <f t="shared" si="15"/>
        <v>1.144999999999996</v>
      </c>
      <c r="AJ19" s="2"/>
      <c r="AK19">
        <f t="shared" si="6"/>
        <v>94.240000000000009</v>
      </c>
    </row>
    <row r="20" spans="5:37" x14ac:dyDescent="0.35">
      <c r="E20" s="2">
        <v>55</v>
      </c>
      <c r="F20" s="7">
        <f t="shared" si="2"/>
        <v>55.5</v>
      </c>
      <c r="G20">
        <v>7.6900000000000857E-3</v>
      </c>
      <c r="H20">
        <v>3.7599999999999856E-3</v>
      </c>
      <c r="I20">
        <v>2.3800000000000487E-3</v>
      </c>
      <c r="J20">
        <v>1.4699999999999713E-3</v>
      </c>
      <c r="K20">
        <v>4.390000000000005E-3</v>
      </c>
      <c r="L20">
        <v>2.4699999999999722E-3</v>
      </c>
      <c r="M20">
        <v>1.6700000000000603E-3</v>
      </c>
      <c r="N20">
        <v>1.4299999999999313E-3</v>
      </c>
      <c r="P20" s="2">
        <v>55</v>
      </c>
      <c r="Q20">
        <f t="shared" si="3"/>
        <v>0.76900000000000857</v>
      </c>
      <c r="R20">
        <f t="shared" si="0"/>
        <v>0.37599999999999856</v>
      </c>
      <c r="S20">
        <f t="shared" si="0"/>
        <v>0.23800000000000487</v>
      </c>
      <c r="T20">
        <f t="shared" si="0"/>
        <v>0.14699999999999713</v>
      </c>
      <c r="U20">
        <f t="shared" si="0"/>
        <v>0.4390000000000005</v>
      </c>
      <c r="V20">
        <f t="shared" si="0"/>
        <v>0.24699999999999722</v>
      </c>
      <c r="W20">
        <f t="shared" si="0"/>
        <v>0.16700000000000603</v>
      </c>
      <c r="X20">
        <f t="shared" si="0"/>
        <v>0.14299999999999313</v>
      </c>
      <c r="Z20" s="7">
        <f t="shared" si="4"/>
        <v>55.5</v>
      </c>
      <c r="AA20" s="2">
        <v>55</v>
      </c>
      <c r="AB20">
        <f t="shared" si="8"/>
        <v>6.5289999999999964</v>
      </c>
      <c r="AC20">
        <f t="shared" si="9"/>
        <v>3.3019999999999938</v>
      </c>
      <c r="AD20">
        <f t="shared" si="10"/>
        <v>1.9989999999999952</v>
      </c>
      <c r="AE20">
        <f t="shared" si="11"/>
        <v>1.5249999999999875</v>
      </c>
      <c r="AF20">
        <f t="shared" si="12"/>
        <v>4.1599999999999966</v>
      </c>
      <c r="AG20">
        <f t="shared" si="13"/>
        <v>2.0319999999999894</v>
      </c>
      <c r="AH20">
        <f t="shared" si="14"/>
        <v>1.3789999999999969</v>
      </c>
      <c r="AI20">
        <f t="shared" si="15"/>
        <v>1.2879999999999892</v>
      </c>
      <c r="AJ20" s="2"/>
      <c r="AK20">
        <f t="shared" si="6"/>
        <v>93.471000000000004</v>
      </c>
    </row>
    <row r="21" spans="5:37" x14ac:dyDescent="0.35">
      <c r="E21" s="2">
        <v>56</v>
      </c>
      <c r="F21" s="7">
        <f t="shared" si="2"/>
        <v>56.5</v>
      </c>
      <c r="G21">
        <v>8.0299999999999816E-3</v>
      </c>
      <c r="H21">
        <v>4.209999999999936E-3</v>
      </c>
      <c r="I21">
        <v>2.6800000000000157E-3</v>
      </c>
      <c r="J21">
        <v>1.1500000000000954E-3</v>
      </c>
      <c r="K21">
        <v>4.8699999999999299E-3</v>
      </c>
      <c r="L21">
        <v>3.0200000000000227E-3</v>
      </c>
      <c r="M21">
        <v>1.6599999999999948E-3</v>
      </c>
      <c r="N21">
        <v>1.5399999999999858E-3</v>
      </c>
      <c r="P21" s="2">
        <v>56</v>
      </c>
      <c r="Q21">
        <f t="shared" si="3"/>
        <v>0.80299999999999816</v>
      </c>
      <c r="R21">
        <f t="shared" ref="R21:R70" si="19">H21*100</f>
        <v>0.4209999999999936</v>
      </c>
      <c r="S21">
        <f t="shared" ref="S21:S70" si="20">I21*100</f>
        <v>0.26800000000000157</v>
      </c>
      <c r="T21">
        <f t="shared" ref="T21:T70" si="21">J21*100</f>
        <v>0.11500000000000954</v>
      </c>
      <c r="U21">
        <f t="shared" ref="U21:U70" si="22">K21*100</f>
        <v>0.48699999999999299</v>
      </c>
      <c r="V21">
        <f t="shared" ref="V21:V70" si="23">L21*100</f>
        <v>0.30200000000000227</v>
      </c>
      <c r="W21">
        <f t="shared" ref="W21:W70" si="24">M21*100</f>
        <v>0.16599999999999948</v>
      </c>
      <c r="X21">
        <f t="shared" ref="X21:X70" si="25">N21*100</f>
        <v>0.15399999999999858</v>
      </c>
      <c r="Z21" s="7">
        <f t="shared" si="4"/>
        <v>56.5</v>
      </c>
      <c r="AA21" s="2">
        <v>56</v>
      </c>
      <c r="AB21">
        <f t="shared" si="8"/>
        <v>7.3319999999999945</v>
      </c>
      <c r="AC21">
        <f t="shared" si="9"/>
        <v>3.7229999999999874</v>
      </c>
      <c r="AD21">
        <f t="shared" si="10"/>
        <v>2.2669999999999968</v>
      </c>
      <c r="AE21">
        <f t="shared" si="11"/>
        <v>1.639999999999997</v>
      </c>
      <c r="AF21">
        <f t="shared" si="12"/>
        <v>4.6469999999999896</v>
      </c>
      <c r="AG21">
        <f t="shared" si="13"/>
        <v>2.3339999999999916</v>
      </c>
      <c r="AH21">
        <f t="shared" si="14"/>
        <v>1.5449999999999964</v>
      </c>
      <c r="AI21">
        <f t="shared" si="15"/>
        <v>1.4419999999999877</v>
      </c>
      <c r="AJ21" s="2"/>
      <c r="AK21">
        <f t="shared" si="6"/>
        <v>92.668000000000006</v>
      </c>
    </row>
    <row r="22" spans="5:37" x14ac:dyDescent="0.35">
      <c r="E22" s="2">
        <v>57</v>
      </c>
      <c r="F22" s="7">
        <f t="shared" si="2"/>
        <v>57.5</v>
      </c>
      <c r="G22">
        <v>8.1200000000000161E-3</v>
      </c>
      <c r="H22">
        <v>4.8000000000000265E-3</v>
      </c>
      <c r="I22">
        <v>2.7299999999998992E-3</v>
      </c>
      <c r="J22">
        <v>1.8099999999999783E-3</v>
      </c>
      <c r="K22">
        <v>5.4500000000000659E-3</v>
      </c>
      <c r="L22">
        <v>3.0999999999999917E-3</v>
      </c>
      <c r="M22">
        <v>2.2399999999999087E-3</v>
      </c>
      <c r="N22">
        <v>2.1500000000000963E-3</v>
      </c>
      <c r="P22" s="2">
        <v>57</v>
      </c>
      <c r="Q22">
        <f t="shared" si="3"/>
        <v>0.81200000000000161</v>
      </c>
      <c r="R22">
        <f t="shared" si="19"/>
        <v>0.48000000000000265</v>
      </c>
      <c r="S22">
        <f t="shared" si="20"/>
        <v>0.27299999999998992</v>
      </c>
      <c r="T22">
        <f t="shared" si="21"/>
        <v>0.18099999999999783</v>
      </c>
      <c r="U22">
        <f t="shared" si="22"/>
        <v>0.54500000000000659</v>
      </c>
      <c r="V22">
        <f t="shared" si="23"/>
        <v>0.30999999999999917</v>
      </c>
      <c r="W22">
        <f t="shared" si="24"/>
        <v>0.22399999999999087</v>
      </c>
      <c r="X22">
        <f t="shared" si="25"/>
        <v>0.21500000000000963</v>
      </c>
      <c r="Z22" s="7">
        <f t="shared" si="4"/>
        <v>57.5</v>
      </c>
      <c r="AA22" s="2">
        <v>57</v>
      </c>
      <c r="AB22">
        <f t="shared" si="8"/>
        <v>8.1439999999999966</v>
      </c>
      <c r="AC22">
        <f t="shared" si="9"/>
        <v>4.2029999999999905</v>
      </c>
      <c r="AD22">
        <f t="shared" si="10"/>
        <v>2.5399999999999867</v>
      </c>
      <c r="AE22">
        <f t="shared" si="11"/>
        <v>1.8209999999999948</v>
      </c>
      <c r="AF22">
        <f t="shared" si="12"/>
        <v>5.1919999999999966</v>
      </c>
      <c r="AG22">
        <f t="shared" si="13"/>
        <v>2.6439999999999908</v>
      </c>
      <c r="AH22">
        <f t="shared" si="14"/>
        <v>1.7689999999999872</v>
      </c>
      <c r="AI22">
        <f t="shared" si="15"/>
        <v>1.6569999999999974</v>
      </c>
      <c r="AJ22" s="2"/>
      <c r="AK22">
        <f t="shared" si="6"/>
        <v>91.856000000000009</v>
      </c>
    </row>
    <row r="23" spans="5:37" x14ac:dyDescent="0.35">
      <c r="E23" s="2">
        <v>58</v>
      </c>
      <c r="F23" s="7">
        <f t="shared" si="2"/>
        <v>58.5</v>
      </c>
      <c r="G23">
        <v>8.939999999999948E-3</v>
      </c>
      <c r="H23">
        <v>5.6800000000000184E-3</v>
      </c>
      <c r="I23">
        <v>3.5300000000000331E-3</v>
      </c>
      <c r="J23">
        <v>2.6899999999999702E-3</v>
      </c>
      <c r="K23">
        <v>5.9899999999999398E-3</v>
      </c>
      <c r="L23">
        <v>3.2300000000000662E-3</v>
      </c>
      <c r="M23">
        <v>2.8900000000000592E-3</v>
      </c>
      <c r="N23">
        <v>1.6699999999999493E-3</v>
      </c>
      <c r="P23" s="2">
        <v>58</v>
      </c>
      <c r="Q23">
        <f t="shared" si="3"/>
        <v>0.8939999999999948</v>
      </c>
      <c r="R23">
        <f t="shared" si="19"/>
        <v>0.56800000000000184</v>
      </c>
      <c r="S23">
        <f t="shared" si="20"/>
        <v>0.35300000000000331</v>
      </c>
      <c r="T23">
        <f t="shared" si="21"/>
        <v>0.26899999999999702</v>
      </c>
      <c r="U23">
        <f t="shared" si="22"/>
        <v>0.59899999999999398</v>
      </c>
      <c r="V23">
        <f t="shared" si="23"/>
        <v>0.32300000000000662</v>
      </c>
      <c r="W23">
        <f t="shared" si="24"/>
        <v>0.28900000000000592</v>
      </c>
      <c r="X23">
        <f t="shared" si="25"/>
        <v>0.16699999999999493</v>
      </c>
      <c r="Z23" s="7">
        <f t="shared" si="4"/>
        <v>58.5</v>
      </c>
      <c r="AA23" s="2">
        <v>58</v>
      </c>
      <c r="AB23">
        <f t="shared" si="8"/>
        <v>9.0379999999999914</v>
      </c>
      <c r="AC23">
        <f t="shared" si="9"/>
        <v>4.7709999999999919</v>
      </c>
      <c r="AD23">
        <f t="shared" si="10"/>
        <v>2.89299999999999</v>
      </c>
      <c r="AE23">
        <f t="shared" si="11"/>
        <v>2.0899999999999919</v>
      </c>
      <c r="AF23">
        <f t="shared" si="12"/>
        <v>5.7909999999999906</v>
      </c>
      <c r="AG23">
        <f t="shared" si="13"/>
        <v>2.9669999999999974</v>
      </c>
      <c r="AH23">
        <f t="shared" si="14"/>
        <v>2.0579999999999932</v>
      </c>
      <c r="AI23">
        <f t="shared" si="15"/>
        <v>1.8239999999999923</v>
      </c>
      <c r="AJ23" s="2"/>
      <c r="AK23">
        <f t="shared" si="6"/>
        <v>90.962000000000003</v>
      </c>
    </row>
    <row r="24" spans="5:37" x14ac:dyDescent="0.35">
      <c r="E24" s="2">
        <v>59</v>
      </c>
      <c r="F24" s="7">
        <f t="shared" si="2"/>
        <v>59.5</v>
      </c>
      <c r="G24">
        <v>1.0070000000000023E-2</v>
      </c>
      <c r="H24">
        <v>6.1099999999999488E-3</v>
      </c>
      <c r="I24">
        <v>4.049999999999998E-3</v>
      </c>
      <c r="J24">
        <v>3.0900000000000372E-3</v>
      </c>
      <c r="K24">
        <v>6.6300000000000248E-3</v>
      </c>
      <c r="L24">
        <v>3.7099999999999911E-3</v>
      </c>
      <c r="M24">
        <v>3.0900000000000372E-3</v>
      </c>
      <c r="N24">
        <v>2.0499999999999963E-3</v>
      </c>
      <c r="P24" s="2">
        <v>59</v>
      </c>
      <c r="Q24">
        <f t="shared" si="3"/>
        <v>1.0070000000000023</v>
      </c>
      <c r="R24">
        <f t="shared" si="19"/>
        <v>0.61099999999999488</v>
      </c>
      <c r="S24">
        <f t="shared" si="20"/>
        <v>0.4049999999999998</v>
      </c>
      <c r="T24">
        <f t="shared" si="21"/>
        <v>0.30900000000000372</v>
      </c>
      <c r="U24">
        <f t="shared" si="22"/>
        <v>0.66300000000000248</v>
      </c>
      <c r="V24">
        <f t="shared" si="23"/>
        <v>0.37099999999999911</v>
      </c>
      <c r="W24">
        <f t="shared" si="24"/>
        <v>0.30900000000000372</v>
      </c>
      <c r="X24">
        <f t="shared" si="25"/>
        <v>0.20499999999999963</v>
      </c>
      <c r="Z24" s="7">
        <f t="shared" si="4"/>
        <v>59.5</v>
      </c>
      <c r="AA24" s="2">
        <v>59</v>
      </c>
      <c r="AB24">
        <f t="shared" si="8"/>
        <v>10.044999999999995</v>
      </c>
      <c r="AC24">
        <f t="shared" si="9"/>
        <v>5.3819999999999872</v>
      </c>
      <c r="AD24">
        <f t="shared" si="10"/>
        <v>3.2979999999999898</v>
      </c>
      <c r="AE24">
        <f t="shared" si="11"/>
        <v>2.3989999999999956</v>
      </c>
      <c r="AF24">
        <f t="shared" si="12"/>
        <v>6.4539999999999935</v>
      </c>
      <c r="AG24">
        <f t="shared" si="13"/>
        <v>3.3379999999999965</v>
      </c>
      <c r="AH24">
        <f t="shared" si="14"/>
        <v>2.3669999999999969</v>
      </c>
      <c r="AI24">
        <f t="shared" si="15"/>
        <v>2.0289999999999919</v>
      </c>
      <c r="AJ24" s="2"/>
      <c r="AK24">
        <f t="shared" si="6"/>
        <v>89.955000000000013</v>
      </c>
    </row>
    <row r="25" spans="5:37" x14ac:dyDescent="0.35">
      <c r="E25" s="2">
        <v>60</v>
      </c>
      <c r="F25" s="7">
        <f t="shared" si="2"/>
        <v>60.5</v>
      </c>
      <c r="G25">
        <v>1.0789999999999966E-2</v>
      </c>
      <c r="H25">
        <v>6.8200000000000482E-3</v>
      </c>
      <c r="I25">
        <v>4.149999999999987E-3</v>
      </c>
      <c r="J25">
        <v>3.6399999999999766E-3</v>
      </c>
      <c r="K25">
        <v>7.4699999999999767E-3</v>
      </c>
      <c r="L25">
        <v>4.3599999999999195E-3</v>
      </c>
      <c r="M25">
        <v>3.0899999999999261E-3</v>
      </c>
      <c r="N25">
        <v>2.4399999999999977E-3</v>
      </c>
      <c r="P25" s="2">
        <v>60</v>
      </c>
      <c r="Q25">
        <f t="shared" si="3"/>
        <v>1.0789999999999966</v>
      </c>
      <c r="R25">
        <f t="shared" si="19"/>
        <v>0.68200000000000482</v>
      </c>
      <c r="S25">
        <f t="shared" si="20"/>
        <v>0.4149999999999987</v>
      </c>
      <c r="T25">
        <f t="shared" si="21"/>
        <v>0.36399999999999766</v>
      </c>
      <c r="U25">
        <f t="shared" si="22"/>
        <v>0.74699999999999767</v>
      </c>
      <c r="V25">
        <f t="shared" si="23"/>
        <v>0.43599999999999195</v>
      </c>
      <c r="W25">
        <f t="shared" si="24"/>
        <v>0.30899999999999261</v>
      </c>
      <c r="X25">
        <f t="shared" si="25"/>
        <v>0.24399999999999977</v>
      </c>
      <c r="Z25" s="7">
        <f t="shared" si="4"/>
        <v>60.5</v>
      </c>
      <c r="AA25" s="2">
        <v>60</v>
      </c>
      <c r="AB25">
        <f t="shared" si="8"/>
        <v>11.123999999999992</v>
      </c>
      <c r="AC25">
        <f t="shared" si="9"/>
        <v>6.0639999999999921</v>
      </c>
      <c r="AD25">
        <f t="shared" si="10"/>
        <v>3.7129999999999885</v>
      </c>
      <c r="AE25">
        <f t="shared" si="11"/>
        <v>2.7629999999999932</v>
      </c>
      <c r="AF25">
        <f t="shared" si="12"/>
        <v>7.2009999999999916</v>
      </c>
      <c r="AG25">
        <f t="shared" si="13"/>
        <v>3.7739999999999885</v>
      </c>
      <c r="AH25">
        <f t="shared" si="14"/>
        <v>2.6759999999999895</v>
      </c>
      <c r="AI25">
        <f t="shared" si="15"/>
        <v>2.2729999999999917</v>
      </c>
      <c r="AJ25" s="2"/>
      <c r="AK25">
        <f t="shared" si="6"/>
        <v>88.876000000000005</v>
      </c>
    </row>
    <row r="26" spans="5:37" x14ac:dyDescent="0.35">
      <c r="E26" s="2">
        <v>61</v>
      </c>
      <c r="F26" s="7">
        <f t="shared" si="2"/>
        <v>61.5</v>
      </c>
      <c r="G26">
        <v>1.1140000000000039E-2</v>
      </c>
      <c r="H26">
        <v>7.9000000000000181E-3</v>
      </c>
      <c r="I26">
        <v>4.9799999999999844E-3</v>
      </c>
      <c r="J26">
        <v>3.5999999999999366E-3</v>
      </c>
      <c r="K26">
        <v>7.8099999999999836E-3</v>
      </c>
      <c r="L26">
        <v>4.9400000000000555E-3</v>
      </c>
      <c r="M26">
        <v>3.2800000000000606E-3</v>
      </c>
      <c r="N26">
        <v>2.2999999999999687E-3</v>
      </c>
      <c r="P26" s="2">
        <v>61</v>
      </c>
      <c r="Q26">
        <f t="shared" si="3"/>
        <v>1.1140000000000039</v>
      </c>
      <c r="R26">
        <f t="shared" si="19"/>
        <v>0.79000000000000181</v>
      </c>
      <c r="S26">
        <f t="shared" si="20"/>
        <v>0.49799999999999844</v>
      </c>
      <c r="T26">
        <f t="shared" si="21"/>
        <v>0.35999999999999366</v>
      </c>
      <c r="U26">
        <f t="shared" si="22"/>
        <v>0.78099999999999836</v>
      </c>
      <c r="V26">
        <f t="shared" si="23"/>
        <v>0.49400000000000555</v>
      </c>
      <c r="W26">
        <f t="shared" si="24"/>
        <v>0.32800000000000606</v>
      </c>
      <c r="X26">
        <f t="shared" si="25"/>
        <v>0.22999999999999687</v>
      </c>
      <c r="Z26" s="7">
        <f t="shared" si="4"/>
        <v>61.5</v>
      </c>
      <c r="AA26" s="2">
        <v>61</v>
      </c>
      <c r="AB26">
        <f t="shared" si="8"/>
        <v>12.237999999999996</v>
      </c>
      <c r="AC26">
        <f t="shared" si="9"/>
        <v>6.8539999999999939</v>
      </c>
      <c r="AD26">
        <f t="shared" si="10"/>
        <v>4.210999999999987</v>
      </c>
      <c r="AE26">
        <f t="shared" si="11"/>
        <v>3.1229999999999869</v>
      </c>
      <c r="AF26">
        <f t="shared" si="12"/>
        <v>7.9819999999999904</v>
      </c>
      <c r="AG26">
        <f t="shared" si="13"/>
        <v>4.2679999999999936</v>
      </c>
      <c r="AH26">
        <f t="shared" si="14"/>
        <v>3.0039999999999956</v>
      </c>
      <c r="AI26">
        <f t="shared" si="15"/>
        <v>2.5029999999999886</v>
      </c>
      <c r="AJ26" s="2"/>
      <c r="AK26">
        <f t="shared" si="6"/>
        <v>87.762</v>
      </c>
    </row>
    <row r="27" spans="5:37" x14ac:dyDescent="0.35">
      <c r="E27" s="2">
        <v>62</v>
      </c>
      <c r="F27" s="7">
        <f t="shared" si="2"/>
        <v>62.5</v>
      </c>
      <c r="G27">
        <v>1.2360000000000038E-2</v>
      </c>
      <c r="H27">
        <v>8.2299999999999596E-3</v>
      </c>
      <c r="I27">
        <v>5.6000000000000494E-3</v>
      </c>
      <c r="J27">
        <v>4.310000000000036E-3</v>
      </c>
      <c r="K27">
        <v>8.1100000000000616E-3</v>
      </c>
      <c r="L27">
        <v>5.4600000000000204E-3</v>
      </c>
      <c r="M27">
        <v>3.8699999999999291E-3</v>
      </c>
      <c r="N27">
        <v>3.2600000000000406E-3</v>
      </c>
      <c r="P27" s="2">
        <v>62</v>
      </c>
      <c r="Q27">
        <f t="shared" si="3"/>
        <v>1.2360000000000038</v>
      </c>
      <c r="R27">
        <f t="shared" si="19"/>
        <v>0.82299999999999596</v>
      </c>
      <c r="S27">
        <f t="shared" si="20"/>
        <v>0.56000000000000494</v>
      </c>
      <c r="T27">
        <f t="shared" si="21"/>
        <v>0.4310000000000036</v>
      </c>
      <c r="U27">
        <f t="shared" si="22"/>
        <v>0.81100000000000616</v>
      </c>
      <c r="V27">
        <f t="shared" si="23"/>
        <v>0.54600000000000204</v>
      </c>
      <c r="W27">
        <f t="shared" si="24"/>
        <v>0.38699999999999291</v>
      </c>
      <c r="X27">
        <f t="shared" si="25"/>
        <v>0.32600000000000406</v>
      </c>
      <c r="Z27" s="7">
        <f t="shared" si="4"/>
        <v>62.5</v>
      </c>
      <c r="AA27" s="2">
        <v>62</v>
      </c>
      <c r="AB27">
        <f t="shared" si="8"/>
        <v>13.474</v>
      </c>
      <c r="AC27">
        <f t="shared" si="9"/>
        <v>7.6769999999999898</v>
      </c>
      <c r="AD27">
        <f t="shared" si="10"/>
        <v>4.7709999999999919</v>
      </c>
      <c r="AE27">
        <f t="shared" si="11"/>
        <v>3.5539999999999905</v>
      </c>
      <c r="AF27">
        <f t="shared" si="12"/>
        <v>8.7929999999999957</v>
      </c>
      <c r="AG27">
        <f t="shared" si="13"/>
        <v>4.8139999999999956</v>
      </c>
      <c r="AH27">
        <f t="shared" si="14"/>
        <v>3.3909999999999885</v>
      </c>
      <c r="AI27">
        <f t="shared" si="15"/>
        <v>2.8289999999999926</v>
      </c>
      <c r="AJ27" s="2"/>
      <c r="AK27">
        <f t="shared" si="6"/>
        <v>86.525999999999996</v>
      </c>
    </row>
    <row r="28" spans="5:37" x14ac:dyDescent="0.35">
      <c r="E28" s="2">
        <v>63</v>
      </c>
      <c r="F28" s="7">
        <f t="shared" si="2"/>
        <v>63.5</v>
      </c>
      <c r="G28">
        <v>1.3729999999999909E-2</v>
      </c>
      <c r="H28">
        <v>9.2499999999999805E-3</v>
      </c>
      <c r="I28">
        <v>5.9599999999999653E-3</v>
      </c>
      <c r="J28">
        <v>4.689999999999972E-3</v>
      </c>
      <c r="K28">
        <v>9.179999999999966E-3</v>
      </c>
      <c r="L28">
        <v>5.9099999999999708E-3</v>
      </c>
      <c r="M28">
        <v>3.9799999999999836E-3</v>
      </c>
      <c r="N28">
        <v>3.2699999999999951E-3</v>
      </c>
      <c r="P28" s="2">
        <v>63</v>
      </c>
      <c r="Q28">
        <f t="shared" si="3"/>
        <v>1.3729999999999909</v>
      </c>
      <c r="R28">
        <f t="shared" si="19"/>
        <v>0.92499999999999805</v>
      </c>
      <c r="S28">
        <f t="shared" si="20"/>
        <v>0.59599999999999653</v>
      </c>
      <c r="T28">
        <f t="shared" si="21"/>
        <v>0.4689999999999972</v>
      </c>
      <c r="U28">
        <f t="shared" si="22"/>
        <v>0.9179999999999966</v>
      </c>
      <c r="V28">
        <f t="shared" si="23"/>
        <v>0.59099999999999708</v>
      </c>
      <c r="W28">
        <f t="shared" si="24"/>
        <v>0.39799999999999836</v>
      </c>
      <c r="X28">
        <f t="shared" si="25"/>
        <v>0.32699999999999951</v>
      </c>
      <c r="Z28" s="7">
        <f t="shared" si="4"/>
        <v>63.5</v>
      </c>
      <c r="AA28" s="2">
        <v>63</v>
      </c>
      <c r="AB28">
        <f t="shared" si="8"/>
        <v>14.846999999999991</v>
      </c>
      <c r="AC28">
        <f t="shared" si="9"/>
        <v>8.6019999999999879</v>
      </c>
      <c r="AD28">
        <f t="shared" si="10"/>
        <v>5.3669999999999884</v>
      </c>
      <c r="AE28">
        <f t="shared" si="11"/>
        <v>4.0229999999999873</v>
      </c>
      <c r="AF28">
        <f t="shared" si="12"/>
        <v>9.7109999999999914</v>
      </c>
      <c r="AG28">
        <f t="shared" si="13"/>
        <v>5.4049999999999923</v>
      </c>
      <c r="AH28">
        <f t="shared" si="14"/>
        <v>3.7889999999999868</v>
      </c>
      <c r="AI28">
        <f t="shared" si="15"/>
        <v>3.1559999999999921</v>
      </c>
      <c r="AJ28" s="2"/>
      <c r="AK28">
        <f t="shared" si="6"/>
        <v>85.153000000000006</v>
      </c>
    </row>
    <row r="29" spans="5:37" x14ac:dyDescent="0.35">
      <c r="E29" s="2">
        <v>64</v>
      </c>
      <c r="F29" s="7">
        <f t="shared" si="2"/>
        <v>64.5</v>
      </c>
      <c r="G29">
        <v>1.4470000000000094E-2</v>
      </c>
      <c r="H29">
        <v>1.0030000000000094E-2</v>
      </c>
      <c r="I29">
        <v>6.4000000000000723E-3</v>
      </c>
      <c r="J29">
        <v>4.2200000000000015E-3</v>
      </c>
      <c r="K29">
        <v>9.9500000000000144E-3</v>
      </c>
      <c r="L29">
        <v>6.1999999999999833E-3</v>
      </c>
      <c r="M29">
        <v>4.390000000000005E-3</v>
      </c>
      <c r="N29">
        <v>3.5800000000000276E-3</v>
      </c>
      <c r="P29" s="2">
        <v>64</v>
      </c>
      <c r="Q29">
        <f t="shared" si="3"/>
        <v>1.4470000000000094</v>
      </c>
      <c r="R29">
        <f t="shared" si="19"/>
        <v>1.0030000000000094</v>
      </c>
      <c r="S29">
        <f t="shared" si="20"/>
        <v>0.64000000000000723</v>
      </c>
      <c r="T29">
        <f t="shared" si="21"/>
        <v>0.42200000000000015</v>
      </c>
      <c r="U29">
        <f t="shared" si="22"/>
        <v>0.99500000000000144</v>
      </c>
      <c r="V29">
        <f t="shared" si="23"/>
        <v>0.61999999999999833</v>
      </c>
      <c r="W29">
        <f t="shared" si="24"/>
        <v>0.4390000000000005</v>
      </c>
      <c r="X29">
        <f t="shared" si="25"/>
        <v>0.35800000000000276</v>
      </c>
      <c r="Z29" s="7">
        <f t="shared" si="4"/>
        <v>64.5</v>
      </c>
      <c r="AA29" s="2">
        <v>64</v>
      </c>
      <c r="AB29">
        <f t="shared" si="8"/>
        <v>16.294</v>
      </c>
      <c r="AC29">
        <f t="shared" si="9"/>
        <v>9.6049999999999969</v>
      </c>
      <c r="AD29">
        <f t="shared" si="10"/>
        <v>6.0069999999999961</v>
      </c>
      <c r="AE29">
        <f t="shared" si="11"/>
        <v>4.4449999999999878</v>
      </c>
      <c r="AF29">
        <f t="shared" si="12"/>
        <v>10.705999999999992</v>
      </c>
      <c r="AG29">
        <f t="shared" si="13"/>
        <v>6.0249999999999906</v>
      </c>
      <c r="AH29">
        <f t="shared" si="14"/>
        <v>4.2279999999999873</v>
      </c>
      <c r="AI29">
        <f t="shared" si="15"/>
        <v>3.5139999999999949</v>
      </c>
      <c r="AJ29" s="2"/>
      <c r="AK29">
        <f t="shared" si="6"/>
        <v>83.706000000000003</v>
      </c>
    </row>
    <row r="30" spans="5:37" x14ac:dyDescent="0.35">
      <c r="E30" s="2">
        <v>65</v>
      </c>
      <c r="F30" s="7">
        <f t="shared" si="2"/>
        <v>65.5</v>
      </c>
      <c r="G30">
        <v>1.5660000000000007E-2</v>
      </c>
      <c r="H30">
        <v>1.0969999999999924E-2</v>
      </c>
      <c r="I30">
        <v>7.2699999999999987E-3</v>
      </c>
      <c r="J30">
        <v>5.3300000000000569E-3</v>
      </c>
      <c r="K30">
        <v>1.0909999999999975E-2</v>
      </c>
      <c r="L30">
        <v>6.6899999999999737E-3</v>
      </c>
      <c r="M30">
        <v>5.9600000000000763E-3</v>
      </c>
      <c r="N30">
        <v>5.4100000000000259E-3</v>
      </c>
      <c r="P30" s="2">
        <v>65</v>
      </c>
      <c r="Q30">
        <f t="shared" si="3"/>
        <v>1.5660000000000007</v>
      </c>
      <c r="R30">
        <f t="shared" si="19"/>
        <v>1.0969999999999924</v>
      </c>
      <c r="S30">
        <f t="shared" si="20"/>
        <v>0.72699999999999987</v>
      </c>
      <c r="T30">
        <f t="shared" si="21"/>
        <v>0.53300000000000569</v>
      </c>
      <c r="U30">
        <f t="shared" si="22"/>
        <v>1.0909999999999975</v>
      </c>
      <c r="V30">
        <f t="shared" si="23"/>
        <v>0.66899999999999737</v>
      </c>
      <c r="W30">
        <f t="shared" si="24"/>
        <v>0.59600000000000763</v>
      </c>
      <c r="X30">
        <f t="shared" si="25"/>
        <v>0.54100000000000259</v>
      </c>
      <c r="Z30" s="7">
        <f t="shared" si="4"/>
        <v>65.5</v>
      </c>
      <c r="AA30" s="2">
        <v>65</v>
      </c>
      <c r="AB30">
        <f t="shared" si="8"/>
        <v>17.86</v>
      </c>
      <c r="AC30">
        <f t="shared" si="9"/>
        <v>10.701999999999989</v>
      </c>
      <c r="AD30">
        <f t="shared" si="10"/>
        <v>6.7339999999999964</v>
      </c>
      <c r="AE30">
        <f t="shared" si="11"/>
        <v>4.9779999999999935</v>
      </c>
      <c r="AF30">
        <f t="shared" si="12"/>
        <v>11.79699999999999</v>
      </c>
      <c r="AG30">
        <f t="shared" si="13"/>
        <v>6.6939999999999884</v>
      </c>
      <c r="AH30">
        <f t="shared" si="14"/>
        <v>4.8239999999999945</v>
      </c>
      <c r="AI30">
        <f t="shared" si="15"/>
        <v>4.0549999999999979</v>
      </c>
      <c r="AJ30" s="2"/>
      <c r="AK30">
        <f t="shared" si="6"/>
        <v>82.14</v>
      </c>
    </row>
    <row r="31" spans="5:37" x14ac:dyDescent="0.35">
      <c r="E31" s="2">
        <v>66</v>
      </c>
      <c r="F31" s="7">
        <f t="shared" si="2"/>
        <v>66.5</v>
      </c>
      <c r="G31">
        <v>1.6829999999999901E-2</v>
      </c>
      <c r="H31">
        <v>1.3070000000000026E-2</v>
      </c>
      <c r="I31">
        <v>8.1700000000000106E-3</v>
      </c>
      <c r="J31">
        <v>6.7599999999999882E-3</v>
      </c>
      <c r="K31">
        <v>1.2530000000000041E-2</v>
      </c>
      <c r="L31">
        <v>8.0200000000000271E-3</v>
      </c>
      <c r="M31">
        <v>6.6199999999999593E-3</v>
      </c>
      <c r="N31">
        <v>5.9399999999999453E-3</v>
      </c>
      <c r="P31" s="2">
        <v>66</v>
      </c>
      <c r="Q31">
        <f t="shared" si="3"/>
        <v>1.6829999999999901</v>
      </c>
      <c r="R31">
        <f t="shared" si="19"/>
        <v>1.3070000000000026</v>
      </c>
      <c r="S31">
        <f t="shared" si="20"/>
        <v>0.81700000000000106</v>
      </c>
      <c r="T31">
        <f t="shared" si="21"/>
        <v>0.67599999999999882</v>
      </c>
      <c r="U31">
        <f t="shared" si="22"/>
        <v>1.2530000000000041</v>
      </c>
      <c r="V31">
        <f t="shared" si="23"/>
        <v>0.80200000000000271</v>
      </c>
      <c r="W31">
        <f t="shared" si="24"/>
        <v>0.66199999999999593</v>
      </c>
      <c r="X31">
        <f t="shared" si="25"/>
        <v>0.59399999999999453</v>
      </c>
      <c r="Z31" s="7">
        <f t="shared" si="4"/>
        <v>66.5</v>
      </c>
      <c r="AA31" s="2">
        <v>66</v>
      </c>
      <c r="AB31">
        <f t="shared" si="8"/>
        <v>19.542999999999989</v>
      </c>
      <c r="AC31">
        <f t="shared" si="9"/>
        <v>12.008999999999991</v>
      </c>
      <c r="AD31">
        <f t="shared" si="10"/>
        <v>7.5509999999999975</v>
      </c>
      <c r="AE31">
        <f t="shared" si="11"/>
        <v>5.6539999999999928</v>
      </c>
      <c r="AF31">
        <f t="shared" si="12"/>
        <v>13.049999999999994</v>
      </c>
      <c r="AG31">
        <f t="shared" si="13"/>
        <v>7.4959999999999916</v>
      </c>
      <c r="AH31">
        <f t="shared" si="14"/>
        <v>5.48599999999999</v>
      </c>
      <c r="AI31">
        <f t="shared" si="15"/>
        <v>4.648999999999992</v>
      </c>
      <c r="AJ31" s="2"/>
      <c r="AK31">
        <f t="shared" si="6"/>
        <v>80.457000000000008</v>
      </c>
    </row>
    <row r="32" spans="5:37" x14ac:dyDescent="0.35">
      <c r="E32" s="2">
        <v>67</v>
      </c>
      <c r="F32" s="7">
        <f t="shared" si="2"/>
        <v>67.5</v>
      </c>
      <c r="G32">
        <v>1.7780000000000018E-2</v>
      </c>
      <c r="H32">
        <v>1.3959999999999972E-2</v>
      </c>
      <c r="I32">
        <v>9.3900000000000095E-3</v>
      </c>
      <c r="J32">
        <v>7.8200000000000491E-3</v>
      </c>
      <c r="K32">
        <v>1.3800000000000034E-2</v>
      </c>
      <c r="L32">
        <v>9.6199999999999619E-3</v>
      </c>
      <c r="M32">
        <v>6.5000000000000613E-3</v>
      </c>
      <c r="N32">
        <v>6.5699999999999648E-3</v>
      </c>
      <c r="P32" s="2">
        <v>67</v>
      </c>
      <c r="Q32">
        <f t="shared" si="3"/>
        <v>1.7780000000000018</v>
      </c>
      <c r="R32">
        <f t="shared" si="19"/>
        <v>1.3959999999999972</v>
      </c>
      <c r="S32">
        <f t="shared" si="20"/>
        <v>0.93900000000000095</v>
      </c>
      <c r="T32">
        <f t="shared" si="21"/>
        <v>0.78200000000000491</v>
      </c>
      <c r="U32">
        <f t="shared" si="22"/>
        <v>1.3800000000000034</v>
      </c>
      <c r="V32">
        <f t="shared" si="23"/>
        <v>0.96199999999999619</v>
      </c>
      <c r="W32">
        <f t="shared" si="24"/>
        <v>0.65000000000000613</v>
      </c>
      <c r="X32">
        <f t="shared" si="25"/>
        <v>0.65699999999999648</v>
      </c>
      <c r="Z32" s="7">
        <f t="shared" si="4"/>
        <v>67.5</v>
      </c>
      <c r="AA32" s="2">
        <v>67</v>
      </c>
      <c r="AB32">
        <f t="shared" si="8"/>
        <v>21.320999999999991</v>
      </c>
      <c r="AC32">
        <f t="shared" si="9"/>
        <v>13.404999999999989</v>
      </c>
      <c r="AD32">
        <f t="shared" si="10"/>
        <v>8.4899999999999984</v>
      </c>
      <c r="AE32">
        <f t="shared" si="11"/>
        <v>6.4359999999999982</v>
      </c>
      <c r="AF32">
        <f t="shared" si="12"/>
        <v>14.429999999999996</v>
      </c>
      <c r="AG32">
        <f t="shared" si="13"/>
        <v>8.4579999999999878</v>
      </c>
      <c r="AH32">
        <f t="shared" si="14"/>
        <v>6.1359999999999957</v>
      </c>
      <c r="AI32">
        <f t="shared" si="15"/>
        <v>5.3059999999999885</v>
      </c>
      <c r="AJ32" s="2"/>
      <c r="AK32">
        <f t="shared" si="6"/>
        <v>78.679000000000002</v>
      </c>
    </row>
    <row r="33" spans="5:37" x14ac:dyDescent="0.35">
      <c r="E33" s="2">
        <v>68</v>
      </c>
      <c r="F33" s="7">
        <f t="shared" si="2"/>
        <v>68.5</v>
      </c>
      <c r="G33">
        <v>1.8950000000000022E-2</v>
      </c>
      <c r="H33">
        <v>1.4520000000000088E-2</v>
      </c>
      <c r="I33">
        <v>1.0889999999999955E-2</v>
      </c>
      <c r="J33">
        <v>8.4099999999999175E-3</v>
      </c>
      <c r="K33">
        <v>1.4469999999999983E-2</v>
      </c>
      <c r="L33">
        <v>1.0980000000000101E-2</v>
      </c>
      <c r="M33">
        <v>6.6499999999999337E-3</v>
      </c>
      <c r="N33">
        <v>6.3100000000000378E-3</v>
      </c>
      <c r="P33" s="2">
        <v>68</v>
      </c>
      <c r="Q33">
        <f t="shared" si="3"/>
        <v>1.8950000000000022</v>
      </c>
      <c r="R33">
        <f t="shared" si="19"/>
        <v>1.4520000000000088</v>
      </c>
      <c r="S33">
        <f t="shared" si="20"/>
        <v>1.0889999999999955</v>
      </c>
      <c r="T33">
        <f t="shared" si="21"/>
        <v>0.84099999999999175</v>
      </c>
      <c r="U33">
        <f t="shared" si="22"/>
        <v>1.4469999999999983</v>
      </c>
      <c r="V33">
        <f t="shared" si="23"/>
        <v>1.0980000000000101</v>
      </c>
      <c r="W33">
        <f t="shared" si="24"/>
        <v>0.66499999999999337</v>
      </c>
      <c r="X33">
        <f t="shared" si="25"/>
        <v>0.63100000000000378</v>
      </c>
      <c r="Z33" s="7">
        <f t="shared" si="4"/>
        <v>68.5</v>
      </c>
      <c r="AA33" s="2">
        <v>68</v>
      </c>
      <c r="AB33">
        <f t="shared" si="8"/>
        <v>23.215999999999994</v>
      </c>
      <c r="AC33">
        <f t="shared" si="9"/>
        <v>14.856999999999998</v>
      </c>
      <c r="AD33">
        <f t="shared" si="10"/>
        <v>9.5789999999999935</v>
      </c>
      <c r="AE33">
        <f t="shared" si="11"/>
        <v>7.2769999999999904</v>
      </c>
      <c r="AF33">
        <f t="shared" si="12"/>
        <v>15.876999999999995</v>
      </c>
      <c r="AG33">
        <f t="shared" si="13"/>
        <v>9.5559999999999974</v>
      </c>
      <c r="AH33">
        <f t="shared" si="14"/>
        <v>6.8009999999999895</v>
      </c>
      <c r="AI33">
        <f t="shared" si="15"/>
        <v>5.9369999999999923</v>
      </c>
      <c r="AJ33" s="2"/>
      <c r="AK33">
        <f t="shared" si="6"/>
        <v>76.784000000000006</v>
      </c>
    </row>
    <row r="34" spans="5:37" x14ac:dyDescent="0.35">
      <c r="E34" s="2">
        <v>69</v>
      </c>
      <c r="F34" s="7">
        <f t="shared" si="2"/>
        <v>69.5</v>
      </c>
      <c r="G34">
        <v>2.0990000000000064E-2</v>
      </c>
      <c r="H34">
        <v>1.5819999999999945E-2</v>
      </c>
      <c r="I34">
        <v>1.2449999999999961E-2</v>
      </c>
      <c r="J34">
        <v>1.0050000000000003E-2</v>
      </c>
      <c r="K34">
        <v>1.4289999999999914E-2</v>
      </c>
      <c r="L34">
        <v>1.1179999999999968E-2</v>
      </c>
      <c r="M34">
        <v>7.2100000000000497E-3</v>
      </c>
      <c r="N34">
        <v>4.750000000000032E-3</v>
      </c>
      <c r="P34" s="2">
        <v>69</v>
      </c>
      <c r="Q34">
        <f t="shared" si="3"/>
        <v>2.0990000000000064</v>
      </c>
      <c r="R34">
        <f t="shared" si="19"/>
        <v>1.5819999999999945</v>
      </c>
      <c r="S34">
        <f t="shared" si="20"/>
        <v>1.2449999999999961</v>
      </c>
      <c r="T34">
        <f t="shared" si="21"/>
        <v>1.0050000000000003</v>
      </c>
      <c r="U34">
        <f t="shared" si="22"/>
        <v>1.4289999999999914</v>
      </c>
      <c r="V34">
        <f t="shared" si="23"/>
        <v>1.1179999999999968</v>
      </c>
      <c r="W34">
        <f t="shared" si="24"/>
        <v>0.72100000000000497</v>
      </c>
      <c r="X34">
        <f t="shared" si="25"/>
        <v>0.4750000000000032</v>
      </c>
      <c r="Z34" s="7">
        <f t="shared" si="4"/>
        <v>69.5</v>
      </c>
      <c r="AA34" s="2">
        <v>69</v>
      </c>
      <c r="AB34">
        <f t="shared" si="8"/>
        <v>25.315000000000001</v>
      </c>
      <c r="AC34">
        <f t="shared" si="9"/>
        <v>16.438999999999993</v>
      </c>
      <c r="AD34">
        <f t="shared" si="10"/>
        <v>10.823999999999989</v>
      </c>
      <c r="AE34">
        <f t="shared" si="11"/>
        <v>8.2819999999999911</v>
      </c>
      <c r="AF34">
        <f t="shared" si="12"/>
        <v>17.305999999999987</v>
      </c>
      <c r="AG34">
        <f t="shared" si="13"/>
        <v>10.673999999999994</v>
      </c>
      <c r="AH34">
        <f t="shared" si="14"/>
        <v>7.5219999999999949</v>
      </c>
      <c r="AI34">
        <f t="shared" si="15"/>
        <v>6.4119999999999955</v>
      </c>
      <c r="AJ34" s="2"/>
      <c r="AK34">
        <f t="shared" si="6"/>
        <v>74.685000000000002</v>
      </c>
    </row>
    <row r="35" spans="5:37" x14ac:dyDescent="0.35">
      <c r="E35" s="2">
        <v>70</v>
      </c>
      <c r="F35" s="7">
        <f t="shared" si="2"/>
        <v>70.5</v>
      </c>
      <c r="G35">
        <v>2.2839999999999971E-2</v>
      </c>
      <c r="H35">
        <v>1.7549999999999955E-2</v>
      </c>
      <c r="I35">
        <v>1.480999999999999E-2</v>
      </c>
      <c r="J35">
        <v>1.1110000000000064E-2</v>
      </c>
      <c r="K35">
        <v>1.5180000000000082E-2</v>
      </c>
      <c r="L35">
        <v>1.2129999999999974E-2</v>
      </c>
      <c r="M35">
        <v>8.6100000000000065E-3</v>
      </c>
      <c r="N35">
        <v>6.2599999999999323E-3</v>
      </c>
      <c r="P35" s="2">
        <v>70</v>
      </c>
      <c r="Q35">
        <f t="shared" si="3"/>
        <v>2.2839999999999971</v>
      </c>
      <c r="R35">
        <f t="shared" si="19"/>
        <v>1.7549999999999955</v>
      </c>
      <c r="S35">
        <f t="shared" si="20"/>
        <v>1.480999999999999</v>
      </c>
      <c r="T35">
        <f t="shared" si="21"/>
        <v>1.1110000000000064</v>
      </c>
      <c r="U35">
        <f t="shared" si="22"/>
        <v>1.5180000000000082</v>
      </c>
      <c r="V35">
        <f t="shared" si="23"/>
        <v>1.2129999999999974</v>
      </c>
      <c r="W35">
        <f t="shared" si="24"/>
        <v>0.86100000000000065</v>
      </c>
      <c r="X35">
        <f t="shared" si="25"/>
        <v>0.62599999999999323</v>
      </c>
      <c r="Z35" s="7">
        <f t="shared" si="4"/>
        <v>70.5</v>
      </c>
      <c r="AA35" s="2">
        <v>70</v>
      </c>
      <c r="AB35">
        <f t="shared" si="8"/>
        <v>27.598999999999997</v>
      </c>
      <c r="AC35">
        <f t="shared" si="9"/>
        <v>18.193999999999988</v>
      </c>
      <c r="AD35">
        <f t="shared" si="10"/>
        <v>12.304999999999989</v>
      </c>
      <c r="AE35">
        <f t="shared" si="11"/>
        <v>9.3929999999999971</v>
      </c>
      <c r="AF35">
        <f t="shared" si="12"/>
        <v>18.823999999999995</v>
      </c>
      <c r="AG35">
        <f t="shared" si="13"/>
        <v>11.886999999999992</v>
      </c>
      <c r="AH35">
        <f t="shared" si="14"/>
        <v>8.3829999999999956</v>
      </c>
      <c r="AI35">
        <f t="shared" si="15"/>
        <v>7.0379999999999887</v>
      </c>
      <c r="AJ35" s="2"/>
      <c r="AK35">
        <f t="shared" si="6"/>
        <v>72.40100000000001</v>
      </c>
    </row>
    <row r="36" spans="5:37" x14ac:dyDescent="0.35">
      <c r="E36" s="2">
        <v>71</v>
      </c>
      <c r="F36" s="7">
        <f t="shared" si="2"/>
        <v>71.5</v>
      </c>
      <c r="G36">
        <v>2.3449999999999971E-2</v>
      </c>
      <c r="H36">
        <v>1.9010000000000082E-2</v>
      </c>
      <c r="I36">
        <v>1.5720000000000067E-2</v>
      </c>
      <c r="J36">
        <v>1.1739999999999973E-2</v>
      </c>
      <c r="K36">
        <v>1.6730000000000023E-2</v>
      </c>
      <c r="L36">
        <v>1.324000000000003E-2</v>
      </c>
      <c r="M36">
        <v>9.5100000000000184E-3</v>
      </c>
      <c r="N36">
        <v>7.6500000000000457E-3</v>
      </c>
      <c r="P36" s="2">
        <v>71</v>
      </c>
      <c r="Q36">
        <f t="shared" si="3"/>
        <v>2.3449999999999971</v>
      </c>
      <c r="R36">
        <f t="shared" si="19"/>
        <v>1.9010000000000082</v>
      </c>
      <c r="S36">
        <f t="shared" si="20"/>
        <v>1.5720000000000067</v>
      </c>
      <c r="T36">
        <f t="shared" si="21"/>
        <v>1.1739999999999973</v>
      </c>
      <c r="U36">
        <f t="shared" si="22"/>
        <v>1.6730000000000023</v>
      </c>
      <c r="V36">
        <f t="shared" si="23"/>
        <v>1.324000000000003</v>
      </c>
      <c r="W36">
        <f t="shared" si="24"/>
        <v>0.95100000000000184</v>
      </c>
      <c r="X36">
        <f t="shared" si="25"/>
        <v>0.76500000000000457</v>
      </c>
      <c r="Z36" s="7">
        <f t="shared" si="4"/>
        <v>71.5</v>
      </c>
      <c r="AA36" s="2">
        <v>71</v>
      </c>
      <c r="AB36">
        <f t="shared" si="8"/>
        <v>29.943999999999996</v>
      </c>
      <c r="AC36">
        <f t="shared" si="9"/>
        <v>20.094999999999995</v>
      </c>
      <c r="AD36">
        <f t="shared" si="10"/>
        <v>13.876999999999995</v>
      </c>
      <c r="AE36">
        <f t="shared" si="11"/>
        <v>10.566999999999995</v>
      </c>
      <c r="AF36">
        <f t="shared" si="12"/>
        <v>20.496999999999996</v>
      </c>
      <c r="AG36">
        <f t="shared" si="13"/>
        <v>13.210999999999995</v>
      </c>
      <c r="AH36">
        <f t="shared" si="14"/>
        <v>9.3339999999999979</v>
      </c>
      <c r="AI36">
        <f t="shared" si="15"/>
        <v>7.8029999999999937</v>
      </c>
      <c r="AJ36" s="2"/>
      <c r="AK36">
        <f t="shared" si="6"/>
        <v>70.056000000000012</v>
      </c>
    </row>
    <row r="37" spans="5:37" x14ac:dyDescent="0.35">
      <c r="E37" s="2">
        <v>72</v>
      </c>
      <c r="F37" s="7">
        <f t="shared" si="2"/>
        <v>72.5</v>
      </c>
      <c r="G37">
        <v>2.3100000000000009E-2</v>
      </c>
      <c r="H37">
        <v>1.9599999999999951E-2</v>
      </c>
      <c r="I37">
        <v>1.5850000000000031E-2</v>
      </c>
      <c r="J37">
        <v>1.2580000000000036E-2</v>
      </c>
      <c r="K37">
        <v>1.7589999999999995E-2</v>
      </c>
      <c r="L37">
        <v>1.3419999999999987E-2</v>
      </c>
      <c r="M37">
        <v>9.7999999999999199E-3</v>
      </c>
      <c r="N37">
        <v>8.7699999999999445E-3</v>
      </c>
      <c r="P37" s="2">
        <v>72</v>
      </c>
      <c r="Q37">
        <f t="shared" si="3"/>
        <v>2.3100000000000009</v>
      </c>
      <c r="R37">
        <f t="shared" si="19"/>
        <v>1.9599999999999951</v>
      </c>
      <c r="S37">
        <f t="shared" si="20"/>
        <v>1.5850000000000031</v>
      </c>
      <c r="T37">
        <f t="shared" si="21"/>
        <v>1.2580000000000036</v>
      </c>
      <c r="U37">
        <f t="shared" si="22"/>
        <v>1.7589999999999995</v>
      </c>
      <c r="V37">
        <f t="shared" si="23"/>
        <v>1.3419999999999987</v>
      </c>
      <c r="W37">
        <f t="shared" si="24"/>
        <v>0.97999999999999199</v>
      </c>
      <c r="X37">
        <f t="shared" si="25"/>
        <v>0.87699999999999445</v>
      </c>
      <c r="Z37" s="7">
        <f t="shared" si="4"/>
        <v>72.5</v>
      </c>
      <c r="AA37" s="2">
        <v>72</v>
      </c>
      <c r="AB37">
        <f t="shared" si="8"/>
        <v>32.253999999999998</v>
      </c>
      <c r="AC37">
        <f t="shared" si="9"/>
        <v>22.054999999999989</v>
      </c>
      <c r="AD37">
        <f t="shared" si="10"/>
        <v>15.461999999999998</v>
      </c>
      <c r="AE37">
        <f t="shared" si="11"/>
        <v>11.824999999999999</v>
      </c>
      <c r="AF37">
        <f t="shared" si="12"/>
        <v>22.255999999999997</v>
      </c>
      <c r="AG37">
        <f t="shared" si="13"/>
        <v>14.552999999999994</v>
      </c>
      <c r="AH37">
        <f t="shared" si="14"/>
        <v>10.313999999999989</v>
      </c>
      <c r="AI37">
        <f t="shared" si="15"/>
        <v>8.6799999999999891</v>
      </c>
      <c r="AJ37" s="2"/>
      <c r="AK37">
        <f t="shared" si="6"/>
        <v>67.746000000000009</v>
      </c>
    </row>
    <row r="38" spans="5:37" x14ac:dyDescent="0.35">
      <c r="E38" s="2">
        <v>73</v>
      </c>
      <c r="F38" s="7">
        <f t="shared" si="2"/>
        <v>73.5</v>
      </c>
      <c r="G38">
        <v>2.3959999999999981E-2</v>
      </c>
      <c r="H38">
        <v>2.1299999999999986E-2</v>
      </c>
      <c r="I38">
        <v>1.698999999999995E-2</v>
      </c>
      <c r="J38">
        <v>1.3769999999999949E-2</v>
      </c>
      <c r="K38">
        <v>1.8320000000000003E-2</v>
      </c>
      <c r="L38">
        <v>1.4059999999999961E-2</v>
      </c>
      <c r="M38">
        <v>1.0639999999999983E-2</v>
      </c>
      <c r="N38">
        <v>9.3300000000000605E-3</v>
      </c>
      <c r="P38" s="2">
        <v>73</v>
      </c>
      <c r="Q38">
        <f t="shared" si="3"/>
        <v>2.3959999999999981</v>
      </c>
      <c r="R38">
        <f t="shared" si="19"/>
        <v>2.1299999999999986</v>
      </c>
      <c r="S38">
        <f t="shared" si="20"/>
        <v>1.698999999999995</v>
      </c>
      <c r="T38">
        <f t="shared" si="21"/>
        <v>1.3769999999999949</v>
      </c>
      <c r="U38">
        <f t="shared" si="22"/>
        <v>1.8320000000000003</v>
      </c>
      <c r="V38">
        <f t="shared" si="23"/>
        <v>1.4059999999999961</v>
      </c>
      <c r="W38">
        <f t="shared" si="24"/>
        <v>1.0639999999999983</v>
      </c>
      <c r="X38">
        <f t="shared" si="25"/>
        <v>0.93300000000000605</v>
      </c>
      <c r="Z38" s="7">
        <f t="shared" si="4"/>
        <v>73.5</v>
      </c>
      <c r="AA38" s="2">
        <v>73</v>
      </c>
      <c r="AB38">
        <f t="shared" si="8"/>
        <v>34.65</v>
      </c>
      <c r="AC38">
        <f t="shared" si="9"/>
        <v>24.184999999999988</v>
      </c>
      <c r="AD38">
        <f t="shared" si="10"/>
        <v>17.160999999999994</v>
      </c>
      <c r="AE38">
        <f t="shared" si="11"/>
        <v>13.201999999999995</v>
      </c>
      <c r="AF38">
        <f t="shared" si="12"/>
        <v>24.087999999999997</v>
      </c>
      <c r="AG38">
        <f t="shared" si="13"/>
        <v>15.958999999999989</v>
      </c>
      <c r="AH38">
        <f t="shared" si="14"/>
        <v>11.377999999999988</v>
      </c>
      <c r="AI38">
        <f t="shared" si="15"/>
        <v>9.612999999999996</v>
      </c>
      <c r="AJ38" s="2"/>
      <c r="AK38">
        <f t="shared" si="6"/>
        <v>65.349999999999994</v>
      </c>
    </row>
    <row r="39" spans="5:37" x14ac:dyDescent="0.35">
      <c r="E39" s="2">
        <v>74</v>
      </c>
      <c r="F39" s="7">
        <f t="shared" si="2"/>
        <v>74.5</v>
      </c>
      <c r="G39">
        <v>2.4780000000000024E-2</v>
      </c>
      <c r="H39">
        <v>2.2630000000000039E-2</v>
      </c>
      <c r="I39">
        <v>1.9399999999999973E-2</v>
      </c>
      <c r="J39">
        <v>1.5660000000000007E-2</v>
      </c>
      <c r="K39">
        <v>1.8809999999999993E-2</v>
      </c>
      <c r="L39">
        <v>1.4929999999999999E-2</v>
      </c>
      <c r="M39">
        <v>1.2280000000000069E-2</v>
      </c>
      <c r="N39">
        <v>1.0599999999999943E-2</v>
      </c>
      <c r="P39" s="2">
        <v>74</v>
      </c>
      <c r="Q39">
        <f t="shared" si="3"/>
        <v>2.4780000000000024</v>
      </c>
      <c r="R39">
        <f t="shared" si="19"/>
        <v>2.2630000000000039</v>
      </c>
      <c r="S39">
        <f t="shared" si="20"/>
        <v>1.9399999999999973</v>
      </c>
      <c r="T39">
        <f t="shared" si="21"/>
        <v>1.5660000000000007</v>
      </c>
      <c r="U39">
        <f t="shared" si="22"/>
        <v>1.8809999999999993</v>
      </c>
      <c r="V39">
        <f t="shared" si="23"/>
        <v>1.4929999999999999</v>
      </c>
      <c r="W39">
        <f t="shared" si="24"/>
        <v>1.2280000000000069</v>
      </c>
      <c r="X39">
        <f t="shared" si="25"/>
        <v>1.0599999999999943</v>
      </c>
      <c r="Z39" s="7">
        <f t="shared" si="4"/>
        <v>74.5</v>
      </c>
      <c r="AA39" s="2">
        <v>74</v>
      </c>
      <c r="AB39">
        <f t="shared" si="8"/>
        <v>37.128</v>
      </c>
      <c r="AC39">
        <f t="shared" si="9"/>
        <v>26.447999999999993</v>
      </c>
      <c r="AD39">
        <f t="shared" si="10"/>
        <v>19.100999999999992</v>
      </c>
      <c r="AE39">
        <f t="shared" si="11"/>
        <v>14.767999999999995</v>
      </c>
      <c r="AF39">
        <f t="shared" si="12"/>
        <v>25.968999999999998</v>
      </c>
      <c r="AG39">
        <f t="shared" si="13"/>
        <v>17.451999999999988</v>
      </c>
      <c r="AH39">
        <f t="shared" si="14"/>
        <v>12.605999999999995</v>
      </c>
      <c r="AI39">
        <f t="shared" si="15"/>
        <v>10.672999999999991</v>
      </c>
      <c r="AJ39" s="2"/>
      <c r="AK39">
        <f t="shared" si="6"/>
        <v>62.872</v>
      </c>
    </row>
    <row r="40" spans="5:37" x14ac:dyDescent="0.35">
      <c r="E40" s="2">
        <v>75</v>
      </c>
      <c r="F40" s="7">
        <f t="shared" si="2"/>
        <v>75.5</v>
      </c>
      <c r="G40">
        <v>2.517999999999998E-2</v>
      </c>
      <c r="H40">
        <v>2.4340000000000028E-2</v>
      </c>
      <c r="I40">
        <v>2.0979999999999999E-2</v>
      </c>
      <c r="J40">
        <v>1.6560000000000019E-2</v>
      </c>
      <c r="K40">
        <v>2.0529999999999937E-2</v>
      </c>
      <c r="L40">
        <v>1.6400000000000081E-2</v>
      </c>
      <c r="M40">
        <v>1.476999999999995E-2</v>
      </c>
      <c r="N40">
        <v>1.326000000000005E-2</v>
      </c>
      <c r="P40" s="2">
        <v>75</v>
      </c>
      <c r="Q40">
        <f t="shared" si="3"/>
        <v>2.517999999999998</v>
      </c>
      <c r="R40">
        <f t="shared" si="19"/>
        <v>2.4340000000000028</v>
      </c>
      <c r="S40">
        <f t="shared" si="20"/>
        <v>2.0979999999999999</v>
      </c>
      <c r="T40">
        <f t="shared" si="21"/>
        <v>1.6560000000000019</v>
      </c>
      <c r="U40">
        <f t="shared" si="22"/>
        <v>2.0529999999999937</v>
      </c>
      <c r="V40">
        <f t="shared" si="23"/>
        <v>1.6400000000000081</v>
      </c>
      <c r="W40">
        <f t="shared" si="24"/>
        <v>1.476999999999995</v>
      </c>
      <c r="X40">
        <f t="shared" si="25"/>
        <v>1.326000000000005</v>
      </c>
      <c r="Z40" s="7">
        <f t="shared" si="4"/>
        <v>75.5</v>
      </c>
      <c r="AA40" s="2">
        <v>75</v>
      </c>
      <c r="AB40">
        <f t="shared" si="8"/>
        <v>39.646000000000001</v>
      </c>
      <c r="AC40">
        <f t="shared" si="9"/>
        <v>28.881999999999998</v>
      </c>
      <c r="AD40">
        <f t="shared" si="10"/>
        <v>21.198999999999991</v>
      </c>
      <c r="AE40">
        <f t="shared" si="11"/>
        <v>16.423999999999996</v>
      </c>
      <c r="AF40">
        <f t="shared" si="12"/>
        <v>28.021999999999991</v>
      </c>
      <c r="AG40">
        <f t="shared" si="13"/>
        <v>19.091999999999995</v>
      </c>
      <c r="AH40">
        <f t="shared" si="14"/>
        <v>14.08299999999999</v>
      </c>
      <c r="AI40">
        <f t="shared" si="15"/>
        <v>11.998999999999995</v>
      </c>
      <c r="AJ40" s="2"/>
      <c r="AK40">
        <f t="shared" si="6"/>
        <v>60.353999999999999</v>
      </c>
    </row>
    <row r="41" spans="5:37" x14ac:dyDescent="0.35">
      <c r="E41" s="2">
        <v>76</v>
      </c>
      <c r="F41" s="7">
        <f t="shared" si="2"/>
        <v>76.5</v>
      </c>
      <c r="G41">
        <v>2.5760000000000005E-2</v>
      </c>
      <c r="H41">
        <v>2.6909999999999989E-2</v>
      </c>
      <c r="I41">
        <v>2.2320000000000007E-2</v>
      </c>
      <c r="J41">
        <v>1.8109999999999959E-2</v>
      </c>
      <c r="K41">
        <v>2.2720000000000073E-2</v>
      </c>
      <c r="L41">
        <v>1.8440000000000012E-2</v>
      </c>
      <c r="M41">
        <v>1.5120000000000022E-2</v>
      </c>
      <c r="N41">
        <v>1.593E-2</v>
      </c>
      <c r="P41" s="2">
        <v>76</v>
      </c>
      <c r="Q41">
        <f t="shared" si="3"/>
        <v>2.5760000000000005</v>
      </c>
      <c r="R41">
        <f t="shared" si="19"/>
        <v>2.6909999999999989</v>
      </c>
      <c r="S41">
        <f t="shared" si="20"/>
        <v>2.2320000000000007</v>
      </c>
      <c r="T41">
        <f t="shared" si="21"/>
        <v>1.8109999999999959</v>
      </c>
      <c r="U41">
        <f t="shared" si="22"/>
        <v>2.2720000000000073</v>
      </c>
      <c r="V41">
        <f t="shared" si="23"/>
        <v>1.8440000000000012</v>
      </c>
      <c r="W41">
        <f t="shared" si="24"/>
        <v>1.5120000000000022</v>
      </c>
      <c r="X41">
        <f t="shared" si="25"/>
        <v>1.593</v>
      </c>
      <c r="Z41" s="7">
        <f t="shared" si="4"/>
        <v>76.5</v>
      </c>
      <c r="AA41" s="2">
        <v>76</v>
      </c>
      <c r="AB41">
        <f t="shared" si="8"/>
        <v>42.222000000000001</v>
      </c>
      <c r="AC41">
        <f t="shared" si="9"/>
        <v>31.572999999999997</v>
      </c>
      <c r="AD41">
        <f t="shared" si="10"/>
        <v>23.43099999999999</v>
      </c>
      <c r="AE41">
        <f t="shared" si="11"/>
        <v>18.234999999999992</v>
      </c>
      <c r="AF41">
        <f t="shared" si="12"/>
        <v>30.293999999999997</v>
      </c>
      <c r="AG41">
        <f t="shared" si="13"/>
        <v>20.935999999999996</v>
      </c>
      <c r="AH41">
        <f t="shared" si="14"/>
        <v>15.594999999999992</v>
      </c>
      <c r="AI41">
        <f t="shared" si="15"/>
        <v>13.591999999999995</v>
      </c>
      <c r="AJ41" s="2"/>
      <c r="AK41">
        <f t="shared" si="6"/>
        <v>57.777999999999999</v>
      </c>
    </row>
    <row r="42" spans="5:37" x14ac:dyDescent="0.35">
      <c r="E42" s="2">
        <v>77</v>
      </c>
      <c r="F42" s="7">
        <f t="shared" si="2"/>
        <v>77.5</v>
      </c>
      <c r="G42">
        <v>2.7469999999999994E-2</v>
      </c>
      <c r="H42">
        <v>2.8329999999999966E-2</v>
      </c>
      <c r="I42">
        <v>2.471000000000001E-2</v>
      </c>
      <c r="J42">
        <v>2.1580000000000044E-2</v>
      </c>
      <c r="K42">
        <v>2.4299999999999988E-2</v>
      </c>
      <c r="L42">
        <v>1.9999999999999907E-2</v>
      </c>
      <c r="M42">
        <v>1.5639999999999987E-2</v>
      </c>
      <c r="N42">
        <v>1.7149999999999999E-2</v>
      </c>
      <c r="P42" s="2">
        <v>77</v>
      </c>
      <c r="Q42">
        <f t="shared" si="3"/>
        <v>2.7469999999999994</v>
      </c>
      <c r="R42">
        <f t="shared" si="19"/>
        <v>2.8329999999999966</v>
      </c>
      <c r="S42">
        <f t="shared" si="20"/>
        <v>2.471000000000001</v>
      </c>
      <c r="T42">
        <f t="shared" si="21"/>
        <v>2.1580000000000044</v>
      </c>
      <c r="U42">
        <f t="shared" si="22"/>
        <v>2.4299999999999988</v>
      </c>
      <c r="V42">
        <f t="shared" si="23"/>
        <v>1.9999999999999907</v>
      </c>
      <c r="W42">
        <f t="shared" si="24"/>
        <v>1.5639999999999987</v>
      </c>
      <c r="X42">
        <f t="shared" si="25"/>
        <v>1.7149999999999999</v>
      </c>
      <c r="Z42" s="7">
        <f t="shared" si="4"/>
        <v>77.5</v>
      </c>
      <c r="AA42" s="2">
        <v>77</v>
      </c>
      <c r="AB42">
        <f t="shared" si="8"/>
        <v>44.969000000000001</v>
      </c>
      <c r="AC42">
        <f t="shared" si="9"/>
        <v>34.405999999999992</v>
      </c>
      <c r="AD42">
        <f t="shared" si="10"/>
        <v>25.90199999999999</v>
      </c>
      <c r="AE42">
        <f t="shared" si="11"/>
        <v>20.392999999999997</v>
      </c>
      <c r="AF42">
        <f t="shared" si="12"/>
        <v>32.723999999999997</v>
      </c>
      <c r="AG42">
        <f t="shared" si="13"/>
        <v>22.935999999999986</v>
      </c>
      <c r="AH42">
        <f t="shared" si="14"/>
        <v>17.158999999999992</v>
      </c>
      <c r="AI42">
        <f t="shared" si="15"/>
        <v>15.306999999999995</v>
      </c>
      <c r="AJ42" s="2"/>
      <c r="AK42">
        <f t="shared" si="6"/>
        <v>55.030999999999999</v>
      </c>
    </row>
    <row r="43" spans="5:37" x14ac:dyDescent="0.35">
      <c r="E43" s="2">
        <v>78</v>
      </c>
      <c r="F43" s="7">
        <f t="shared" si="2"/>
        <v>78.5</v>
      </c>
      <c r="G43">
        <v>2.9190000000000049E-2</v>
      </c>
      <c r="H43">
        <v>3.0710000000000015E-2</v>
      </c>
      <c r="I43">
        <v>2.7170000000000027E-2</v>
      </c>
      <c r="J43">
        <v>2.4970000000000048E-2</v>
      </c>
      <c r="K43">
        <v>2.5069999999999926E-2</v>
      </c>
      <c r="L43">
        <v>2.0660000000000012E-2</v>
      </c>
      <c r="M43">
        <v>1.8199999999999994E-2</v>
      </c>
      <c r="N43">
        <v>1.7460000000000031E-2</v>
      </c>
      <c r="P43" s="2">
        <v>78</v>
      </c>
      <c r="Q43">
        <f t="shared" si="3"/>
        <v>2.9190000000000049</v>
      </c>
      <c r="R43">
        <f t="shared" si="19"/>
        <v>3.0710000000000015</v>
      </c>
      <c r="S43">
        <f t="shared" si="20"/>
        <v>2.7170000000000027</v>
      </c>
      <c r="T43">
        <f t="shared" si="21"/>
        <v>2.4970000000000048</v>
      </c>
      <c r="U43">
        <f t="shared" si="22"/>
        <v>2.5069999999999926</v>
      </c>
      <c r="V43">
        <f t="shared" si="23"/>
        <v>2.0660000000000012</v>
      </c>
      <c r="W43">
        <f t="shared" si="24"/>
        <v>1.8199999999999994</v>
      </c>
      <c r="X43">
        <f t="shared" si="25"/>
        <v>1.7460000000000031</v>
      </c>
      <c r="Y43">
        <f>Z43+(AB44-50)/((AB44-50)-(AB43-50))</f>
        <v>78.807313873401114</v>
      </c>
      <c r="Z43" s="7">
        <f t="shared" si="4"/>
        <v>78.5</v>
      </c>
      <c r="AA43" s="2">
        <v>78</v>
      </c>
      <c r="AB43">
        <f t="shared" si="8"/>
        <v>47.888000000000005</v>
      </c>
      <c r="AC43">
        <f t="shared" si="9"/>
        <v>37.47699999999999</v>
      </c>
      <c r="AD43">
        <f t="shared" si="10"/>
        <v>28.618999999999993</v>
      </c>
      <c r="AE43">
        <f t="shared" si="11"/>
        <v>22.89</v>
      </c>
      <c r="AF43">
        <f t="shared" si="12"/>
        <v>35.230999999999987</v>
      </c>
      <c r="AG43">
        <f t="shared" si="13"/>
        <v>25.001999999999988</v>
      </c>
      <c r="AH43">
        <f t="shared" si="14"/>
        <v>18.978999999999992</v>
      </c>
      <c r="AI43">
        <f t="shared" si="15"/>
        <v>17.052999999999997</v>
      </c>
      <c r="AJ43" s="2"/>
      <c r="AK43">
        <f t="shared" si="6"/>
        <v>52.111999999999995</v>
      </c>
    </row>
    <row r="44" spans="5:37" x14ac:dyDescent="0.35">
      <c r="E44" s="2">
        <v>79</v>
      </c>
      <c r="F44" s="7">
        <f t="shared" si="2"/>
        <v>79.5</v>
      </c>
      <c r="G44">
        <v>3.0489999999999906E-2</v>
      </c>
      <c r="H44">
        <v>3.3399999999999985E-2</v>
      </c>
      <c r="I44">
        <v>2.8610000000000024E-2</v>
      </c>
      <c r="J44">
        <v>2.7569999999999983E-2</v>
      </c>
      <c r="K44">
        <v>2.6410000000000045E-2</v>
      </c>
      <c r="L44">
        <v>2.3620000000000085E-2</v>
      </c>
      <c r="M44">
        <v>1.9450000000000078E-2</v>
      </c>
      <c r="N44">
        <v>1.9490000000000007E-2</v>
      </c>
      <c r="P44" s="2">
        <v>79</v>
      </c>
      <c r="Q44">
        <f t="shared" si="3"/>
        <v>3.0489999999999906</v>
      </c>
      <c r="R44">
        <f t="shared" si="19"/>
        <v>3.3399999999999985</v>
      </c>
      <c r="S44">
        <f t="shared" si="20"/>
        <v>2.8610000000000024</v>
      </c>
      <c r="T44">
        <f t="shared" si="21"/>
        <v>2.7569999999999983</v>
      </c>
      <c r="U44">
        <f t="shared" si="22"/>
        <v>2.6410000000000045</v>
      </c>
      <c r="V44">
        <f t="shared" si="23"/>
        <v>2.3620000000000085</v>
      </c>
      <c r="W44">
        <f t="shared" si="24"/>
        <v>1.9450000000000078</v>
      </c>
      <c r="X44">
        <f t="shared" si="25"/>
        <v>1.9490000000000007</v>
      </c>
      <c r="Z44" s="7">
        <f t="shared" si="4"/>
        <v>79.5</v>
      </c>
      <c r="AA44" s="2">
        <v>79</v>
      </c>
      <c r="AB44">
        <f t="shared" si="8"/>
        <v>50.936999999999998</v>
      </c>
      <c r="AC44">
        <f t="shared" si="9"/>
        <v>40.816999999999986</v>
      </c>
      <c r="AD44">
        <f t="shared" si="10"/>
        <v>31.479999999999997</v>
      </c>
      <c r="AE44">
        <f t="shared" si="11"/>
        <v>25.646999999999998</v>
      </c>
      <c r="AF44">
        <f t="shared" si="12"/>
        <v>37.871999999999993</v>
      </c>
      <c r="AG44">
        <f t="shared" si="13"/>
        <v>27.363999999999997</v>
      </c>
      <c r="AH44">
        <f t="shared" si="14"/>
        <v>20.923999999999999</v>
      </c>
      <c r="AI44">
        <f t="shared" si="15"/>
        <v>19.001999999999999</v>
      </c>
      <c r="AJ44" s="2"/>
      <c r="AK44">
        <f t="shared" si="6"/>
        <v>49.063000000000002</v>
      </c>
    </row>
    <row r="45" spans="5:37" x14ac:dyDescent="0.35">
      <c r="E45" s="2">
        <v>80</v>
      </c>
      <c r="F45" s="7">
        <f t="shared" si="2"/>
        <v>80.5</v>
      </c>
      <c r="G45">
        <v>3.1260000000000066E-2</v>
      </c>
      <c r="H45">
        <v>3.4009999999999985E-2</v>
      </c>
      <c r="I45">
        <v>3.0209999999999959E-2</v>
      </c>
      <c r="J45">
        <v>3.2009999999999983E-2</v>
      </c>
      <c r="K45">
        <v>2.8100000000000014E-2</v>
      </c>
      <c r="L45">
        <v>2.7219999999999911E-2</v>
      </c>
      <c r="M45">
        <v>2.1829999999999905E-2</v>
      </c>
      <c r="N45">
        <v>2.3679999999999923E-2</v>
      </c>
      <c r="P45" s="2">
        <v>80</v>
      </c>
      <c r="Q45">
        <f t="shared" si="3"/>
        <v>3.1260000000000066</v>
      </c>
      <c r="R45">
        <f t="shared" si="19"/>
        <v>3.4009999999999985</v>
      </c>
      <c r="S45">
        <f t="shared" si="20"/>
        <v>3.0209999999999959</v>
      </c>
      <c r="T45">
        <f t="shared" si="21"/>
        <v>3.2009999999999983</v>
      </c>
      <c r="U45">
        <f t="shared" si="22"/>
        <v>2.8100000000000014</v>
      </c>
      <c r="V45">
        <f t="shared" si="23"/>
        <v>2.7219999999999911</v>
      </c>
      <c r="W45">
        <f t="shared" si="24"/>
        <v>2.1829999999999905</v>
      </c>
      <c r="X45">
        <f t="shared" si="25"/>
        <v>2.3679999999999923</v>
      </c>
      <c r="Z45" s="7">
        <f t="shared" si="4"/>
        <v>80.5</v>
      </c>
      <c r="AA45" s="2">
        <v>80</v>
      </c>
      <c r="AB45">
        <f t="shared" si="8"/>
        <v>54.063000000000002</v>
      </c>
      <c r="AC45">
        <f t="shared" si="9"/>
        <v>44.217999999999982</v>
      </c>
      <c r="AD45">
        <f t="shared" si="10"/>
        <v>34.500999999999991</v>
      </c>
      <c r="AE45">
        <f t="shared" si="11"/>
        <v>28.847999999999995</v>
      </c>
      <c r="AF45">
        <f t="shared" si="12"/>
        <v>40.681999999999995</v>
      </c>
      <c r="AG45">
        <f t="shared" si="13"/>
        <v>30.085999999999988</v>
      </c>
      <c r="AH45">
        <f t="shared" si="14"/>
        <v>23.106999999999989</v>
      </c>
      <c r="AI45">
        <f t="shared" si="15"/>
        <v>21.36999999999999</v>
      </c>
      <c r="AJ45" s="2"/>
      <c r="AK45">
        <f t="shared" si="6"/>
        <v>45.936999999999998</v>
      </c>
    </row>
    <row r="46" spans="5:37" x14ac:dyDescent="0.35">
      <c r="E46" s="2">
        <v>81</v>
      </c>
      <c r="F46" s="7">
        <f t="shared" si="2"/>
        <v>81.5</v>
      </c>
      <c r="G46">
        <v>3.1940000000000079E-2</v>
      </c>
      <c r="H46">
        <v>3.5920000000000063E-2</v>
      </c>
      <c r="I46">
        <v>3.176000000000001E-2</v>
      </c>
      <c r="J46">
        <v>3.2409999999999939E-2</v>
      </c>
      <c r="K46">
        <v>2.9930000000000012E-2</v>
      </c>
      <c r="L46">
        <v>2.8650000000000064E-2</v>
      </c>
      <c r="M46">
        <v>2.5110000000000077E-2</v>
      </c>
      <c r="N46">
        <v>2.526000000000006E-2</v>
      </c>
      <c r="P46" s="2">
        <v>81</v>
      </c>
      <c r="Q46">
        <f t="shared" si="3"/>
        <v>3.1940000000000079</v>
      </c>
      <c r="R46">
        <f t="shared" si="19"/>
        <v>3.5920000000000063</v>
      </c>
      <c r="S46">
        <f t="shared" si="20"/>
        <v>3.176000000000001</v>
      </c>
      <c r="T46">
        <f t="shared" si="21"/>
        <v>3.2409999999999939</v>
      </c>
      <c r="U46">
        <f t="shared" si="22"/>
        <v>2.9930000000000012</v>
      </c>
      <c r="V46">
        <f t="shared" si="23"/>
        <v>2.8650000000000064</v>
      </c>
      <c r="W46">
        <f t="shared" si="24"/>
        <v>2.5110000000000077</v>
      </c>
      <c r="X46">
        <f t="shared" si="25"/>
        <v>2.526000000000006</v>
      </c>
      <c r="Z46" s="7">
        <f t="shared" si="4"/>
        <v>81.5</v>
      </c>
      <c r="AA46" s="2">
        <v>81</v>
      </c>
      <c r="AB46">
        <f t="shared" si="8"/>
        <v>57.257000000000012</v>
      </c>
      <c r="AC46">
        <f t="shared" si="9"/>
        <v>47.809999999999988</v>
      </c>
      <c r="AD46">
        <f t="shared" si="10"/>
        <v>37.676999999999992</v>
      </c>
      <c r="AE46">
        <f t="shared" si="11"/>
        <v>32.088999999999992</v>
      </c>
      <c r="AF46">
        <f t="shared" si="12"/>
        <v>43.674999999999997</v>
      </c>
      <c r="AG46">
        <f t="shared" si="13"/>
        <v>32.950999999999993</v>
      </c>
      <c r="AH46">
        <f t="shared" si="14"/>
        <v>25.617999999999995</v>
      </c>
      <c r="AI46">
        <f t="shared" si="15"/>
        <v>23.895999999999997</v>
      </c>
      <c r="AJ46" s="2"/>
      <c r="AK46">
        <f t="shared" si="6"/>
        <v>42.742999999999988</v>
      </c>
    </row>
    <row r="47" spans="5:37" x14ac:dyDescent="0.35">
      <c r="E47" s="2">
        <v>82</v>
      </c>
      <c r="F47" s="7">
        <f t="shared" si="2"/>
        <v>82.5</v>
      </c>
      <c r="G47">
        <v>3.4049999999999914E-2</v>
      </c>
      <c r="H47">
        <v>3.8229999999999986E-2</v>
      </c>
      <c r="I47">
        <v>3.4349999999999992E-2</v>
      </c>
      <c r="J47">
        <v>3.7110000000000087E-2</v>
      </c>
      <c r="K47">
        <v>3.1590000000000007E-2</v>
      </c>
      <c r="L47">
        <v>3.0379999999999963E-2</v>
      </c>
      <c r="M47">
        <v>2.7560000000000029E-2</v>
      </c>
      <c r="N47">
        <v>2.405999999999997E-2</v>
      </c>
      <c r="P47" s="2">
        <v>82</v>
      </c>
      <c r="Q47">
        <f t="shared" si="3"/>
        <v>3.4049999999999914</v>
      </c>
      <c r="R47">
        <f t="shared" si="19"/>
        <v>3.8229999999999986</v>
      </c>
      <c r="S47">
        <f t="shared" si="20"/>
        <v>3.4349999999999992</v>
      </c>
      <c r="T47">
        <f t="shared" si="21"/>
        <v>3.7110000000000087</v>
      </c>
      <c r="U47">
        <f t="shared" si="22"/>
        <v>3.1590000000000007</v>
      </c>
      <c r="V47">
        <f t="shared" si="23"/>
        <v>3.0379999999999963</v>
      </c>
      <c r="W47">
        <f t="shared" si="24"/>
        <v>2.7560000000000029</v>
      </c>
      <c r="X47">
        <f t="shared" si="25"/>
        <v>2.405999999999997</v>
      </c>
      <c r="Z47" s="7">
        <f t="shared" si="4"/>
        <v>82.5</v>
      </c>
      <c r="AA47" s="2">
        <v>82</v>
      </c>
      <c r="AB47">
        <f t="shared" si="8"/>
        <v>60.662000000000006</v>
      </c>
      <c r="AC47">
        <f t="shared" si="9"/>
        <v>51.632999999999988</v>
      </c>
      <c r="AD47">
        <f t="shared" si="10"/>
        <v>41.111999999999995</v>
      </c>
      <c r="AE47">
        <f t="shared" si="11"/>
        <v>35.799999999999997</v>
      </c>
      <c r="AF47">
        <f t="shared" si="12"/>
        <v>46.833999999999996</v>
      </c>
      <c r="AG47">
        <f t="shared" si="13"/>
        <v>35.98899999999999</v>
      </c>
      <c r="AH47">
        <f t="shared" si="14"/>
        <v>28.373999999999999</v>
      </c>
      <c r="AI47">
        <f t="shared" si="15"/>
        <v>26.301999999999992</v>
      </c>
      <c r="AJ47" s="2"/>
      <c r="AK47">
        <f t="shared" si="6"/>
        <v>39.337999999999994</v>
      </c>
    </row>
    <row r="48" spans="5:37" x14ac:dyDescent="0.35">
      <c r="E48" s="2">
        <v>83</v>
      </c>
      <c r="F48" s="7">
        <f t="shared" si="2"/>
        <v>83.5</v>
      </c>
      <c r="G48">
        <v>3.4229999999999983E-2</v>
      </c>
      <c r="H48">
        <v>3.9200000000000013E-2</v>
      </c>
      <c r="I48">
        <v>3.8279999999999981E-2</v>
      </c>
      <c r="J48">
        <v>4.2279999999999984E-2</v>
      </c>
      <c r="K48">
        <v>3.2170000000000032E-2</v>
      </c>
      <c r="L48">
        <v>3.3159999999999967E-2</v>
      </c>
      <c r="M48">
        <v>3.1599999999999961E-2</v>
      </c>
      <c r="N48">
        <v>2.9630000000000045E-2</v>
      </c>
      <c r="P48" s="2">
        <v>83</v>
      </c>
      <c r="Q48">
        <f t="shared" si="3"/>
        <v>3.4229999999999983</v>
      </c>
      <c r="R48">
        <f t="shared" si="19"/>
        <v>3.9200000000000013</v>
      </c>
      <c r="S48">
        <f t="shared" si="20"/>
        <v>3.8279999999999981</v>
      </c>
      <c r="T48">
        <f t="shared" si="21"/>
        <v>4.227999999999998</v>
      </c>
      <c r="U48">
        <f t="shared" si="22"/>
        <v>3.2170000000000032</v>
      </c>
      <c r="V48">
        <f t="shared" si="23"/>
        <v>3.3159999999999967</v>
      </c>
      <c r="W48">
        <f t="shared" si="24"/>
        <v>3.1599999999999961</v>
      </c>
      <c r="X48">
        <f t="shared" si="25"/>
        <v>2.9630000000000045</v>
      </c>
      <c r="Z48" s="7">
        <f t="shared" si="4"/>
        <v>83.5</v>
      </c>
      <c r="AA48" s="2">
        <v>83</v>
      </c>
      <c r="AB48">
        <f t="shared" si="8"/>
        <v>64.085000000000008</v>
      </c>
      <c r="AC48">
        <f t="shared" si="9"/>
        <v>55.55299999999999</v>
      </c>
      <c r="AD48">
        <f t="shared" si="10"/>
        <v>44.939999999999991</v>
      </c>
      <c r="AE48">
        <f t="shared" si="11"/>
        <v>40.027999999999992</v>
      </c>
      <c r="AF48">
        <f t="shared" si="12"/>
        <v>50.051000000000002</v>
      </c>
      <c r="AG48">
        <f t="shared" si="13"/>
        <v>39.304999999999986</v>
      </c>
      <c r="AH48">
        <f t="shared" si="14"/>
        <v>31.533999999999995</v>
      </c>
      <c r="AI48">
        <f t="shared" si="15"/>
        <v>29.264999999999997</v>
      </c>
      <c r="AJ48" s="2"/>
      <c r="AK48">
        <f t="shared" si="6"/>
        <v>35.914999999999992</v>
      </c>
    </row>
    <row r="49" spans="5:37" x14ac:dyDescent="0.35">
      <c r="E49" s="2">
        <v>84</v>
      </c>
      <c r="F49" s="7">
        <f t="shared" si="2"/>
        <v>84.5</v>
      </c>
      <c r="G49">
        <v>3.3860000000000001E-2</v>
      </c>
      <c r="H49">
        <v>3.9910000000000001E-2</v>
      </c>
      <c r="I49">
        <v>4.0900000000000047E-2</v>
      </c>
      <c r="J49">
        <v>3.8560000000000039E-2</v>
      </c>
      <c r="K49">
        <v>3.3819999999999961E-2</v>
      </c>
      <c r="L49">
        <v>3.6060000000000092E-2</v>
      </c>
      <c r="M49">
        <v>3.6379999999999968E-2</v>
      </c>
      <c r="N49">
        <v>3.5189999999999944E-2</v>
      </c>
      <c r="P49" s="2">
        <v>84</v>
      </c>
      <c r="Q49">
        <f t="shared" si="3"/>
        <v>3.3860000000000001</v>
      </c>
      <c r="R49">
        <f t="shared" si="19"/>
        <v>3.9910000000000001</v>
      </c>
      <c r="S49">
        <f t="shared" si="20"/>
        <v>4.0900000000000052</v>
      </c>
      <c r="T49">
        <f t="shared" si="21"/>
        <v>3.8560000000000039</v>
      </c>
      <c r="U49">
        <f t="shared" si="22"/>
        <v>3.3819999999999961</v>
      </c>
      <c r="V49">
        <f t="shared" si="23"/>
        <v>3.6060000000000092</v>
      </c>
      <c r="W49">
        <f t="shared" si="24"/>
        <v>3.6379999999999968</v>
      </c>
      <c r="X49">
        <f t="shared" si="25"/>
        <v>3.5189999999999944</v>
      </c>
      <c r="Z49" s="7">
        <f t="shared" si="4"/>
        <v>84.5</v>
      </c>
      <c r="AA49" s="2">
        <v>84</v>
      </c>
      <c r="AB49">
        <f t="shared" si="8"/>
        <v>67.471000000000004</v>
      </c>
      <c r="AC49">
        <f t="shared" si="9"/>
        <v>59.54399999999999</v>
      </c>
      <c r="AD49">
        <f t="shared" si="10"/>
        <v>49.029999999999994</v>
      </c>
      <c r="AE49">
        <f t="shared" si="11"/>
        <v>43.883999999999993</v>
      </c>
      <c r="AF49">
        <f t="shared" si="12"/>
        <v>53.433</v>
      </c>
      <c r="AG49">
        <f t="shared" si="13"/>
        <v>42.910999999999994</v>
      </c>
      <c r="AH49">
        <f t="shared" si="14"/>
        <v>35.17199999999999</v>
      </c>
      <c r="AI49">
        <f t="shared" si="15"/>
        <v>32.783999999999992</v>
      </c>
      <c r="AJ49" s="2"/>
      <c r="AK49">
        <f t="shared" si="6"/>
        <v>32.528999999999996</v>
      </c>
    </row>
    <row r="50" spans="5:37" x14ac:dyDescent="0.35">
      <c r="E50" s="2">
        <v>85</v>
      </c>
      <c r="F50" s="7">
        <f t="shared" si="2"/>
        <v>85.5</v>
      </c>
      <c r="G50">
        <v>3.4129999999999994E-2</v>
      </c>
      <c r="H50">
        <v>4.0300000000000002E-2</v>
      </c>
      <c r="I50">
        <v>4.381999999999997E-2</v>
      </c>
      <c r="J50">
        <v>4.3859999999999899E-2</v>
      </c>
      <c r="K50">
        <v>3.6429999999999962E-2</v>
      </c>
      <c r="L50">
        <v>3.9619999999999989E-2</v>
      </c>
      <c r="M50">
        <v>3.9179999999999993E-2</v>
      </c>
      <c r="N50">
        <v>3.6100000000000021E-2</v>
      </c>
      <c r="P50" s="2">
        <v>85</v>
      </c>
      <c r="Q50">
        <f t="shared" si="3"/>
        <v>3.4129999999999994</v>
      </c>
      <c r="R50">
        <f t="shared" si="19"/>
        <v>4.03</v>
      </c>
      <c r="S50">
        <f t="shared" si="20"/>
        <v>4.381999999999997</v>
      </c>
      <c r="T50">
        <f t="shared" si="21"/>
        <v>4.3859999999999904</v>
      </c>
      <c r="U50">
        <f t="shared" si="22"/>
        <v>3.6429999999999962</v>
      </c>
      <c r="V50">
        <f t="shared" si="23"/>
        <v>3.9619999999999989</v>
      </c>
      <c r="W50">
        <f t="shared" si="24"/>
        <v>3.9179999999999993</v>
      </c>
      <c r="X50">
        <f t="shared" si="25"/>
        <v>3.6100000000000021</v>
      </c>
      <c r="Z50" s="7">
        <f t="shared" si="4"/>
        <v>85.5</v>
      </c>
      <c r="AA50" s="2">
        <v>85</v>
      </c>
      <c r="AB50">
        <f t="shared" si="8"/>
        <v>70.884</v>
      </c>
      <c r="AC50">
        <f t="shared" si="9"/>
        <v>63.573999999999991</v>
      </c>
      <c r="AD50">
        <f t="shared" si="10"/>
        <v>53.411999999999992</v>
      </c>
      <c r="AE50">
        <f t="shared" si="11"/>
        <v>48.269999999999982</v>
      </c>
      <c r="AF50">
        <f t="shared" si="12"/>
        <v>57.075999999999993</v>
      </c>
      <c r="AG50">
        <f t="shared" si="13"/>
        <v>46.87299999999999</v>
      </c>
      <c r="AH50">
        <f t="shared" si="14"/>
        <v>39.089999999999989</v>
      </c>
      <c r="AI50">
        <f t="shared" si="15"/>
        <v>36.393999999999991</v>
      </c>
      <c r="AJ50" s="2"/>
      <c r="AK50">
        <f t="shared" si="6"/>
        <v>29.116</v>
      </c>
    </row>
    <row r="51" spans="5:37" x14ac:dyDescent="0.35">
      <c r="E51" s="2">
        <v>86</v>
      </c>
      <c r="F51" s="7">
        <f t="shared" si="2"/>
        <v>86.5</v>
      </c>
      <c r="G51">
        <v>3.4830000000000139E-2</v>
      </c>
      <c r="H51">
        <v>4.115000000000002E-2</v>
      </c>
      <c r="I51">
        <v>4.6440000000000037E-2</v>
      </c>
      <c r="J51">
        <v>4.940000000000011E-2</v>
      </c>
      <c r="K51">
        <v>3.7349999999999994E-2</v>
      </c>
      <c r="L51">
        <v>4.3170000000000042E-2</v>
      </c>
      <c r="M51">
        <v>4.2449999999999988E-2</v>
      </c>
      <c r="N51">
        <v>4.0059999999999985E-2</v>
      </c>
      <c r="P51" s="2">
        <v>86</v>
      </c>
      <c r="Q51">
        <f t="shared" si="3"/>
        <v>3.4830000000000139</v>
      </c>
      <c r="R51">
        <f t="shared" si="19"/>
        <v>4.115000000000002</v>
      </c>
      <c r="S51">
        <f t="shared" si="20"/>
        <v>4.6440000000000037</v>
      </c>
      <c r="T51">
        <f t="shared" si="21"/>
        <v>4.940000000000011</v>
      </c>
      <c r="U51">
        <f t="shared" si="22"/>
        <v>3.7349999999999994</v>
      </c>
      <c r="V51">
        <f t="shared" si="23"/>
        <v>4.3170000000000037</v>
      </c>
      <c r="W51">
        <f t="shared" si="24"/>
        <v>4.2449999999999992</v>
      </c>
      <c r="X51">
        <f t="shared" si="25"/>
        <v>4.0059999999999985</v>
      </c>
      <c r="Z51" s="7">
        <f t="shared" si="4"/>
        <v>86.5</v>
      </c>
      <c r="AA51" s="2">
        <v>86</v>
      </c>
      <c r="AB51">
        <f t="shared" si="8"/>
        <v>74.367000000000019</v>
      </c>
      <c r="AC51">
        <f t="shared" si="9"/>
        <v>67.688999999999993</v>
      </c>
      <c r="AD51">
        <f t="shared" si="10"/>
        <v>58.055999999999997</v>
      </c>
      <c r="AE51">
        <f t="shared" si="11"/>
        <v>53.209999999999994</v>
      </c>
      <c r="AF51">
        <f t="shared" si="12"/>
        <v>60.810999999999993</v>
      </c>
      <c r="AG51">
        <f t="shared" si="13"/>
        <v>51.19</v>
      </c>
      <c r="AH51">
        <f t="shared" si="14"/>
        <v>43.334999999999987</v>
      </c>
      <c r="AI51">
        <f t="shared" si="15"/>
        <v>40.399999999999991</v>
      </c>
      <c r="AJ51" s="2"/>
      <c r="AK51">
        <f t="shared" si="6"/>
        <v>25.632999999999981</v>
      </c>
    </row>
    <row r="52" spans="5:37" x14ac:dyDescent="0.35">
      <c r="E52" s="2">
        <v>87</v>
      </c>
      <c r="F52" s="7">
        <f t="shared" si="2"/>
        <v>87.5</v>
      </c>
      <c r="G52">
        <v>3.5509999999999931E-2</v>
      </c>
      <c r="H52">
        <v>4.0950000000000042E-2</v>
      </c>
      <c r="I52">
        <v>4.5649999999999968E-2</v>
      </c>
      <c r="J52">
        <v>4.7659999999999925E-2</v>
      </c>
      <c r="K52">
        <v>3.897000000000006E-2</v>
      </c>
      <c r="L52">
        <v>4.48599999999999E-2</v>
      </c>
      <c r="M52">
        <v>4.5280000000000098E-2</v>
      </c>
      <c r="N52">
        <v>5.0340000000000051E-2</v>
      </c>
      <c r="P52" s="2">
        <v>87</v>
      </c>
      <c r="Q52">
        <f t="shared" si="3"/>
        <v>3.5509999999999931</v>
      </c>
      <c r="R52">
        <f t="shared" si="19"/>
        <v>4.0950000000000042</v>
      </c>
      <c r="S52">
        <f t="shared" si="20"/>
        <v>4.5649999999999968</v>
      </c>
      <c r="T52">
        <f t="shared" si="21"/>
        <v>4.7659999999999929</v>
      </c>
      <c r="U52">
        <f t="shared" si="22"/>
        <v>3.897000000000006</v>
      </c>
      <c r="V52">
        <f t="shared" si="23"/>
        <v>4.48599999999999</v>
      </c>
      <c r="W52">
        <f t="shared" si="24"/>
        <v>4.5280000000000094</v>
      </c>
      <c r="X52">
        <f t="shared" si="25"/>
        <v>5.0340000000000051</v>
      </c>
      <c r="Z52" s="7">
        <f t="shared" si="4"/>
        <v>87.5</v>
      </c>
      <c r="AA52" s="2">
        <v>87</v>
      </c>
      <c r="AB52">
        <f t="shared" si="8"/>
        <v>77.918000000000006</v>
      </c>
      <c r="AC52">
        <f t="shared" si="9"/>
        <v>71.783999999999992</v>
      </c>
      <c r="AD52">
        <f t="shared" si="10"/>
        <v>62.620999999999995</v>
      </c>
      <c r="AE52">
        <f t="shared" si="11"/>
        <v>57.975999999999985</v>
      </c>
      <c r="AF52">
        <f t="shared" si="12"/>
        <v>64.707999999999998</v>
      </c>
      <c r="AG52">
        <f t="shared" si="13"/>
        <v>55.675999999999988</v>
      </c>
      <c r="AH52">
        <f t="shared" si="14"/>
        <v>47.863</v>
      </c>
      <c r="AI52">
        <f t="shared" si="15"/>
        <v>45.433999999999997</v>
      </c>
      <c r="AJ52" s="2"/>
      <c r="AK52">
        <f t="shared" si="6"/>
        <v>22.081999999999994</v>
      </c>
    </row>
    <row r="53" spans="5:37" x14ac:dyDescent="0.35">
      <c r="E53" s="2">
        <v>88</v>
      </c>
      <c r="F53" s="7">
        <f t="shared" si="2"/>
        <v>88.5</v>
      </c>
      <c r="G53">
        <v>3.4359999999999946E-2</v>
      </c>
      <c r="H53">
        <v>4.1039999999999965E-2</v>
      </c>
      <c r="I53">
        <v>4.8399999999999999E-2</v>
      </c>
      <c r="J53">
        <v>4.720000000000002E-2</v>
      </c>
      <c r="K53">
        <v>4.1219999999999923E-2</v>
      </c>
      <c r="L53">
        <v>4.6229999999999993E-2</v>
      </c>
      <c r="M53">
        <v>5.145999999999995E-2</v>
      </c>
      <c r="N53">
        <v>4.7970000000000068E-2</v>
      </c>
      <c r="P53" s="2">
        <v>88</v>
      </c>
      <c r="Q53">
        <f t="shared" si="3"/>
        <v>3.4359999999999946</v>
      </c>
      <c r="R53">
        <f t="shared" si="19"/>
        <v>4.1039999999999965</v>
      </c>
      <c r="S53">
        <f t="shared" si="20"/>
        <v>4.84</v>
      </c>
      <c r="T53">
        <f t="shared" si="21"/>
        <v>4.7200000000000024</v>
      </c>
      <c r="U53">
        <f t="shared" si="22"/>
        <v>4.1219999999999928</v>
      </c>
      <c r="V53">
        <f t="shared" si="23"/>
        <v>4.6229999999999993</v>
      </c>
      <c r="W53">
        <f t="shared" si="24"/>
        <v>5.1459999999999955</v>
      </c>
      <c r="X53">
        <f t="shared" si="25"/>
        <v>4.7970000000000068</v>
      </c>
      <c r="Z53" s="7">
        <f t="shared" si="4"/>
        <v>88.5</v>
      </c>
      <c r="AA53" s="2">
        <v>88</v>
      </c>
      <c r="AB53">
        <f t="shared" si="8"/>
        <v>81.353999999999999</v>
      </c>
      <c r="AC53">
        <f t="shared" si="9"/>
        <v>75.887999999999991</v>
      </c>
      <c r="AD53">
        <f t="shared" si="10"/>
        <v>67.460999999999999</v>
      </c>
      <c r="AE53">
        <f t="shared" si="11"/>
        <v>62.695999999999984</v>
      </c>
      <c r="AF53">
        <f t="shared" si="12"/>
        <v>68.829999999999984</v>
      </c>
      <c r="AG53">
        <f t="shared" si="13"/>
        <v>60.298999999999985</v>
      </c>
      <c r="AH53">
        <f t="shared" si="14"/>
        <v>53.008999999999993</v>
      </c>
      <c r="AI53">
        <f t="shared" si="15"/>
        <v>50.231000000000002</v>
      </c>
      <c r="AJ53" s="2"/>
      <c r="AK53">
        <f t="shared" si="6"/>
        <v>18.646000000000001</v>
      </c>
    </row>
    <row r="54" spans="5:37" x14ac:dyDescent="0.35">
      <c r="E54" s="2">
        <v>89</v>
      </c>
      <c r="F54" s="7">
        <f t="shared" si="2"/>
        <v>89.5</v>
      </c>
      <c r="G54">
        <v>3.2280000000000086E-2</v>
      </c>
      <c r="H54">
        <v>3.9799999999999947E-2</v>
      </c>
      <c r="I54">
        <v>5.0699999999999967E-2</v>
      </c>
      <c r="J54">
        <v>4.5849999999999946E-2</v>
      </c>
      <c r="K54">
        <v>4.2020000000000057E-2</v>
      </c>
      <c r="L54">
        <v>4.8090000000000077E-2</v>
      </c>
      <c r="M54">
        <v>5.4329999999999989E-2</v>
      </c>
      <c r="N54">
        <v>4.4009999999999883E-2</v>
      </c>
      <c r="P54" s="2">
        <v>89</v>
      </c>
      <c r="Q54">
        <f t="shared" si="3"/>
        <v>3.2280000000000086</v>
      </c>
      <c r="R54">
        <f t="shared" si="19"/>
        <v>3.9799999999999947</v>
      </c>
      <c r="S54">
        <f t="shared" si="20"/>
        <v>5.0699999999999967</v>
      </c>
      <c r="T54">
        <f t="shared" si="21"/>
        <v>4.5849999999999946</v>
      </c>
      <c r="U54">
        <f t="shared" si="22"/>
        <v>4.2020000000000053</v>
      </c>
      <c r="V54">
        <f t="shared" si="23"/>
        <v>4.8090000000000082</v>
      </c>
      <c r="W54">
        <f t="shared" si="24"/>
        <v>5.4329999999999989</v>
      </c>
      <c r="X54">
        <f t="shared" si="25"/>
        <v>4.4009999999999883</v>
      </c>
      <c r="Z54" s="7">
        <f t="shared" si="4"/>
        <v>89.5</v>
      </c>
      <c r="AA54" s="2">
        <v>89</v>
      </c>
      <c r="AB54">
        <f t="shared" si="8"/>
        <v>84.582000000000008</v>
      </c>
      <c r="AC54">
        <f t="shared" si="9"/>
        <v>79.867999999999981</v>
      </c>
      <c r="AD54">
        <f t="shared" si="10"/>
        <v>72.530999999999992</v>
      </c>
      <c r="AE54">
        <f t="shared" si="11"/>
        <v>67.280999999999977</v>
      </c>
      <c r="AF54">
        <f t="shared" si="12"/>
        <v>73.031999999999982</v>
      </c>
      <c r="AG54">
        <f t="shared" si="13"/>
        <v>65.10799999999999</v>
      </c>
      <c r="AH54">
        <f t="shared" si="14"/>
        <v>58.441999999999993</v>
      </c>
      <c r="AI54">
        <f t="shared" si="15"/>
        <v>54.631999999999991</v>
      </c>
      <c r="AJ54" s="2"/>
      <c r="AK54">
        <f t="shared" si="6"/>
        <v>15.417999999999992</v>
      </c>
    </row>
    <row r="55" spans="5:37" x14ac:dyDescent="0.35">
      <c r="E55" s="2">
        <v>90</v>
      </c>
      <c r="F55" s="7">
        <f t="shared" si="2"/>
        <v>90.5</v>
      </c>
      <c r="G55">
        <v>3.0079999999999996E-2</v>
      </c>
      <c r="H55">
        <v>3.6680000000000046E-2</v>
      </c>
      <c r="I55">
        <v>4.5250000000000123E-2</v>
      </c>
      <c r="J55">
        <v>4.5330000000000092E-2</v>
      </c>
      <c r="K55">
        <v>4.0579999999999949E-2</v>
      </c>
      <c r="L55">
        <v>4.7960000000000003E-2</v>
      </c>
      <c r="M55">
        <v>5.156000000000005E-2</v>
      </c>
      <c r="N55">
        <v>4.5320000000000027E-2</v>
      </c>
      <c r="P55" s="2">
        <v>90</v>
      </c>
      <c r="Q55">
        <f t="shared" si="3"/>
        <v>3.0079999999999996</v>
      </c>
      <c r="R55">
        <f t="shared" si="19"/>
        <v>3.6680000000000046</v>
      </c>
      <c r="S55">
        <f t="shared" si="20"/>
        <v>4.5250000000000128</v>
      </c>
      <c r="T55">
        <f t="shared" si="21"/>
        <v>4.5330000000000092</v>
      </c>
      <c r="U55">
        <f t="shared" si="22"/>
        <v>4.0579999999999945</v>
      </c>
      <c r="V55">
        <f t="shared" si="23"/>
        <v>4.7960000000000003</v>
      </c>
      <c r="W55">
        <f t="shared" si="24"/>
        <v>5.156000000000005</v>
      </c>
      <c r="X55">
        <f t="shared" si="25"/>
        <v>4.5320000000000027</v>
      </c>
      <c r="Z55" s="7">
        <f t="shared" si="4"/>
        <v>90.5</v>
      </c>
      <c r="AA55" s="2">
        <v>90</v>
      </c>
      <c r="AB55">
        <f t="shared" si="8"/>
        <v>87.59</v>
      </c>
      <c r="AC55">
        <f t="shared" si="9"/>
        <v>83.535999999999987</v>
      </c>
      <c r="AD55">
        <f t="shared" si="10"/>
        <v>77.056000000000012</v>
      </c>
      <c r="AE55">
        <f t="shared" si="11"/>
        <v>71.813999999999993</v>
      </c>
      <c r="AF55">
        <f t="shared" si="12"/>
        <v>77.089999999999975</v>
      </c>
      <c r="AG55">
        <f t="shared" si="13"/>
        <v>69.903999999999996</v>
      </c>
      <c r="AH55">
        <f t="shared" si="14"/>
        <v>63.597999999999999</v>
      </c>
      <c r="AI55">
        <f t="shared" si="15"/>
        <v>59.163999999999994</v>
      </c>
      <c r="AJ55" s="2"/>
      <c r="AK55">
        <f t="shared" si="6"/>
        <v>12.409999999999997</v>
      </c>
    </row>
    <row r="56" spans="5:37" x14ac:dyDescent="0.35">
      <c r="E56" s="2">
        <v>91</v>
      </c>
      <c r="F56" s="7">
        <f t="shared" si="2"/>
        <v>91.5</v>
      </c>
      <c r="G56">
        <v>2.7240000000000042E-2</v>
      </c>
      <c r="H56">
        <v>3.2279999999999975E-2</v>
      </c>
      <c r="I56">
        <v>4.3459999999999943E-2</v>
      </c>
      <c r="J56">
        <v>5.0159999999999982E-2</v>
      </c>
      <c r="K56">
        <v>3.7930000000000019E-2</v>
      </c>
      <c r="L56">
        <v>4.6879999999999922E-2</v>
      </c>
      <c r="M56">
        <v>5.2440000000000042E-2</v>
      </c>
      <c r="N56">
        <v>4.934000000000005E-2</v>
      </c>
      <c r="P56" s="2">
        <v>91</v>
      </c>
      <c r="Q56">
        <f t="shared" si="3"/>
        <v>2.7240000000000042</v>
      </c>
      <c r="R56">
        <f t="shared" si="19"/>
        <v>3.2279999999999975</v>
      </c>
      <c r="S56">
        <f t="shared" si="20"/>
        <v>4.3459999999999948</v>
      </c>
      <c r="T56">
        <f t="shared" si="21"/>
        <v>5.0159999999999982</v>
      </c>
      <c r="U56">
        <f t="shared" si="22"/>
        <v>3.7930000000000019</v>
      </c>
      <c r="V56">
        <f t="shared" si="23"/>
        <v>4.6879999999999917</v>
      </c>
      <c r="W56">
        <f t="shared" si="24"/>
        <v>5.2440000000000042</v>
      </c>
      <c r="X56">
        <f t="shared" si="25"/>
        <v>4.9340000000000046</v>
      </c>
      <c r="Z56" s="7">
        <f t="shared" si="4"/>
        <v>91.5</v>
      </c>
      <c r="AA56" s="2">
        <v>91</v>
      </c>
      <c r="AB56">
        <f t="shared" si="8"/>
        <v>90.314000000000007</v>
      </c>
      <c r="AC56">
        <f t="shared" si="9"/>
        <v>86.763999999999982</v>
      </c>
      <c r="AD56">
        <f t="shared" si="10"/>
        <v>81.402000000000001</v>
      </c>
      <c r="AE56">
        <f t="shared" si="11"/>
        <v>76.829999999999984</v>
      </c>
      <c r="AF56">
        <f t="shared" si="12"/>
        <v>80.882999999999981</v>
      </c>
      <c r="AG56">
        <f t="shared" si="13"/>
        <v>74.591999999999985</v>
      </c>
      <c r="AH56">
        <f t="shared" si="14"/>
        <v>68.841999999999999</v>
      </c>
      <c r="AI56">
        <f t="shared" si="15"/>
        <v>64.097999999999999</v>
      </c>
      <c r="AJ56" s="2"/>
      <c r="AK56">
        <f t="shared" si="6"/>
        <v>9.6859999999999928</v>
      </c>
    </row>
    <row r="57" spans="5:37" x14ac:dyDescent="0.35">
      <c r="E57" s="2">
        <v>92</v>
      </c>
      <c r="F57" s="7">
        <f t="shared" si="2"/>
        <v>92.5</v>
      </c>
      <c r="G57">
        <v>2.3279999999999967E-2</v>
      </c>
      <c r="H57">
        <v>2.7859999999999996E-2</v>
      </c>
      <c r="I57">
        <v>3.9100000000000024E-2</v>
      </c>
      <c r="J57">
        <v>4.8980000000000024E-2</v>
      </c>
      <c r="K57">
        <v>3.5200000000000009E-2</v>
      </c>
      <c r="L57">
        <v>4.3360000000000065E-2</v>
      </c>
      <c r="M57">
        <v>5.2239999999999953E-2</v>
      </c>
      <c r="N57">
        <v>5.3130000000000011E-2</v>
      </c>
      <c r="P57" s="2">
        <v>92</v>
      </c>
      <c r="Q57">
        <f t="shared" si="3"/>
        <v>2.3279999999999967</v>
      </c>
      <c r="R57">
        <f t="shared" si="19"/>
        <v>2.7859999999999996</v>
      </c>
      <c r="S57">
        <f t="shared" si="20"/>
        <v>3.9100000000000024</v>
      </c>
      <c r="T57">
        <f t="shared" si="21"/>
        <v>4.8980000000000024</v>
      </c>
      <c r="U57">
        <f t="shared" si="22"/>
        <v>3.5200000000000009</v>
      </c>
      <c r="V57">
        <f t="shared" si="23"/>
        <v>4.3360000000000065</v>
      </c>
      <c r="W57">
        <f t="shared" si="24"/>
        <v>5.2239999999999949</v>
      </c>
      <c r="X57">
        <f t="shared" si="25"/>
        <v>5.3130000000000006</v>
      </c>
      <c r="Z57" s="7">
        <f t="shared" si="4"/>
        <v>92.5</v>
      </c>
      <c r="AA57" s="2">
        <v>92</v>
      </c>
      <c r="AB57">
        <f t="shared" si="8"/>
        <v>92.64200000000001</v>
      </c>
      <c r="AC57">
        <f t="shared" si="9"/>
        <v>89.549999999999983</v>
      </c>
      <c r="AD57">
        <f t="shared" si="10"/>
        <v>85.311999999999998</v>
      </c>
      <c r="AE57">
        <f t="shared" si="11"/>
        <v>81.72799999999998</v>
      </c>
      <c r="AF57">
        <f t="shared" si="12"/>
        <v>84.402999999999977</v>
      </c>
      <c r="AG57">
        <f t="shared" si="13"/>
        <v>78.927999999999997</v>
      </c>
      <c r="AH57">
        <f t="shared" si="14"/>
        <v>74.065999999999988</v>
      </c>
      <c r="AI57">
        <f t="shared" si="15"/>
        <v>69.411000000000001</v>
      </c>
      <c r="AJ57" s="2"/>
      <c r="AK57">
        <f t="shared" si="6"/>
        <v>7.3579999999999899</v>
      </c>
    </row>
    <row r="58" spans="5:37" x14ac:dyDescent="0.35">
      <c r="E58" s="2">
        <v>93</v>
      </c>
      <c r="F58" s="7">
        <f t="shared" si="2"/>
        <v>93.5</v>
      </c>
      <c r="G58">
        <v>1.8909999999999982E-2</v>
      </c>
      <c r="H58">
        <v>2.6010000000000089E-2</v>
      </c>
      <c r="I58">
        <v>3.3100000000000018E-2</v>
      </c>
      <c r="J58">
        <v>4.2019999999999946E-2</v>
      </c>
      <c r="K58">
        <v>3.1920000000000059E-2</v>
      </c>
      <c r="L58">
        <v>3.9399999999999991E-2</v>
      </c>
      <c r="M58">
        <v>4.9579999999999957E-2</v>
      </c>
      <c r="N58">
        <v>5.1180000000000003E-2</v>
      </c>
      <c r="P58" s="2">
        <v>93</v>
      </c>
      <c r="Q58">
        <f t="shared" si="3"/>
        <v>1.8909999999999982</v>
      </c>
      <c r="R58">
        <f t="shared" si="19"/>
        <v>2.6010000000000089</v>
      </c>
      <c r="S58">
        <f t="shared" si="20"/>
        <v>3.3100000000000018</v>
      </c>
      <c r="T58">
        <f t="shared" si="21"/>
        <v>4.2019999999999946</v>
      </c>
      <c r="U58">
        <f t="shared" si="22"/>
        <v>3.1920000000000059</v>
      </c>
      <c r="V58">
        <f t="shared" si="23"/>
        <v>3.9399999999999991</v>
      </c>
      <c r="W58">
        <f t="shared" si="24"/>
        <v>4.9579999999999957</v>
      </c>
      <c r="X58">
        <f t="shared" si="25"/>
        <v>5.1180000000000003</v>
      </c>
      <c r="Z58" s="7">
        <f t="shared" si="4"/>
        <v>93.5</v>
      </c>
      <c r="AA58" s="2">
        <v>93</v>
      </c>
      <c r="AB58">
        <f t="shared" si="8"/>
        <v>94.533000000000015</v>
      </c>
      <c r="AC58">
        <f t="shared" si="9"/>
        <v>92.150999999999996</v>
      </c>
      <c r="AD58">
        <f t="shared" si="10"/>
        <v>88.622</v>
      </c>
      <c r="AE58">
        <f t="shared" si="11"/>
        <v>85.929999999999978</v>
      </c>
      <c r="AF58">
        <f t="shared" si="12"/>
        <v>87.594999999999985</v>
      </c>
      <c r="AG58">
        <f t="shared" si="13"/>
        <v>82.867999999999995</v>
      </c>
      <c r="AH58">
        <f t="shared" si="14"/>
        <v>79.023999999999987</v>
      </c>
      <c r="AI58">
        <f t="shared" si="15"/>
        <v>74.528999999999996</v>
      </c>
      <c r="AJ58" s="2"/>
      <c r="AK58">
        <f t="shared" si="6"/>
        <v>5.4669999999999845</v>
      </c>
    </row>
    <row r="59" spans="5:37" x14ac:dyDescent="0.35">
      <c r="E59" s="2">
        <v>94</v>
      </c>
      <c r="F59" s="7">
        <f t="shared" si="2"/>
        <v>94.5</v>
      </c>
      <c r="G59">
        <v>1.5639999999999987E-2</v>
      </c>
      <c r="H59">
        <v>2.1769999999999956E-2</v>
      </c>
      <c r="I59">
        <v>2.9139999999999944E-2</v>
      </c>
      <c r="J59">
        <v>3.626000000000007E-2</v>
      </c>
      <c r="K59">
        <v>2.8399999999999981E-2</v>
      </c>
      <c r="L59">
        <v>3.4710000000000019E-2</v>
      </c>
      <c r="M59">
        <v>4.1270000000000029E-2</v>
      </c>
      <c r="N59">
        <v>4.8399999999999999E-2</v>
      </c>
      <c r="P59" s="2">
        <v>94</v>
      </c>
      <c r="Q59">
        <f t="shared" si="3"/>
        <v>1.5639999999999987</v>
      </c>
      <c r="R59">
        <f t="shared" si="19"/>
        <v>2.1769999999999956</v>
      </c>
      <c r="S59">
        <f t="shared" si="20"/>
        <v>2.9139999999999944</v>
      </c>
      <c r="T59">
        <f t="shared" si="21"/>
        <v>3.626000000000007</v>
      </c>
      <c r="U59">
        <f t="shared" si="22"/>
        <v>2.8399999999999981</v>
      </c>
      <c r="V59">
        <f t="shared" si="23"/>
        <v>3.4710000000000019</v>
      </c>
      <c r="W59">
        <f t="shared" si="24"/>
        <v>4.1270000000000024</v>
      </c>
      <c r="X59">
        <f t="shared" si="25"/>
        <v>4.84</v>
      </c>
      <c r="Z59" s="7">
        <f t="shared" si="4"/>
        <v>94.5</v>
      </c>
      <c r="AA59" s="2">
        <v>94</v>
      </c>
      <c r="AB59">
        <f t="shared" si="8"/>
        <v>96.097000000000008</v>
      </c>
      <c r="AC59">
        <f t="shared" si="9"/>
        <v>94.327999999999989</v>
      </c>
      <c r="AD59">
        <f t="shared" si="10"/>
        <v>91.536000000000001</v>
      </c>
      <c r="AE59">
        <f t="shared" si="11"/>
        <v>89.555999999999983</v>
      </c>
      <c r="AF59">
        <f t="shared" si="12"/>
        <v>90.434999999999988</v>
      </c>
      <c r="AG59">
        <f t="shared" si="13"/>
        <v>86.338999999999999</v>
      </c>
      <c r="AH59">
        <f t="shared" si="14"/>
        <v>83.150999999999982</v>
      </c>
      <c r="AI59">
        <f t="shared" si="15"/>
        <v>79.369</v>
      </c>
      <c r="AJ59" s="2"/>
      <c r="AK59">
        <f t="shared" si="6"/>
        <v>3.9029999999999916</v>
      </c>
    </row>
    <row r="60" spans="5:37" x14ac:dyDescent="0.35">
      <c r="E60" s="2">
        <v>95</v>
      </c>
      <c r="F60" s="7">
        <f t="shared" si="2"/>
        <v>95.5</v>
      </c>
      <c r="G60">
        <v>1.1959999999999971E-2</v>
      </c>
      <c r="H60">
        <v>1.5839999999999965E-2</v>
      </c>
      <c r="I60">
        <v>2.4450000000000083E-2</v>
      </c>
      <c r="J60">
        <v>3.0349999999999988E-2</v>
      </c>
      <c r="K60">
        <v>2.4270000000000014E-2</v>
      </c>
      <c r="L60">
        <v>3.1370000000000009E-2</v>
      </c>
      <c r="M60">
        <v>3.7020000000000053E-2</v>
      </c>
      <c r="N60">
        <v>5.0790000000000002E-2</v>
      </c>
      <c r="P60" s="2">
        <v>95</v>
      </c>
      <c r="Q60">
        <f t="shared" si="3"/>
        <v>1.1959999999999971</v>
      </c>
      <c r="R60">
        <f t="shared" si="19"/>
        <v>1.5839999999999965</v>
      </c>
      <c r="S60">
        <f t="shared" si="20"/>
        <v>2.4450000000000083</v>
      </c>
      <c r="T60">
        <f t="shared" si="21"/>
        <v>3.0349999999999988</v>
      </c>
      <c r="U60">
        <f t="shared" si="22"/>
        <v>2.4270000000000014</v>
      </c>
      <c r="V60">
        <f t="shared" si="23"/>
        <v>3.1370000000000009</v>
      </c>
      <c r="W60">
        <f t="shared" si="24"/>
        <v>3.7020000000000053</v>
      </c>
      <c r="X60">
        <f t="shared" si="25"/>
        <v>5.0790000000000006</v>
      </c>
      <c r="Z60" s="7">
        <f t="shared" si="4"/>
        <v>95.5</v>
      </c>
      <c r="AA60" s="2">
        <v>95</v>
      </c>
      <c r="AB60">
        <f t="shared" si="8"/>
        <v>97.293000000000006</v>
      </c>
      <c r="AC60">
        <f t="shared" si="9"/>
        <v>95.911999999999992</v>
      </c>
      <c r="AD60">
        <f t="shared" si="10"/>
        <v>93.981000000000009</v>
      </c>
      <c r="AE60">
        <f t="shared" si="11"/>
        <v>92.59099999999998</v>
      </c>
      <c r="AF60">
        <f t="shared" si="12"/>
        <v>92.861999999999995</v>
      </c>
      <c r="AG60">
        <f t="shared" si="13"/>
        <v>89.475999999999999</v>
      </c>
      <c r="AH60">
        <f t="shared" si="14"/>
        <v>86.85299999999998</v>
      </c>
      <c r="AI60">
        <f t="shared" si="15"/>
        <v>84.448000000000008</v>
      </c>
      <c r="AJ60" s="2"/>
      <c r="AK60">
        <f t="shared" si="6"/>
        <v>2.7069999999999936</v>
      </c>
    </row>
    <row r="61" spans="5:37" x14ac:dyDescent="0.35">
      <c r="E61" s="2">
        <v>96</v>
      </c>
      <c r="F61" s="7">
        <f t="shared" si="2"/>
        <v>96.5</v>
      </c>
      <c r="G61">
        <v>8.2100000000000506E-3</v>
      </c>
      <c r="H61">
        <v>1.319999999999999E-2</v>
      </c>
      <c r="I61">
        <v>1.8109999999999959E-2</v>
      </c>
      <c r="J61">
        <v>2.3669999999999969E-2</v>
      </c>
      <c r="K61">
        <v>1.9930000000000003E-2</v>
      </c>
      <c r="L61">
        <v>2.7120000000000033E-2</v>
      </c>
      <c r="M61">
        <v>3.3629999999999938E-2</v>
      </c>
      <c r="N61">
        <v>4.7130000000000005E-2</v>
      </c>
      <c r="P61" s="2">
        <v>96</v>
      </c>
      <c r="Q61">
        <f t="shared" si="3"/>
        <v>0.82100000000000506</v>
      </c>
      <c r="R61">
        <f t="shared" si="19"/>
        <v>1.319999999999999</v>
      </c>
      <c r="S61">
        <f t="shared" si="20"/>
        <v>1.8109999999999959</v>
      </c>
      <c r="T61">
        <f t="shared" si="21"/>
        <v>2.3669999999999969</v>
      </c>
      <c r="U61">
        <f t="shared" si="22"/>
        <v>1.9930000000000003</v>
      </c>
      <c r="V61">
        <f t="shared" si="23"/>
        <v>2.7120000000000033</v>
      </c>
      <c r="W61">
        <f t="shared" si="24"/>
        <v>3.3629999999999938</v>
      </c>
      <c r="X61">
        <f t="shared" si="25"/>
        <v>4.713000000000001</v>
      </c>
      <c r="Z61" s="7">
        <f t="shared" si="4"/>
        <v>96.5</v>
      </c>
      <c r="AA61" s="2">
        <v>96</v>
      </c>
      <c r="AB61">
        <f t="shared" si="8"/>
        <v>98.114000000000004</v>
      </c>
      <c r="AC61">
        <f t="shared" si="9"/>
        <v>97.231999999999985</v>
      </c>
      <c r="AD61">
        <f t="shared" si="10"/>
        <v>95.792000000000002</v>
      </c>
      <c r="AE61">
        <f t="shared" si="11"/>
        <v>94.95799999999997</v>
      </c>
      <c r="AF61">
        <f t="shared" si="12"/>
        <v>94.85499999999999</v>
      </c>
      <c r="AG61">
        <f t="shared" si="13"/>
        <v>92.188000000000002</v>
      </c>
      <c r="AH61">
        <f t="shared" si="14"/>
        <v>90.21599999999998</v>
      </c>
      <c r="AI61">
        <f t="shared" si="15"/>
        <v>89.161000000000001</v>
      </c>
      <c r="AJ61" s="2"/>
      <c r="AK61">
        <f t="shared" si="6"/>
        <v>1.8859999999999957</v>
      </c>
    </row>
    <row r="62" spans="5:37" x14ac:dyDescent="0.35">
      <c r="E62" s="2">
        <v>97</v>
      </c>
      <c r="F62" s="7">
        <f t="shared" si="2"/>
        <v>97.5</v>
      </c>
      <c r="G62">
        <v>6.6399999999999793E-3</v>
      </c>
      <c r="H62">
        <v>1.0249999999999981E-2</v>
      </c>
      <c r="I62">
        <v>1.2290000000000023E-2</v>
      </c>
      <c r="J62">
        <v>1.9519999999999982E-2</v>
      </c>
      <c r="K62">
        <v>1.5490000000000004E-2</v>
      </c>
      <c r="L62">
        <v>2.1669999999999967E-2</v>
      </c>
      <c r="M62">
        <v>2.7800000000000047E-2</v>
      </c>
      <c r="N62">
        <v>3.3089999999999953E-2</v>
      </c>
      <c r="P62" s="2">
        <v>97</v>
      </c>
      <c r="Q62">
        <f t="shared" si="3"/>
        <v>0.66399999999999793</v>
      </c>
      <c r="R62">
        <f t="shared" si="19"/>
        <v>1.0249999999999981</v>
      </c>
      <c r="S62">
        <f t="shared" si="20"/>
        <v>1.2290000000000023</v>
      </c>
      <c r="T62">
        <f t="shared" si="21"/>
        <v>1.9519999999999982</v>
      </c>
      <c r="U62">
        <f t="shared" si="22"/>
        <v>1.5490000000000004</v>
      </c>
      <c r="V62">
        <f t="shared" si="23"/>
        <v>2.1669999999999967</v>
      </c>
      <c r="W62">
        <f t="shared" si="24"/>
        <v>2.7800000000000047</v>
      </c>
      <c r="X62">
        <f t="shared" si="25"/>
        <v>3.3089999999999953</v>
      </c>
      <c r="Z62" s="7">
        <f t="shared" si="4"/>
        <v>97.5</v>
      </c>
      <c r="AA62" s="2">
        <v>97</v>
      </c>
      <c r="AB62">
        <f t="shared" si="8"/>
        <v>98.778000000000006</v>
      </c>
      <c r="AC62">
        <f t="shared" si="9"/>
        <v>98.256999999999977</v>
      </c>
      <c r="AD62">
        <f t="shared" si="10"/>
        <v>97.021000000000001</v>
      </c>
      <c r="AE62">
        <f t="shared" si="11"/>
        <v>96.909999999999968</v>
      </c>
      <c r="AF62">
        <f t="shared" si="12"/>
        <v>96.403999999999996</v>
      </c>
      <c r="AG62">
        <f t="shared" si="13"/>
        <v>94.355000000000004</v>
      </c>
      <c r="AH62">
        <f t="shared" si="14"/>
        <v>92.995999999999981</v>
      </c>
      <c r="AI62">
        <f t="shared" si="15"/>
        <v>92.47</v>
      </c>
      <c r="AJ62" s="2"/>
      <c r="AK62">
        <f t="shared" si="6"/>
        <v>1.2219999999999942</v>
      </c>
    </row>
    <row r="63" spans="5:37" x14ac:dyDescent="0.35">
      <c r="E63" s="2">
        <v>98</v>
      </c>
      <c r="F63" s="7">
        <f t="shared" si="2"/>
        <v>98.5</v>
      </c>
      <c r="G63">
        <v>4.750000000000032E-3</v>
      </c>
      <c r="H63">
        <v>6.3900000000000068E-3</v>
      </c>
      <c r="I63">
        <v>9.7399999999999709E-3</v>
      </c>
      <c r="J63">
        <v>1.2440000000000007E-2</v>
      </c>
      <c r="K63">
        <v>1.1419999999999986E-2</v>
      </c>
      <c r="L63">
        <v>1.6639999999999988E-2</v>
      </c>
      <c r="M63">
        <v>2.3139999999999938E-2</v>
      </c>
      <c r="N63">
        <v>2.5900000000000034E-2</v>
      </c>
      <c r="P63" s="2">
        <v>98</v>
      </c>
      <c r="Q63">
        <f t="shared" si="3"/>
        <v>0.4750000000000032</v>
      </c>
      <c r="R63">
        <f t="shared" si="19"/>
        <v>0.63900000000000068</v>
      </c>
      <c r="S63">
        <f t="shared" si="20"/>
        <v>0.97399999999999709</v>
      </c>
      <c r="T63">
        <f t="shared" si="21"/>
        <v>1.2440000000000007</v>
      </c>
      <c r="U63">
        <f t="shared" si="22"/>
        <v>1.1419999999999986</v>
      </c>
      <c r="V63">
        <f t="shared" si="23"/>
        <v>1.6639999999999988</v>
      </c>
      <c r="W63">
        <f t="shared" si="24"/>
        <v>2.3139999999999938</v>
      </c>
      <c r="X63">
        <f t="shared" si="25"/>
        <v>2.5900000000000034</v>
      </c>
      <c r="Z63" s="7">
        <f t="shared" si="4"/>
        <v>98.5</v>
      </c>
      <c r="AA63" s="2">
        <v>98</v>
      </c>
      <c r="AB63">
        <f t="shared" si="8"/>
        <v>99.253000000000014</v>
      </c>
      <c r="AC63">
        <f t="shared" si="9"/>
        <v>98.895999999999972</v>
      </c>
      <c r="AD63">
        <f t="shared" si="10"/>
        <v>97.995000000000005</v>
      </c>
      <c r="AE63">
        <f t="shared" si="11"/>
        <v>98.153999999999968</v>
      </c>
      <c r="AF63">
        <f t="shared" si="12"/>
        <v>97.545999999999992</v>
      </c>
      <c r="AG63">
        <f t="shared" si="13"/>
        <v>96.019000000000005</v>
      </c>
      <c r="AH63">
        <f t="shared" si="14"/>
        <v>95.309999999999974</v>
      </c>
      <c r="AI63">
        <f t="shared" si="15"/>
        <v>95.06</v>
      </c>
      <c r="AJ63" s="2"/>
      <c r="AK63">
        <f t="shared" si="6"/>
        <v>0.74699999999998568</v>
      </c>
    </row>
    <row r="64" spans="5:37" x14ac:dyDescent="0.35">
      <c r="E64" s="2">
        <v>99</v>
      </c>
      <c r="F64" s="7">
        <f t="shared" si="2"/>
        <v>99.5</v>
      </c>
      <c r="G64">
        <v>2.9700000000000282E-3</v>
      </c>
      <c r="H64">
        <v>3.7200000000000566E-3</v>
      </c>
      <c r="I64">
        <v>8.6899999999999755E-3</v>
      </c>
      <c r="J64">
        <v>7.2200000000000042E-3</v>
      </c>
      <c r="K64">
        <v>8.4499999999999575E-3</v>
      </c>
      <c r="L64">
        <v>1.3040000000000052E-2</v>
      </c>
      <c r="M64">
        <v>1.7750000000000044E-2</v>
      </c>
      <c r="N64">
        <v>1.5310000000000046E-2</v>
      </c>
      <c r="P64" s="2">
        <v>99</v>
      </c>
      <c r="Q64">
        <f t="shared" si="3"/>
        <v>0.29700000000000282</v>
      </c>
      <c r="R64">
        <f t="shared" si="19"/>
        <v>0.37200000000000566</v>
      </c>
      <c r="S64">
        <f t="shared" si="20"/>
        <v>0.86899999999999755</v>
      </c>
      <c r="T64">
        <f t="shared" si="21"/>
        <v>0.72200000000000042</v>
      </c>
      <c r="U64">
        <f t="shared" si="22"/>
        <v>0.84499999999999575</v>
      </c>
      <c r="V64">
        <f t="shared" si="23"/>
        <v>1.3040000000000052</v>
      </c>
      <c r="W64">
        <f t="shared" si="24"/>
        <v>1.7750000000000044</v>
      </c>
      <c r="X64">
        <f t="shared" si="25"/>
        <v>1.5310000000000046</v>
      </c>
      <c r="Z64" s="7">
        <f t="shared" si="4"/>
        <v>99.5</v>
      </c>
      <c r="AA64" s="2">
        <v>99</v>
      </c>
      <c r="AB64">
        <f t="shared" si="8"/>
        <v>99.550000000000011</v>
      </c>
      <c r="AC64">
        <f t="shared" si="9"/>
        <v>99.267999999999972</v>
      </c>
      <c r="AD64">
        <f t="shared" si="10"/>
        <v>98.864000000000004</v>
      </c>
      <c r="AE64">
        <f t="shared" si="11"/>
        <v>98.875999999999962</v>
      </c>
      <c r="AF64">
        <f t="shared" si="12"/>
        <v>98.390999999999991</v>
      </c>
      <c r="AG64">
        <f t="shared" si="13"/>
        <v>97.323000000000008</v>
      </c>
      <c r="AH64">
        <f t="shared" si="14"/>
        <v>97.08499999999998</v>
      </c>
      <c r="AI64">
        <f t="shared" si="15"/>
        <v>96.591000000000008</v>
      </c>
      <c r="AJ64" s="2"/>
      <c r="AK64">
        <f t="shared" si="6"/>
        <v>0.44999999999998863</v>
      </c>
    </row>
    <row r="65" spans="5:37" x14ac:dyDescent="0.35">
      <c r="E65" s="2">
        <v>100</v>
      </c>
      <c r="F65" s="7">
        <f t="shared" si="2"/>
        <v>100.5</v>
      </c>
      <c r="G65">
        <v>1.6899999999999693E-3</v>
      </c>
      <c r="H65">
        <v>2.7500000000000302E-3</v>
      </c>
      <c r="I65">
        <v>5.2300000000000679E-3</v>
      </c>
      <c r="J65">
        <v>5.3699999999999859E-3</v>
      </c>
      <c r="K65">
        <v>5.9800000000000963E-3</v>
      </c>
      <c r="L65">
        <v>9.8499999999999144E-3</v>
      </c>
      <c r="M65">
        <v>1.1179999999999968E-2</v>
      </c>
      <c r="N65">
        <v>8.1699999999998996E-3</v>
      </c>
      <c r="P65" s="2">
        <v>100</v>
      </c>
      <c r="Q65">
        <f t="shared" si="3"/>
        <v>0.16899999999999693</v>
      </c>
      <c r="R65">
        <f t="shared" si="19"/>
        <v>0.27500000000000302</v>
      </c>
      <c r="S65">
        <f t="shared" si="20"/>
        <v>0.52300000000000679</v>
      </c>
      <c r="T65">
        <f t="shared" si="21"/>
        <v>0.53699999999999859</v>
      </c>
      <c r="U65">
        <f t="shared" si="22"/>
        <v>0.59800000000000963</v>
      </c>
      <c r="V65">
        <f t="shared" si="23"/>
        <v>0.98499999999999144</v>
      </c>
      <c r="W65">
        <f t="shared" si="24"/>
        <v>1.1179999999999968</v>
      </c>
      <c r="X65">
        <f t="shared" si="25"/>
        <v>0.81699999999998996</v>
      </c>
      <c r="Z65" s="7">
        <f t="shared" si="4"/>
        <v>100.5</v>
      </c>
      <c r="AA65" s="2">
        <v>100</v>
      </c>
      <c r="AB65">
        <f t="shared" si="8"/>
        <v>99.719000000000008</v>
      </c>
      <c r="AC65">
        <f t="shared" si="9"/>
        <v>99.542999999999978</v>
      </c>
      <c r="AD65">
        <f t="shared" si="10"/>
        <v>99.387000000000015</v>
      </c>
      <c r="AE65">
        <f t="shared" si="11"/>
        <v>99.412999999999954</v>
      </c>
      <c r="AF65">
        <f t="shared" si="12"/>
        <v>98.989000000000004</v>
      </c>
      <c r="AG65">
        <f t="shared" si="13"/>
        <v>98.307999999999993</v>
      </c>
      <c r="AH65">
        <f t="shared" si="14"/>
        <v>98.202999999999975</v>
      </c>
      <c r="AI65">
        <f t="shared" si="15"/>
        <v>97.408000000000001</v>
      </c>
      <c r="AJ65" s="2"/>
      <c r="AK65">
        <f t="shared" si="6"/>
        <v>0.2809999999999917</v>
      </c>
    </row>
    <row r="66" spans="5:37" x14ac:dyDescent="0.35">
      <c r="E66" s="2">
        <v>101</v>
      </c>
      <c r="F66" s="7">
        <f t="shared" si="2"/>
        <v>101.5</v>
      </c>
      <c r="G66">
        <v>1.1499999999999844E-3</v>
      </c>
      <c r="H66">
        <v>2.5199999999999667E-3</v>
      </c>
      <c r="I66">
        <v>2.6499999999999302E-3</v>
      </c>
      <c r="J66">
        <v>2.5399999999999867E-3</v>
      </c>
      <c r="K66">
        <v>3.7699999999999401E-3</v>
      </c>
      <c r="L66">
        <v>7.1200000000000152E-3</v>
      </c>
      <c r="M66">
        <v>5.5100000000000149E-3</v>
      </c>
      <c r="N66">
        <v>4.8600000000000865E-3</v>
      </c>
      <c r="P66" s="2">
        <v>101</v>
      </c>
      <c r="Q66">
        <f t="shared" si="3"/>
        <v>0.11499999999999844</v>
      </c>
      <c r="R66">
        <f t="shared" si="19"/>
        <v>0.25199999999999667</v>
      </c>
      <c r="S66">
        <f t="shared" si="20"/>
        <v>0.26499999999999302</v>
      </c>
      <c r="T66">
        <f t="shared" si="21"/>
        <v>0.25399999999999867</v>
      </c>
      <c r="U66">
        <f t="shared" si="22"/>
        <v>0.37699999999999401</v>
      </c>
      <c r="V66">
        <f t="shared" si="23"/>
        <v>0.71200000000000152</v>
      </c>
      <c r="W66">
        <f t="shared" si="24"/>
        <v>0.55100000000000149</v>
      </c>
      <c r="X66">
        <f t="shared" si="25"/>
        <v>0.48600000000000865</v>
      </c>
      <c r="Z66" s="7">
        <f t="shared" si="4"/>
        <v>101.5</v>
      </c>
      <c r="AA66" s="2">
        <v>101</v>
      </c>
      <c r="AB66">
        <f t="shared" si="8"/>
        <v>99.834000000000003</v>
      </c>
      <c r="AC66">
        <f t="shared" si="9"/>
        <v>99.794999999999973</v>
      </c>
      <c r="AD66">
        <f t="shared" si="10"/>
        <v>99.652000000000001</v>
      </c>
      <c r="AE66">
        <f t="shared" si="11"/>
        <v>99.666999999999959</v>
      </c>
      <c r="AF66">
        <f t="shared" si="12"/>
        <v>99.366</v>
      </c>
      <c r="AG66">
        <f t="shared" si="13"/>
        <v>99.02</v>
      </c>
      <c r="AH66">
        <f t="shared" si="14"/>
        <v>98.753999999999976</v>
      </c>
      <c r="AI66">
        <f t="shared" si="15"/>
        <v>97.894000000000005</v>
      </c>
      <c r="AJ66" s="2"/>
      <c r="AK66">
        <f t="shared" si="6"/>
        <v>0.16599999999999682</v>
      </c>
    </row>
    <row r="67" spans="5:37" x14ac:dyDescent="0.35">
      <c r="E67" s="2">
        <v>102</v>
      </c>
      <c r="F67" s="7">
        <f t="shared" si="2"/>
        <v>102.5</v>
      </c>
      <c r="G67">
        <v>8.2000000000004292E-4</v>
      </c>
      <c r="H67">
        <v>1.0099999999999554E-3</v>
      </c>
      <c r="I67">
        <v>1.7200000000000548E-3</v>
      </c>
      <c r="J67">
        <v>1.6400000000000858E-3</v>
      </c>
      <c r="K67">
        <v>2.6300000000000212E-3</v>
      </c>
      <c r="L67">
        <v>4.070000000000018E-3</v>
      </c>
      <c r="M67">
        <v>5.1800000000000734E-3</v>
      </c>
      <c r="N67">
        <v>8.7499999999999245E-3</v>
      </c>
      <c r="P67" s="2">
        <v>102</v>
      </c>
      <c r="Q67">
        <f t="shared" si="3"/>
        <v>8.2000000000004292E-2</v>
      </c>
      <c r="R67">
        <f t="shared" si="19"/>
        <v>0.10099999999999554</v>
      </c>
      <c r="S67">
        <f t="shared" si="20"/>
        <v>0.17200000000000548</v>
      </c>
      <c r="T67">
        <f t="shared" si="21"/>
        <v>0.16400000000000858</v>
      </c>
      <c r="U67">
        <f t="shared" si="22"/>
        <v>0.26300000000000212</v>
      </c>
      <c r="V67">
        <f t="shared" si="23"/>
        <v>0.4070000000000018</v>
      </c>
      <c r="W67">
        <f t="shared" si="24"/>
        <v>0.51800000000000734</v>
      </c>
      <c r="X67">
        <f t="shared" si="25"/>
        <v>0.87499999999999245</v>
      </c>
      <c r="Z67" s="7">
        <f t="shared" si="4"/>
        <v>102.5</v>
      </c>
      <c r="AA67" s="2">
        <v>102</v>
      </c>
      <c r="AB67">
        <f t="shared" si="8"/>
        <v>99.916000000000011</v>
      </c>
      <c r="AC67">
        <f t="shared" si="9"/>
        <v>99.895999999999972</v>
      </c>
      <c r="AD67">
        <f t="shared" si="10"/>
        <v>99.824000000000012</v>
      </c>
      <c r="AE67">
        <f t="shared" si="11"/>
        <v>99.83099999999996</v>
      </c>
      <c r="AF67">
        <f t="shared" si="12"/>
        <v>99.629000000000005</v>
      </c>
      <c r="AG67">
        <f t="shared" si="13"/>
        <v>99.426999999999992</v>
      </c>
      <c r="AH67">
        <f t="shared" si="14"/>
        <v>99.271999999999977</v>
      </c>
      <c r="AI67">
        <f t="shared" si="15"/>
        <v>98.768999999999991</v>
      </c>
      <c r="AJ67" s="2"/>
      <c r="AK67">
        <f t="shared" si="6"/>
        <v>8.3999999999988972E-2</v>
      </c>
    </row>
    <row r="68" spans="5:37" x14ac:dyDescent="0.35">
      <c r="E68" s="2">
        <v>103</v>
      </c>
      <c r="F68" s="7">
        <f t="shared" si="2"/>
        <v>103.5</v>
      </c>
      <c r="G68">
        <v>5.0999999999989942E-4</v>
      </c>
      <c r="H68">
        <v>6.3000000000001943E-4</v>
      </c>
      <c r="I68">
        <v>1.0700000000000154E-3</v>
      </c>
      <c r="J68">
        <v>1.0299999999999754E-3</v>
      </c>
      <c r="K68">
        <v>1.7500000000000293E-3</v>
      </c>
      <c r="L68">
        <v>2.7000000000000357E-3</v>
      </c>
      <c r="M68">
        <v>3.4299999999999331E-3</v>
      </c>
      <c r="N68">
        <v>5.8100000000000929E-3</v>
      </c>
      <c r="P68" s="2">
        <v>103</v>
      </c>
      <c r="Q68">
        <f t="shared" si="3"/>
        <v>5.0999999999989942E-2</v>
      </c>
      <c r="R68">
        <f t="shared" si="19"/>
        <v>6.3000000000001943E-2</v>
      </c>
      <c r="S68">
        <f t="shared" si="20"/>
        <v>0.10700000000000154</v>
      </c>
      <c r="T68">
        <f t="shared" si="21"/>
        <v>0.10299999999999754</v>
      </c>
      <c r="U68">
        <f t="shared" si="22"/>
        <v>0.17500000000000293</v>
      </c>
      <c r="V68">
        <f t="shared" si="23"/>
        <v>0.27000000000000357</v>
      </c>
      <c r="W68">
        <f t="shared" si="24"/>
        <v>0.34299999999999331</v>
      </c>
      <c r="X68">
        <f t="shared" si="25"/>
        <v>0.58100000000000929</v>
      </c>
      <c r="Z68" s="7">
        <f t="shared" si="4"/>
        <v>103.5</v>
      </c>
      <c r="AA68" s="2">
        <v>103</v>
      </c>
      <c r="AB68">
        <f t="shared" si="8"/>
        <v>99.966999999999999</v>
      </c>
      <c r="AC68">
        <f t="shared" si="9"/>
        <v>99.958999999999975</v>
      </c>
      <c r="AD68">
        <f t="shared" si="10"/>
        <v>99.931000000000012</v>
      </c>
      <c r="AE68">
        <f t="shared" si="11"/>
        <v>99.933999999999955</v>
      </c>
      <c r="AF68">
        <f t="shared" si="12"/>
        <v>99.804000000000002</v>
      </c>
      <c r="AG68">
        <f t="shared" si="13"/>
        <v>99.697000000000003</v>
      </c>
      <c r="AH68">
        <f t="shared" si="14"/>
        <v>99.614999999999966</v>
      </c>
      <c r="AI68">
        <f t="shared" si="15"/>
        <v>99.35</v>
      </c>
      <c r="AJ68" s="2"/>
      <c r="AK68">
        <f t="shared" si="6"/>
        <v>3.3000000000001251E-2</v>
      </c>
    </row>
    <row r="69" spans="5:37" x14ac:dyDescent="0.35">
      <c r="E69" s="2">
        <v>104</v>
      </c>
      <c r="F69" s="7">
        <f t="shared" si="2"/>
        <v>104.5</v>
      </c>
      <c r="G69">
        <v>2.00000000000089E-4</v>
      </c>
      <c r="H69">
        <v>2.4999999999997247E-4</v>
      </c>
      <c r="I69">
        <v>4.2999999999993044E-4</v>
      </c>
      <c r="J69">
        <v>4.1000000000002146E-4</v>
      </c>
      <c r="K69">
        <v>9.6999999999991537E-4</v>
      </c>
      <c r="L69">
        <v>1.4999999999999458E-3</v>
      </c>
      <c r="M69">
        <v>1.9099999999999673E-3</v>
      </c>
      <c r="N69">
        <v>3.2200000000000006E-3</v>
      </c>
      <c r="P69" s="2">
        <v>104</v>
      </c>
      <c r="Q69">
        <f t="shared" si="3"/>
        <v>2.00000000000089E-2</v>
      </c>
      <c r="R69">
        <f t="shared" si="19"/>
        <v>2.4999999999997247E-2</v>
      </c>
      <c r="S69">
        <f t="shared" si="20"/>
        <v>4.2999999999993044E-2</v>
      </c>
      <c r="T69">
        <f t="shared" si="21"/>
        <v>4.1000000000002146E-2</v>
      </c>
      <c r="U69">
        <f t="shared" si="22"/>
        <v>9.6999999999991537E-2</v>
      </c>
      <c r="V69">
        <f t="shared" si="23"/>
        <v>0.14999999999999458</v>
      </c>
      <c r="W69">
        <f t="shared" si="24"/>
        <v>0.19099999999999673</v>
      </c>
      <c r="X69">
        <f t="shared" si="25"/>
        <v>0.32200000000000006</v>
      </c>
      <c r="Z69" s="7">
        <f t="shared" si="4"/>
        <v>104.5</v>
      </c>
      <c r="AA69" s="2">
        <v>104</v>
      </c>
      <c r="AB69">
        <f t="shared" si="8"/>
        <v>99.987000000000009</v>
      </c>
      <c r="AC69">
        <f t="shared" si="9"/>
        <v>99.983999999999966</v>
      </c>
      <c r="AD69">
        <f t="shared" si="10"/>
        <v>99.974000000000004</v>
      </c>
      <c r="AE69">
        <f t="shared" si="11"/>
        <v>99.974999999999952</v>
      </c>
      <c r="AF69">
        <f t="shared" si="12"/>
        <v>99.900999999999996</v>
      </c>
      <c r="AG69">
        <f t="shared" si="13"/>
        <v>99.846999999999994</v>
      </c>
      <c r="AH69">
        <f t="shared" si="14"/>
        <v>99.805999999999969</v>
      </c>
      <c r="AI69">
        <f t="shared" si="15"/>
        <v>99.671999999999997</v>
      </c>
      <c r="AJ69" s="2"/>
      <c r="AK69">
        <f t="shared" si="6"/>
        <v>1.2999999999991019E-2</v>
      </c>
    </row>
    <row r="70" spans="5:37" x14ac:dyDescent="0.35">
      <c r="E70" s="2">
        <v>105</v>
      </c>
      <c r="F70" s="7">
        <f t="shared" ref="F70" si="26">E70+0.5</f>
        <v>105.5</v>
      </c>
      <c r="G70">
        <v>1.2999999999996348E-4</v>
      </c>
      <c r="H70">
        <v>1.6000000000004899E-4</v>
      </c>
      <c r="I70">
        <v>2.6000000000003798E-4</v>
      </c>
      <c r="J70">
        <v>2.4999999999997247E-4</v>
      </c>
      <c r="K70">
        <v>9.900000000000464E-4</v>
      </c>
      <c r="L70">
        <v>1.5300000000000313E-3</v>
      </c>
      <c r="M70">
        <v>1.9400000000000528E-3</v>
      </c>
      <c r="N70">
        <v>3.2799999999999496E-3</v>
      </c>
      <c r="P70" s="2">
        <v>105</v>
      </c>
      <c r="Q70">
        <f>G70*100</f>
        <v>1.2999999999996348E-2</v>
      </c>
      <c r="R70">
        <f t="shared" si="19"/>
        <v>1.6000000000004899E-2</v>
      </c>
      <c r="S70">
        <f t="shared" si="20"/>
        <v>2.6000000000003798E-2</v>
      </c>
      <c r="T70">
        <f t="shared" si="21"/>
        <v>2.4999999999997247E-2</v>
      </c>
      <c r="U70">
        <f t="shared" si="22"/>
        <v>9.900000000000464E-2</v>
      </c>
      <c r="V70">
        <f t="shared" si="23"/>
        <v>0.15300000000000313</v>
      </c>
      <c r="W70">
        <f t="shared" si="24"/>
        <v>0.19400000000000528</v>
      </c>
      <c r="X70">
        <f t="shared" si="25"/>
        <v>0.32799999999999496</v>
      </c>
      <c r="Z70" s="7">
        <f t="shared" ref="Z70" si="27">AA70+0.5</f>
        <v>105.5</v>
      </c>
      <c r="AA70" s="2">
        <v>105</v>
      </c>
      <c r="AB70">
        <f t="shared" si="8"/>
        <v>100</v>
      </c>
      <c r="AC70">
        <f t="shared" si="9"/>
        <v>99.999999999999972</v>
      </c>
      <c r="AD70">
        <f t="shared" si="10"/>
        <v>100.00000000000001</v>
      </c>
      <c r="AE70">
        <f t="shared" si="11"/>
        <v>99.999999999999943</v>
      </c>
      <c r="AF70">
        <f t="shared" si="12"/>
        <v>100</v>
      </c>
      <c r="AG70">
        <f t="shared" si="13"/>
        <v>100</v>
      </c>
      <c r="AH70">
        <f t="shared" si="14"/>
        <v>99.999999999999972</v>
      </c>
      <c r="AI70">
        <f t="shared" si="15"/>
        <v>99.999999999999986</v>
      </c>
      <c r="AJ70" s="2"/>
      <c r="AK70">
        <f t="shared" ref="AK70" si="28">100-AB70</f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0C6CC-6AE8-46AA-912A-C06CAF1D628E}">
  <dimension ref="E1:AU70"/>
  <sheetViews>
    <sheetView zoomScale="55" zoomScaleNormal="55" workbookViewId="0">
      <selection activeCell="AU14" sqref="AU14"/>
    </sheetView>
  </sheetViews>
  <sheetFormatPr defaultRowHeight="14.5" x14ac:dyDescent="0.35"/>
  <cols>
    <col min="1" max="5" width="9.1796875" customWidth="1"/>
  </cols>
  <sheetData>
    <row r="1" spans="5:47" x14ac:dyDescent="0.35">
      <c r="G1" t="s">
        <v>22</v>
      </c>
    </row>
    <row r="3" spans="5:47" x14ac:dyDescent="0.35">
      <c r="G3" t="s">
        <v>11</v>
      </c>
      <c r="H3" t="s">
        <v>11</v>
      </c>
      <c r="I3" t="s">
        <v>11</v>
      </c>
      <c r="J3" t="s">
        <v>11</v>
      </c>
      <c r="K3" t="s">
        <v>16</v>
      </c>
      <c r="L3" t="s">
        <v>16</v>
      </c>
      <c r="M3" t="s">
        <v>16</v>
      </c>
      <c r="N3" t="s">
        <v>16</v>
      </c>
      <c r="Q3" t="s">
        <v>11</v>
      </c>
      <c r="R3" t="s">
        <v>11</v>
      </c>
      <c r="S3" t="s">
        <v>11</v>
      </c>
      <c r="T3" t="s">
        <v>11</v>
      </c>
      <c r="U3" t="s">
        <v>16</v>
      </c>
      <c r="V3" t="s">
        <v>16</v>
      </c>
      <c r="W3" t="s">
        <v>16</v>
      </c>
      <c r="X3" t="s">
        <v>16</v>
      </c>
      <c r="AB3" t="s">
        <v>11</v>
      </c>
      <c r="AC3" t="s">
        <v>11</v>
      </c>
      <c r="AD3" t="s">
        <v>11</v>
      </c>
      <c r="AE3" t="s">
        <v>11</v>
      </c>
      <c r="AF3" t="s">
        <v>16</v>
      </c>
      <c r="AG3" t="s">
        <v>16</v>
      </c>
      <c r="AH3" t="s">
        <v>16</v>
      </c>
      <c r="AI3" t="s">
        <v>16</v>
      </c>
    </row>
    <row r="4" spans="5:47" x14ac:dyDescent="0.35">
      <c r="F4" t="s">
        <v>30</v>
      </c>
      <c r="G4" t="s">
        <v>12</v>
      </c>
      <c r="H4" t="s">
        <v>13</v>
      </c>
      <c r="I4" t="s">
        <v>14</v>
      </c>
      <c r="J4" t="s">
        <v>15</v>
      </c>
      <c r="K4" t="s">
        <v>12</v>
      </c>
      <c r="L4" t="s">
        <v>13</v>
      </c>
      <c r="M4" t="s">
        <v>14</v>
      </c>
      <c r="N4" t="s">
        <v>15</v>
      </c>
      <c r="Q4" t="s">
        <v>12</v>
      </c>
      <c r="R4" t="s">
        <v>13</v>
      </c>
      <c r="S4" t="s">
        <v>14</v>
      </c>
      <c r="T4" t="s">
        <v>15</v>
      </c>
      <c r="U4" t="s">
        <v>12</v>
      </c>
      <c r="V4" t="s">
        <v>13</v>
      </c>
      <c r="W4" t="s">
        <v>14</v>
      </c>
      <c r="X4" t="s">
        <v>15</v>
      </c>
      <c r="Z4" t="s">
        <v>30</v>
      </c>
      <c r="AB4" t="s">
        <v>12</v>
      </c>
      <c r="AC4" t="s">
        <v>13</v>
      </c>
      <c r="AD4" t="s">
        <v>14</v>
      </c>
      <c r="AE4" t="s">
        <v>15</v>
      </c>
      <c r="AF4" t="s">
        <v>12</v>
      </c>
      <c r="AG4" t="s">
        <v>13</v>
      </c>
      <c r="AH4" t="s">
        <v>14</v>
      </c>
      <c r="AI4" t="s">
        <v>15</v>
      </c>
      <c r="AQ4">
        <v>10</v>
      </c>
      <c r="AR4">
        <v>20</v>
      </c>
      <c r="AS4">
        <v>50</v>
      </c>
      <c r="AT4">
        <v>80</v>
      </c>
      <c r="AU4">
        <v>90</v>
      </c>
    </row>
    <row r="5" spans="5:47" x14ac:dyDescent="0.35">
      <c r="E5" s="2">
        <v>50</v>
      </c>
      <c r="F5" s="7">
        <f t="shared" ref="F5:F36" si="0">E5+0.5</f>
        <v>50.5</v>
      </c>
      <c r="G5">
        <v>4.0799999999999725E-3</v>
      </c>
      <c r="H5">
        <v>2.6599999999999957E-3</v>
      </c>
      <c r="I5">
        <v>1.9099999999999673E-3</v>
      </c>
      <c r="J5">
        <v>1.0000000000000009E-3</v>
      </c>
      <c r="K5">
        <v>2.8500000000000192E-3</v>
      </c>
      <c r="L5">
        <v>1.3699999999999823E-3</v>
      </c>
      <c r="M5">
        <v>1.0700000000000154E-3</v>
      </c>
      <c r="N5">
        <v>1.1499999999999844E-3</v>
      </c>
      <c r="P5" s="2">
        <v>50</v>
      </c>
      <c r="Q5">
        <f>G5*100/G$61</f>
        <v>0.42163134126303103</v>
      </c>
      <c r="R5">
        <f>H5*100/H$61</f>
        <v>0.26983982064781803</v>
      </c>
      <c r="S5">
        <f t="shared" ref="S5:S60" si="1">I5*100/I$61</f>
        <v>0.19251509378810913</v>
      </c>
      <c r="T5">
        <f t="shared" ref="T5:T60" si="2">J5*100/J$61</f>
        <v>0.1006674250279353</v>
      </c>
      <c r="U5">
        <f t="shared" ref="U5:U60" si="3">K5*100/K$61</f>
        <v>0.29052876234747432</v>
      </c>
      <c r="V5">
        <f t="shared" ref="V5:V60" si="4">L5*100/L$61</f>
        <v>0.13823443349107351</v>
      </c>
      <c r="W5">
        <f t="shared" ref="W5:W60" si="5">M5*100/M$61</f>
        <v>0.10761556100897286</v>
      </c>
      <c r="X5">
        <f t="shared" ref="X5:X60" si="6">N5*100/N$61</f>
        <v>0.1156150721840174</v>
      </c>
      <c r="Z5" s="7">
        <f>AA5+0.5</f>
        <v>50.5</v>
      </c>
      <c r="AA5" s="2">
        <v>50</v>
      </c>
      <c r="AB5">
        <f>Q5</f>
        <v>0.42163134126303103</v>
      </c>
      <c r="AC5">
        <f t="shared" ref="AC5:AI5" si="7">R5</f>
        <v>0.26983982064781803</v>
      </c>
      <c r="AD5">
        <f t="shared" si="7"/>
        <v>0.19251509378810913</v>
      </c>
      <c r="AE5">
        <f t="shared" si="7"/>
        <v>0.1006674250279353</v>
      </c>
      <c r="AF5">
        <f t="shared" si="7"/>
        <v>0.29052876234747432</v>
      </c>
      <c r="AG5">
        <f t="shared" si="7"/>
        <v>0.13823443349107351</v>
      </c>
      <c r="AH5">
        <f t="shared" si="7"/>
        <v>0.10761556100897286</v>
      </c>
      <c r="AI5">
        <f t="shared" si="7"/>
        <v>0.1156150721840174</v>
      </c>
      <c r="AP5" t="s">
        <v>24</v>
      </c>
      <c r="AQ5" t="s">
        <v>26</v>
      </c>
      <c r="AR5" t="s">
        <v>27</v>
      </c>
      <c r="AS5" t="s">
        <v>25</v>
      </c>
      <c r="AT5" t="s">
        <v>28</v>
      </c>
      <c r="AU5" t="s">
        <v>29</v>
      </c>
    </row>
    <row r="6" spans="5:47" x14ac:dyDescent="0.35">
      <c r="E6" s="2">
        <v>51</v>
      </c>
      <c r="F6" s="7">
        <f t="shared" si="0"/>
        <v>51.5</v>
      </c>
      <c r="G6">
        <v>4.2999999999999705E-3</v>
      </c>
      <c r="H6">
        <v>2.6499999999999302E-3</v>
      </c>
      <c r="I6">
        <v>1.9000000000000128E-3</v>
      </c>
      <c r="J6">
        <v>1.2900000000000134E-3</v>
      </c>
      <c r="K6">
        <v>3.1700000000000061E-3</v>
      </c>
      <c r="L6">
        <v>1.4900000000001024E-3</v>
      </c>
      <c r="M6">
        <v>1.1700000000000044E-3</v>
      </c>
      <c r="N6">
        <v>1.0200000000000209E-3</v>
      </c>
      <c r="P6" s="2">
        <v>51</v>
      </c>
      <c r="Q6">
        <f t="shared" ref="Q6:Q60" si="8">G6*100/G$61</f>
        <v>0.44436636456642969</v>
      </c>
      <c r="R6">
        <f t="shared" ref="R6:R60" si="9">H6*100/H$61</f>
        <v>0.26882538523184213</v>
      </c>
      <c r="S6">
        <f t="shared" si="1"/>
        <v>0.1915071613599037</v>
      </c>
      <c r="T6">
        <f t="shared" si="2"/>
        <v>0.12986097828603776</v>
      </c>
      <c r="U6">
        <f t="shared" si="3"/>
        <v>0.32314953566368043</v>
      </c>
      <c r="V6">
        <f t="shared" si="4"/>
        <v>0.1503425590523477</v>
      </c>
      <c r="W6">
        <f t="shared" si="5"/>
        <v>0.11767309007523075</v>
      </c>
      <c r="X6">
        <f t="shared" si="6"/>
        <v>0.10254554228495805</v>
      </c>
      <c r="Z6" s="7">
        <f t="shared" ref="Z6:Z60" si="10">AA6+0.5</f>
        <v>51.5</v>
      </c>
      <c r="AA6" s="2">
        <v>51</v>
      </c>
      <c r="AB6">
        <f t="shared" ref="AB6:AI21" si="11">AB5+Q6</f>
        <v>0.86599770582946078</v>
      </c>
      <c r="AC6">
        <f t="shared" si="11"/>
        <v>0.53866520587966016</v>
      </c>
      <c r="AD6">
        <f t="shared" si="11"/>
        <v>0.3840222551480128</v>
      </c>
      <c r="AE6">
        <f t="shared" si="11"/>
        <v>0.23052840331397306</v>
      </c>
      <c r="AF6">
        <f t="shared" si="11"/>
        <v>0.61367829801115481</v>
      </c>
      <c r="AG6">
        <f t="shared" si="11"/>
        <v>0.28857699254342117</v>
      </c>
      <c r="AH6">
        <f t="shared" si="11"/>
        <v>0.22528865108420359</v>
      </c>
      <c r="AI6">
        <f t="shared" si="11"/>
        <v>0.21816061446897544</v>
      </c>
      <c r="AN6" t="s">
        <v>11</v>
      </c>
      <c r="AO6" t="s">
        <v>12</v>
      </c>
      <c r="AP6" s="4">
        <f>SUMPRODUCT(G5:G60,F5:F60)</f>
        <v>76.138235000000023</v>
      </c>
      <c r="AQ6" s="8">
        <f>INDEX($Z$5:$Z$60,MATCH(AQ4,$AB$5:$AB$60,1))+(INDEX($AB$5:$AB$60,MATCH(AQ4,$AB$5:$AB$60,1)+1)-AQ4)/((INDEX($AB$5:$AB$60,MATCH(AQ4,$AB$5:$AB$60,1)+1)-AQ4)-(INDEX($AB$5:$AB$60,MATCH(AQ4,$AB$5:$AB$60,1))-AQ4))</f>
        <v>61.956553398058254</v>
      </c>
      <c r="AR6" s="8">
        <f>INDEX($Z$5:$Z$60,MATCH(AR4,$AB$5:$AB$60,1))+(INDEX($AB$5:$AB$60,MATCH(AR4,$AB$5:$AB$60,1)+1)-AR4)/((INDEX($AB$5:$AB$60,MATCH(AR4,$AB$5:$AB$60,1)+1)-AR4)-(INDEX($AB$5:$AB$60,MATCH(AR4,$AB$5:$AB$60,1))-AR4))</f>
        <v>67.832242744063322</v>
      </c>
      <c r="AS6" s="8">
        <f>INDEX($Z$5:$Z$60,MATCH(AS4,$AB$5:$AB$60,1))+(INDEX($AB$5:$AB$60,MATCH(AS4,$AB$5:$AB$60,1)+1)-AS4)/((INDEX($AB$5:$AB$60,MATCH(AS4,$AB$5:$AB$60,1)+1)-AS4)-(INDEX($AB$5:$AB$60,MATCH(AS4,$AB$5:$AB$60,1))-AS4))</f>
        <v>80.282629558541259</v>
      </c>
      <c r="AT6" s="8">
        <f>INDEX($Z$5:$Z$60,MATCH(AT4,$AB$5:$AB$60,1))+(INDEX($AB$5:$AB$60,MATCH(AT4,$AB$5:$AB$60,1)+1)-AT4)/((INDEX($AB$5:$AB$60,MATCH(AT4,$AB$5:$AB$60,1)+1)-AT4)-(INDEX($AB$5:$AB$60,MATCH(AT4,$AB$5:$AB$60,1))-AT4))</f>
        <v>87.70587892898719</v>
      </c>
      <c r="AU6" s="8">
        <f>INDEX($Z$5:$Z$60,MATCH(AU4,$AB$5:$AB$60,1))+(INDEX($AB$5:$AB$60,MATCH(AU4,$AB$5:$AB$60,1)+1)-AU4)/((INDEX($AB$5:$AB$60,MATCH(AU4,$AB$5:$AB$60,1)+1)-AU4)-(INDEX($AB$5:$AB$60,MATCH(AU4,$AB$5:$AB$60,1))-AU4))</f>
        <v>92.496005154639178</v>
      </c>
    </row>
    <row r="7" spans="5:47" x14ac:dyDescent="0.35">
      <c r="E7" s="2">
        <v>52</v>
      </c>
      <c r="F7" s="7">
        <f t="shared" si="0"/>
        <v>52.5</v>
      </c>
      <c r="G7">
        <v>4.750000000000032E-3</v>
      </c>
      <c r="H7">
        <v>2.7900000000000702E-3</v>
      </c>
      <c r="I7">
        <v>1.7899999999999583E-3</v>
      </c>
      <c r="J7">
        <v>1.4999999999999458E-3</v>
      </c>
      <c r="K7">
        <v>3.3900000000000041E-3</v>
      </c>
      <c r="L7">
        <v>1.7499999999999183E-3</v>
      </c>
      <c r="M7">
        <v>1.3099999999999223E-3</v>
      </c>
      <c r="N7">
        <v>9.7999999999998089E-4</v>
      </c>
      <c r="P7" s="2">
        <v>52</v>
      </c>
      <c r="Q7">
        <f t="shared" si="8"/>
        <v>0.4908698213233883</v>
      </c>
      <c r="R7">
        <f t="shared" si="9"/>
        <v>0.28302748105542574</v>
      </c>
      <c r="S7">
        <f t="shared" si="1"/>
        <v>0.18041990464958807</v>
      </c>
      <c r="T7">
        <f t="shared" si="2"/>
        <v>0.15100113754189734</v>
      </c>
      <c r="U7">
        <f t="shared" si="3"/>
        <v>0.3455763173185728</v>
      </c>
      <c r="V7">
        <f t="shared" si="4"/>
        <v>0.17657683110173025</v>
      </c>
      <c r="W7">
        <f t="shared" si="5"/>
        <v>0.1317536307679851</v>
      </c>
      <c r="X7">
        <f t="shared" si="6"/>
        <v>9.8524148469857714E-2</v>
      </c>
      <c r="Z7" s="7">
        <f t="shared" si="10"/>
        <v>52.5</v>
      </c>
      <c r="AA7" s="2">
        <v>52</v>
      </c>
      <c r="AB7">
        <f t="shared" si="11"/>
        <v>1.3568675271528492</v>
      </c>
      <c r="AC7">
        <f t="shared" si="11"/>
        <v>0.8216926869350859</v>
      </c>
      <c r="AD7">
        <f t="shared" si="11"/>
        <v>0.56444215979760082</v>
      </c>
      <c r="AE7">
        <f t="shared" si="11"/>
        <v>0.38152954085587043</v>
      </c>
      <c r="AF7">
        <f t="shared" si="11"/>
        <v>0.95925461532972767</v>
      </c>
      <c r="AG7">
        <f t="shared" si="11"/>
        <v>0.46515382364515145</v>
      </c>
      <c r="AH7">
        <f t="shared" si="11"/>
        <v>0.35704228185218867</v>
      </c>
      <c r="AI7">
        <f t="shared" si="11"/>
        <v>0.31668476293883319</v>
      </c>
      <c r="AN7" t="s">
        <v>11</v>
      </c>
      <c r="AO7" t="s">
        <v>13</v>
      </c>
      <c r="AP7" s="4">
        <f>SUMPRODUCT(H5:H60,F5:F60)</f>
        <v>80.024055000000004</v>
      </c>
      <c r="AQ7" s="8">
        <f>INDEX($Z$5:$Z$60,MATCH(AQ4,$AC$5:$AC$60,1))+(INDEX($AC$5:$AC$60,MATCH(AQ4,$AC$5:$AC$60,1)+1)-AQ4)/((INDEX($AC$5:$AC$60,MATCH(AQ4,$AC$5:$AC$60,1)+1)-AQ4)-(INDEX($AC$5:$AC$60,MATCH(AQ4,$AC$5:$AC$60,1))-AQ4))</f>
        <v>66.057230298393264</v>
      </c>
      <c r="AR7" s="8">
        <f>INDEX($Z$5:$Z$60,MATCH(AR$4,$AC$5:$AC$60,1))+(INDEX($AC$5:$AC$60,MATCH(AR$4,$AC$5:$AC$60,1)+1)-AR$4)/((INDEX($AC$5:$AC$60,MATCH(AR$4,$AC$5:$AC$60,1)+1)-AR$4)-(INDEX($AC$5:$AC$60,MATCH(AR$4,$AC$5:$AC$60,1))-AR$4))</f>
        <v>71.967653061224482</v>
      </c>
      <c r="AS7" s="8">
        <f>INDEX($Z$5:$Z$60,MATCH(AS$4,$AC$5:$AC$60,1))+(INDEX($AC$5:$AC$60,MATCH(AS$4,$AC$5:$AC$60,1)+1)-AS$4)/((INDEX($AC$5:$AC$60,MATCH(AS$4,$AC$5:$AC$60,1)+1)-AS$4)-(INDEX($AC$5:$AC$60,MATCH(AS$4,$AC$5:$AC$60,1))-AS$4))</f>
        <v>81.741041067224685</v>
      </c>
      <c r="AT7" s="8">
        <f>INDEX($Z$5:$Z$60,MATCH(AT$4,$AC$5:$AC$60,1))+(INDEX($AC$5:$AC$60,MATCH(AT$4,$AC$5:$AC$60,1)+1)-AT$4)/((INDEX($AC$5:$AC$60,MATCH(AT$4,$AC$5:$AC$60,1)+1)-AT$4)-(INDEX($AC$5:$AC$60,MATCH(AT$4,$AC$5:$AC$60,1))-AT$4))</f>
        <v>90.386423118865864</v>
      </c>
      <c r="AU7" s="8">
        <f>INDEX($Z$5:$Z$60,MATCH(AU$4,$AC$5:$AC$60,1))+(INDEX($AC$5:$AC$60,MATCH(AU$4,$AC$5:$AC$60,1)+1)-AU$4)/((INDEX($AC$5:$AC$60,MATCH(AU$4,$AC$5:$AC$60,1)+1)-AU$4)-(INDEX($AC$5:$AC$60,MATCH(AU$4,$AC$5:$AC$60,1))-AU$4))</f>
        <v>93.27227989234909</v>
      </c>
    </row>
    <row r="8" spans="5:47" x14ac:dyDescent="0.35">
      <c r="E8" s="2">
        <v>53</v>
      </c>
      <c r="F8" s="7">
        <f t="shared" si="0"/>
        <v>53.5</v>
      </c>
      <c r="G8">
        <v>5.5899999999999839E-3</v>
      </c>
      <c r="H8">
        <v>3.3900000000000041E-3</v>
      </c>
      <c r="I8">
        <v>2.1100000000000563E-3</v>
      </c>
      <c r="J8">
        <v>1.6000000000000458E-3</v>
      </c>
      <c r="K8">
        <v>4.170000000000007E-3</v>
      </c>
      <c r="L8">
        <v>2.1499999999999853E-3</v>
      </c>
      <c r="M8">
        <v>1.3400000000000079E-3</v>
      </c>
      <c r="N8">
        <v>1.3500000000000734E-3</v>
      </c>
      <c r="P8" s="2">
        <v>53</v>
      </c>
      <c r="Q8">
        <f t="shared" si="8"/>
        <v>0.5776762739363609</v>
      </c>
      <c r="R8">
        <f t="shared" si="9"/>
        <v>0.34389360601357355</v>
      </c>
      <c r="S8">
        <f t="shared" si="1"/>
        <v>0.21267374235231837</v>
      </c>
      <c r="T8">
        <f t="shared" si="2"/>
        <v>0.16106788004470093</v>
      </c>
      <c r="U8">
        <f t="shared" si="3"/>
        <v>0.42508945227682871</v>
      </c>
      <c r="V8">
        <f t="shared" si="4"/>
        <v>0.21693724963927724</v>
      </c>
      <c r="W8">
        <f t="shared" si="5"/>
        <v>0.13477088948787141</v>
      </c>
      <c r="X8">
        <f t="shared" si="6"/>
        <v>0.1357220412595079</v>
      </c>
      <c r="Z8" s="7">
        <f t="shared" si="10"/>
        <v>53.5</v>
      </c>
      <c r="AA8" s="2">
        <v>53</v>
      </c>
      <c r="AB8">
        <f t="shared" si="11"/>
        <v>1.9345438010892102</v>
      </c>
      <c r="AC8">
        <f t="shared" si="11"/>
        <v>1.1655862929486593</v>
      </c>
      <c r="AD8">
        <f t="shared" si="11"/>
        <v>0.77711590214991921</v>
      </c>
      <c r="AE8">
        <f t="shared" si="11"/>
        <v>0.54259742090057139</v>
      </c>
      <c r="AF8">
        <f t="shared" si="11"/>
        <v>1.3843440676065564</v>
      </c>
      <c r="AG8">
        <f t="shared" si="11"/>
        <v>0.68209107328442875</v>
      </c>
      <c r="AH8">
        <f t="shared" si="11"/>
        <v>0.49181317134006008</v>
      </c>
      <c r="AI8">
        <f t="shared" si="11"/>
        <v>0.45240680419834112</v>
      </c>
      <c r="AN8" t="s">
        <v>11</v>
      </c>
      <c r="AO8" t="s">
        <v>14</v>
      </c>
      <c r="AP8" s="4">
        <f>SUMPRODUCT(I5:I60,F5:F60)</f>
        <v>82.869735000000034</v>
      </c>
      <c r="AQ8" s="8">
        <f>INDEX($Z$5:$Z$60,MATCH(AQ$4,$AD$5:$AD$60,1))+(INDEX($AD$5:$AD$60,MATCH(AQ$4,$AD$5:$AD$60,1)+1)-AQ$4)/((INDEX($AD$5:$AD$60,MATCH(AQ$4,$AD$5:$AD$60,1)+1)-AQ$4)-(INDEX($AD$5:$AD$60,MATCH(AQ$4,$AD$5:$AD$60,1))-AQ$4))</f>
        <v>68.592931726907622</v>
      </c>
      <c r="AR8" s="8">
        <f>INDEX($Z$5:$Z$60,MATCH(AR$4,$AD$5:$AD$60,1))+(INDEX($AD$5:$AD$60,MATCH(AR$4,$AD$5:$AD$60,1)+1)-AR$4)/((INDEX($AD$5:$AD$60,MATCH(AR$4,$AD$5:$AD$60,1)+1)-AR$4)-(INDEX($AD$5:$AD$60,MATCH(AR$4,$AD$5:$AD$60,1))-AR$4))</f>
        <v>74.771401334604377</v>
      </c>
      <c r="AS8" s="8">
        <f>INDEX($Z$5:$Z$60,MATCH(AS$4,$AD$5:$AD$60,1))+(INDEX($AD$5:$AD$60,MATCH(AS$4,$AD$5:$AD$60,1)+1)-AS$4)/((INDEX($AD$5:$AD$60,MATCH(AS$4,$AD$5:$AD$60,1)+1)-AS$4)-(INDEX($AD$5:$AD$60,MATCH(AS$4,$AD$5:$AD$60,1))-AS$4))</f>
        <v>85.188840712003653</v>
      </c>
      <c r="AT8" s="8">
        <f>INDEX($Z$5:$Z$60,MATCH(AT$4,$AD$5:$AD$60,1))+(INDEX($AD$5:$AD$60,MATCH(AT$4,$AD$5:$AD$60,1)+1)-AT$4)/((INDEX($AD$5:$AD$60,MATCH(AT$4,$AD$5:$AD$60,1)+1)-AT$4)-(INDEX($AD$5:$AD$60,MATCH(AT$4,$AD$5:$AD$60,1))-AT$4))</f>
        <v>90.786378278877123</v>
      </c>
      <c r="AU8" s="8">
        <f>INDEX($Z$5:$Z$60,MATCH(AU$4,$AD$5:$AD$60,1))+(INDEX($AD$5:$AD$60,MATCH(AU$4,$AD$5:$AD$60,1)+1)-AU$4)/((INDEX($AD$5:$AD$60,MATCH(AU$4,$AD$5:$AD$60,1)+1)-AU$4)-(INDEX($AD$5:$AD$60,MATCH(AU$4,$AD$5:$AD$60,1))-AU$4))</f>
        <v>94.000102951269724</v>
      </c>
    </row>
    <row r="9" spans="5:47" x14ac:dyDescent="0.35">
      <c r="E9" s="2">
        <v>54</v>
      </c>
      <c r="F9" s="7">
        <f t="shared" si="0"/>
        <v>54.5</v>
      </c>
      <c r="G9">
        <v>6.5499999999999448E-3</v>
      </c>
      <c r="H9">
        <v>3.5399999999999876E-3</v>
      </c>
      <c r="I9">
        <v>2.0299999999999763E-3</v>
      </c>
      <c r="J9">
        <v>1.7599999999999838E-3</v>
      </c>
      <c r="K9">
        <v>4.6000000000000485E-3</v>
      </c>
      <c r="L9">
        <v>2.1600000000000508E-3</v>
      </c>
      <c r="M9">
        <v>1.5100000000000113E-3</v>
      </c>
      <c r="N9">
        <v>1.6300000000000203E-3</v>
      </c>
      <c r="P9" s="2">
        <v>54</v>
      </c>
      <c r="Q9">
        <f t="shared" si="8"/>
        <v>0.67688364835118842</v>
      </c>
      <c r="R9">
        <f t="shared" si="9"/>
        <v>0.35911013725311053</v>
      </c>
      <c r="S9">
        <f t="shared" si="1"/>
        <v>0.20461028292663019</v>
      </c>
      <c r="T9">
        <f t="shared" si="2"/>
        <v>0.17717466804916432</v>
      </c>
      <c r="U9">
        <f t="shared" si="3"/>
        <v>0.46892361642048663</v>
      </c>
      <c r="V9">
        <f t="shared" si="4"/>
        <v>0.21794626010272236</v>
      </c>
      <c r="W9">
        <f t="shared" si="5"/>
        <v>0.15186868890051206</v>
      </c>
      <c r="X9">
        <f t="shared" si="6"/>
        <v>0.16387179796517676</v>
      </c>
      <c r="Z9" s="7">
        <f t="shared" si="10"/>
        <v>54.5</v>
      </c>
      <c r="AA9" s="2">
        <v>54</v>
      </c>
      <c r="AB9">
        <f t="shared" si="11"/>
        <v>2.6114274494403986</v>
      </c>
      <c r="AC9">
        <f t="shared" si="11"/>
        <v>1.5246964302017698</v>
      </c>
      <c r="AD9">
        <f t="shared" si="11"/>
        <v>0.98172618507654941</v>
      </c>
      <c r="AE9">
        <f t="shared" si="11"/>
        <v>0.71977208894973566</v>
      </c>
      <c r="AF9">
        <f t="shared" si="11"/>
        <v>1.853267684027043</v>
      </c>
      <c r="AG9">
        <f t="shared" si="11"/>
        <v>0.90003733338715108</v>
      </c>
      <c r="AH9">
        <f t="shared" si="11"/>
        <v>0.64368186024057217</v>
      </c>
      <c r="AI9">
        <f t="shared" si="11"/>
        <v>0.61627860216351782</v>
      </c>
      <c r="AN9" t="s">
        <v>11</v>
      </c>
      <c r="AO9" t="s">
        <v>15</v>
      </c>
      <c r="AP9" s="4">
        <f>SUMPRODUCT(J5:J60,F5:F60)</f>
        <v>84.316385000000011</v>
      </c>
      <c r="AQ9" s="8">
        <f>INDEX($Z$5:$Z$60,MATCH(AQ$4,$AE$5:$AE$60,1))+(INDEX($AE$5:$AE$60,MATCH(AQ$4,$AE$5:$AE$60,1)+1)-AQ$4)/((INDEX($AE$5:$AE$60,MATCH(AQ$4,$AE$5:$AE$60,1)+1)-AQ$4)-(INDEX($AE$5:$AE$60,MATCH(AQ$4,$AE$5:$AE$60,1))-AQ$4))</f>
        <v>72.476391096979327</v>
      </c>
      <c r="AR9" s="8">
        <f>INDEX($Z$5:$Z$60,MATCH(AR$4,$AE$5:$AE$60,1))+(INDEX($AE$5:$AE$60,MATCH(AR$4,$AE$5:$AE$60,1)+1)-AR$4)/((INDEX($AE$5:$AE$60,MATCH(AR$4,$AE$5:$AE$60,1)+1)-AR$4)-(INDEX($AE$5:$AE$60,MATCH(AR$4,$AE$5:$AE$60,1))-AR$4))</f>
        <v>78.444973968762511</v>
      </c>
      <c r="AS9" s="8">
        <f>INDEX($Z$5:$Z$60,MATCH(AS$4,$AE$5:$AE$60,1))+(INDEX($AE$5:$AE$60,MATCH(AS$4,$AE$5:$AE$60,1)+1)-AS$4)/((INDEX($AE$5:$AE$60,MATCH(AS$4,$AE$5:$AE$60,1)+1)-AS$4)-(INDEX($AE$5:$AE$60,MATCH(AS$4,$AE$5:$AE$60,1))-AS$4))</f>
        <v>86.082692307692312</v>
      </c>
      <c r="AT9" s="8">
        <f>INDEX($Z$5:$Z$60,MATCH(AT$4,$AE$5:$AE$60,1))+(INDEX($AE$5:$AE$60,MATCH(AT$4,$AE$5:$AE$60,1)+1)-AT$4)/((INDEX($AE$5:$AE$60,MATCH(AT$4,$AE$5:$AE$60,1)+1)-AT$4)-(INDEX($AE$5:$AE$60,MATCH(AT$4,$AE$5:$AE$60,1))-AT$4))</f>
        <v>91.82572478562679</v>
      </c>
      <c r="AU9" s="8">
        <f>INDEX($Z$5:$Z$60,MATCH(AU$4,$AE$5:$AE$60,1))+(INDEX($AE$5:$AE$60,MATCH(AU$4,$AE$5:$AE$60,1)+1)-AU$4)/((INDEX($AE$5:$AE$60,MATCH(AU$4,$AE$5:$AE$60,1)+1)-AU$4)-(INDEX($AE$5:$AE$60,MATCH(AU$4,$AE$5:$AE$60,1))-AU$4))</f>
        <v>95.331861614497527</v>
      </c>
    </row>
    <row r="10" spans="5:47" x14ac:dyDescent="0.35">
      <c r="E10" s="2">
        <v>55</v>
      </c>
      <c r="F10" s="7">
        <f t="shared" si="0"/>
        <v>55.5</v>
      </c>
      <c r="G10">
        <v>7.6900000000000857E-3</v>
      </c>
      <c r="H10">
        <v>3.7599999999999856E-3</v>
      </c>
      <c r="I10">
        <v>2.3800000000000487E-3</v>
      </c>
      <c r="J10">
        <v>1.4699999999999713E-3</v>
      </c>
      <c r="K10">
        <v>4.390000000000005E-3</v>
      </c>
      <c r="L10">
        <v>2.4699999999999722E-3</v>
      </c>
      <c r="M10">
        <v>1.6700000000000603E-3</v>
      </c>
      <c r="N10">
        <v>1.4299999999999313E-3</v>
      </c>
      <c r="P10" s="2">
        <v>55</v>
      </c>
      <c r="Q10">
        <f t="shared" si="8"/>
        <v>0.79469240546881537</v>
      </c>
      <c r="R10">
        <f t="shared" si="9"/>
        <v>0.38142771640443363</v>
      </c>
      <c r="S10">
        <f t="shared" si="1"/>
        <v>0.23988791791398795</v>
      </c>
      <c r="T10">
        <f t="shared" si="2"/>
        <v>0.14798111479106185</v>
      </c>
      <c r="U10">
        <f t="shared" si="3"/>
        <v>0.44751623393172107</v>
      </c>
      <c r="V10">
        <f t="shared" si="4"/>
        <v>0.24922558446930812</v>
      </c>
      <c r="W10">
        <f t="shared" si="5"/>
        <v>0.16796073540653139</v>
      </c>
      <c r="X10">
        <f t="shared" si="6"/>
        <v>0.14376482888968625</v>
      </c>
      <c r="Z10" s="7">
        <f t="shared" si="10"/>
        <v>55.5</v>
      </c>
      <c r="AA10" s="2">
        <v>55</v>
      </c>
      <c r="AB10">
        <f t="shared" si="11"/>
        <v>3.406119854909214</v>
      </c>
      <c r="AC10">
        <f t="shared" si="11"/>
        <v>1.9061241466062033</v>
      </c>
      <c r="AD10">
        <f t="shared" si="11"/>
        <v>1.2216141029905374</v>
      </c>
      <c r="AE10">
        <f t="shared" si="11"/>
        <v>0.86775320374079756</v>
      </c>
      <c r="AF10">
        <f t="shared" si="11"/>
        <v>2.3007839179587641</v>
      </c>
      <c r="AG10">
        <f t="shared" si="11"/>
        <v>1.1492629178564593</v>
      </c>
      <c r="AH10">
        <f t="shared" si="11"/>
        <v>0.81164259564710362</v>
      </c>
      <c r="AI10">
        <f t="shared" si="11"/>
        <v>0.76004343105320404</v>
      </c>
      <c r="AN10" t="s">
        <v>16</v>
      </c>
      <c r="AO10" t="s">
        <v>12</v>
      </c>
      <c r="AP10" s="4">
        <f>SUMPRODUCT(K5:K60,F5:F60)</f>
        <v>80.632205000000013</v>
      </c>
      <c r="AQ10" s="8">
        <f>INDEX($Z$5:$Z$60,MATCH(AQ$4,$AF5:$AF$60,1))+(INDEX($AF$5:$AF$60,MATCH(AQ$4,$AF$5:$AF$60,1)+1)-AQ$4)/((INDEX($AF$5:$AF$60,MATCH(AQ$4,$AF$5:$AF$60,1)+1)-AQ$4)-(INDEX($AF$5:$AF$60,MATCH(AQ$4,$AF$5:$AF$60,1))-AQ$4))</f>
        <v>64.577268560953257</v>
      </c>
      <c r="AR10" s="8">
        <f>INDEX($Z$5:$Z$60,MATCH(AR$4,$AF5:$AF$60,1))+(INDEX($AF$5:$AF$60,MATCH(AR$4,$AF$5:$AF$60,1)+1)-AR$4)/((INDEX($AF$5:$AF$60,MATCH(AR$4,$AF$5:$AF$60,1)+1)-AR$4)-(INDEX($AF$5:$AF$60,MATCH(AR$4,$AF$5:$AF$60,1))-AR$4))</f>
        <v>71.917055144968742</v>
      </c>
      <c r="AS10" s="8">
        <f>INDEX($Z$5:$Z$60,MATCH(AS$4,$AF5:$AF$60,1))+(INDEX($AF$5:$AF$60,MATCH(AS$4,$AF$5:$AF$60,1)+1)-AS$4)/((INDEX($AF$5:$AF$60,MATCH(AS$4,$AF$5:$AF$60,1)+1)-AS$4)-(INDEX($AF$5:$AF$60,MATCH(AS$4,$AF$5:$AF$60,1))-AS$4))</f>
        <v>84.233737433471319</v>
      </c>
      <c r="AT10" s="8">
        <f>INDEX($Z$5:$Z$60,MATCH(AT$4,$AF5:$AF$60,1))+(INDEX($AF$5:$AF$60,MATCH(AT$4,$AF$5:$AF$60,1)+1)-AT$4)/((INDEX($AF$5:$AF$60,MATCH(AT$4,$AF$5:$AF$60,1)+1)-AT$4)-(INDEX($AF$5:$AF$60,MATCH(AT$4,$AF$5:$AF$60,1))-AT$4))</f>
        <v>90.632454521486949</v>
      </c>
      <c r="AU10" s="8">
        <f>INDEX($Z$5:$Z$60,MATCH(AU$4,$AF5:$AF$60,1))+(INDEX($AF$5:$AF$60,MATCH(AU$4,$AF$5:$AF$60,1)+1)-AU$4)/((INDEX($AF$5:$AF$60,MATCH(AU$4,$AF$5:$AF$60,1)+1)-AU$4)-(INDEX($AF$5:$AF$60,MATCH(AU$4,$AF$5:$AF$60,1))-AU$4))</f>
        <v>93.58616197183099</v>
      </c>
    </row>
    <row r="11" spans="5:47" x14ac:dyDescent="0.35">
      <c r="E11" s="2">
        <v>56</v>
      </c>
      <c r="F11" s="7">
        <f t="shared" si="0"/>
        <v>56.5</v>
      </c>
      <c r="G11">
        <v>8.0299999999999816E-3</v>
      </c>
      <c r="H11">
        <v>4.209999999999936E-3</v>
      </c>
      <c r="I11">
        <v>2.6800000000000157E-3</v>
      </c>
      <c r="J11">
        <v>1.1500000000000954E-3</v>
      </c>
      <c r="K11">
        <v>4.8699999999999299E-3</v>
      </c>
      <c r="L11">
        <v>3.0200000000000227E-3</v>
      </c>
      <c r="M11">
        <v>1.6599999999999948E-3</v>
      </c>
      <c r="N11">
        <v>1.5399999999999858E-3</v>
      </c>
      <c r="P11" s="2">
        <v>56</v>
      </c>
      <c r="Q11">
        <f t="shared" si="8"/>
        <v>0.82982835057405746</v>
      </c>
      <c r="R11">
        <f t="shared" si="9"/>
        <v>0.42707731012304451</v>
      </c>
      <c r="S11">
        <f t="shared" si="1"/>
        <v>0.27012589076028498</v>
      </c>
      <c r="T11">
        <f t="shared" si="2"/>
        <v>0.11576753878213508</v>
      </c>
      <c r="U11">
        <f t="shared" si="3"/>
        <v>0.4964473939060246</v>
      </c>
      <c r="V11">
        <f t="shared" si="4"/>
        <v>0.30472115995843102</v>
      </c>
      <c r="W11">
        <f t="shared" si="5"/>
        <v>0.1669549824998989</v>
      </c>
      <c r="X11">
        <f t="shared" si="6"/>
        <v>0.15482366188120658</v>
      </c>
      <c r="Z11" s="7">
        <f t="shared" si="10"/>
        <v>56.5</v>
      </c>
      <c r="AA11" s="2">
        <v>56</v>
      </c>
      <c r="AB11">
        <f t="shared" si="11"/>
        <v>4.2359482054832718</v>
      </c>
      <c r="AC11">
        <f t="shared" si="11"/>
        <v>2.3332014567292481</v>
      </c>
      <c r="AD11">
        <f t="shared" si="11"/>
        <v>1.4917399937508224</v>
      </c>
      <c r="AE11">
        <f t="shared" si="11"/>
        <v>0.98352074252293265</v>
      </c>
      <c r="AF11">
        <f t="shared" si="11"/>
        <v>2.7972313118647887</v>
      </c>
      <c r="AG11">
        <f t="shared" si="11"/>
        <v>1.4539840778148903</v>
      </c>
      <c r="AH11">
        <f t="shared" si="11"/>
        <v>0.97859757814700254</v>
      </c>
      <c r="AI11">
        <f t="shared" si="11"/>
        <v>0.9148670929344106</v>
      </c>
      <c r="AN11" t="s">
        <v>16</v>
      </c>
      <c r="AO11" t="s">
        <v>13</v>
      </c>
      <c r="AP11" s="4">
        <f>SUMPRODUCT(L5:L60,F5:F60)</f>
        <v>84.104364999999987</v>
      </c>
      <c r="AQ11" s="8">
        <f>INDEX($Z$5:$Z$60,MATCH(AQ$4,$AG5:$AG$60,1))+(INDEX($AG$5:$AG$60,MATCH(AQ$4,$AG$5:$AG$60,1)+1)-AQ$4)/((INDEX($AG$5:$AG$60,MATCH(AQ$4,$AG$5:$AG$60,1)+1)-AQ$4)-(INDEX($AG$5:$AG$60,MATCH(AQ$4,$AG$5:$AG$60,1))-AQ$4))</f>
        <v>70.39307502061007</v>
      </c>
      <c r="AR11" s="8">
        <f>INDEX($Z$5:$Z$60,MATCH(AR$4,$AG5:$AG$60,1))+(INDEX($AG$5:$AG$60,MATCH(AR$4,$AG$5:$AG$60,1)+1)-AR$4)/((INDEX($AG$5:$AG$60,MATCH(AR$4,$AG$5:$AG$60,1)+1)-AR$4)-(INDEX($AG$5:$AG$60,MATCH(AR$4,$AG$5:$AG$60,1))-AR$4))</f>
        <v>75.620173535791764</v>
      </c>
      <c r="AS11" s="8">
        <f>INDEX($Z$5:$Z$60,MATCH(AS$4,$AG5:$AG$60,1))+(INDEX($AG$5:$AG$60,MATCH(AS$4,$AG$5:$AG$60,1)+1)-AS$4)/((INDEX($AG$5:$AG$60,MATCH(AS$4,$AG$5:$AG$60,1)+1)-AS$4)-(INDEX($AG$5:$AG$60,MATCH(AS$4,$AG$5:$AG$60,1))-AS$4))</f>
        <v>85.672226082927963</v>
      </c>
      <c r="AT11" s="8">
        <f>INDEX($Z$5:$Z$60,MATCH(AT$4,$AG5:$AG$60,1))+(INDEX($AG$5:$AG$60,MATCH(AT$4,$AG$5:$AG$60,1)+1)-AT$4)/((INDEX($AG$5:$AG$60,MATCH(AT$4,$AG$5:$AG$60,1)+1)-AT$4)-(INDEX($AG$5:$AG$60,MATCH(AT$4,$AG$5:$AG$60,1))-AT$4))</f>
        <v>93.182588832487312</v>
      </c>
      <c r="AU11" s="8">
        <f>INDEX($Z$5:$Z$60,MATCH(AU$4,$AG5:$AG$60,1))+(INDEX($AG$5:$AG$60,MATCH(AU$4,$AG$5:$AG$60,1)+1)-AU$4)/((INDEX($AG$5:$AG$60,MATCH(AU$4,$AG$5:$AG$60,1)+1)-AU$4)-(INDEX($AG$5:$AG$60,MATCH(AU$4,$AG$5:$AG$60,1))-AU$4))</f>
        <v>96.273856932153393</v>
      </c>
    </row>
    <row r="12" spans="5:47" x14ac:dyDescent="0.35">
      <c r="E12" s="2">
        <v>57</v>
      </c>
      <c r="F12" s="7">
        <f t="shared" si="0"/>
        <v>57.5</v>
      </c>
      <c r="G12">
        <v>8.1200000000000161E-3</v>
      </c>
      <c r="H12">
        <v>4.8000000000000265E-3</v>
      </c>
      <c r="I12">
        <v>2.7299999999998992E-3</v>
      </c>
      <c r="J12">
        <v>1.8099999999999783E-3</v>
      </c>
      <c r="K12">
        <v>5.4500000000000659E-3</v>
      </c>
      <c r="L12">
        <v>3.0999999999999917E-3</v>
      </c>
      <c r="M12">
        <v>2.2399999999999087E-3</v>
      </c>
      <c r="N12">
        <v>2.1500000000000963E-3</v>
      </c>
      <c r="P12" s="2">
        <v>57</v>
      </c>
      <c r="Q12">
        <f t="shared" si="8"/>
        <v>0.83912904192545146</v>
      </c>
      <c r="R12">
        <f t="shared" si="9"/>
        <v>0.486928999665239</v>
      </c>
      <c r="S12">
        <f t="shared" si="1"/>
        <v>0.27516555290132333</v>
      </c>
      <c r="T12">
        <f t="shared" si="2"/>
        <v>0.18220803930056054</v>
      </c>
      <c r="U12">
        <f t="shared" si="3"/>
        <v>0.55557254554166435</v>
      </c>
      <c r="V12">
        <f t="shared" si="4"/>
        <v>0.31279324366593592</v>
      </c>
      <c r="W12">
        <f t="shared" si="5"/>
        <v>0.22528865108419244</v>
      </c>
      <c r="X12">
        <f t="shared" si="6"/>
        <v>0.21614991756143645</v>
      </c>
      <c r="Z12" s="7">
        <f t="shared" si="10"/>
        <v>57.5</v>
      </c>
      <c r="AA12" s="2">
        <v>57</v>
      </c>
      <c r="AB12">
        <f t="shared" si="11"/>
        <v>5.0750772474087231</v>
      </c>
      <c r="AC12">
        <f t="shared" si="11"/>
        <v>2.8201304563944869</v>
      </c>
      <c r="AD12">
        <f t="shared" si="11"/>
        <v>1.7669055466521457</v>
      </c>
      <c r="AE12">
        <f t="shared" si="11"/>
        <v>1.1657287818234932</v>
      </c>
      <c r="AF12">
        <f t="shared" si="11"/>
        <v>3.3528038574064531</v>
      </c>
      <c r="AG12">
        <f t="shared" si="11"/>
        <v>1.7667773214808262</v>
      </c>
      <c r="AH12">
        <f t="shared" si="11"/>
        <v>1.2038862292311949</v>
      </c>
      <c r="AI12">
        <f t="shared" si="11"/>
        <v>1.131017010495847</v>
      </c>
      <c r="AN12" t="s">
        <v>16</v>
      </c>
      <c r="AO12" t="s">
        <v>14</v>
      </c>
      <c r="AP12" s="4">
        <f>SUMPRODUCT(M5:M60,F5:F60)</f>
        <v>86.083739999999992</v>
      </c>
      <c r="AQ12" s="8">
        <f>INDEX($Z$5:$Z$60,MATCH(AQ$4,$AH5:$AH$60,1))+(INDEX($AH$5:$AH$60,MATCH(AQ$4,$AH$5:$AH$60,1)+1)-AQ$4)/((INDEX($AH$5:$AH$60,MATCH(AQ$4,$AH$5:$AH$60,1)+1)-AQ$4)-(INDEX($AH$5:$AH$60,MATCH(AQ$4,$AH$5:$AH$60,1))-AQ$4))</f>
        <v>73.311278195488711</v>
      </c>
      <c r="AR12" s="8">
        <f>INDEX($Z$5:$Z$60,MATCH(AR$4,$AH5:$AH$60,1))+(INDEX($AH$5:$AH$60,MATCH(AR$4,$AH$5:$AH$60,1)+1)-AR$4)/((INDEX($AH$5:$AH$60,MATCH(AR$4,$AH$5:$AH$60,1)+1)-AR$4)-(INDEX($AH$5:$AH$60,MATCH(AR$4,$AH$5:$AH$60,1))-AR$4))</f>
        <v>78.739794344473012</v>
      </c>
      <c r="AS12" s="8">
        <f>INDEX($Z$5:$Z$60,MATCH(AS$4,$AH5:$AH$60,1))+(INDEX($AH$5:$AH$60,MATCH(AS$4,$AH$5:$AH$60,1)+1)-AS$4)/((INDEX($AH$5:$AH$60,MATCH(AS$4,$AH$5:$AH$60,1)+1)-AS$4)-(INDEX($AH$5:$AH$60,MATCH(AS$4,$AH$5:$AH$60,1))-AS$4))</f>
        <v>88.029148853478432</v>
      </c>
      <c r="AT12" s="8">
        <f>INDEX($Z$5:$Z$60,MATCH(AT$4,$AH5:$AH$60,1))+(INDEX($AH$5:$AH$60,MATCH(AT$4,$AH$5:$AH$60,1)+1)-AT$4)/((INDEX($AH$5:$AH$60,MATCH(AT$4,$AH$5:$AH$60,1)+1)-AT$4)-(INDEX($AH$5:$AH$60,MATCH(AT$4,$AH$5:$AH$60,1))-AT$4))</f>
        <v>94.23578870850497</v>
      </c>
      <c r="AU12" s="8">
        <f>INDEX($Z$5:$Z$60,MATCH(AU$4,$AH5:$AH$60,1))+(INDEX($AH$5:$AH$60,MATCH(AU$4,$AH$5:$AH$60,1)+1)-AU$4)/((INDEX($AH$5:$AH$60,MATCH(AU$4,$AH$5:$AH$60,1)+1)-AU$4)-(INDEX($AH$5:$AH$60,MATCH(AU$4,$AH$5:$AH$60,1))-AU$4))</f>
        <v>95.547219744275949</v>
      </c>
    </row>
    <row r="13" spans="5:47" x14ac:dyDescent="0.35">
      <c r="E13" s="2">
        <v>58</v>
      </c>
      <c r="F13" s="7">
        <f t="shared" si="0"/>
        <v>58.5</v>
      </c>
      <c r="G13">
        <v>8.939999999999948E-3</v>
      </c>
      <c r="H13">
        <v>5.6800000000000184E-3</v>
      </c>
      <c r="I13">
        <v>3.5300000000000331E-3</v>
      </c>
      <c r="J13">
        <v>2.6899999999999702E-3</v>
      </c>
      <c r="K13">
        <v>5.9899999999999398E-3</v>
      </c>
      <c r="L13">
        <v>3.2300000000000662E-3</v>
      </c>
      <c r="M13">
        <v>2.8900000000000592E-3</v>
      </c>
      <c r="N13">
        <v>1.6699999999999493E-3</v>
      </c>
      <c r="P13" s="2">
        <v>58</v>
      </c>
      <c r="Q13">
        <f t="shared" si="8"/>
        <v>0.92386867423811292</v>
      </c>
      <c r="R13">
        <f t="shared" si="9"/>
        <v>0.57619931627053145</v>
      </c>
      <c r="S13">
        <f t="shared" si="1"/>
        <v>0.35580014715813785</v>
      </c>
      <c r="T13">
        <f t="shared" si="2"/>
        <v>0.2707953733251427</v>
      </c>
      <c r="U13">
        <f t="shared" si="3"/>
        <v>0.61062010051275162</v>
      </c>
      <c r="V13">
        <f t="shared" si="4"/>
        <v>0.32591037969064401</v>
      </c>
      <c r="W13">
        <f t="shared" si="5"/>
        <v>0.29066259001489109</v>
      </c>
      <c r="X13">
        <f t="shared" si="6"/>
        <v>0.16789319178026593</v>
      </c>
      <c r="Z13" s="7">
        <f t="shared" si="10"/>
        <v>58.5</v>
      </c>
      <c r="AA13" s="2">
        <v>58</v>
      </c>
      <c r="AB13">
        <f t="shared" si="11"/>
        <v>5.9989459216468362</v>
      </c>
      <c r="AC13">
        <f t="shared" si="11"/>
        <v>3.3963297726650183</v>
      </c>
      <c r="AD13">
        <f t="shared" si="11"/>
        <v>2.1227056938102837</v>
      </c>
      <c r="AE13">
        <f t="shared" si="11"/>
        <v>1.4365241551486359</v>
      </c>
      <c r="AF13">
        <f t="shared" si="11"/>
        <v>3.963423957919205</v>
      </c>
      <c r="AG13">
        <f t="shared" si="11"/>
        <v>2.0926877011714704</v>
      </c>
      <c r="AH13">
        <f t="shared" si="11"/>
        <v>1.4945488192460861</v>
      </c>
      <c r="AI13">
        <f t="shared" si="11"/>
        <v>1.298910202276113</v>
      </c>
      <c r="AN13" t="s">
        <v>16</v>
      </c>
      <c r="AO13" t="s">
        <v>15</v>
      </c>
      <c r="AP13" s="4">
        <f>SUMPRODUCT(N5:N60,F5:F60)</f>
        <v>86.910280000000029</v>
      </c>
      <c r="AQ13" s="8">
        <f>INDEX($Z$5:$Z$60,MATCH(AQ$4,$AI5:$AI$60,1))+(INDEX($AI$5:$AI$60,MATCH(AQ$4,$AI$5:$AI$60,1)+1)-AQ$4)/((INDEX($AI$5:$AI$60,MATCH(AQ$4,$AI$5:$AI$60,1)+1)-AQ$4)-(INDEX($AI$5:$AI$60,MATCH(AQ$4,$AI$5:$AI$60,1))-AQ$4))</f>
        <v>73.683207547169815</v>
      </c>
      <c r="AR13" s="8">
        <f>INDEX($Z$5:$Z$60,MATCH(AR$4,$AI5:$AI$60,1))+(INDEX($AI$5:$AI$60,MATCH(AR$4,$AI$5:$AI$60,1)+1)-AR$4)/((INDEX($AI$5:$AI$60,MATCH(AR$4,$AI$5:$AI$60,1)+1)-AR$4)-(INDEX($AI$5:$AI$60,MATCH(AR$4,$AI$5:$AI$60,1))-AR$4))</f>
        <v>79.898817567567562</v>
      </c>
      <c r="AS13" s="8">
        <f>INDEX($Z$5:$Z$60,MATCH(AS$4,$AI5:$AI$60,1))+(INDEX($AI$5:$AI$60,MATCH(AS$4,$AI$5:$AI$60,1)+1)-AS$4)/((INDEX($AI$5:$AI$60,MATCH(AS$4,$AI$5:$AI$60,1)+1)-AS$4)-(INDEX($AI$5:$AI$60,MATCH(AS$4,$AI$5:$AI$60,1))-AS$4))</f>
        <v>89.492047261985917</v>
      </c>
      <c r="AT13" s="8">
        <f>INDEX($Z$5:$Z$60,MATCH(AT$4,$AI5:$AI$60,1))+(INDEX($AI$5:$AI$60,MATCH(AT$4,$AI$5:$AI$60,1)+1)-AT$4)/((INDEX($AI$5:$AI$60,MATCH(AT$4,$AI$5:$AI$60,1)+1)-AT$4)-(INDEX($AI$5:$AI$60,MATCH(AT$4,$AI$5:$AI$60,1))-AT$4))</f>
        <v>95.354813939751921</v>
      </c>
      <c r="AU13" s="8">
        <f>INDEX($Z$5:$Z$60,MATCH(AU$4,$AI5:$AI$60,1))+(INDEX($AI$5:$AI$60,MATCH(AU$4,$AI$5:$AI$60,1)+1)-AU$4)/((INDEX($AI$5:$AI$60,MATCH(AU$4,$AI$5:$AI$60,1)+1)-AU$4)-(INDEX($AI$5:$AI$60,MATCH(AU$4,$AI$5:$AI$60,1))-AU$4))</f>
        <v>97.230371713508617</v>
      </c>
    </row>
    <row r="14" spans="5:47" x14ac:dyDescent="0.35">
      <c r="E14" s="2">
        <v>59</v>
      </c>
      <c r="F14" s="7">
        <f t="shared" si="0"/>
        <v>59.5</v>
      </c>
      <c r="G14">
        <v>1.0070000000000023E-2</v>
      </c>
      <c r="H14">
        <v>6.1099999999999488E-3</v>
      </c>
      <c r="I14">
        <v>4.049999999999998E-3</v>
      </c>
      <c r="J14">
        <v>3.0900000000000372E-3</v>
      </c>
      <c r="K14">
        <v>6.6300000000000248E-3</v>
      </c>
      <c r="L14">
        <v>3.7099999999999911E-3</v>
      </c>
      <c r="M14">
        <v>3.0900000000000372E-3</v>
      </c>
      <c r="N14">
        <v>2.0499999999999963E-3</v>
      </c>
      <c r="P14" s="2">
        <v>59</v>
      </c>
      <c r="Q14">
        <f t="shared" si="8"/>
        <v>1.0406440212055788</v>
      </c>
      <c r="R14">
        <f t="shared" si="9"/>
        <v>0.61982003915720185</v>
      </c>
      <c r="S14">
        <f t="shared" si="1"/>
        <v>0.40821263342505498</v>
      </c>
      <c r="T14">
        <f t="shared" si="2"/>
        <v>0.31106234333632349</v>
      </c>
      <c r="U14">
        <f t="shared" si="3"/>
        <v>0.67586164714517505</v>
      </c>
      <c r="V14">
        <f t="shared" si="4"/>
        <v>0.37434288193568471</v>
      </c>
      <c r="W14">
        <f t="shared" si="5"/>
        <v>0.31077764814740688</v>
      </c>
      <c r="X14">
        <f t="shared" si="6"/>
        <v>0.2060964330236856</v>
      </c>
      <c r="Z14" s="7">
        <f t="shared" si="10"/>
        <v>59.5</v>
      </c>
      <c r="AA14" s="2">
        <v>59</v>
      </c>
      <c r="AB14">
        <f t="shared" si="11"/>
        <v>7.0395899428524151</v>
      </c>
      <c r="AC14">
        <f t="shared" si="11"/>
        <v>4.0161498118222205</v>
      </c>
      <c r="AD14">
        <f t="shared" si="11"/>
        <v>2.5309183272353386</v>
      </c>
      <c r="AE14">
        <f t="shared" si="11"/>
        <v>1.7475864984849594</v>
      </c>
      <c r="AF14">
        <f t="shared" si="11"/>
        <v>4.63928560506438</v>
      </c>
      <c r="AG14">
        <f t="shared" si="11"/>
        <v>2.4670305831071553</v>
      </c>
      <c r="AH14">
        <f t="shared" si="11"/>
        <v>1.805326467393493</v>
      </c>
      <c r="AI14">
        <f t="shared" si="11"/>
        <v>1.5050066352997986</v>
      </c>
    </row>
    <row r="15" spans="5:47" x14ac:dyDescent="0.35">
      <c r="E15" s="2">
        <v>60</v>
      </c>
      <c r="F15" s="7">
        <f t="shared" si="0"/>
        <v>60.5</v>
      </c>
      <c r="G15">
        <v>1.0789999999999966E-2</v>
      </c>
      <c r="H15">
        <v>6.8200000000000482E-3</v>
      </c>
      <c r="I15">
        <v>4.149999999999987E-3</v>
      </c>
      <c r="J15">
        <v>3.6399999999999766E-3</v>
      </c>
      <c r="K15">
        <v>7.4699999999999767E-3</v>
      </c>
      <c r="L15">
        <v>4.3599999999999195E-3</v>
      </c>
      <c r="M15">
        <v>3.0899999999999261E-3</v>
      </c>
      <c r="N15">
        <v>2.4399999999999977E-3</v>
      </c>
      <c r="P15" s="2">
        <v>60</v>
      </c>
      <c r="Q15">
        <f t="shared" si="8"/>
        <v>1.1150495520166963</v>
      </c>
      <c r="R15">
        <f t="shared" si="9"/>
        <v>0.69184495369102816</v>
      </c>
      <c r="S15">
        <f t="shared" si="1"/>
        <v>0.41829195770715399</v>
      </c>
      <c r="T15">
        <f t="shared" si="2"/>
        <v>0.3664294271016818</v>
      </c>
      <c r="U15">
        <f t="shared" si="3"/>
        <v>0.76149117710021463</v>
      </c>
      <c r="V15">
        <f t="shared" si="4"/>
        <v>0.43992856205918041</v>
      </c>
      <c r="W15">
        <f t="shared" si="5"/>
        <v>0.31077764814739572</v>
      </c>
      <c r="X15">
        <f t="shared" si="6"/>
        <v>0.24530502272087479</v>
      </c>
      <c r="Z15" s="7">
        <f t="shared" si="10"/>
        <v>60.5</v>
      </c>
      <c r="AA15" s="2">
        <v>60</v>
      </c>
      <c r="AB15">
        <f t="shared" si="11"/>
        <v>8.1546394948691123</v>
      </c>
      <c r="AC15">
        <f t="shared" si="11"/>
        <v>4.7079947655132486</v>
      </c>
      <c r="AD15">
        <f t="shared" si="11"/>
        <v>2.9492102849424926</v>
      </c>
      <c r="AE15">
        <f t="shared" si="11"/>
        <v>2.1140159255866413</v>
      </c>
      <c r="AF15">
        <f t="shared" si="11"/>
        <v>5.4007767821645949</v>
      </c>
      <c r="AG15">
        <f t="shared" si="11"/>
        <v>2.9069591451663355</v>
      </c>
      <c r="AH15">
        <f t="shared" si="11"/>
        <v>2.1161041155408888</v>
      </c>
      <c r="AI15">
        <f t="shared" si="11"/>
        <v>1.7503116580206735</v>
      </c>
    </row>
    <row r="16" spans="5:47" x14ac:dyDescent="0.35">
      <c r="E16" s="2">
        <v>61</v>
      </c>
      <c r="F16" s="7">
        <f t="shared" si="0"/>
        <v>61.5</v>
      </c>
      <c r="G16">
        <v>1.1140000000000039E-2</v>
      </c>
      <c r="H16">
        <v>7.9000000000000181E-3</v>
      </c>
      <c r="I16">
        <v>4.9799999999999844E-3</v>
      </c>
      <c r="J16">
        <v>3.5999999999999366E-3</v>
      </c>
      <c r="K16">
        <v>7.8099999999999836E-3</v>
      </c>
      <c r="L16">
        <v>4.9400000000000555E-3</v>
      </c>
      <c r="M16">
        <v>3.2800000000000606E-3</v>
      </c>
      <c r="N16">
        <v>2.2999999999999687E-3</v>
      </c>
      <c r="P16" s="2">
        <v>61</v>
      </c>
      <c r="Q16">
        <f t="shared" si="8"/>
        <v>1.1512189072721113</v>
      </c>
      <c r="R16">
        <f t="shared" si="9"/>
        <v>0.80140397861570323</v>
      </c>
      <c r="S16">
        <f t="shared" si="1"/>
        <v>0.50195034924858473</v>
      </c>
      <c r="T16">
        <f t="shared" si="2"/>
        <v>0.36240273010056034</v>
      </c>
      <c r="U16">
        <f t="shared" si="3"/>
        <v>0.79615074874868574</v>
      </c>
      <c r="V16">
        <f t="shared" si="4"/>
        <v>0.49845116893862745</v>
      </c>
      <c r="W16">
        <f t="shared" si="5"/>
        <v>0.32988695337330132</v>
      </c>
      <c r="X16">
        <f t="shared" si="6"/>
        <v>0.2312301443680348</v>
      </c>
      <c r="Z16" s="7">
        <f t="shared" si="10"/>
        <v>61.5</v>
      </c>
      <c r="AA16" s="2">
        <v>61</v>
      </c>
      <c r="AB16">
        <f t="shared" si="11"/>
        <v>9.3058584021412241</v>
      </c>
      <c r="AC16">
        <f t="shared" si="11"/>
        <v>5.5093987441289514</v>
      </c>
      <c r="AD16">
        <f t="shared" si="11"/>
        <v>3.4511606341910772</v>
      </c>
      <c r="AE16">
        <f t="shared" si="11"/>
        <v>2.4764186556872017</v>
      </c>
      <c r="AF16">
        <f t="shared" si="11"/>
        <v>6.196927530913281</v>
      </c>
      <c r="AG16">
        <f t="shared" si="11"/>
        <v>3.4054103141049628</v>
      </c>
      <c r="AH16">
        <f t="shared" si="11"/>
        <v>2.4459910689141902</v>
      </c>
      <c r="AI16">
        <f t="shared" si="11"/>
        <v>1.9815418023887084</v>
      </c>
    </row>
    <row r="17" spans="5:35" x14ac:dyDescent="0.35">
      <c r="E17" s="2">
        <v>62</v>
      </c>
      <c r="F17" s="7">
        <f t="shared" si="0"/>
        <v>62.5</v>
      </c>
      <c r="G17">
        <v>1.2360000000000038E-2</v>
      </c>
      <c r="H17">
        <v>8.2299999999999596E-3</v>
      </c>
      <c r="I17">
        <v>5.6000000000000494E-3</v>
      </c>
      <c r="J17">
        <v>4.310000000000036E-3</v>
      </c>
      <c r="K17">
        <v>8.1100000000000616E-3</v>
      </c>
      <c r="L17">
        <v>5.4600000000000204E-3</v>
      </c>
      <c r="M17">
        <v>3.8699999999999291E-3</v>
      </c>
      <c r="N17">
        <v>3.2600000000000406E-3</v>
      </c>
      <c r="P17" s="2">
        <v>62</v>
      </c>
      <c r="Q17">
        <f t="shared" si="8"/>
        <v>1.2772949455909595</v>
      </c>
      <c r="R17">
        <f t="shared" si="9"/>
        <v>0.83488034734268235</v>
      </c>
      <c r="S17">
        <f t="shared" si="1"/>
        <v>0.56444215979761214</v>
      </c>
      <c r="T17">
        <f t="shared" si="2"/>
        <v>0.43387660187040433</v>
      </c>
      <c r="U17">
        <f t="shared" si="3"/>
        <v>0.82673272373263818</v>
      </c>
      <c r="V17">
        <f t="shared" si="4"/>
        <v>0.55091971303742615</v>
      </c>
      <c r="W17">
        <f t="shared" si="5"/>
        <v>0.38922637486421618</v>
      </c>
      <c r="X17">
        <f t="shared" si="6"/>
        <v>0.32774359593035352</v>
      </c>
      <c r="Z17" s="7">
        <f t="shared" si="10"/>
        <v>62.5</v>
      </c>
      <c r="AA17" s="2">
        <v>62</v>
      </c>
      <c r="AB17">
        <f t="shared" si="11"/>
        <v>10.583153347732184</v>
      </c>
      <c r="AC17">
        <f t="shared" si="11"/>
        <v>6.344279091471634</v>
      </c>
      <c r="AD17">
        <f t="shared" si="11"/>
        <v>4.0156027939886894</v>
      </c>
      <c r="AE17">
        <f t="shared" si="11"/>
        <v>2.910295257557606</v>
      </c>
      <c r="AF17">
        <f t="shared" si="11"/>
        <v>7.023660254645919</v>
      </c>
      <c r="AG17">
        <f t="shared" si="11"/>
        <v>3.9563300271423891</v>
      </c>
      <c r="AH17">
        <f t="shared" si="11"/>
        <v>2.8352174437784061</v>
      </c>
      <c r="AI17">
        <f t="shared" si="11"/>
        <v>2.3092853983190618</v>
      </c>
    </row>
    <row r="18" spans="5:35" x14ac:dyDescent="0.35">
      <c r="E18" s="2">
        <v>63</v>
      </c>
      <c r="F18" s="7">
        <f t="shared" si="0"/>
        <v>63.5</v>
      </c>
      <c r="G18">
        <v>1.3729999999999909E-2</v>
      </c>
      <c r="H18">
        <v>9.2499999999999805E-3</v>
      </c>
      <c r="I18">
        <v>5.9599999999999653E-3</v>
      </c>
      <c r="J18">
        <v>4.689999999999972E-3</v>
      </c>
      <c r="K18">
        <v>9.179999999999966E-3</v>
      </c>
      <c r="L18">
        <v>5.9099999999999708E-3</v>
      </c>
      <c r="M18">
        <v>3.9799999999999836E-3</v>
      </c>
      <c r="N18">
        <v>3.2699999999999951E-3</v>
      </c>
      <c r="P18" s="2">
        <v>63</v>
      </c>
      <c r="Q18">
        <f t="shared" si="8"/>
        <v>1.4188721361621119</v>
      </c>
      <c r="R18">
        <f t="shared" si="9"/>
        <v>0.93835275977154708</v>
      </c>
      <c r="S18">
        <f t="shared" si="1"/>
        <v>0.60072772721316414</v>
      </c>
      <c r="T18">
        <f t="shared" si="2"/>
        <v>0.47213022338101329</v>
      </c>
      <c r="U18">
        <f t="shared" si="3"/>
        <v>0.935808434508697</v>
      </c>
      <c r="V18">
        <f t="shared" si="4"/>
        <v>0.59632518389215394</v>
      </c>
      <c r="W18">
        <f t="shared" si="5"/>
        <v>0.4002896568371066</v>
      </c>
      <c r="X18">
        <f t="shared" si="6"/>
        <v>0.328748944384123</v>
      </c>
      <c r="Z18" s="7">
        <f t="shared" si="10"/>
        <v>63.5</v>
      </c>
      <c r="AA18" s="2">
        <v>63</v>
      </c>
      <c r="AB18">
        <f t="shared" si="11"/>
        <v>12.002025483894295</v>
      </c>
      <c r="AC18">
        <f t="shared" si="11"/>
        <v>7.2826318512431811</v>
      </c>
      <c r="AD18">
        <f t="shared" si="11"/>
        <v>4.6163305212018537</v>
      </c>
      <c r="AE18">
        <f t="shared" si="11"/>
        <v>3.3824254809386192</v>
      </c>
      <c r="AF18">
        <f t="shared" si="11"/>
        <v>7.9594686891546162</v>
      </c>
      <c r="AG18">
        <f t="shared" si="11"/>
        <v>4.5526552110345433</v>
      </c>
      <c r="AH18">
        <f t="shared" si="11"/>
        <v>3.2355071006155125</v>
      </c>
      <c r="AI18">
        <f t="shared" si="11"/>
        <v>2.6380343427031847</v>
      </c>
    </row>
    <row r="19" spans="5:35" x14ac:dyDescent="0.35">
      <c r="E19" s="2">
        <v>64</v>
      </c>
      <c r="F19" s="7">
        <f t="shared" si="0"/>
        <v>64.5</v>
      </c>
      <c r="G19">
        <v>1.4470000000000094E-2</v>
      </c>
      <c r="H19">
        <v>1.0030000000000094E-2</v>
      </c>
      <c r="I19">
        <v>6.4000000000000723E-3</v>
      </c>
      <c r="J19">
        <v>4.2200000000000015E-3</v>
      </c>
      <c r="K19">
        <v>9.9500000000000144E-3</v>
      </c>
      <c r="L19">
        <v>6.1999999999999833E-3</v>
      </c>
      <c r="M19">
        <v>4.390000000000005E-3</v>
      </c>
      <c r="N19">
        <v>3.5800000000000276E-3</v>
      </c>
      <c r="P19" s="2">
        <v>64</v>
      </c>
      <c r="Q19">
        <f t="shared" si="8"/>
        <v>1.4953444872735637</v>
      </c>
      <c r="R19">
        <f t="shared" si="9"/>
        <v>1.0174787222171595</v>
      </c>
      <c r="S19">
        <f t="shared" si="1"/>
        <v>0.64507675405441545</v>
      </c>
      <c r="T19">
        <f t="shared" si="2"/>
        <v>0.42481653361788668</v>
      </c>
      <c r="U19">
        <f t="shared" si="3"/>
        <v>1.0143021703008261</v>
      </c>
      <c r="V19">
        <f t="shared" si="4"/>
        <v>0.62558648733187183</v>
      </c>
      <c r="W19">
        <f t="shared" si="5"/>
        <v>0.44152552600877065</v>
      </c>
      <c r="X19">
        <f t="shared" si="6"/>
        <v>0.3599147464511227</v>
      </c>
      <c r="Z19" s="7">
        <f t="shared" si="10"/>
        <v>64.5</v>
      </c>
      <c r="AA19" s="2">
        <v>64</v>
      </c>
      <c r="AB19">
        <f t="shared" si="11"/>
        <v>13.497369971167858</v>
      </c>
      <c r="AC19">
        <f t="shared" si="11"/>
        <v>8.3001105734603406</v>
      </c>
      <c r="AD19">
        <f t="shared" si="11"/>
        <v>5.2614072752562695</v>
      </c>
      <c r="AE19">
        <f t="shared" si="11"/>
        <v>3.8072420145565058</v>
      </c>
      <c r="AF19">
        <f t="shared" si="11"/>
        <v>8.973770859455442</v>
      </c>
      <c r="AG19">
        <f t="shared" si="11"/>
        <v>5.1782416983664152</v>
      </c>
      <c r="AH19">
        <f t="shared" si="11"/>
        <v>3.6770326266242832</v>
      </c>
      <c r="AI19">
        <f t="shared" si="11"/>
        <v>2.9979490891543072</v>
      </c>
    </row>
    <row r="20" spans="5:35" x14ac:dyDescent="0.35">
      <c r="E20" s="2">
        <v>65</v>
      </c>
      <c r="F20" s="7">
        <f t="shared" si="0"/>
        <v>65.5</v>
      </c>
      <c r="G20">
        <v>1.5660000000000007E-2</v>
      </c>
      <c r="H20">
        <v>1.0969999999999924E-2</v>
      </c>
      <c r="I20">
        <v>7.2699999999999987E-3</v>
      </c>
      <c r="J20">
        <v>5.3300000000000569E-3</v>
      </c>
      <c r="K20">
        <v>1.0909999999999975E-2</v>
      </c>
      <c r="L20">
        <v>6.6899999999999737E-3</v>
      </c>
      <c r="M20">
        <v>5.9600000000000763E-3</v>
      </c>
      <c r="N20">
        <v>5.4100000000000259E-3</v>
      </c>
      <c r="P20" s="2">
        <v>65</v>
      </c>
      <c r="Q20">
        <f t="shared" si="8"/>
        <v>1.6183202951419395</v>
      </c>
      <c r="R20">
        <f t="shared" si="9"/>
        <v>1.1128356513182511</v>
      </c>
      <c r="S20">
        <f t="shared" si="1"/>
        <v>0.73276687530867912</v>
      </c>
      <c r="T20">
        <f t="shared" si="2"/>
        <v>0.53655737539890036</v>
      </c>
      <c r="U20">
        <f t="shared" si="3"/>
        <v>1.1121644902494443</v>
      </c>
      <c r="V20">
        <f t="shared" si="4"/>
        <v>0.67502800004035768</v>
      </c>
      <c r="W20">
        <f t="shared" si="5"/>
        <v>0.59942873234904415</v>
      </c>
      <c r="X20">
        <f t="shared" si="6"/>
        <v>0.54389351349177883</v>
      </c>
      <c r="Z20" s="7">
        <f t="shared" si="10"/>
        <v>65.5</v>
      </c>
      <c r="AA20" s="2">
        <v>65</v>
      </c>
      <c r="AB20">
        <f t="shared" si="11"/>
        <v>15.115690266309798</v>
      </c>
      <c r="AC20">
        <f t="shared" si="11"/>
        <v>9.412946224778592</v>
      </c>
      <c r="AD20">
        <f t="shared" si="11"/>
        <v>5.9941741505649482</v>
      </c>
      <c r="AE20">
        <f t="shared" si="11"/>
        <v>4.3437993899554064</v>
      </c>
      <c r="AF20">
        <f t="shared" si="11"/>
        <v>10.085935349704886</v>
      </c>
      <c r="AG20">
        <f t="shared" si="11"/>
        <v>5.8532696984067734</v>
      </c>
      <c r="AH20">
        <f t="shared" si="11"/>
        <v>4.2764613589733269</v>
      </c>
      <c r="AI20">
        <f t="shared" si="11"/>
        <v>3.5418426026460859</v>
      </c>
    </row>
    <row r="21" spans="5:35" x14ac:dyDescent="0.35">
      <c r="E21" s="2">
        <v>66</v>
      </c>
      <c r="F21" s="7">
        <f t="shared" si="0"/>
        <v>66.5</v>
      </c>
      <c r="G21">
        <v>1.6829999999999901E-2</v>
      </c>
      <c r="H21">
        <v>1.3070000000000026E-2</v>
      </c>
      <c r="I21">
        <v>8.1700000000000106E-3</v>
      </c>
      <c r="J21">
        <v>6.7599999999999882E-3</v>
      </c>
      <c r="K21">
        <v>1.2530000000000041E-2</v>
      </c>
      <c r="L21">
        <v>8.0200000000000271E-3</v>
      </c>
      <c r="M21">
        <v>6.6199999999999593E-3</v>
      </c>
      <c r="N21">
        <v>5.9399999999999453E-3</v>
      </c>
      <c r="P21" s="2">
        <v>66</v>
      </c>
      <c r="Q21">
        <f t="shared" si="8"/>
        <v>1.7392292827100044</v>
      </c>
      <c r="R21">
        <f t="shared" si="9"/>
        <v>1.3258670886718023</v>
      </c>
      <c r="S21">
        <f t="shared" si="1"/>
        <v>0.82348079384758144</v>
      </c>
      <c r="T21">
        <f t="shared" si="2"/>
        <v>0.68051179318884081</v>
      </c>
      <c r="U21">
        <f t="shared" si="3"/>
        <v>1.2773071551627511</v>
      </c>
      <c r="V21">
        <f t="shared" si="4"/>
        <v>0.80922639167768429</v>
      </c>
      <c r="W21">
        <f t="shared" si="5"/>
        <v>0.66580842418634179</v>
      </c>
      <c r="X21">
        <f t="shared" si="6"/>
        <v>0.59717698154179677</v>
      </c>
      <c r="Z21" s="7">
        <f t="shared" si="10"/>
        <v>66.5</v>
      </c>
      <c r="AA21" s="2">
        <v>66</v>
      </c>
      <c r="AB21">
        <f t="shared" si="11"/>
        <v>16.854919549019801</v>
      </c>
      <c r="AC21">
        <f t="shared" si="11"/>
        <v>10.738813313450395</v>
      </c>
      <c r="AD21">
        <f t="shared" si="11"/>
        <v>6.8176549444125296</v>
      </c>
      <c r="AE21">
        <f t="shared" si="11"/>
        <v>5.0243111831442473</v>
      </c>
      <c r="AF21">
        <f t="shared" si="11"/>
        <v>11.363242504867637</v>
      </c>
      <c r="AG21">
        <f t="shared" si="11"/>
        <v>6.6624960900844581</v>
      </c>
      <c r="AH21">
        <f t="shared" si="11"/>
        <v>4.9422697831596683</v>
      </c>
      <c r="AI21">
        <f t="shared" si="11"/>
        <v>4.1390195841878823</v>
      </c>
    </row>
    <row r="22" spans="5:35" x14ac:dyDescent="0.35">
      <c r="E22" s="2">
        <v>67</v>
      </c>
      <c r="F22" s="7">
        <f t="shared" si="0"/>
        <v>67.5</v>
      </c>
      <c r="G22">
        <v>1.7780000000000018E-2</v>
      </c>
      <c r="H22">
        <v>1.3959999999999972E-2</v>
      </c>
      <c r="I22">
        <v>9.3900000000000095E-3</v>
      </c>
      <c r="J22">
        <v>7.8200000000000491E-3</v>
      </c>
      <c r="K22">
        <v>1.3800000000000034E-2</v>
      </c>
      <c r="L22">
        <v>9.6199999999999619E-3</v>
      </c>
      <c r="M22">
        <v>6.5000000000000613E-3</v>
      </c>
      <c r="N22">
        <v>6.5699999999999648E-3</v>
      </c>
      <c r="P22" s="2">
        <v>67</v>
      </c>
      <c r="Q22">
        <f t="shared" si="8"/>
        <v>1.8374032469746935</v>
      </c>
      <c r="R22">
        <f t="shared" si="9"/>
        <v>1.4161518406930593</v>
      </c>
      <c r="S22">
        <f t="shared" si="1"/>
        <v>0.94644855008920292</v>
      </c>
      <c r="T22">
        <f t="shared" si="2"/>
        <v>0.78721926371845818</v>
      </c>
      <c r="U22">
        <f t="shared" si="3"/>
        <v>1.4067708492614486</v>
      </c>
      <c r="V22">
        <f t="shared" si="4"/>
        <v>0.97066806582783871</v>
      </c>
      <c r="W22">
        <f t="shared" si="5"/>
        <v>0.65373938930684128</v>
      </c>
      <c r="X22">
        <f t="shared" si="6"/>
        <v>0.66051393412956572</v>
      </c>
      <c r="Z22" s="7">
        <f t="shared" si="10"/>
        <v>67.5</v>
      </c>
      <c r="AA22" s="2">
        <v>67</v>
      </c>
      <c r="AB22">
        <f t="shared" ref="AB22:AI37" si="12">AB21+Q22</f>
        <v>18.692322795994496</v>
      </c>
      <c r="AC22">
        <f t="shared" si="12"/>
        <v>12.154965154143454</v>
      </c>
      <c r="AD22">
        <f t="shared" si="12"/>
        <v>7.7641034945017324</v>
      </c>
      <c r="AE22">
        <f t="shared" si="12"/>
        <v>5.8115304468627054</v>
      </c>
      <c r="AF22">
        <f t="shared" si="12"/>
        <v>12.770013354129086</v>
      </c>
      <c r="AG22">
        <f t="shared" si="12"/>
        <v>7.6331641559122971</v>
      </c>
      <c r="AH22">
        <f t="shared" si="12"/>
        <v>5.5960091724665091</v>
      </c>
      <c r="AI22">
        <f t="shared" si="12"/>
        <v>4.7995335183174479</v>
      </c>
    </row>
    <row r="23" spans="5:35" x14ac:dyDescent="0.35">
      <c r="E23" s="2">
        <v>68</v>
      </c>
      <c r="F23" s="7">
        <f t="shared" si="0"/>
        <v>68.5</v>
      </c>
      <c r="G23">
        <v>1.8950000000000022E-2</v>
      </c>
      <c r="H23">
        <v>1.4520000000000088E-2</v>
      </c>
      <c r="I23">
        <v>1.0889999999999955E-2</v>
      </c>
      <c r="J23">
        <v>8.4099999999999175E-3</v>
      </c>
      <c r="K23">
        <v>1.4469999999999983E-2</v>
      </c>
      <c r="L23">
        <v>1.0980000000000101E-2</v>
      </c>
      <c r="M23">
        <v>6.6499999999999337E-3</v>
      </c>
      <c r="N23">
        <v>6.3100000000000378E-3</v>
      </c>
      <c r="P23" s="2">
        <v>68</v>
      </c>
      <c r="Q23">
        <f t="shared" si="8"/>
        <v>1.9583122345427699</v>
      </c>
      <c r="R23">
        <f t="shared" si="9"/>
        <v>1.4729602239873487</v>
      </c>
      <c r="S23">
        <f t="shared" si="1"/>
        <v>1.0976384143206994</v>
      </c>
      <c r="T23">
        <f t="shared" si="2"/>
        <v>0.84661304448492669</v>
      </c>
      <c r="U23">
        <f t="shared" si="3"/>
        <v>1.4750705933922528</v>
      </c>
      <c r="V23">
        <f t="shared" si="4"/>
        <v>1.1078934888554894</v>
      </c>
      <c r="W23">
        <f t="shared" si="5"/>
        <v>0.66882568290621691</v>
      </c>
      <c r="X23">
        <f t="shared" si="6"/>
        <v>0.63437487433144701</v>
      </c>
      <c r="Z23" s="7">
        <f t="shared" si="10"/>
        <v>68.5</v>
      </c>
      <c r="AA23" s="2">
        <v>68</v>
      </c>
      <c r="AB23">
        <f t="shared" si="12"/>
        <v>20.650635030537266</v>
      </c>
      <c r="AC23">
        <f t="shared" si="12"/>
        <v>13.627925378130803</v>
      </c>
      <c r="AD23">
        <f t="shared" si="12"/>
        <v>8.861741908822431</v>
      </c>
      <c r="AE23">
        <f t="shared" si="12"/>
        <v>6.6581434913476318</v>
      </c>
      <c r="AF23">
        <f t="shared" si="12"/>
        <v>14.245083947521339</v>
      </c>
      <c r="AG23">
        <f t="shared" si="12"/>
        <v>8.7410576447677872</v>
      </c>
      <c r="AH23">
        <f t="shared" si="12"/>
        <v>6.264834855372726</v>
      </c>
      <c r="AI23">
        <f t="shared" si="12"/>
        <v>5.4339083926488954</v>
      </c>
    </row>
    <row r="24" spans="5:35" x14ac:dyDescent="0.35">
      <c r="E24" s="2">
        <v>69</v>
      </c>
      <c r="F24" s="7">
        <f t="shared" si="0"/>
        <v>69.5</v>
      </c>
      <c r="G24">
        <v>2.0990000000000064E-2</v>
      </c>
      <c r="H24">
        <v>1.5819999999999945E-2</v>
      </c>
      <c r="I24">
        <v>1.2449999999999961E-2</v>
      </c>
      <c r="J24">
        <v>1.0050000000000003E-2</v>
      </c>
      <c r="K24">
        <v>1.4289999999999914E-2</v>
      </c>
      <c r="L24">
        <v>1.1179999999999968E-2</v>
      </c>
      <c r="M24">
        <v>7.2100000000000497E-3</v>
      </c>
      <c r="N24">
        <v>4.750000000000032E-3</v>
      </c>
      <c r="P24" s="2">
        <v>69</v>
      </c>
      <c r="Q24">
        <f t="shared" si="8"/>
        <v>2.1691279051742911</v>
      </c>
      <c r="R24">
        <f t="shared" si="9"/>
        <v>1.6048368280633358</v>
      </c>
      <c r="S24">
        <f t="shared" si="1"/>
        <v>1.254875873121462</v>
      </c>
      <c r="T24">
        <f t="shared" si="2"/>
        <v>1.0117076215307492</v>
      </c>
      <c r="U24">
        <f t="shared" si="3"/>
        <v>1.4567214084018789</v>
      </c>
      <c r="V24">
        <f t="shared" si="4"/>
        <v>1.1280736981242461</v>
      </c>
      <c r="W24">
        <f t="shared" si="5"/>
        <v>0.72514784567727897</v>
      </c>
      <c r="X24">
        <f t="shared" si="6"/>
        <v>0.47754051554269022</v>
      </c>
      <c r="Z24" s="7">
        <f t="shared" si="10"/>
        <v>69.5</v>
      </c>
      <c r="AA24" s="2">
        <v>69</v>
      </c>
      <c r="AB24">
        <f t="shared" si="12"/>
        <v>22.819762935711559</v>
      </c>
      <c r="AC24">
        <f t="shared" si="12"/>
        <v>15.232762206194138</v>
      </c>
      <c r="AD24">
        <f t="shared" si="12"/>
        <v>10.116617781943892</v>
      </c>
      <c r="AE24">
        <f t="shared" si="12"/>
        <v>7.6698511128783808</v>
      </c>
      <c r="AF24">
        <f t="shared" si="12"/>
        <v>15.701805355923218</v>
      </c>
      <c r="AG24">
        <f t="shared" si="12"/>
        <v>9.8691313428920324</v>
      </c>
      <c r="AH24">
        <f t="shared" si="12"/>
        <v>6.9899827010500051</v>
      </c>
      <c r="AI24">
        <f t="shared" si="12"/>
        <v>5.911448908191586</v>
      </c>
    </row>
    <row r="25" spans="5:35" x14ac:dyDescent="0.35">
      <c r="E25" s="2">
        <v>70</v>
      </c>
      <c r="F25" s="7">
        <f t="shared" si="0"/>
        <v>70.5</v>
      </c>
      <c r="G25">
        <v>2.2839999999999971E-2</v>
      </c>
      <c r="H25">
        <v>1.7549999999999955E-2</v>
      </c>
      <c r="I25">
        <v>1.480999999999999E-2</v>
      </c>
      <c r="J25">
        <v>1.1110000000000064E-2</v>
      </c>
      <c r="K25">
        <v>1.5180000000000082E-2</v>
      </c>
      <c r="L25">
        <v>1.2129999999999974E-2</v>
      </c>
      <c r="M25">
        <v>8.6100000000000065E-3</v>
      </c>
      <c r="N25">
        <v>6.2599999999999323E-3</v>
      </c>
      <c r="P25" s="2">
        <v>70</v>
      </c>
      <c r="Q25">
        <f t="shared" si="8"/>
        <v>2.3603087829528633</v>
      </c>
      <c r="R25">
        <f t="shared" si="9"/>
        <v>1.7803341550260157</v>
      </c>
      <c r="S25">
        <f t="shared" si="1"/>
        <v>1.4927479261790277</v>
      </c>
      <c r="T25">
        <f t="shared" si="2"/>
        <v>1.1184150920603666</v>
      </c>
      <c r="U25">
        <f t="shared" si="3"/>
        <v>1.547447934187598</v>
      </c>
      <c r="V25">
        <f t="shared" si="4"/>
        <v>1.2239296921509049</v>
      </c>
      <c r="W25">
        <f t="shared" si="5"/>
        <v>0.86595325260490064</v>
      </c>
      <c r="X25">
        <f t="shared" si="6"/>
        <v>0.62934813206256601</v>
      </c>
      <c r="Z25" s="7">
        <f t="shared" si="10"/>
        <v>70.5</v>
      </c>
      <c r="AA25" s="2">
        <v>70</v>
      </c>
      <c r="AB25">
        <f t="shared" si="12"/>
        <v>25.180071718664422</v>
      </c>
      <c r="AC25">
        <f t="shared" si="12"/>
        <v>17.013096361220153</v>
      </c>
      <c r="AD25">
        <f t="shared" si="12"/>
        <v>11.609365708122921</v>
      </c>
      <c r="AE25">
        <f t="shared" si="12"/>
        <v>8.788266204938747</v>
      </c>
      <c r="AF25">
        <f t="shared" si="12"/>
        <v>17.249253290110815</v>
      </c>
      <c r="AG25">
        <f t="shared" si="12"/>
        <v>11.093061035042938</v>
      </c>
      <c r="AH25">
        <f t="shared" si="12"/>
        <v>7.8559359536549058</v>
      </c>
      <c r="AI25">
        <f t="shared" si="12"/>
        <v>6.5407970402541515</v>
      </c>
    </row>
    <row r="26" spans="5:35" x14ac:dyDescent="0.35">
      <c r="E26" s="2">
        <v>71</v>
      </c>
      <c r="F26" s="7">
        <f t="shared" si="0"/>
        <v>71.5</v>
      </c>
      <c r="G26">
        <v>2.3449999999999971E-2</v>
      </c>
      <c r="H26">
        <v>1.9010000000000082E-2</v>
      </c>
      <c r="I26">
        <v>1.5720000000000067E-2</v>
      </c>
      <c r="J26">
        <v>1.1739999999999973E-2</v>
      </c>
      <c r="K26">
        <v>1.6730000000000023E-2</v>
      </c>
      <c r="L26">
        <v>1.324000000000003E-2</v>
      </c>
      <c r="M26">
        <v>9.5100000000000184E-3</v>
      </c>
      <c r="N26">
        <v>7.6500000000000457E-3</v>
      </c>
      <c r="P26" s="2">
        <v>71</v>
      </c>
      <c r="Q26">
        <f t="shared" si="8"/>
        <v>2.4233468021122873</v>
      </c>
      <c r="R26">
        <f t="shared" si="9"/>
        <v>1.9284417257575379</v>
      </c>
      <c r="S26">
        <f t="shared" si="1"/>
        <v>1.5844697771461469</v>
      </c>
      <c r="T26">
        <f t="shared" si="2"/>
        <v>1.1818355698279566</v>
      </c>
      <c r="U26">
        <f t="shared" si="3"/>
        <v>1.7054548049379716</v>
      </c>
      <c r="V26">
        <f t="shared" si="4"/>
        <v>1.3359298535925845</v>
      </c>
      <c r="W26">
        <f t="shared" si="5"/>
        <v>0.95647101420123282</v>
      </c>
      <c r="X26">
        <f t="shared" si="6"/>
        <v>0.76909156713717419</v>
      </c>
      <c r="Z26" s="7">
        <f t="shared" si="10"/>
        <v>71.5</v>
      </c>
      <c r="AA26" s="2">
        <v>71</v>
      </c>
      <c r="AB26">
        <f t="shared" si="12"/>
        <v>27.60341852077671</v>
      </c>
      <c r="AC26">
        <f t="shared" si="12"/>
        <v>18.94153808697769</v>
      </c>
      <c r="AD26">
        <f t="shared" si="12"/>
        <v>13.193835485269068</v>
      </c>
      <c r="AE26">
        <f t="shared" si="12"/>
        <v>9.9701017747667038</v>
      </c>
      <c r="AF26">
        <f t="shared" si="12"/>
        <v>18.954708095048787</v>
      </c>
      <c r="AG26">
        <f t="shared" si="12"/>
        <v>12.428990888635523</v>
      </c>
      <c r="AH26">
        <f t="shared" si="12"/>
        <v>8.8124069678561394</v>
      </c>
      <c r="AI26">
        <f t="shared" si="12"/>
        <v>7.3098886073913256</v>
      </c>
    </row>
    <row r="27" spans="5:35" x14ac:dyDescent="0.35">
      <c r="E27" s="2">
        <v>72</v>
      </c>
      <c r="F27" s="7">
        <f t="shared" si="0"/>
        <v>72.5</v>
      </c>
      <c r="G27">
        <v>2.3100000000000009E-2</v>
      </c>
      <c r="H27">
        <v>1.9599999999999951E-2</v>
      </c>
      <c r="I27">
        <v>1.5850000000000031E-2</v>
      </c>
      <c r="J27">
        <v>1.2580000000000036E-2</v>
      </c>
      <c r="K27">
        <v>1.7589999999999995E-2</v>
      </c>
      <c r="L27">
        <v>1.3419999999999987E-2</v>
      </c>
      <c r="M27">
        <v>9.7999999999999199E-3</v>
      </c>
      <c r="N27">
        <v>8.7699999999999445E-3</v>
      </c>
      <c r="P27" s="2">
        <v>72</v>
      </c>
      <c r="Q27">
        <f t="shared" si="8"/>
        <v>2.3871774468568838</v>
      </c>
      <c r="R27">
        <f t="shared" si="9"/>
        <v>1.9882934152997098</v>
      </c>
      <c r="S27">
        <f t="shared" si="1"/>
        <v>1.5975728987128732</v>
      </c>
      <c r="T27">
        <f t="shared" si="2"/>
        <v>1.2663962068514285</v>
      </c>
      <c r="U27">
        <f t="shared" si="3"/>
        <v>1.7931231332252762</v>
      </c>
      <c r="V27">
        <f t="shared" si="4"/>
        <v>1.3540920419344735</v>
      </c>
      <c r="W27">
        <f t="shared" si="5"/>
        <v>0.98563784849337399</v>
      </c>
      <c r="X27">
        <f t="shared" si="6"/>
        <v>0.88169059395986082</v>
      </c>
      <c r="Z27" s="7">
        <f t="shared" si="10"/>
        <v>72.5</v>
      </c>
      <c r="AA27" s="2">
        <v>72</v>
      </c>
      <c r="AB27">
        <f t="shared" si="12"/>
        <v>29.990595967633595</v>
      </c>
      <c r="AC27">
        <f t="shared" si="12"/>
        <v>20.929831502277402</v>
      </c>
      <c r="AD27">
        <f t="shared" si="12"/>
        <v>14.79140838398194</v>
      </c>
      <c r="AE27">
        <f t="shared" si="12"/>
        <v>11.236497981618133</v>
      </c>
      <c r="AF27">
        <f t="shared" si="12"/>
        <v>20.747831228274062</v>
      </c>
      <c r="AG27">
        <f t="shared" si="12"/>
        <v>13.783082930569996</v>
      </c>
      <c r="AH27">
        <f t="shared" si="12"/>
        <v>9.7980448163495133</v>
      </c>
      <c r="AI27">
        <f t="shared" si="12"/>
        <v>8.1915792013511872</v>
      </c>
    </row>
    <row r="28" spans="5:35" x14ac:dyDescent="0.35">
      <c r="E28" s="2">
        <v>73</v>
      </c>
      <c r="F28" s="7">
        <f t="shared" si="0"/>
        <v>73.5</v>
      </c>
      <c r="G28">
        <v>2.3959999999999981E-2</v>
      </c>
      <c r="H28">
        <v>2.1299999999999986E-2</v>
      </c>
      <c r="I28">
        <v>1.698999999999995E-2</v>
      </c>
      <c r="J28">
        <v>1.3769999999999949E-2</v>
      </c>
      <c r="K28">
        <v>1.8320000000000003E-2</v>
      </c>
      <c r="L28">
        <v>1.4059999999999961E-2</v>
      </c>
      <c r="M28">
        <v>1.0639999999999983E-2</v>
      </c>
      <c r="N28">
        <v>9.3300000000000605E-3</v>
      </c>
      <c r="P28" s="2">
        <v>73</v>
      </c>
      <c r="Q28">
        <f t="shared" si="8"/>
        <v>2.4760507197701678</v>
      </c>
      <c r="R28">
        <f t="shared" si="9"/>
        <v>2.1607474360144847</v>
      </c>
      <c r="S28">
        <f t="shared" si="1"/>
        <v>1.7124771955288065</v>
      </c>
      <c r="T28">
        <f t="shared" si="2"/>
        <v>1.3861904426346625</v>
      </c>
      <c r="U28">
        <f t="shared" si="3"/>
        <v>1.8675392723528752</v>
      </c>
      <c r="V28">
        <f t="shared" si="4"/>
        <v>1.4186687115945351</v>
      </c>
      <c r="W28">
        <f t="shared" si="5"/>
        <v>1.070121092649956</v>
      </c>
      <c r="X28">
        <f t="shared" si="6"/>
        <v>0.93799010737122079</v>
      </c>
      <c r="Z28" s="7">
        <f t="shared" si="10"/>
        <v>73.5</v>
      </c>
      <c r="AA28" s="2">
        <v>73</v>
      </c>
      <c r="AB28">
        <f t="shared" si="12"/>
        <v>32.466646687403767</v>
      </c>
      <c r="AC28">
        <f t="shared" si="12"/>
        <v>23.090578938291888</v>
      </c>
      <c r="AD28">
        <f t="shared" si="12"/>
        <v>16.503885579510747</v>
      </c>
      <c r="AE28">
        <f t="shared" si="12"/>
        <v>12.622688424252795</v>
      </c>
      <c r="AF28">
        <f t="shared" si="12"/>
        <v>22.615370500626938</v>
      </c>
      <c r="AG28">
        <f t="shared" si="12"/>
        <v>15.201751642164531</v>
      </c>
      <c r="AH28">
        <f t="shared" si="12"/>
        <v>10.868165908999469</v>
      </c>
      <c r="AI28">
        <f t="shared" si="12"/>
        <v>9.1295693087224077</v>
      </c>
    </row>
    <row r="29" spans="5:35" x14ac:dyDescent="0.35">
      <c r="E29" s="2">
        <v>74</v>
      </c>
      <c r="F29" s="7">
        <f t="shared" si="0"/>
        <v>74.5</v>
      </c>
      <c r="G29">
        <v>2.4780000000000024E-2</v>
      </c>
      <c r="H29">
        <v>2.2630000000000039E-2</v>
      </c>
      <c r="I29">
        <v>1.9399999999999973E-2</v>
      </c>
      <c r="J29">
        <v>1.5660000000000007E-2</v>
      </c>
      <c r="K29">
        <v>1.8809999999999993E-2</v>
      </c>
      <c r="L29">
        <v>1.4929999999999999E-2</v>
      </c>
      <c r="M29">
        <v>1.2280000000000069E-2</v>
      </c>
      <c r="N29">
        <v>1.0599999999999943E-2</v>
      </c>
      <c r="P29" s="2">
        <v>74</v>
      </c>
      <c r="Q29">
        <f t="shared" si="8"/>
        <v>2.5607903520828406</v>
      </c>
      <c r="R29">
        <f t="shared" si="9"/>
        <v>2.2956673463383992</v>
      </c>
      <c r="S29">
        <f t="shared" si="1"/>
        <v>1.955388910727422</v>
      </c>
      <c r="T29">
        <f t="shared" si="2"/>
        <v>1.5764518759374659</v>
      </c>
      <c r="U29">
        <f t="shared" si="3"/>
        <v>1.9174898314933169</v>
      </c>
      <c r="V29">
        <f t="shared" si="4"/>
        <v>1.5064526219136889</v>
      </c>
      <c r="W29">
        <f t="shared" si="5"/>
        <v>1.2350645693366122</v>
      </c>
      <c r="X29">
        <f t="shared" si="6"/>
        <v>1.065669361000517</v>
      </c>
      <c r="Z29" s="7">
        <f t="shared" si="10"/>
        <v>74.5</v>
      </c>
      <c r="AA29" s="2">
        <v>74</v>
      </c>
      <c r="AB29">
        <f t="shared" si="12"/>
        <v>35.027437039486607</v>
      </c>
      <c r="AC29">
        <f t="shared" si="12"/>
        <v>25.386246284630285</v>
      </c>
      <c r="AD29">
        <f t="shared" si="12"/>
        <v>18.459274490238169</v>
      </c>
      <c r="AE29">
        <f t="shared" si="12"/>
        <v>14.19914030019026</v>
      </c>
      <c r="AF29">
        <f t="shared" si="12"/>
        <v>24.532860332120254</v>
      </c>
      <c r="AG29">
        <f t="shared" si="12"/>
        <v>16.708204264078219</v>
      </c>
      <c r="AH29">
        <f t="shared" si="12"/>
        <v>12.103230478336082</v>
      </c>
      <c r="AI29">
        <f t="shared" si="12"/>
        <v>10.195238669722924</v>
      </c>
    </row>
    <row r="30" spans="5:35" x14ac:dyDescent="0.35">
      <c r="E30" s="2">
        <v>75</v>
      </c>
      <c r="F30" s="7">
        <f t="shared" si="0"/>
        <v>75.5</v>
      </c>
      <c r="G30">
        <v>2.517999999999998E-2</v>
      </c>
      <c r="H30">
        <v>2.4340000000000028E-2</v>
      </c>
      <c r="I30">
        <v>2.0979999999999999E-2</v>
      </c>
      <c r="J30">
        <v>1.6560000000000019E-2</v>
      </c>
      <c r="K30">
        <v>2.0529999999999937E-2</v>
      </c>
      <c r="L30">
        <v>1.6400000000000081E-2</v>
      </c>
      <c r="M30">
        <v>1.476999999999995E-2</v>
      </c>
      <c r="N30">
        <v>1.326000000000005E-2</v>
      </c>
      <c r="P30" s="2">
        <v>75</v>
      </c>
      <c r="Q30">
        <f t="shared" si="8"/>
        <v>2.6021267580890157</v>
      </c>
      <c r="R30">
        <f t="shared" si="9"/>
        <v>2.4691358024691388</v>
      </c>
      <c r="S30">
        <f t="shared" si="1"/>
        <v>2.1146422343846067</v>
      </c>
      <c r="T30">
        <f t="shared" si="2"/>
        <v>1.6670525584626088</v>
      </c>
      <c r="U30">
        <f t="shared" si="3"/>
        <v>2.0928264880679261</v>
      </c>
      <c r="V30">
        <f t="shared" si="4"/>
        <v>1.6547771600391576</v>
      </c>
      <c r="W30">
        <f t="shared" si="5"/>
        <v>1.4854970430864494</v>
      </c>
      <c r="X30">
        <f t="shared" si="6"/>
        <v>1.3330920497044323</v>
      </c>
      <c r="Z30" s="7">
        <f t="shared" si="10"/>
        <v>75.5</v>
      </c>
      <c r="AA30" s="2">
        <v>75</v>
      </c>
      <c r="AB30">
        <f t="shared" si="12"/>
        <v>37.629563797575621</v>
      </c>
      <c r="AC30">
        <f t="shared" si="12"/>
        <v>27.855382087099425</v>
      </c>
      <c r="AD30">
        <f t="shared" si="12"/>
        <v>20.573916724622777</v>
      </c>
      <c r="AE30">
        <f t="shared" si="12"/>
        <v>15.86619285865287</v>
      </c>
      <c r="AF30">
        <f t="shared" si="12"/>
        <v>26.625686820188179</v>
      </c>
      <c r="AG30">
        <f t="shared" si="12"/>
        <v>18.362981424117375</v>
      </c>
      <c r="AH30">
        <f t="shared" si="12"/>
        <v>13.58872752142253</v>
      </c>
      <c r="AI30">
        <f t="shared" si="12"/>
        <v>11.528330719427355</v>
      </c>
    </row>
    <row r="31" spans="5:35" x14ac:dyDescent="0.35">
      <c r="E31" s="2">
        <v>76</v>
      </c>
      <c r="F31" s="7">
        <f t="shared" si="0"/>
        <v>76.5</v>
      </c>
      <c r="G31">
        <v>2.5760000000000005E-2</v>
      </c>
      <c r="H31">
        <v>2.6909999999999989E-2</v>
      </c>
      <c r="I31">
        <v>2.2320000000000007E-2</v>
      </c>
      <c r="J31">
        <v>1.8109999999999959E-2</v>
      </c>
      <c r="K31">
        <v>2.2720000000000073E-2</v>
      </c>
      <c r="L31">
        <v>1.8440000000000012E-2</v>
      </c>
      <c r="M31">
        <v>1.5120000000000022E-2</v>
      </c>
      <c r="N31">
        <v>1.593E-2</v>
      </c>
      <c r="P31" s="2">
        <v>76</v>
      </c>
      <c r="Q31">
        <f t="shared" si="8"/>
        <v>2.6620645467979789</v>
      </c>
      <c r="R31">
        <f t="shared" si="9"/>
        <v>2.72984570437323</v>
      </c>
      <c r="S31">
        <f t="shared" si="1"/>
        <v>2.2497051797647489</v>
      </c>
      <c r="T31">
        <f t="shared" si="2"/>
        <v>1.8230870672559025</v>
      </c>
      <c r="U31">
        <f t="shared" si="3"/>
        <v>2.3160749054507344</v>
      </c>
      <c r="V31">
        <f t="shared" si="4"/>
        <v>1.8606152945806058</v>
      </c>
      <c r="W31">
        <f t="shared" si="5"/>
        <v>1.5206983948183632</v>
      </c>
      <c r="X31">
        <f t="shared" si="6"/>
        <v>1.6015200868621062</v>
      </c>
      <c r="Z31" s="7">
        <f t="shared" si="10"/>
        <v>76.5</v>
      </c>
      <c r="AA31" s="2">
        <v>76</v>
      </c>
      <c r="AB31">
        <f t="shared" si="12"/>
        <v>40.291628344373599</v>
      </c>
      <c r="AC31">
        <f t="shared" si="12"/>
        <v>30.585227791472654</v>
      </c>
      <c r="AD31">
        <f t="shared" si="12"/>
        <v>22.823621904387526</v>
      </c>
      <c r="AE31">
        <f t="shared" si="12"/>
        <v>17.689279925908771</v>
      </c>
      <c r="AF31">
        <f t="shared" si="12"/>
        <v>28.941761725638912</v>
      </c>
      <c r="AG31">
        <f t="shared" si="12"/>
        <v>20.22359671869798</v>
      </c>
      <c r="AH31">
        <f t="shared" si="12"/>
        <v>15.109425916240895</v>
      </c>
      <c r="AI31">
        <f t="shared" si="12"/>
        <v>13.129850806289461</v>
      </c>
    </row>
    <row r="32" spans="5:35" x14ac:dyDescent="0.35">
      <c r="E32" s="2">
        <v>77</v>
      </c>
      <c r="F32" s="7">
        <f t="shared" si="0"/>
        <v>77.5</v>
      </c>
      <c r="G32">
        <v>2.7469999999999994E-2</v>
      </c>
      <c r="H32">
        <v>2.8329999999999966E-2</v>
      </c>
      <c r="I32">
        <v>2.471000000000001E-2</v>
      </c>
      <c r="J32">
        <v>2.1580000000000044E-2</v>
      </c>
      <c r="K32">
        <v>2.4299999999999988E-2</v>
      </c>
      <c r="L32">
        <v>1.9999999999999907E-2</v>
      </c>
      <c r="M32">
        <v>1.5639999999999987E-2</v>
      </c>
      <c r="N32">
        <v>1.7149999999999999E-2</v>
      </c>
      <c r="P32" s="2">
        <v>77</v>
      </c>
      <c r="Q32">
        <f t="shared" si="8"/>
        <v>2.8387776824743964</v>
      </c>
      <c r="R32">
        <f t="shared" si="9"/>
        <v>2.87389553344086</v>
      </c>
      <c r="S32">
        <f t="shared" si="1"/>
        <v>2.4906010301069426</v>
      </c>
      <c r="T32">
        <f t="shared" si="2"/>
        <v>2.1724030321028462</v>
      </c>
      <c r="U32">
        <f t="shared" si="3"/>
        <v>2.4771399736994999</v>
      </c>
      <c r="V32">
        <f t="shared" si="4"/>
        <v>2.0180209268770022</v>
      </c>
      <c r="W32">
        <f t="shared" si="5"/>
        <v>1.5729975459629064</v>
      </c>
      <c r="X32">
        <f t="shared" si="6"/>
        <v>1.7241725982225435</v>
      </c>
      <c r="Z32" s="7">
        <f t="shared" si="10"/>
        <v>77.5</v>
      </c>
      <c r="AA32" s="2">
        <v>77</v>
      </c>
      <c r="AB32">
        <f t="shared" si="12"/>
        <v>43.130406026847993</v>
      </c>
      <c r="AC32">
        <f t="shared" si="12"/>
        <v>33.459123324913513</v>
      </c>
      <c r="AD32">
        <f t="shared" si="12"/>
        <v>25.314222934494467</v>
      </c>
      <c r="AE32">
        <f t="shared" si="12"/>
        <v>19.861682958011617</v>
      </c>
      <c r="AF32">
        <f t="shared" si="12"/>
        <v>31.418901699338413</v>
      </c>
      <c r="AG32">
        <f t="shared" si="12"/>
        <v>22.241617645574983</v>
      </c>
      <c r="AH32">
        <f t="shared" si="12"/>
        <v>16.682423462203801</v>
      </c>
      <c r="AI32">
        <f t="shared" si="12"/>
        <v>14.854023404512004</v>
      </c>
    </row>
    <row r="33" spans="5:35" x14ac:dyDescent="0.35">
      <c r="E33" s="2">
        <v>78</v>
      </c>
      <c r="F33" s="7">
        <f t="shared" si="0"/>
        <v>78.5</v>
      </c>
      <c r="G33">
        <v>2.9190000000000049E-2</v>
      </c>
      <c r="H33">
        <v>3.0710000000000015E-2</v>
      </c>
      <c r="I33">
        <v>2.7170000000000027E-2</v>
      </c>
      <c r="J33">
        <v>2.4970000000000048E-2</v>
      </c>
      <c r="K33">
        <v>2.5069999999999926E-2</v>
      </c>
      <c r="L33">
        <v>2.0660000000000012E-2</v>
      </c>
      <c r="M33">
        <v>1.8199999999999994E-2</v>
      </c>
      <c r="N33">
        <v>1.7460000000000031E-2</v>
      </c>
      <c r="P33" s="2">
        <v>78</v>
      </c>
      <c r="Q33">
        <f t="shared" si="8"/>
        <v>3.0165242283009754</v>
      </c>
      <c r="R33">
        <f t="shared" si="9"/>
        <v>3.1153311624415445</v>
      </c>
      <c r="S33">
        <f t="shared" si="1"/>
        <v>2.7385524074466074</v>
      </c>
      <c r="T33">
        <f t="shared" si="2"/>
        <v>2.5136656029475466</v>
      </c>
      <c r="U33">
        <f t="shared" si="3"/>
        <v>2.5556337094916177</v>
      </c>
      <c r="V33">
        <f t="shared" si="4"/>
        <v>2.0846156174639541</v>
      </c>
      <c r="W33">
        <f t="shared" si="5"/>
        <v>1.8304702900591376</v>
      </c>
      <c r="X33">
        <f t="shared" si="6"/>
        <v>1.7553384002895434</v>
      </c>
      <c r="Z33" s="7">
        <f t="shared" si="10"/>
        <v>78.5</v>
      </c>
      <c r="AA33" s="2">
        <v>78</v>
      </c>
      <c r="AB33">
        <f t="shared" si="12"/>
        <v>46.146930255148966</v>
      </c>
      <c r="AC33">
        <f t="shared" si="12"/>
        <v>36.574454487355055</v>
      </c>
      <c r="AD33">
        <f t="shared" si="12"/>
        <v>28.052775341941075</v>
      </c>
      <c r="AE33">
        <f t="shared" si="12"/>
        <v>22.375348560959164</v>
      </c>
      <c r="AF33">
        <f t="shared" si="12"/>
        <v>33.974535408830029</v>
      </c>
      <c r="AG33">
        <f t="shared" si="12"/>
        <v>24.326233263038937</v>
      </c>
      <c r="AH33">
        <f t="shared" si="12"/>
        <v>18.51289375226294</v>
      </c>
      <c r="AI33">
        <f t="shared" si="12"/>
        <v>16.609361804801548</v>
      </c>
    </row>
    <row r="34" spans="5:35" x14ac:dyDescent="0.35">
      <c r="E34" s="2">
        <v>79</v>
      </c>
      <c r="F34" s="7">
        <f t="shared" si="0"/>
        <v>79.5</v>
      </c>
      <c r="G34">
        <v>3.0489999999999906E-2</v>
      </c>
      <c r="H34">
        <v>3.3399999999999985E-2</v>
      </c>
      <c r="I34">
        <v>2.8610000000000024E-2</v>
      </c>
      <c r="J34">
        <v>2.7569999999999983E-2</v>
      </c>
      <c r="K34">
        <v>2.6410000000000045E-2</v>
      </c>
      <c r="L34">
        <v>2.3620000000000085E-2</v>
      </c>
      <c r="M34">
        <v>1.9450000000000078E-2</v>
      </c>
      <c r="N34">
        <v>1.9490000000000007E-2</v>
      </c>
      <c r="P34" s="2">
        <v>79</v>
      </c>
      <c r="Q34">
        <f t="shared" si="8"/>
        <v>3.1508675478210448</v>
      </c>
      <c r="R34">
        <f t="shared" si="9"/>
        <v>3.3882142893372675</v>
      </c>
      <c r="S34">
        <f t="shared" si="1"/>
        <v>2.8836946771088487</v>
      </c>
      <c r="T34">
        <f t="shared" si="2"/>
        <v>2.7754009080201718</v>
      </c>
      <c r="U34">
        <f t="shared" si="3"/>
        <v>2.6922331977532483</v>
      </c>
      <c r="V34">
        <f t="shared" si="4"/>
        <v>2.383282714641759</v>
      </c>
      <c r="W34">
        <f t="shared" si="5"/>
        <v>1.9561894033873837</v>
      </c>
      <c r="X34">
        <f t="shared" si="6"/>
        <v>1.9594241364056788</v>
      </c>
      <c r="Z34" s="7">
        <f t="shared" si="10"/>
        <v>79.5</v>
      </c>
      <c r="AA34" s="2">
        <v>79</v>
      </c>
      <c r="AB34">
        <f t="shared" si="12"/>
        <v>49.29779780297001</v>
      </c>
      <c r="AC34">
        <f t="shared" si="12"/>
        <v>39.962668776692325</v>
      </c>
      <c r="AD34">
        <f t="shared" si="12"/>
        <v>30.936470019049924</v>
      </c>
      <c r="AE34">
        <f t="shared" si="12"/>
        <v>25.150749468979335</v>
      </c>
      <c r="AF34">
        <f t="shared" si="12"/>
        <v>36.666768606583275</v>
      </c>
      <c r="AG34">
        <f t="shared" si="12"/>
        <v>26.709515977680695</v>
      </c>
      <c r="AH34">
        <f t="shared" si="12"/>
        <v>20.469083155650324</v>
      </c>
      <c r="AI34">
        <f t="shared" si="12"/>
        <v>18.568785941207228</v>
      </c>
    </row>
    <row r="35" spans="5:35" x14ac:dyDescent="0.35">
      <c r="E35" s="2">
        <v>80</v>
      </c>
      <c r="F35" s="7">
        <f t="shared" si="0"/>
        <v>80.5</v>
      </c>
      <c r="G35">
        <v>3.1260000000000066E-2</v>
      </c>
      <c r="H35">
        <v>3.4009999999999985E-2</v>
      </c>
      <c r="I35">
        <v>3.0209999999999959E-2</v>
      </c>
      <c r="J35">
        <v>3.2009999999999983E-2</v>
      </c>
      <c r="K35">
        <v>2.8100000000000014E-2</v>
      </c>
      <c r="L35">
        <v>2.7219999999999911E-2</v>
      </c>
      <c r="M35">
        <v>2.1829999999999905E-2</v>
      </c>
      <c r="N35">
        <v>2.3679999999999923E-2</v>
      </c>
      <c r="P35" s="2">
        <v>80</v>
      </c>
      <c r="Q35">
        <f t="shared" si="8"/>
        <v>3.2304401293829574</v>
      </c>
      <c r="R35">
        <f t="shared" si="9"/>
        <v>3.4500948497113915</v>
      </c>
      <c r="S35">
        <f t="shared" si="1"/>
        <v>3.0449638656224445</v>
      </c>
      <c r="T35">
        <f t="shared" si="2"/>
        <v>3.2223642751442041</v>
      </c>
      <c r="U35">
        <f t="shared" si="3"/>
        <v>2.8645116568294657</v>
      </c>
      <c r="V35">
        <f t="shared" si="4"/>
        <v>2.7465264814796035</v>
      </c>
      <c r="W35">
        <f t="shared" si="5"/>
        <v>2.1955585951643304</v>
      </c>
      <c r="X35">
        <f t="shared" si="6"/>
        <v>2.380665138537009</v>
      </c>
      <c r="Z35" s="7">
        <f t="shared" si="10"/>
        <v>80.5</v>
      </c>
      <c r="AA35" s="2">
        <v>80</v>
      </c>
      <c r="AB35">
        <f t="shared" si="12"/>
        <v>52.528237932352965</v>
      </c>
      <c r="AC35">
        <f t="shared" si="12"/>
        <v>43.412763626403716</v>
      </c>
      <c r="AD35">
        <f t="shared" si="12"/>
        <v>33.98143388467237</v>
      </c>
      <c r="AE35">
        <f t="shared" si="12"/>
        <v>28.37311374412354</v>
      </c>
      <c r="AF35">
        <f t="shared" si="12"/>
        <v>39.531280263412739</v>
      </c>
      <c r="AG35">
        <f t="shared" si="12"/>
        <v>29.456042459160297</v>
      </c>
      <c r="AH35">
        <f t="shared" si="12"/>
        <v>22.664641750814653</v>
      </c>
      <c r="AI35">
        <f t="shared" si="12"/>
        <v>20.949451079744236</v>
      </c>
    </row>
    <row r="36" spans="5:35" x14ac:dyDescent="0.35">
      <c r="E36" s="2">
        <v>81</v>
      </c>
      <c r="F36" s="7">
        <f t="shared" si="0"/>
        <v>81.5</v>
      </c>
      <c r="G36">
        <v>3.1940000000000079E-2</v>
      </c>
      <c r="H36">
        <v>3.5920000000000063E-2</v>
      </c>
      <c r="I36">
        <v>3.176000000000001E-2</v>
      </c>
      <c r="J36">
        <v>3.2409999999999939E-2</v>
      </c>
      <c r="K36">
        <v>2.9930000000000012E-2</v>
      </c>
      <c r="L36">
        <v>2.8650000000000064E-2</v>
      </c>
      <c r="M36">
        <v>2.5110000000000077E-2</v>
      </c>
      <c r="N36">
        <v>2.526000000000006E-2</v>
      </c>
      <c r="P36" s="2">
        <v>81</v>
      </c>
      <c r="Q36">
        <f t="shared" si="8"/>
        <v>3.3007120195934645</v>
      </c>
      <c r="R36">
        <f t="shared" si="9"/>
        <v>3.6438520141615247</v>
      </c>
      <c r="S36">
        <f t="shared" si="1"/>
        <v>3.2011933919950013</v>
      </c>
      <c r="T36">
        <f t="shared" si="2"/>
        <v>3.2626312451553736</v>
      </c>
      <c r="U36">
        <f t="shared" si="3"/>
        <v>3.0510617042315267</v>
      </c>
      <c r="V36">
        <f t="shared" si="4"/>
        <v>2.8908149777513255</v>
      </c>
      <c r="W36">
        <f t="shared" si="5"/>
        <v>2.5254455485376428</v>
      </c>
      <c r="X36">
        <f t="shared" si="6"/>
        <v>2.5395101942333271</v>
      </c>
      <c r="Z36" s="7">
        <f t="shared" si="10"/>
        <v>81.5</v>
      </c>
      <c r="AA36" s="2">
        <v>81</v>
      </c>
      <c r="AB36">
        <f t="shared" si="12"/>
        <v>55.828949951946427</v>
      </c>
      <c r="AC36">
        <f t="shared" si="12"/>
        <v>47.056615640565241</v>
      </c>
      <c r="AD36">
        <f t="shared" si="12"/>
        <v>37.182627276667368</v>
      </c>
      <c r="AE36">
        <f t="shared" si="12"/>
        <v>31.635744989278912</v>
      </c>
      <c r="AF36">
        <f t="shared" si="12"/>
        <v>42.582341967644268</v>
      </c>
      <c r="AG36">
        <f t="shared" si="12"/>
        <v>32.34685743691162</v>
      </c>
      <c r="AH36">
        <f t="shared" si="12"/>
        <v>25.190087299352296</v>
      </c>
      <c r="AI36">
        <f t="shared" si="12"/>
        <v>23.488961273977562</v>
      </c>
    </row>
    <row r="37" spans="5:35" x14ac:dyDescent="0.35">
      <c r="E37" s="2">
        <v>82</v>
      </c>
      <c r="F37" s="7">
        <f t="shared" ref="F37:F59" si="13">E37+0.5</f>
        <v>82.5</v>
      </c>
      <c r="G37">
        <v>3.4049999999999914E-2</v>
      </c>
      <c r="H37">
        <v>3.8229999999999986E-2</v>
      </c>
      <c r="I37">
        <v>3.4349999999999992E-2</v>
      </c>
      <c r="J37">
        <v>3.7110000000000087E-2</v>
      </c>
      <c r="K37">
        <v>3.1590000000000007E-2</v>
      </c>
      <c r="L37">
        <v>3.0379999999999963E-2</v>
      </c>
      <c r="M37">
        <v>2.7560000000000029E-2</v>
      </c>
      <c r="N37">
        <v>2.405999999999997E-2</v>
      </c>
      <c r="P37" s="2">
        <v>82</v>
      </c>
      <c r="Q37">
        <f t="shared" si="8"/>
        <v>3.5187615612760457</v>
      </c>
      <c r="R37">
        <f t="shared" si="9"/>
        <v>3.878186595250412</v>
      </c>
      <c r="S37">
        <f t="shared" si="1"/>
        <v>3.4622478909013927</v>
      </c>
      <c r="T37">
        <f t="shared" si="2"/>
        <v>3.735768142786684</v>
      </c>
      <c r="U37">
        <f t="shared" si="3"/>
        <v>3.2202819658093524</v>
      </c>
      <c r="V37">
        <f t="shared" si="4"/>
        <v>3.0653737879261769</v>
      </c>
      <c r="W37">
        <f t="shared" si="5"/>
        <v>2.7718550106609836</v>
      </c>
      <c r="X37">
        <f t="shared" si="6"/>
        <v>2.4188683797804287</v>
      </c>
      <c r="Z37" s="7">
        <f t="shared" si="10"/>
        <v>82.5</v>
      </c>
      <c r="AA37" s="2">
        <v>82</v>
      </c>
      <c r="AB37">
        <f t="shared" si="12"/>
        <v>59.347711513222471</v>
      </c>
      <c r="AC37">
        <f t="shared" si="12"/>
        <v>50.934802235815653</v>
      </c>
      <c r="AD37">
        <f t="shared" si="12"/>
        <v>40.644875167568763</v>
      </c>
      <c r="AE37">
        <f t="shared" si="12"/>
        <v>35.371513132065594</v>
      </c>
      <c r="AF37">
        <f t="shared" si="12"/>
        <v>45.802623933453617</v>
      </c>
      <c r="AG37">
        <f t="shared" si="12"/>
        <v>35.412231224837797</v>
      </c>
      <c r="AH37">
        <f t="shared" si="12"/>
        <v>27.961942310013278</v>
      </c>
      <c r="AI37">
        <f t="shared" si="12"/>
        <v>25.90782965375799</v>
      </c>
    </row>
    <row r="38" spans="5:35" x14ac:dyDescent="0.35">
      <c r="E38" s="2">
        <v>83</v>
      </c>
      <c r="F38" s="7">
        <f t="shared" si="13"/>
        <v>83.5</v>
      </c>
      <c r="G38">
        <v>3.4229999999999983E-2</v>
      </c>
      <c r="H38">
        <v>3.9200000000000013E-2</v>
      </c>
      <c r="I38">
        <v>3.8279999999999981E-2</v>
      </c>
      <c r="J38">
        <v>4.2279999999999984E-2</v>
      </c>
      <c r="K38">
        <v>3.2170000000000032E-2</v>
      </c>
      <c r="L38">
        <v>3.3159999999999967E-2</v>
      </c>
      <c r="M38">
        <v>3.1599999999999961E-2</v>
      </c>
      <c r="N38">
        <v>2.9630000000000045E-2</v>
      </c>
      <c r="P38" s="2">
        <v>83</v>
      </c>
      <c r="Q38">
        <f t="shared" si="8"/>
        <v>3.5373629439788337</v>
      </c>
      <c r="R38">
        <f t="shared" si="9"/>
        <v>3.9765868305994312</v>
      </c>
      <c r="S38">
        <f t="shared" si="1"/>
        <v>3.8583653351879268</v>
      </c>
      <c r="T38">
        <f t="shared" si="2"/>
        <v>4.2562187301810983</v>
      </c>
      <c r="U38">
        <f t="shared" si="3"/>
        <v>3.2794071174449808</v>
      </c>
      <c r="V38">
        <f t="shared" si="4"/>
        <v>3.3458786967620817</v>
      </c>
      <c r="W38">
        <f t="shared" si="5"/>
        <v>3.1781791849378402</v>
      </c>
      <c r="X38">
        <f t="shared" si="6"/>
        <v>2.9788474685325976</v>
      </c>
      <c r="Z38" s="7">
        <f t="shared" si="10"/>
        <v>83.5</v>
      </c>
      <c r="AA38" s="2">
        <v>83</v>
      </c>
      <c r="AB38">
        <f t="shared" ref="AB38:AI53" si="14">AB37+Q38</f>
        <v>62.885074457201306</v>
      </c>
      <c r="AC38">
        <f t="shared" si="14"/>
        <v>54.911389066415083</v>
      </c>
      <c r="AD38">
        <f t="shared" si="14"/>
        <v>44.50324050275669</v>
      </c>
      <c r="AE38">
        <f t="shared" si="14"/>
        <v>39.627731862246691</v>
      </c>
      <c r="AF38">
        <f t="shared" si="14"/>
        <v>49.0820310508986</v>
      </c>
      <c r="AG38">
        <f t="shared" si="14"/>
        <v>38.758109921599882</v>
      </c>
      <c r="AH38">
        <f t="shared" si="14"/>
        <v>31.140121494951117</v>
      </c>
      <c r="AI38">
        <f t="shared" si="14"/>
        <v>28.886677122290585</v>
      </c>
    </row>
    <row r="39" spans="5:35" x14ac:dyDescent="0.35">
      <c r="E39" s="2">
        <v>84</v>
      </c>
      <c r="F39" s="7">
        <f t="shared" si="13"/>
        <v>84.5</v>
      </c>
      <c r="G39">
        <v>3.3860000000000001E-2</v>
      </c>
      <c r="H39">
        <v>3.9910000000000001E-2</v>
      </c>
      <c r="I39">
        <v>4.0900000000000047E-2</v>
      </c>
      <c r="J39">
        <v>3.8560000000000039E-2</v>
      </c>
      <c r="K39">
        <v>3.3819999999999961E-2</v>
      </c>
      <c r="L39">
        <v>3.6060000000000092E-2</v>
      </c>
      <c r="M39">
        <v>3.6379999999999968E-2</v>
      </c>
      <c r="N39">
        <v>3.5189999999999944E-2</v>
      </c>
      <c r="P39" s="2">
        <v>84</v>
      </c>
      <c r="Q39">
        <f t="shared" si="8"/>
        <v>3.4991267684231193</v>
      </c>
      <c r="R39">
        <f t="shared" si="9"/>
        <v>4.048611745133246</v>
      </c>
      <c r="S39">
        <f t="shared" si="1"/>
        <v>4.1224436313789576</v>
      </c>
      <c r="T39">
        <f t="shared" si="2"/>
        <v>3.8817359090771855</v>
      </c>
      <c r="U39">
        <f t="shared" si="3"/>
        <v>3.4476079798566679</v>
      </c>
      <c r="V39">
        <f t="shared" si="4"/>
        <v>3.6384917311592608</v>
      </c>
      <c r="W39">
        <f t="shared" si="5"/>
        <v>3.6589290743050213</v>
      </c>
      <c r="X39">
        <f t="shared" si="6"/>
        <v>3.5378212088309748</v>
      </c>
      <c r="Z39" s="7">
        <f t="shared" si="10"/>
        <v>84.5</v>
      </c>
      <c r="AA39" s="2">
        <v>84</v>
      </c>
      <c r="AB39">
        <f t="shared" si="14"/>
        <v>66.384201225624423</v>
      </c>
      <c r="AC39">
        <f t="shared" si="14"/>
        <v>58.960000811548326</v>
      </c>
      <c r="AD39">
        <f t="shared" si="14"/>
        <v>48.625684134135646</v>
      </c>
      <c r="AE39">
        <f t="shared" si="14"/>
        <v>43.509467771323877</v>
      </c>
      <c r="AF39">
        <f t="shared" si="14"/>
        <v>52.52963903075527</v>
      </c>
      <c r="AG39">
        <f t="shared" si="14"/>
        <v>42.396601652759145</v>
      </c>
      <c r="AH39">
        <f t="shared" si="14"/>
        <v>34.799050569256138</v>
      </c>
      <c r="AI39">
        <f t="shared" si="14"/>
        <v>32.424498331121562</v>
      </c>
    </row>
    <row r="40" spans="5:35" x14ac:dyDescent="0.35">
      <c r="E40" s="2">
        <v>85</v>
      </c>
      <c r="F40" s="7">
        <f t="shared" si="13"/>
        <v>85.5</v>
      </c>
      <c r="G40">
        <v>3.4129999999999994E-2</v>
      </c>
      <c r="H40">
        <v>4.0300000000000002E-2</v>
      </c>
      <c r="I40">
        <v>4.381999999999997E-2</v>
      </c>
      <c r="J40">
        <v>4.3859999999999899E-2</v>
      </c>
      <c r="K40">
        <v>3.6429999999999962E-2</v>
      </c>
      <c r="L40">
        <v>3.9619999999999989E-2</v>
      </c>
      <c r="M40">
        <v>3.9179999999999993E-2</v>
      </c>
      <c r="N40">
        <v>3.6100000000000021E-2</v>
      </c>
      <c r="P40" s="2">
        <v>85</v>
      </c>
      <c r="Q40">
        <f t="shared" si="8"/>
        <v>3.5270288424772902</v>
      </c>
      <c r="R40">
        <f t="shared" si="9"/>
        <v>4.0881747263560468</v>
      </c>
      <c r="S40">
        <f t="shared" si="1"/>
        <v>4.416759900416273</v>
      </c>
      <c r="T40">
        <f t="shared" si="2"/>
        <v>4.4152732617252282</v>
      </c>
      <c r="U40">
        <f t="shared" si="3"/>
        <v>3.7136711622169849</v>
      </c>
      <c r="V40">
        <f t="shared" si="4"/>
        <v>3.9976994561433585</v>
      </c>
      <c r="W40">
        <f t="shared" si="5"/>
        <v>3.9405398881602758</v>
      </c>
      <c r="X40">
        <f t="shared" si="6"/>
        <v>3.6293079181244234</v>
      </c>
      <c r="Z40" s="7">
        <f t="shared" si="10"/>
        <v>85.5</v>
      </c>
      <c r="AA40" s="2">
        <v>85</v>
      </c>
      <c r="AB40">
        <f t="shared" si="14"/>
        <v>69.911230068101716</v>
      </c>
      <c r="AC40">
        <f t="shared" si="14"/>
        <v>63.04817553790437</v>
      </c>
      <c r="AD40">
        <f t="shared" si="14"/>
        <v>53.04244403455192</v>
      </c>
      <c r="AE40">
        <f t="shared" si="14"/>
        <v>47.924741033049102</v>
      </c>
      <c r="AF40">
        <f t="shared" si="14"/>
        <v>56.243310192972253</v>
      </c>
      <c r="AG40">
        <f t="shared" si="14"/>
        <v>46.394301108902503</v>
      </c>
      <c r="AH40">
        <f t="shared" si="14"/>
        <v>38.739590457416412</v>
      </c>
      <c r="AI40">
        <f t="shared" si="14"/>
        <v>36.053806249245987</v>
      </c>
    </row>
    <row r="41" spans="5:35" x14ac:dyDescent="0.35">
      <c r="E41" s="2">
        <v>86</v>
      </c>
      <c r="F41" s="7">
        <f t="shared" si="13"/>
        <v>86.5</v>
      </c>
      <c r="G41">
        <v>3.4830000000000139E-2</v>
      </c>
      <c r="H41">
        <v>4.115000000000002E-2</v>
      </c>
      <c r="I41">
        <v>4.6440000000000037E-2</v>
      </c>
      <c r="J41">
        <v>4.940000000000011E-2</v>
      </c>
      <c r="K41">
        <v>3.7349999999999994E-2</v>
      </c>
      <c r="L41">
        <v>4.3170000000000042E-2</v>
      </c>
      <c r="M41">
        <v>4.2449999999999988E-2</v>
      </c>
      <c r="N41">
        <v>4.0059999999999985E-2</v>
      </c>
      <c r="P41" s="2">
        <v>86</v>
      </c>
      <c r="Q41">
        <f t="shared" si="8"/>
        <v>3.5993675529881197</v>
      </c>
      <c r="R41">
        <f t="shared" si="9"/>
        <v>4.1744017367134338</v>
      </c>
      <c r="S41">
        <f t="shared" si="1"/>
        <v>4.6808381966073025</v>
      </c>
      <c r="T41">
        <f t="shared" si="2"/>
        <v>4.9729707963800101</v>
      </c>
      <c r="U41">
        <f t="shared" si="3"/>
        <v>3.8074558855010845</v>
      </c>
      <c r="V41">
        <f t="shared" si="4"/>
        <v>4.355898170664033</v>
      </c>
      <c r="W41">
        <f t="shared" si="5"/>
        <v>4.2694210886269452</v>
      </c>
      <c r="X41">
        <f t="shared" si="6"/>
        <v>4.027425905818955</v>
      </c>
      <c r="Z41" s="7">
        <f t="shared" si="10"/>
        <v>86.5</v>
      </c>
      <c r="AA41" s="2">
        <v>86</v>
      </c>
      <c r="AB41">
        <f t="shared" si="14"/>
        <v>73.510597621089829</v>
      </c>
      <c r="AC41">
        <f t="shared" si="14"/>
        <v>67.222577274617805</v>
      </c>
      <c r="AD41">
        <f t="shared" si="14"/>
        <v>57.723282231159224</v>
      </c>
      <c r="AE41">
        <f t="shared" si="14"/>
        <v>52.897711829429113</v>
      </c>
      <c r="AF41">
        <f t="shared" si="14"/>
        <v>60.050766078473337</v>
      </c>
      <c r="AG41">
        <f t="shared" si="14"/>
        <v>50.750199279566537</v>
      </c>
      <c r="AH41">
        <f t="shared" si="14"/>
        <v>43.009011546043354</v>
      </c>
      <c r="AI41">
        <f t="shared" si="14"/>
        <v>40.081232155064939</v>
      </c>
    </row>
    <row r="42" spans="5:35" x14ac:dyDescent="0.35">
      <c r="E42" s="2">
        <v>87</v>
      </c>
      <c r="F42" s="7">
        <f t="shared" si="13"/>
        <v>87.5</v>
      </c>
      <c r="G42">
        <v>3.5509999999999931E-2</v>
      </c>
      <c r="H42">
        <v>4.0950000000000042E-2</v>
      </c>
      <c r="I42">
        <v>4.5649999999999968E-2</v>
      </c>
      <c r="J42">
        <v>4.7659999999999925E-2</v>
      </c>
      <c r="K42">
        <v>3.897000000000006E-2</v>
      </c>
      <c r="L42">
        <v>4.48599999999999E-2</v>
      </c>
      <c r="M42">
        <v>4.5280000000000098E-2</v>
      </c>
      <c r="N42">
        <v>5.0340000000000051E-2</v>
      </c>
      <c r="P42" s="2">
        <v>87</v>
      </c>
      <c r="Q42">
        <f t="shared" si="8"/>
        <v>3.6696394431986037</v>
      </c>
      <c r="R42">
        <f t="shared" si="9"/>
        <v>4.1541130283940513</v>
      </c>
      <c r="S42">
        <f t="shared" si="1"/>
        <v>4.601211534778705</v>
      </c>
      <c r="T42">
        <f t="shared" si="2"/>
        <v>4.7978094768313841</v>
      </c>
      <c r="U42">
        <f t="shared" si="3"/>
        <v>3.9725985504143915</v>
      </c>
      <c r="V42">
        <f t="shared" si="4"/>
        <v>4.5264209389851269</v>
      </c>
      <c r="W42">
        <f t="shared" si="5"/>
        <v>4.5540491612020855</v>
      </c>
      <c r="X42">
        <f t="shared" si="6"/>
        <v>5.0609241162987137</v>
      </c>
      <c r="Z42" s="7">
        <f t="shared" si="10"/>
        <v>87.5</v>
      </c>
      <c r="AA42" s="2">
        <v>87</v>
      </c>
      <c r="AB42">
        <f t="shared" si="14"/>
        <v>77.180237064288434</v>
      </c>
      <c r="AC42">
        <f t="shared" si="14"/>
        <v>71.376690303011856</v>
      </c>
      <c r="AD42">
        <f t="shared" si="14"/>
        <v>62.32449376593793</v>
      </c>
      <c r="AE42">
        <f t="shared" si="14"/>
        <v>57.695521306260495</v>
      </c>
      <c r="AF42">
        <f t="shared" si="14"/>
        <v>64.023364628887734</v>
      </c>
      <c r="AG42">
        <f t="shared" si="14"/>
        <v>55.276620218551663</v>
      </c>
      <c r="AH42">
        <f t="shared" si="14"/>
        <v>47.563060707245441</v>
      </c>
      <c r="AI42">
        <f t="shared" si="14"/>
        <v>45.142156271363653</v>
      </c>
    </row>
    <row r="43" spans="5:35" x14ac:dyDescent="0.35">
      <c r="E43" s="2">
        <v>88</v>
      </c>
      <c r="F43" s="7">
        <f t="shared" si="13"/>
        <v>88.5</v>
      </c>
      <c r="G43">
        <v>3.4359999999999946E-2</v>
      </c>
      <c r="H43">
        <v>4.1039999999999965E-2</v>
      </c>
      <c r="I43">
        <v>4.8399999999999999E-2</v>
      </c>
      <c r="J43">
        <v>4.720000000000002E-2</v>
      </c>
      <c r="K43">
        <v>4.1219999999999923E-2</v>
      </c>
      <c r="L43">
        <v>4.6229999999999993E-2</v>
      </c>
      <c r="M43">
        <v>5.145999999999995E-2</v>
      </c>
      <c r="N43">
        <v>4.7970000000000068E-2</v>
      </c>
      <c r="P43" s="2">
        <v>88</v>
      </c>
      <c r="Q43">
        <f t="shared" si="8"/>
        <v>3.5507972759308384</v>
      </c>
      <c r="R43">
        <f t="shared" si="9"/>
        <v>4.1632429471377668</v>
      </c>
      <c r="S43">
        <f t="shared" si="1"/>
        <v>4.8783929525364611</v>
      </c>
      <c r="T43">
        <f t="shared" si="2"/>
        <v>4.7515024613185437</v>
      </c>
      <c r="U43">
        <f t="shared" si="3"/>
        <v>4.2019633627939612</v>
      </c>
      <c r="V43">
        <f t="shared" si="4"/>
        <v>4.6646553724762114</v>
      </c>
      <c r="W43">
        <f t="shared" si="5"/>
        <v>5.1756044574968776</v>
      </c>
      <c r="X43">
        <f t="shared" si="6"/>
        <v>4.8226565327542588</v>
      </c>
      <c r="Y43">
        <f>Z43+(AB44-50)/((AB44-50)-(AB43-50))</f>
        <v>98.712360594795513</v>
      </c>
      <c r="Z43" s="7">
        <f t="shared" si="10"/>
        <v>88.5</v>
      </c>
      <c r="AA43" s="2">
        <v>88</v>
      </c>
      <c r="AB43">
        <f t="shared" si="14"/>
        <v>80.731034340219267</v>
      </c>
      <c r="AC43">
        <f t="shared" si="14"/>
        <v>75.539933250149616</v>
      </c>
      <c r="AD43">
        <f t="shared" si="14"/>
        <v>67.202886718474389</v>
      </c>
      <c r="AE43">
        <f t="shared" si="14"/>
        <v>62.44702376757904</v>
      </c>
      <c r="AF43">
        <f t="shared" si="14"/>
        <v>68.225327991681695</v>
      </c>
      <c r="AG43">
        <f t="shared" si="14"/>
        <v>59.941275591027875</v>
      </c>
      <c r="AH43">
        <f t="shared" si="14"/>
        <v>52.738665164742315</v>
      </c>
      <c r="AI43">
        <f t="shared" si="14"/>
        <v>49.964812804117912</v>
      </c>
    </row>
    <row r="44" spans="5:35" x14ac:dyDescent="0.35">
      <c r="E44" s="2">
        <v>89</v>
      </c>
      <c r="F44" s="7">
        <f t="shared" si="13"/>
        <v>89.5</v>
      </c>
      <c r="G44">
        <v>3.2280000000000086E-2</v>
      </c>
      <c r="H44">
        <v>3.9799999999999947E-2</v>
      </c>
      <c r="I44">
        <v>5.0699999999999967E-2</v>
      </c>
      <c r="J44">
        <v>4.5849999999999946E-2</v>
      </c>
      <c r="K44">
        <v>4.2020000000000057E-2</v>
      </c>
      <c r="L44">
        <v>4.8090000000000077E-2</v>
      </c>
      <c r="M44">
        <v>5.4329999999999989E-2</v>
      </c>
      <c r="N44">
        <v>4.4009999999999883E-2</v>
      </c>
      <c r="P44" s="2">
        <v>89</v>
      </c>
      <c r="Q44">
        <f t="shared" si="8"/>
        <v>3.335847964698718</v>
      </c>
      <c r="R44">
        <f t="shared" si="9"/>
        <v>4.0374529555575789</v>
      </c>
      <c r="S44">
        <f t="shared" si="1"/>
        <v>5.1102174110247613</v>
      </c>
      <c r="T44">
        <f t="shared" si="2"/>
        <v>4.6156014375308239</v>
      </c>
      <c r="U44">
        <f t="shared" si="3"/>
        <v>4.2835152960844924</v>
      </c>
      <c r="V44">
        <f t="shared" si="4"/>
        <v>4.8523313186757822</v>
      </c>
      <c r="W44">
        <f t="shared" si="5"/>
        <v>5.4642555416985141</v>
      </c>
      <c r="X44">
        <f t="shared" si="6"/>
        <v>4.424538545059705</v>
      </c>
      <c r="Z44" s="7">
        <f t="shared" si="10"/>
        <v>89.5</v>
      </c>
      <c r="AA44" s="2">
        <v>89</v>
      </c>
      <c r="AB44">
        <f t="shared" si="14"/>
        <v>84.066882304917982</v>
      </c>
      <c r="AC44">
        <f t="shared" si="14"/>
        <v>79.577386205707199</v>
      </c>
      <c r="AD44">
        <f t="shared" si="14"/>
        <v>72.313104129499152</v>
      </c>
      <c r="AE44">
        <f t="shared" si="14"/>
        <v>67.062625205109867</v>
      </c>
      <c r="AF44">
        <f t="shared" si="14"/>
        <v>72.508843287766183</v>
      </c>
      <c r="AG44">
        <f t="shared" si="14"/>
        <v>64.793606909703655</v>
      </c>
      <c r="AH44">
        <f t="shared" si="14"/>
        <v>58.202920706440828</v>
      </c>
      <c r="AI44">
        <f t="shared" si="14"/>
        <v>54.389351349177616</v>
      </c>
    </row>
    <row r="45" spans="5:35" x14ac:dyDescent="0.35">
      <c r="E45" s="2">
        <v>90</v>
      </c>
      <c r="F45" s="7">
        <f t="shared" si="13"/>
        <v>90.5</v>
      </c>
      <c r="G45">
        <v>3.0079999999999996E-2</v>
      </c>
      <c r="H45">
        <v>3.6680000000000046E-2</v>
      </c>
      <c r="I45">
        <v>4.5250000000000123E-2</v>
      </c>
      <c r="J45">
        <v>4.5330000000000092E-2</v>
      </c>
      <c r="K45">
        <v>4.0579999999999949E-2</v>
      </c>
      <c r="L45">
        <v>4.7960000000000003E-2</v>
      </c>
      <c r="M45">
        <v>5.156000000000005E-2</v>
      </c>
      <c r="N45">
        <v>4.5320000000000027E-2</v>
      </c>
      <c r="P45" s="2">
        <v>90</v>
      </c>
      <c r="Q45">
        <f t="shared" si="8"/>
        <v>3.1084977316647198</v>
      </c>
      <c r="R45">
        <f t="shared" si="9"/>
        <v>3.7209491057751856</v>
      </c>
      <c r="S45">
        <f t="shared" si="1"/>
        <v>4.5608942376503201</v>
      </c>
      <c r="T45">
        <f t="shared" si="2"/>
        <v>4.563254376516312</v>
      </c>
      <c r="U45">
        <f t="shared" si="3"/>
        <v>4.1367218161615487</v>
      </c>
      <c r="V45">
        <f t="shared" si="4"/>
        <v>4.8392141826510739</v>
      </c>
      <c r="W45">
        <f t="shared" si="5"/>
        <v>5.1856619865631464</v>
      </c>
      <c r="X45">
        <f t="shared" si="6"/>
        <v>4.5562391925041243</v>
      </c>
      <c r="Z45" s="7">
        <f t="shared" si="10"/>
        <v>90.5</v>
      </c>
      <c r="AA45" s="2">
        <v>90</v>
      </c>
      <c r="AB45">
        <f t="shared" si="14"/>
        <v>87.175380036582709</v>
      </c>
      <c r="AC45">
        <f t="shared" si="14"/>
        <v>83.29833531148239</v>
      </c>
      <c r="AD45">
        <f t="shared" si="14"/>
        <v>76.873998367149468</v>
      </c>
      <c r="AE45">
        <f t="shared" si="14"/>
        <v>71.62587958162618</v>
      </c>
      <c r="AF45">
        <f t="shared" si="14"/>
        <v>76.645565103927737</v>
      </c>
      <c r="AG45">
        <f t="shared" si="14"/>
        <v>69.632821092354732</v>
      </c>
      <c r="AH45">
        <f t="shared" si="14"/>
        <v>63.388582693003976</v>
      </c>
      <c r="AI45">
        <f t="shared" si="14"/>
        <v>58.945590541681739</v>
      </c>
    </row>
    <row r="46" spans="5:35" x14ac:dyDescent="0.35">
      <c r="E46" s="2">
        <v>91</v>
      </c>
      <c r="F46" s="7">
        <f t="shared" si="13"/>
        <v>91.5</v>
      </c>
      <c r="G46">
        <v>2.7240000000000042E-2</v>
      </c>
      <c r="H46">
        <v>3.2279999999999975E-2</v>
      </c>
      <c r="I46">
        <v>4.3459999999999943E-2</v>
      </c>
      <c r="J46">
        <v>5.0159999999999982E-2</v>
      </c>
      <c r="K46">
        <v>3.7930000000000019E-2</v>
      </c>
      <c r="L46">
        <v>4.6879999999999922E-2</v>
      </c>
      <c r="M46">
        <v>5.2440000000000042E-2</v>
      </c>
      <c r="N46">
        <v>4.934000000000005E-2</v>
      </c>
      <c r="P46" s="2">
        <v>91</v>
      </c>
      <c r="Q46">
        <f t="shared" si="8"/>
        <v>2.8150092490208483</v>
      </c>
      <c r="R46">
        <f t="shared" si="9"/>
        <v>3.2745975227487114</v>
      </c>
      <c r="S46">
        <f t="shared" si="1"/>
        <v>4.3804743330007101</v>
      </c>
      <c r="T46">
        <f t="shared" si="2"/>
        <v>5.0494780394012277</v>
      </c>
      <c r="U46">
        <f t="shared" si="3"/>
        <v>3.8665810371367133</v>
      </c>
      <c r="V46">
        <f t="shared" si="4"/>
        <v>4.7302410525997063</v>
      </c>
      <c r="W46">
        <f t="shared" si="5"/>
        <v>5.2741682423462244</v>
      </c>
      <c r="X46">
        <f t="shared" si="6"/>
        <v>4.9603892709213051</v>
      </c>
      <c r="Z46" s="7">
        <f t="shared" si="10"/>
        <v>91.5</v>
      </c>
      <c r="AA46" s="2">
        <v>91</v>
      </c>
      <c r="AB46">
        <f t="shared" si="14"/>
        <v>89.990389285603555</v>
      </c>
      <c r="AC46">
        <f t="shared" si="14"/>
        <v>86.572932834231096</v>
      </c>
      <c r="AD46">
        <f t="shared" si="14"/>
        <v>81.254472700150174</v>
      </c>
      <c r="AE46">
        <f t="shared" si="14"/>
        <v>76.675357621027402</v>
      </c>
      <c r="AF46">
        <f t="shared" si="14"/>
        <v>80.512146141064449</v>
      </c>
      <c r="AG46">
        <f t="shared" si="14"/>
        <v>74.363062144954441</v>
      </c>
      <c r="AH46">
        <f t="shared" si="14"/>
        <v>68.662750935350203</v>
      </c>
      <c r="AI46">
        <f t="shared" si="14"/>
        <v>63.905979812603043</v>
      </c>
    </row>
    <row r="47" spans="5:35" x14ac:dyDescent="0.35">
      <c r="E47" s="2">
        <v>92</v>
      </c>
      <c r="F47" s="7">
        <f t="shared" si="13"/>
        <v>92.5</v>
      </c>
      <c r="G47">
        <v>2.3279999999999967E-2</v>
      </c>
      <c r="H47">
        <v>2.7859999999999996E-2</v>
      </c>
      <c r="I47">
        <v>3.9100000000000024E-2</v>
      </c>
      <c r="J47">
        <v>4.8980000000000024E-2</v>
      </c>
      <c r="K47">
        <v>3.5200000000000009E-2</v>
      </c>
      <c r="L47">
        <v>4.3360000000000065E-2</v>
      </c>
      <c r="M47">
        <v>5.2239999999999953E-2</v>
      </c>
      <c r="N47">
        <v>5.3130000000000011E-2</v>
      </c>
      <c r="P47" s="2">
        <v>92</v>
      </c>
      <c r="Q47">
        <f t="shared" si="8"/>
        <v>2.4057788295596603</v>
      </c>
      <c r="R47">
        <f t="shared" si="9"/>
        <v>2.8262170688903088</v>
      </c>
      <c r="S47">
        <f t="shared" si="1"/>
        <v>3.9410157943011521</v>
      </c>
      <c r="T47">
        <f t="shared" si="2"/>
        <v>4.9306904778682688</v>
      </c>
      <c r="U47">
        <f t="shared" si="3"/>
        <v>3.5882850647828173</v>
      </c>
      <c r="V47">
        <f t="shared" si="4"/>
        <v>4.3750693694693679</v>
      </c>
      <c r="W47">
        <f t="shared" si="5"/>
        <v>5.2540531842136966</v>
      </c>
      <c r="X47">
        <f t="shared" si="6"/>
        <v>5.3414163349016768</v>
      </c>
      <c r="Z47" s="7">
        <f t="shared" si="10"/>
        <v>92.5</v>
      </c>
      <c r="AA47" s="2">
        <v>92</v>
      </c>
      <c r="AB47">
        <f t="shared" si="14"/>
        <v>92.396168115163221</v>
      </c>
      <c r="AC47">
        <f t="shared" si="14"/>
        <v>89.399149903121412</v>
      </c>
      <c r="AD47">
        <f t="shared" si="14"/>
        <v>85.195488494451325</v>
      </c>
      <c r="AE47">
        <f t="shared" si="14"/>
        <v>81.60604809889567</v>
      </c>
      <c r="AF47">
        <f t="shared" si="14"/>
        <v>84.100431205847272</v>
      </c>
      <c r="AG47">
        <f t="shared" si="14"/>
        <v>78.738131514423813</v>
      </c>
      <c r="AH47">
        <f t="shared" si="14"/>
        <v>73.916804119563906</v>
      </c>
      <c r="AI47">
        <f t="shared" si="14"/>
        <v>69.247396147504716</v>
      </c>
    </row>
    <row r="48" spans="5:35" x14ac:dyDescent="0.35">
      <c r="E48" s="2">
        <v>93</v>
      </c>
      <c r="F48" s="7">
        <f t="shared" si="13"/>
        <v>93.5</v>
      </c>
      <c r="G48">
        <v>1.8909999999999982E-2</v>
      </c>
      <c r="H48">
        <v>2.6010000000000089E-2</v>
      </c>
      <c r="I48">
        <v>3.3100000000000018E-2</v>
      </c>
      <c r="J48">
        <v>4.2019999999999946E-2</v>
      </c>
      <c r="K48">
        <v>3.1920000000000059E-2</v>
      </c>
      <c r="L48">
        <v>3.9399999999999991E-2</v>
      </c>
      <c r="M48">
        <v>4.9579999999999957E-2</v>
      </c>
      <c r="N48">
        <v>5.1180000000000003E-2</v>
      </c>
      <c r="P48" s="2">
        <v>93</v>
      </c>
      <c r="Q48">
        <f t="shared" si="8"/>
        <v>1.9541785939421479</v>
      </c>
      <c r="R48">
        <f t="shared" si="9"/>
        <v>2.6385465169360081</v>
      </c>
      <c r="S48">
        <f t="shared" si="1"/>
        <v>3.3362563373751439</v>
      </c>
      <c r="T48">
        <f t="shared" si="2"/>
        <v>4.2300451996738317</v>
      </c>
      <c r="U48">
        <f t="shared" si="3"/>
        <v>3.2539221382916965</v>
      </c>
      <c r="V48">
        <f t="shared" si="4"/>
        <v>3.9755012259477116</v>
      </c>
      <c r="W48">
        <f t="shared" si="5"/>
        <v>4.9865229110512086</v>
      </c>
      <c r="X48">
        <f t="shared" si="6"/>
        <v>5.1453733864157316</v>
      </c>
      <c r="Z48" s="7">
        <f t="shared" si="10"/>
        <v>93.5</v>
      </c>
      <c r="AA48" s="2">
        <v>93</v>
      </c>
      <c r="AB48">
        <f t="shared" si="14"/>
        <v>94.350346709105366</v>
      </c>
      <c r="AC48">
        <f t="shared" si="14"/>
        <v>92.037696420057415</v>
      </c>
      <c r="AD48">
        <f t="shared" si="14"/>
        <v>88.531744831826472</v>
      </c>
      <c r="AE48">
        <f t="shared" si="14"/>
        <v>85.836093298569494</v>
      </c>
      <c r="AF48">
        <f t="shared" si="14"/>
        <v>87.354353344138971</v>
      </c>
      <c r="AG48">
        <f t="shared" si="14"/>
        <v>82.713632740371523</v>
      </c>
      <c r="AH48">
        <f t="shared" si="14"/>
        <v>78.903327030615117</v>
      </c>
      <c r="AI48">
        <f t="shared" si="14"/>
        <v>74.392769533920443</v>
      </c>
    </row>
    <row r="49" spans="5:35" x14ac:dyDescent="0.35">
      <c r="E49" s="2">
        <v>94</v>
      </c>
      <c r="F49" s="7">
        <f t="shared" si="13"/>
        <v>94.5</v>
      </c>
      <c r="G49">
        <v>1.5639999999999987E-2</v>
      </c>
      <c r="H49">
        <v>2.1769999999999956E-2</v>
      </c>
      <c r="I49">
        <v>2.9139999999999944E-2</v>
      </c>
      <c r="J49">
        <v>3.626000000000007E-2</v>
      </c>
      <c r="K49">
        <v>2.8399999999999981E-2</v>
      </c>
      <c r="L49">
        <v>3.4710000000000019E-2</v>
      </c>
      <c r="M49">
        <v>4.1270000000000029E-2</v>
      </c>
      <c r="N49">
        <v>4.8399999999999999E-2</v>
      </c>
      <c r="P49" s="2">
        <v>94</v>
      </c>
      <c r="Q49">
        <f t="shared" si="8"/>
        <v>1.6162534748416286</v>
      </c>
      <c r="R49">
        <f t="shared" si="9"/>
        <v>2.208425900565036</v>
      </c>
      <c r="S49">
        <f t="shared" si="1"/>
        <v>2.9371150958039713</v>
      </c>
      <c r="T49">
        <f t="shared" si="2"/>
        <v>3.6502008315129375</v>
      </c>
      <c r="U49">
        <f t="shared" si="3"/>
        <v>2.8950936318134071</v>
      </c>
      <c r="V49">
        <f t="shared" si="4"/>
        <v>3.5022753185950553</v>
      </c>
      <c r="W49">
        <f t="shared" si="5"/>
        <v>4.150742245645092</v>
      </c>
      <c r="X49">
        <f t="shared" si="6"/>
        <v>4.8658865162665377</v>
      </c>
      <c r="Z49" s="7">
        <f t="shared" si="10"/>
        <v>94.5</v>
      </c>
      <c r="AA49" s="2">
        <v>94</v>
      </c>
      <c r="AB49">
        <f t="shared" si="14"/>
        <v>95.966600183946994</v>
      </c>
      <c r="AC49">
        <f t="shared" si="14"/>
        <v>94.246122320622447</v>
      </c>
      <c r="AD49">
        <f t="shared" si="14"/>
        <v>91.468859927630447</v>
      </c>
      <c r="AE49">
        <f t="shared" si="14"/>
        <v>89.486294130082428</v>
      </c>
      <c r="AF49">
        <f t="shared" si="14"/>
        <v>90.249446975952381</v>
      </c>
      <c r="AG49">
        <f t="shared" si="14"/>
        <v>86.215908058966576</v>
      </c>
      <c r="AH49">
        <f t="shared" si="14"/>
        <v>83.054069276260208</v>
      </c>
      <c r="AI49">
        <f t="shared" si="14"/>
        <v>79.258656050186985</v>
      </c>
    </row>
    <row r="50" spans="5:35" x14ac:dyDescent="0.35">
      <c r="E50" s="2">
        <v>95</v>
      </c>
      <c r="F50" s="7">
        <f t="shared" si="13"/>
        <v>95.5</v>
      </c>
      <c r="G50">
        <v>1.1959999999999971E-2</v>
      </c>
      <c r="H50">
        <v>1.5839999999999965E-2</v>
      </c>
      <c r="I50">
        <v>2.4450000000000083E-2</v>
      </c>
      <c r="J50">
        <v>3.0349999999999988E-2</v>
      </c>
      <c r="K50">
        <v>2.4270000000000014E-2</v>
      </c>
      <c r="L50">
        <v>3.1370000000000009E-2</v>
      </c>
      <c r="M50">
        <v>3.7020000000000053E-2</v>
      </c>
      <c r="N50">
        <v>5.0790000000000002E-2</v>
      </c>
      <c r="P50" s="2">
        <v>95</v>
      </c>
      <c r="Q50">
        <f t="shared" si="8"/>
        <v>1.2359585395847728</v>
      </c>
      <c r="R50">
        <f t="shared" si="9"/>
        <v>1.6068656988952763</v>
      </c>
      <c r="S50">
        <f t="shared" si="1"/>
        <v>2.4643947869734895</v>
      </c>
      <c r="T50">
        <f t="shared" si="2"/>
        <v>3.055256349597832</v>
      </c>
      <c r="U50">
        <f t="shared" si="3"/>
        <v>2.4740817762011083</v>
      </c>
      <c r="V50">
        <f t="shared" si="4"/>
        <v>3.1652658238065934</v>
      </c>
      <c r="W50">
        <f t="shared" si="5"/>
        <v>3.7232972603290873</v>
      </c>
      <c r="X50">
        <f t="shared" si="6"/>
        <v>5.1061647967185424</v>
      </c>
      <c r="Z50" s="7">
        <f t="shared" si="10"/>
        <v>95.5</v>
      </c>
      <c r="AA50" s="2">
        <v>95</v>
      </c>
      <c r="AB50">
        <f t="shared" si="14"/>
        <v>97.202558723531766</v>
      </c>
      <c r="AC50">
        <f t="shared" si="14"/>
        <v>95.852988019517724</v>
      </c>
      <c r="AD50">
        <f t="shared" si="14"/>
        <v>93.933254714603933</v>
      </c>
      <c r="AE50">
        <f t="shared" si="14"/>
        <v>92.541550479680254</v>
      </c>
      <c r="AF50">
        <f t="shared" si="14"/>
        <v>92.723528752153484</v>
      </c>
      <c r="AG50">
        <f t="shared" si="14"/>
        <v>89.381173882773169</v>
      </c>
      <c r="AH50">
        <f t="shared" si="14"/>
        <v>86.777366536589298</v>
      </c>
      <c r="AI50">
        <f t="shared" si="14"/>
        <v>84.364820846905531</v>
      </c>
    </row>
    <row r="51" spans="5:35" x14ac:dyDescent="0.35">
      <c r="E51" s="2">
        <v>96</v>
      </c>
      <c r="F51" s="7">
        <f t="shared" si="13"/>
        <v>96.5</v>
      </c>
      <c r="G51">
        <v>8.2100000000000506E-3</v>
      </c>
      <c r="H51">
        <v>1.319999999999999E-2</v>
      </c>
      <c r="I51">
        <v>1.8109999999999959E-2</v>
      </c>
      <c r="J51">
        <v>2.3669999999999969E-2</v>
      </c>
      <c r="K51">
        <v>1.9930000000000003E-2</v>
      </c>
      <c r="L51">
        <v>2.7120000000000033E-2</v>
      </c>
      <c r="M51">
        <v>3.3629999999999938E-2</v>
      </c>
      <c r="N51">
        <v>4.7130000000000005E-2</v>
      </c>
      <c r="P51" s="2">
        <v>96</v>
      </c>
      <c r="Q51">
        <f t="shared" si="8"/>
        <v>0.84842973327684545</v>
      </c>
      <c r="R51">
        <f t="shared" si="9"/>
        <v>1.3390547490793987</v>
      </c>
      <c r="S51">
        <f t="shared" si="1"/>
        <v>1.825365627488329</v>
      </c>
      <c r="T51">
        <f t="shared" si="2"/>
        <v>2.3827979504112231</v>
      </c>
      <c r="U51">
        <f t="shared" si="3"/>
        <v>2.0316625381000439</v>
      </c>
      <c r="V51">
        <f t="shared" si="4"/>
        <v>2.7364363768452309</v>
      </c>
      <c r="W51">
        <f t="shared" si="5"/>
        <v>3.382347024982896</v>
      </c>
      <c r="X51">
        <f t="shared" si="6"/>
        <v>4.7382072626372302</v>
      </c>
      <c r="Z51" s="7">
        <f t="shared" si="10"/>
        <v>96.5</v>
      </c>
      <c r="AA51" s="2">
        <v>96</v>
      </c>
      <c r="AB51">
        <f t="shared" si="14"/>
        <v>98.050988456808611</v>
      </c>
      <c r="AC51">
        <f t="shared" si="14"/>
        <v>97.192042768597119</v>
      </c>
      <c r="AD51">
        <f t="shared" si="14"/>
        <v>95.758620342092257</v>
      </c>
      <c r="AE51">
        <f t="shared" si="14"/>
        <v>94.92434843009147</v>
      </c>
      <c r="AF51">
        <f t="shared" si="14"/>
        <v>94.755191290253535</v>
      </c>
      <c r="AG51">
        <f t="shared" si="14"/>
        <v>92.117610259618402</v>
      </c>
      <c r="AH51">
        <f t="shared" si="14"/>
        <v>90.15971356157219</v>
      </c>
      <c r="AI51">
        <f t="shared" si="14"/>
        <v>89.103028109542763</v>
      </c>
    </row>
    <row r="52" spans="5:35" x14ac:dyDescent="0.35">
      <c r="E52" s="2">
        <v>97</v>
      </c>
      <c r="F52" s="7">
        <f t="shared" si="13"/>
        <v>97.5</v>
      </c>
      <c r="G52">
        <v>6.6399999999999793E-3</v>
      </c>
      <c r="H52">
        <v>1.0249999999999981E-2</v>
      </c>
      <c r="I52">
        <v>1.2290000000000023E-2</v>
      </c>
      <c r="J52">
        <v>1.9519999999999982E-2</v>
      </c>
      <c r="K52">
        <v>1.5490000000000004E-2</v>
      </c>
      <c r="L52">
        <v>2.1669999999999967E-2</v>
      </c>
      <c r="M52">
        <v>2.7800000000000047E-2</v>
      </c>
      <c r="N52">
        <v>3.3089999999999953E-2</v>
      </c>
      <c r="P52" s="2">
        <v>97</v>
      </c>
      <c r="Q52">
        <f t="shared" si="8"/>
        <v>0.68618433970258241</v>
      </c>
      <c r="R52">
        <f t="shared" si="9"/>
        <v>1.0397963013684715</v>
      </c>
      <c r="S52">
        <f t="shared" si="1"/>
        <v>1.238748954270108</v>
      </c>
      <c r="T52">
        <f t="shared" si="2"/>
        <v>1.9650281365452933</v>
      </c>
      <c r="U52">
        <f t="shared" si="3"/>
        <v>1.579049308337666</v>
      </c>
      <c r="V52">
        <f t="shared" si="4"/>
        <v>2.1865256742712385</v>
      </c>
      <c r="W52">
        <f t="shared" si="5"/>
        <v>2.7959930804200068</v>
      </c>
      <c r="X52">
        <f t="shared" si="6"/>
        <v>3.3266980335384191</v>
      </c>
      <c r="Z52" s="7">
        <f t="shared" si="10"/>
        <v>97.5</v>
      </c>
      <c r="AA52" s="2">
        <v>97</v>
      </c>
      <c r="AB52">
        <f t="shared" si="14"/>
        <v>98.737172796511189</v>
      </c>
      <c r="AC52">
        <f t="shared" si="14"/>
        <v>98.231839069965588</v>
      </c>
      <c r="AD52">
        <f t="shared" si="14"/>
        <v>96.997369296362365</v>
      </c>
      <c r="AE52">
        <f t="shared" si="14"/>
        <v>96.88937656663677</v>
      </c>
      <c r="AF52">
        <f t="shared" si="14"/>
        <v>96.334240598591208</v>
      </c>
      <c r="AG52">
        <f t="shared" si="14"/>
        <v>94.30413593388964</v>
      </c>
      <c r="AH52">
        <f t="shared" si="14"/>
        <v>92.955706641992194</v>
      </c>
      <c r="AI52">
        <f t="shared" si="14"/>
        <v>92.429726143081183</v>
      </c>
    </row>
    <row r="53" spans="5:35" x14ac:dyDescent="0.35">
      <c r="E53" s="2">
        <v>98</v>
      </c>
      <c r="F53" s="7">
        <f t="shared" si="13"/>
        <v>98.5</v>
      </c>
      <c r="G53">
        <v>4.750000000000032E-3</v>
      </c>
      <c r="H53">
        <v>6.3900000000000068E-3</v>
      </c>
      <c r="I53">
        <v>9.7399999999999709E-3</v>
      </c>
      <c r="J53">
        <v>1.2440000000000007E-2</v>
      </c>
      <c r="K53">
        <v>1.1419999999999986E-2</v>
      </c>
      <c r="L53">
        <v>1.6639999999999988E-2</v>
      </c>
      <c r="M53">
        <v>2.3139999999999938E-2</v>
      </c>
      <c r="N53">
        <v>2.5900000000000034E-2</v>
      </c>
      <c r="P53" s="2">
        <v>98</v>
      </c>
      <c r="Q53">
        <f t="shared" si="8"/>
        <v>0.4908698213233883</v>
      </c>
      <c r="R53">
        <f t="shared" si="9"/>
        <v>0.64822423080434655</v>
      </c>
      <c r="S53">
        <f t="shared" si="1"/>
        <v>0.98172618507654952</v>
      </c>
      <c r="T53">
        <f t="shared" si="2"/>
        <v>1.2523027673475147</v>
      </c>
      <c r="U53">
        <f t="shared" si="3"/>
        <v>1.1641538477221509</v>
      </c>
      <c r="V53">
        <f t="shared" si="4"/>
        <v>1.6789934111616724</v>
      </c>
      <c r="W53">
        <f t="shared" si="5"/>
        <v>2.3273122259323267</v>
      </c>
      <c r="X53">
        <f t="shared" si="6"/>
        <v>2.6038524952748654</v>
      </c>
      <c r="Z53" s="7">
        <f t="shared" si="10"/>
        <v>98.5</v>
      </c>
      <c r="AA53" s="2">
        <v>98</v>
      </c>
      <c r="AB53">
        <f t="shared" si="14"/>
        <v>99.228042617834575</v>
      </c>
      <c r="AC53">
        <f t="shared" si="14"/>
        <v>98.880063300769933</v>
      </c>
      <c r="AD53">
        <f t="shared" si="14"/>
        <v>97.979095481438918</v>
      </c>
      <c r="AE53">
        <f t="shared" si="14"/>
        <v>98.141679333984285</v>
      </c>
      <c r="AF53">
        <f t="shared" si="14"/>
        <v>97.498394446313355</v>
      </c>
      <c r="AG53">
        <f t="shared" si="14"/>
        <v>95.98312934505131</v>
      </c>
      <c r="AH53">
        <f t="shared" si="14"/>
        <v>95.283018867924525</v>
      </c>
      <c r="AI53">
        <f t="shared" si="14"/>
        <v>95.033578638356047</v>
      </c>
    </row>
    <row r="54" spans="5:35" x14ac:dyDescent="0.35">
      <c r="E54" s="2">
        <v>99</v>
      </c>
      <c r="F54" s="7">
        <f t="shared" si="13"/>
        <v>99.5</v>
      </c>
      <c r="G54">
        <v>2.9700000000000282E-3</v>
      </c>
      <c r="H54">
        <v>3.7200000000000566E-3</v>
      </c>
      <c r="I54">
        <v>8.6899999999999755E-3</v>
      </c>
      <c r="J54">
        <v>7.2200000000000042E-3</v>
      </c>
      <c r="K54">
        <v>8.4499999999999575E-3</v>
      </c>
      <c r="L54">
        <v>1.3040000000000052E-2</v>
      </c>
      <c r="M54">
        <v>1.7750000000000044E-2</v>
      </c>
      <c r="N54">
        <v>1.5310000000000046E-2</v>
      </c>
      <c r="P54" s="2">
        <v>99</v>
      </c>
      <c r="Q54">
        <f t="shared" si="8"/>
        <v>0.30692281459588788</v>
      </c>
      <c r="R54">
        <f t="shared" si="9"/>
        <v>0.37736997474056388</v>
      </c>
      <c r="S54">
        <f t="shared" si="1"/>
        <v>0.87589328011449863</v>
      </c>
      <c r="T54">
        <f t="shared" si="2"/>
        <v>0.72681880870169258</v>
      </c>
      <c r="U54">
        <f t="shared" si="3"/>
        <v>0.86139229538109796</v>
      </c>
      <c r="V54">
        <f t="shared" si="4"/>
        <v>1.3157496443238166</v>
      </c>
      <c r="W54">
        <f t="shared" si="5"/>
        <v>1.785211409260977</v>
      </c>
      <c r="X54">
        <f t="shared" si="6"/>
        <v>1.5391884827281179</v>
      </c>
      <c r="Z54" s="7">
        <f t="shared" si="10"/>
        <v>99.5</v>
      </c>
      <c r="AA54" s="2">
        <v>99</v>
      </c>
      <c r="AB54">
        <f t="shared" ref="AB54:AI60" si="15">AB53+Q54</f>
        <v>99.534965432430468</v>
      </c>
      <c r="AC54">
        <f t="shared" si="15"/>
        <v>99.257433275510493</v>
      </c>
      <c r="AD54">
        <f t="shared" si="15"/>
        <v>98.854988761553415</v>
      </c>
      <c r="AE54">
        <f t="shared" si="15"/>
        <v>98.868498142685979</v>
      </c>
      <c r="AF54">
        <f t="shared" si="15"/>
        <v>98.35978674169445</v>
      </c>
      <c r="AG54">
        <f t="shared" si="15"/>
        <v>97.298878989375126</v>
      </c>
      <c r="AH54">
        <f t="shared" si="15"/>
        <v>97.068230277185506</v>
      </c>
      <c r="AI54">
        <f t="shared" si="15"/>
        <v>96.572767121084169</v>
      </c>
    </row>
    <row r="55" spans="5:35" x14ac:dyDescent="0.35">
      <c r="E55" s="2">
        <v>100</v>
      </c>
      <c r="F55" s="7">
        <f t="shared" si="13"/>
        <v>100.5</v>
      </c>
      <c r="G55">
        <v>1.6899999999999693E-3</v>
      </c>
      <c r="H55">
        <v>2.7500000000000302E-3</v>
      </c>
      <c r="I55">
        <v>5.2300000000000679E-3</v>
      </c>
      <c r="J55">
        <v>5.3699999999999859E-3</v>
      </c>
      <c r="K55">
        <v>5.9800000000000963E-3</v>
      </c>
      <c r="L55">
        <v>9.8499999999999144E-3</v>
      </c>
      <c r="M55">
        <v>1.1179999999999968E-2</v>
      </c>
      <c r="N55">
        <v>8.1699999999998996E-3</v>
      </c>
      <c r="P55" s="2">
        <v>100</v>
      </c>
      <c r="Q55">
        <f t="shared" si="8"/>
        <v>0.17464631537610645</v>
      </c>
      <c r="R55">
        <f t="shared" si="9"/>
        <v>0.27896973939154468</v>
      </c>
      <c r="S55">
        <f t="shared" si="1"/>
        <v>0.52714865995384352</v>
      </c>
      <c r="T55">
        <f t="shared" si="2"/>
        <v>0.54058407240001061</v>
      </c>
      <c r="U55">
        <f t="shared" si="3"/>
        <v>0.60960070134663602</v>
      </c>
      <c r="V55">
        <f t="shared" si="4"/>
        <v>0.99387530648691946</v>
      </c>
      <c r="W55">
        <f t="shared" si="5"/>
        <v>1.1244317496077532</v>
      </c>
      <c r="X55">
        <f t="shared" si="6"/>
        <v>0.8213696867334116</v>
      </c>
      <c r="Z55" s="7">
        <f t="shared" si="10"/>
        <v>100.5</v>
      </c>
      <c r="AA55" s="2">
        <v>100</v>
      </c>
      <c r="AB55">
        <f t="shared" si="15"/>
        <v>99.709611747806576</v>
      </c>
      <c r="AC55">
        <f t="shared" si="15"/>
        <v>99.536403014902035</v>
      </c>
      <c r="AD55">
        <f t="shared" si="15"/>
        <v>99.382137421507252</v>
      </c>
      <c r="AE55">
        <f t="shared" si="15"/>
        <v>99.409082215085988</v>
      </c>
      <c r="AF55">
        <f t="shared" si="15"/>
        <v>98.969387443041086</v>
      </c>
      <c r="AG55">
        <f t="shared" si="15"/>
        <v>98.292754295862039</v>
      </c>
      <c r="AH55">
        <f t="shared" si="15"/>
        <v>98.192662026793258</v>
      </c>
      <c r="AI55">
        <f t="shared" si="15"/>
        <v>97.394136807817574</v>
      </c>
    </row>
    <row r="56" spans="5:35" x14ac:dyDescent="0.35">
      <c r="E56" s="2">
        <v>101</v>
      </c>
      <c r="F56" s="7">
        <f t="shared" si="13"/>
        <v>101.5</v>
      </c>
      <c r="G56">
        <v>1.1499999999999844E-3</v>
      </c>
      <c r="H56">
        <v>2.5199999999999667E-3</v>
      </c>
      <c r="I56">
        <v>2.6499999999999302E-3</v>
      </c>
      <c r="J56">
        <v>2.5399999999999867E-3</v>
      </c>
      <c r="K56">
        <v>3.7699999999999401E-3</v>
      </c>
      <c r="L56">
        <v>7.1200000000000152E-3</v>
      </c>
      <c r="M56">
        <v>5.5100000000000149E-3</v>
      </c>
      <c r="N56">
        <v>4.8600000000000865E-3</v>
      </c>
      <c r="P56" s="2">
        <v>101</v>
      </c>
      <c r="Q56">
        <f t="shared" si="8"/>
        <v>0.11884216726776528</v>
      </c>
      <c r="R56">
        <f t="shared" si="9"/>
        <v>0.25563772482424568</v>
      </c>
      <c r="S56">
        <f t="shared" si="1"/>
        <v>0.26710209347564634</v>
      </c>
      <c r="T56">
        <f t="shared" si="2"/>
        <v>0.25569525957095407</v>
      </c>
      <c r="U56">
        <f t="shared" si="3"/>
        <v>0.38431348563156259</v>
      </c>
      <c r="V56">
        <f t="shared" si="4"/>
        <v>0.7184154499682176</v>
      </c>
      <c r="W56">
        <f t="shared" si="5"/>
        <v>0.55416985155087239</v>
      </c>
      <c r="X56">
        <f t="shared" si="6"/>
        <v>0.48859934853421061</v>
      </c>
      <c r="Z56" s="7">
        <f t="shared" si="10"/>
        <v>101.5</v>
      </c>
      <c r="AA56" s="2">
        <v>101</v>
      </c>
      <c r="AB56">
        <f t="shared" si="15"/>
        <v>99.828453915074348</v>
      </c>
      <c r="AC56">
        <f t="shared" si="15"/>
        <v>99.792040739726275</v>
      </c>
      <c r="AD56">
        <f t="shared" si="15"/>
        <v>99.649239514982895</v>
      </c>
      <c r="AE56">
        <f t="shared" si="15"/>
        <v>99.664777474656944</v>
      </c>
      <c r="AF56">
        <f t="shared" si="15"/>
        <v>99.353700928672652</v>
      </c>
      <c r="AG56">
        <f t="shared" si="15"/>
        <v>99.011169745830259</v>
      </c>
      <c r="AH56">
        <f t="shared" si="15"/>
        <v>98.746831878344125</v>
      </c>
      <c r="AI56">
        <f t="shared" si="15"/>
        <v>97.882736156351783</v>
      </c>
    </row>
    <row r="57" spans="5:35" x14ac:dyDescent="0.35">
      <c r="E57" s="2">
        <v>102</v>
      </c>
      <c r="F57" s="7">
        <f t="shared" si="13"/>
        <v>102.5</v>
      </c>
      <c r="G57">
        <v>8.2000000000004292E-4</v>
      </c>
      <c r="H57">
        <v>1.0099999999999554E-3</v>
      </c>
      <c r="I57">
        <v>1.7200000000000548E-3</v>
      </c>
      <c r="J57">
        <v>1.6400000000000858E-3</v>
      </c>
      <c r="K57">
        <v>2.6300000000000212E-3</v>
      </c>
      <c r="L57">
        <v>4.070000000000018E-3</v>
      </c>
      <c r="M57">
        <v>5.1800000000000734E-3</v>
      </c>
      <c r="N57">
        <v>8.7499999999999245E-3</v>
      </c>
      <c r="P57" s="2">
        <v>102</v>
      </c>
      <c r="Q57">
        <f t="shared" si="8"/>
        <v>8.4739632312673008E-2</v>
      </c>
      <c r="R57">
        <f t="shared" si="9"/>
        <v>0.10245797701288895</v>
      </c>
      <c r="S57">
        <f t="shared" si="1"/>
        <v>0.17336437765212773</v>
      </c>
      <c r="T57">
        <f t="shared" si="2"/>
        <v>0.16509457704582237</v>
      </c>
      <c r="U57">
        <f t="shared" si="3"/>
        <v>0.2681019806925819</v>
      </c>
      <c r="V57">
        <f t="shared" si="4"/>
        <v>0.41066725861947367</v>
      </c>
      <c r="W57">
        <f t="shared" si="5"/>
        <v>0.52098000563222369</v>
      </c>
      <c r="X57">
        <f t="shared" si="6"/>
        <v>0.87967989705231064</v>
      </c>
      <c r="Z57" s="7">
        <f t="shared" si="10"/>
        <v>102.5</v>
      </c>
      <c r="AA57" s="2">
        <v>102</v>
      </c>
      <c r="AB57">
        <f t="shared" si="15"/>
        <v>99.913193547387024</v>
      </c>
      <c r="AC57">
        <f t="shared" si="15"/>
        <v>99.894498716739164</v>
      </c>
      <c r="AD57">
        <f t="shared" si="15"/>
        <v>99.82260389263503</v>
      </c>
      <c r="AE57">
        <f t="shared" si="15"/>
        <v>99.829872051702765</v>
      </c>
      <c r="AF57">
        <f t="shared" si="15"/>
        <v>99.621802909365229</v>
      </c>
      <c r="AG57">
        <f t="shared" si="15"/>
        <v>99.421837004449728</v>
      </c>
      <c r="AH57">
        <f t="shared" si="15"/>
        <v>99.26781188397635</v>
      </c>
      <c r="AI57">
        <f t="shared" si="15"/>
        <v>98.762416053404095</v>
      </c>
    </row>
    <row r="58" spans="5:35" x14ac:dyDescent="0.35">
      <c r="E58" s="2">
        <v>103</v>
      </c>
      <c r="F58" s="7">
        <f t="shared" si="13"/>
        <v>103.5</v>
      </c>
      <c r="G58">
        <v>5.0999999999989942E-4</v>
      </c>
      <c r="H58">
        <v>6.3000000000001943E-4</v>
      </c>
      <c r="I58">
        <v>1.0700000000000154E-3</v>
      </c>
      <c r="J58">
        <v>1.0299999999999754E-3</v>
      </c>
      <c r="K58">
        <v>1.7500000000000293E-3</v>
      </c>
      <c r="L58">
        <v>2.7000000000000357E-3</v>
      </c>
      <c r="M58">
        <v>3.4299999999999331E-3</v>
      </c>
      <c r="N58">
        <v>5.8100000000000929E-3</v>
      </c>
      <c r="P58" s="2">
        <v>103</v>
      </c>
      <c r="Q58">
        <f t="shared" si="8"/>
        <v>5.2703917657868839E-2</v>
      </c>
      <c r="R58">
        <f t="shared" si="9"/>
        <v>6.3909431206064238E-2</v>
      </c>
      <c r="S58">
        <f t="shared" si="1"/>
        <v>0.10784876981847291</v>
      </c>
      <c r="T58">
        <f t="shared" si="2"/>
        <v>0.10368744777877079</v>
      </c>
      <c r="U58">
        <f t="shared" si="3"/>
        <v>0.17839485407301234</v>
      </c>
      <c r="V58">
        <f t="shared" si="4"/>
        <v>0.27243282512840017</v>
      </c>
      <c r="W58">
        <f t="shared" si="5"/>
        <v>0.34497324697267701</v>
      </c>
      <c r="X58">
        <f t="shared" si="6"/>
        <v>0.58410745164274869</v>
      </c>
      <c r="Z58" s="7">
        <f t="shared" si="10"/>
        <v>103.5</v>
      </c>
      <c r="AA58" s="2">
        <v>103</v>
      </c>
      <c r="AB58">
        <f t="shared" si="15"/>
        <v>99.96589746504489</v>
      </c>
      <c r="AC58">
        <f t="shared" si="15"/>
        <v>99.958408147945235</v>
      </c>
      <c r="AD58">
        <f t="shared" si="15"/>
        <v>99.930452662453504</v>
      </c>
      <c r="AE58">
        <f t="shared" si="15"/>
        <v>99.933559499481532</v>
      </c>
      <c r="AF58">
        <f t="shared" si="15"/>
        <v>99.800197763438248</v>
      </c>
      <c r="AG58">
        <f t="shared" si="15"/>
        <v>99.694269829578133</v>
      </c>
      <c r="AH58">
        <f t="shared" si="15"/>
        <v>99.612785130949021</v>
      </c>
      <c r="AI58">
        <f t="shared" si="15"/>
        <v>99.346523505046846</v>
      </c>
    </row>
    <row r="59" spans="5:35" x14ac:dyDescent="0.35">
      <c r="E59" s="2">
        <v>104</v>
      </c>
      <c r="F59" s="7">
        <f t="shared" si="13"/>
        <v>104.5</v>
      </c>
      <c r="G59">
        <v>2.00000000000089E-4</v>
      </c>
      <c r="H59">
        <v>2.4999999999997247E-4</v>
      </c>
      <c r="I59">
        <v>4.2999999999993044E-4</v>
      </c>
      <c r="J59">
        <v>4.1000000000002146E-4</v>
      </c>
      <c r="K59">
        <v>9.6999999999991537E-4</v>
      </c>
      <c r="L59">
        <v>1.4999999999999458E-3</v>
      </c>
      <c r="M59">
        <v>1.9099999999999673E-3</v>
      </c>
      <c r="N59">
        <v>3.2200000000000006E-3</v>
      </c>
      <c r="P59" s="2">
        <v>104</v>
      </c>
      <c r="Q59">
        <f t="shared" si="8"/>
        <v>2.0668203003099093E-2</v>
      </c>
      <c r="R59">
        <f t="shared" si="9"/>
        <v>2.5360885399228265E-2</v>
      </c>
      <c r="S59">
        <f t="shared" si="1"/>
        <v>4.3341094413023536E-2</v>
      </c>
      <c r="T59">
        <f t="shared" si="2"/>
        <v>4.1273644261455592E-2</v>
      </c>
      <c r="U59">
        <f t="shared" si="3"/>
        <v>9.8881719114745123E-2</v>
      </c>
      <c r="V59">
        <f t="shared" si="4"/>
        <v>0.15135156951577039</v>
      </c>
      <c r="W59">
        <f t="shared" si="5"/>
        <v>0.19209880516554362</v>
      </c>
      <c r="X59">
        <f t="shared" si="6"/>
        <v>0.32372220211525315</v>
      </c>
      <c r="Z59" s="7">
        <f t="shared" si="10"/>
        <v>104.5</v>
      </c>
      <c r="AA59" s="2">
        <v>104</v>
      </c>
      <c r="AB59">
        <f t="shared" si="15"/>
        <v>99.986565668047987</v>
      </c>
      <c r="AC59">
        <f t="shared" si="15"/>
        <v>99.983769033344458</v>
      </c>
      <c r="AD59">
        <f t="shared" si="15"/>
        <v>99.973793756866527</v>
      </c>
      <c r="AE59">
        <f t="shared" si="15"/>
        <v>99.974833143742984</v>
      </c>
      <c r="AF59">
        <f t="shared" si="15"/>
        <v>99.899079482552992</v>
      </c>
      <c r="AG59">
        <f t="shared" si="15"/>
        <v>99.845621399093901</v>
      </c>
      <c r="AH59">
        <f t="shared" si="15"/>
        <v>99.804883936114564</v>
      </c>
      <c r="AI59">
        <f t="shared" si="15"/>
        <v>99.670245707162096</v>
      </c>
    </row>
    <row r="60" spans="5:35" x14ac:dyDescent="0.35">
      <c r="E60" s="2">
        <v>105</v>
      </c>
      <c r="F60" s="7">
        <f t="shared" ref="F60" si="16">E60+0.5</f>
        <v>105.5</v>
      </c>
      <c r="G60">
        <v>1.2999999999996348E-4</v>
      </c>
      <c r="H60">
        <v>1.6000000000004899E-4</v>
      </c>
      <c r="I60">
        <v>2.6000000000003798E-4</v>
      </c>
      <c r="J60">
        <v>2.4999999999997247E-4</v>
      </c>
      <c r="K60">
        <v>9.900000000000464E-4</v>
      </c>
      <c r="L60">
        <v>1.5300000000000313E-3</v>
      </c>
      <c r="M60">
        <v>1.9400000000000528E-3</v>
      </c>
      <c r="N60">
        <v>3.2799999999999496E-3</v>
      </c>
      <c r="P60" s="2">
        <v>105</v>
      </c>
      <c r="Q60">
        <f t="shared" si="8"/>
        <v>1.3434331952004658E-2</v>
      </c>
      <c r="R60">
        <f t="shared" si="9"/>
        <v>1.6230966655512845E-2</v>
      </c>
      <c r="S60">
        <f t="shared" si="1"/>
        <v>2.620624313346416E-2</v>
      </c>
      <c r="T60">
        <f t="shared" si="2"/>
        <v>2.5166856256981028E-2</v>
      </c>
      <c r="U60">
        <f t="shared" si="3"/>
        <v>0.10092051744702145</v>
      </c>
      <c r="V60">
        <f t="shared" si="4"/>
        <v>0.15437860090609454</v>
      </c>
      <c r="W60">
        <f t="shared" si="5"/>
        <v>0.19511606388542993</v>
      </c>
      <c r="X60">
        <f t="shared" si="6"/>
        <v>0.32975429283789254</v>
      </c>
      <c r="Z60" s="7">
        <f t="shared" si="10"/>
        <v>105.5</v>
      </c>
      <c r="AA60" s="2">
        <v>105</v>
      </c>
      <c r="AB60">
        <f t="shared" si="15"/>
        <v>99.999999999999986</v>
      </c>
      <c r="AC60">
        <f t="shared" si="15"/>
        <v>99.999999999999972</v>
      </c>
      <c r="AD60">
        <f t="shared" si="15"/>
        <v>99.999999999999986</v>
      </c>
      <c r="AE60">
        <f t="shared" si="15"/>
        <v>99.999999999999972</v>
      </c>
      <c r="AF60">
        <f t="shared" si="15"/>
        <v>100.00000000000001</v>
      </c>
      <c r="AG60">
        <f t="shared" si="15"/>
        <v>100</v>
      </c>
      <c r="AH60">
        <f t="shared" si="15"/>
        <v>100</v>
      </c>
      <c r="AI60">
        <f t="shared" si="15"/>
        <v>99.999999999999986</v>
      </c>
    </row>
    <row r="61" spans="5:35" x14ac:dyDescent="0.35">
      <c r="G61">
        <f>SUM(G5:G60)</f>
        <v>0.96767000000000003</v>
      </c>
      <c r="H61">
        <f t="shared" ref="H61:N61" si="17">SUM(H5:H60)</f>
        <v>0.98577000000000004</v>
      </c>
      <c r="I61">
        <f t="shared" si="17"/>
        <v>0.99213000000000007</v>
      </c>
      <c r="J61">
        <f t="shared" si="17"/>
        <v>0.99337000000000009</v>
      </c>
      <c r="K61">
        <f t="shared" si="17"/>
        <v>0.98097000000000012</v>
      </c>
      <c r="L61">
        <f t="shared" si="17"/>
        <v>0.99107000000000012</v>
      </c>
      <c r="M61">
        <f t="shared" si="17"/>
        <v>0.99428000000000005</v>
      </c>
      <c r="N61">
        <f t="shared" si="17"/>
        <v>0.99468000000000012</v>
      </c>
      <c r="P61" s="2"/>
      <c r="Z61" s="7"/>
      <c r="AA61" s="2"/>
    </row>
    <row r="62" spans="5:35" x14ac:dyDescent="0.35">
      <c r="P62" s="2"/>
      <c r="Z62" s="7"/>
      <c r="AA62" s="2"/>
    </row>
    <row r="63" spans="5:35" x14ac:dyDescent="0.35">
      <c r="P63" s="2"/>
      <c r="Z63" s="7"/>
      <c r="AA63" s="2"/>
    </row>
    <row r="64" spans="5:35" x14ac:dyDescent="0.35">
      <c r="P64" s="2"/>
      <c r="Z64" s="7"/>
      <c r="AA64" s="2"/>
    </row>
    <row r="65" spans="16:27" x14ac:dyDescent="0.35">
      <c r="P65" s="2"/>
      <c r="Z65" s="7"/>
      <c r="AA65" s="2"/>
    </row>
    <row r="66" spans="16:27" x14ac:dyDescent="0.35">
      <c r="P66" s="2"/>
      <c r="Z66" s="7"/>
      <c r="AA66" s="2"/>
    </row>
    <row r="67" spans="16:27" x14ac:dyDescent="0.35">
      <c r="P67" s="2"/>
      <c r="Z67" s="7"/>
      <c r="AA67" s="2"/>
    </row>
    <row r="68" spans="16:27" x14ac:dyDescent="0.35">
      <c r="P68" s="2"/>
      <c r="Z68" s="7"/>
      <c r="AA68" s="2"/>
    </row>
    <row r="69" spans="16:27" x14ac:dyDescent="0.35">
      <c r="P69" s="2"/>
      <c r="Z69" s="7"/>
      <c r="AA69" s="2"/>
    </row>
    <row r="70" spans="16:27" x14ac:dyDescent="0.35">
      <c r="P70" s="2"/>
      <c r="Z70" s="7"/>
      <c r="AA70" s="2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F85FE-ED31-4189-AB8A-2CC485758D33}">
  <dimension ref="E1:AU70"/>
  <sheetViews>
    <sheetView topLeftCell="J1" zoomScale="55" zoomScaleNormal="55" workbookViewId="0">
      <selection activeCell="AS14" sqref="AS14"/>
    </sheetView>
  </sheetViews>
  <sheetFormatPr defaultRowHeight="14.5" x14ac:dyDescent="0.35"/>
  <cols>
    <col min="1" max="5" width="9.1796875" customWidth="1"/>
  </cols>
  <sheetData>
    <row r="1" spans="5:47" x14ac:dyDescent="0.35">
      <c r="G1" t="s">
        <v>22</v>
      </c>
    </row>
    <row r="3" spans="5:47" x14ac:dyDescent="0.35">
      <c r="G3" t="s">
        <v>11</v>
      </c>
      <c r="H3" t="s">
        <v>11</v>
      </c>
      <c r="I3" t="s">
        <v>11</v>
      </c>
      <c r="J3" t="s">
        <v>11</v>
      </c>
      <c r="K3" t="s">
        <v>16</v>
      </c>
      <c r="L3" t="s">
        <v>16</v>
      </c>
      <c r="M3" t="s">
        <v>16</v>
      </c>
      <c r="N3" t="s">
        <v>16</v>
      </c>
      <c r="Q3" t="s">
        <v>11</v>
      </c>
      <c r="R3" t="s">
        <v>11</v>
      </c>
      <c r="S3" t="s">
        <v>11</v>
      </c>
      <c r="T3" t="s">
        <v>11</v>
      </c>
      <c r="U3" t="s">
        <v>16</v>
      </c>
      <c r="V3" t="s">
        <v>16</v>
      </c>
      <c r="W3" t="s">
        <v>16</v>
      </c>
      <c r="X3" t="s">
        <v>16</v>
      </c>
      <c r="AB3" t="s">
        <v>11</v>
      </c>
      <c r="AC3" t="s">
        <v>11</v>
      </c>
      <c r="AD3" t="s">
        <v>11</v>
      </c>
      <c r="AE3" t="s">
        <v>11</v>
      </c>
      <c r="AF3" t="s">
        <v>16</v>
      </c>
      <c r="AG3" t="s">
        <v>16</v>
      </c>
      <c r="AH3" t="s">
        <v>16</v>
      </c>
      <c r="AI3" t="s">
        <v>16</v>
      </c>
    </row>
    <row r="4" spans="5:47" x14ac:dyDescent="0.35">
      <c r="F4" t="s">
        <v>30</v>
      </c>
      <c r="G4" t="s">
        <v>12</v>
      </c>
      <c r="H4" t="s">
        <v>13</v>
      </c>
      <c r="I4" t="s">
        <v>14</v>
      </c>
      <c r="J4" t="s">
        <v>15</v>
      </c>
      <c r="K4" t="s">
        <v>12</v>
      </c>
      <c r="L4" t="s">
        <v>13</v>
      </c>
      <c r="M4" t="s">
        <v>14</v>
      </c>
      <c r="N4" t="s">
        <v>15</v>
      </c>
      <c r="Q4" t="s">
        <v>12</v>
      </c>
      <c r="R4" t="s">
        <v>13</v>
      </c>
      <c r="S4" t="s">
        <v>14</v>
      </c>
      <c r="T4" t="s">
        <v>15</v>
      </c>
      <c r="U4" t="s">
        <v>12</v>
      </c>
      <c r="V4" t="s">
        <v>13</v>
      </c>
      <c r="W4" t="s">
        <v>14</v>
      </c>
      <c r="X4" t="s">
        <v>15</v>
      </c>
      <c r="Z4" t="s">
        <v>30</v>
      </c>
      <c r="AB4" t="s">
        <v>12</v>
      </c>
      <c r="AC4" t="s">
        <v>13</v>
      </c>
      <c r="AD4" t="s">
        <v>14</v>
      </c>
      <c r="AE4" t="s">
        <v>15</v>
      </c>
      <c r="AF4" t="s">
        <v>12</v>
      </c>
      <c r="AG4" t="s">
        <v>13</v>
      </c>
      <c r="AH4" t="s">
        <v>14</v>
      </c>
      <c r="AI4" t="s">
        <v>15</v>
      </c>
      <c r="AQ4">
        <v>10</v>
      </c>
      <c r="AR4">
        <v>20</v>
      </c>
      <c r="AS4">
        <v>50</v>
      </c>
      <c r="AT4">
        <v>80</v>
      </c>
      <c r="AU4">
        <v>90</v>
      </c>
    </row>
    <row r="5" spans="5:47" x14ac:dyDescent="0.35">
      <c r="E5" s="2">
        <v>60</v>
      </c>
      <c r="F5" s="7">
        <f t="shared" ref="F5:F49" si="0">E5+0.5</f>
        <v>60.5</v>
      </c>
      <c r="G5">
        <v>1.0789999999999966E-2</v>
      </c>
      <c r="H5">
        <v>6.8200000000000482E-3</v>
      </c>
      <c r="I5">
        <v>4.149999999999987E-3</v>
      </c>
      <c r="J5">
        <v>3.6399999999999766E-3</v>
      </c>
      <c r="K5">
        <v>7.4699999999999767E-3</v>
      </c>
      <c r="L5">
        <v>4.3599999999999195E-3</v>
      </c>
      <c r="M5">
        <v>3.0899999999999261E-3</v>
      </c>
      <c r="N5">
        <v>2.4399999999999977E-3</v>
      </c>
      <c r="P5" s="2">
        <v>60</v>
      </c>
      <c r="Q5">
        <f>G5*100/G$51</f>
        <v>1.1994886332054877</v>
      </c>
      <c r="R5">
        <f t="shared" ref="R5:R49" si="1">H5*100/H$51</f>
        <v>0.72079308376842111</v>
      </c>
      <c r="S5">
        <f t="shared" ref="S5:S49" si="2">I5*100/I$51</f>
        <v>0.42915348183077773</v>
      </c>
      <c r="T5">
        <f t="shared" ref="T5:T49" si="3">J5*100/J$51</f>
        <v>0.37294699849386548</v>
      </c>
      <c r="U5">
        <f t="shared" ref="U5:U49" si="4">K5*100/K$51</f>
        <v>0.79853761785645305</v>
      </c>
      <c r="V5">
        <f t="shared" ref="V5:V49" si="5">L5*100/L$51</f>
        <v>0.4510562578883035</v>
      </c>
      <c r="W5">
        <f t="shared" ref="W5:W49" si="6">M5*100/M$51</f>
        <v>0.3164913502606625</v>
      </c>
      <c r="X5">
        <f t="shared" ref="X5:X49" si="7">N5*100/N$51</f>
        <v>0.24905329128007242</v>
      </c>
      <c r="Z5" s="7">
        <f>AA5+0.5</f>
        <v>60.5</v>
      </c>
      <c r="AA5" s="2">
        <v>60</v>
      </c>
      <c r="AB5">
        <f>Q5</f>
        <v>1.1994886332054877</v>
      </c>
      <c r="AC5">
        <f t="shared" ref="AC5:AI5" si="8">R5</f>
        <v>0.72079308376842111</v>
      </c>
      <c r="AD5">
        <f t="shared" si="8"/>
        <v>0.42915348183077773</v>
      </c>
      <c r="AE5">
        <f t="shared" si="8"/>
        <v>0.37294699849386548</v>
      </c>
      <c r="AF5">
        <f t="shared" si="8"/>
        <v>0.79853761785645305</v>
      </c>
      <c r="AG5">
        <f t="shared" si="8"/>
        <v>0.4510562578883035</v>
      </c>
      <c r="AH5">
        <f t="shared" si="8"/>
        <v>0.3164913502606625</v>
      </c>
      <c r="AI5">
        <f t="shared" si="8"/>
        <v>0.24905329128007242</v>
      </c>
      <c r="AP5" t="s">
        <v>24</v>
      </c>
      <c r="AQ5" t="s">
        <v>26</v>
      </c>
      <c r="AR5" t="s">
        <v>27</v>
      </c>
      <c r="AS5" t="s">
        <v>25</v>
      </c>
      <c r="AT5" t="s">
        <v>28</v>
      </c>
      <c r="AU5" t="s">
        <v>29</v>
      </c>
    </row>
    <row r="6" spans="5:47" x14ac:dyDescent="0.35">
      <c r="E6" s="2">
        <v>61</v>
      </c>
      <c r="F6" s="7">
        <f t="shared" si="0"/>
        <v>61.5</v>
      </c>
      <c r="G6">
        <v>1.1140000000000039E-2</v>
      </c>
      <c r="H6">
        <v>7.9000000000000181E-3</v>
      </c>
      <c r="I6">
        <v>4.9799999999999844E-3</v>
      </c>
      <c r="J6">
        <v>3.5999999999999366E-3</v>
      </c>
      <c r="K6">
        <v>7.8099999999999836E-3</v>
      </c>
      <c r="L6">
        <v>4.9400000000000555E-3</v>
      </c>
      <c r="M6">
        <v>3.2800000000000606E-3</v>
      </c>
      <c r="N6">
        <v>2.2999999999999687E-3</v>
      </c>
      <c r="P6" s="2">
        <v>61</v>
      </c>
      <c r="Q6">
        <f t="shared" ref="Q6:Q49" si="9">G6*100/G$51</f>
        <v>1.2383969762659151</v>
      </c>
      <c r="R6">
        <f t="shared" si="1"/>
        <v>0.83493627005432547</v>
      </c>
      <c r="S6">
        <f t="shared" si="2"/>
        <v>0.51498417819693321</v>
      </c>
      <c r="T6">
        <f t="shared" si="3"/>
        <v>0.36884867982909358</v>
      </c>
      <c r="U6">
        <f t="shared" si="4"/>
        <v>0.83488337288606496</v>
      </c>
      <c r="V6">
        <f t="shared" si="5"/>
        <v>0.51105915457988194</v>
      </c>
      <c r="W6">
        <f t="shared" si="6"/>
        <v>0.33595198344822558</v>
      </c>
      <c r="X6">
        <f t="shared" si="7"/>
        <v>0.23476334833777021</v>
      </c>
      <c r="Z6" s="7">
        <f t="shared" ref="Z6:Z49" si="10">AA6+0.5</f>
        <v>61.5</v>
      </c>
      <c r="AA6" s="2">
        <v>61</v>
      </c>
      <c r="AB6">
        <f t="shared" ref="AB6:AI21" si="11">AB5+Q6</f>
        <v>2.4378856094714028</v>
      </c>
      <c r="AC6">
        <f t="shared" si="11"/>
        <v>1.5557293538227466</v>
      </c>
      <c r="AD6">
        <f t="shared" si="11"/>
        <v>0.94413766002771093</v>
      </c>
      <c r="AE6">
        <f t="shared" si="11"/>
        <v>0.74179567832295912</v>
      </c>
      <c r="AF6">
        <f t="shared" si="11"/>
        <v>1.6334209907425179</v>
      </c>
      <c r="AG6">
        <f t="shared" si="11"/>
        <v>0.96211541246818544</v>
      </c>
      <c r="AH6">
        <f t="shared" si="11"/>
        <v>0.65244333370888807</v>
      </c>
      <c r="AI6">
        <f t="shared" si="11"/>
        <v>0.4838166396178426</v>
      </c>
      <c r="AN6" t="s">
        <v>11</v>
      </c>
      <c r="AO6" t="s">
        <v>12</v>
      </c>
      <c r="AP6" s="4">
        <f>SUMPRODUCT(G5:G50,F5:F50)</f>
        <v>72.335785000000016</v>
      </c>
      <c r="AQ6" s="8">
        <f>INDEX($Z$5:$Z$50,MATCH(AQ4,$AB$5:$AB$50,1))+(INDEX($AB$5:$AB$50,MATCH(AQ4,$AB$5:$AB$50,1)+1)-AQ4)/((INDEX($AB$5:$AB$50,MATCH(AQ4,$AB$5:$AB$50,1)+1)-AQ4)-(INDEX($AB$5:$AB$50,MATCH(AQ4,$AB$5:$AB$50,1))-AQ4))</f>
        <v>65.798573975044562</v>
      </c>
      <c r="AR6" s="8">
        <f>INDEX($Z$5:$Z$50,MATCH(AR4,$AB$5:$AB$50,1))+(INDEX($AB$5:$AB$50,MATCH(AR4,$AB$5:$AB$50,1)+1)-AR4)/((INDEX($AB$5:$AB$50,MATCH(AR4,$AB$5:$AB$50,1)+1)-AR4)-(INDEX($AB$5:$AB$50,MATCH(AR4,$AB$5:$AB$50,1))-AR4))</f>
        <v>71.313646055437104</v>
      </c>
      <c r="AS6" s="8">
        <f>INDEX($Z$5:$Z$50,MATCH(AS4,$AB$5:$AB$50,1))+(INDEX($AB$5:$AB$50,MATCH(AS4,$AB$5:$AB$50,1)+1)-AS4)/((INDEX($AB$5:$AB$50,MATCH(AS4,$AB$5:$AB$50,1)+1)-AS4)-(INDEX($AB$5:$AB$50,MATCH(AS4,$AB$5:$AB$50,1))-AS4))</f>
        <v>81.199592986850348</v>
      </c>
      <c r="AT6" s="8">
        <f>INDEX($Z$5:$Z$50,MATCH(AT4,$AB$5:$AB$50,1))+(INDEX($AB$5:$AB$50,MATCH(AT4,$AB$5:$AB$50,1)+1)-AT4)/((INDEX($AB$5:$AB$50,MATCH(AT4,$AB$5:$AB$50,1)+1)-AT4)-(INDEX($AB$5:$AB$50,MATCH(AT4,$AB$5:$AB$50,1))-AT4))</f>
        <v>89.297087980173487</v>
      </c>
      <c r="AU6" s="8">
        <f>INDEX($Z$5:$Z$50,MATCH(AU4,$AB$5:$AB$50,1))+(INDEX($AB$5:$AB$50,MATCH(AU4,$AB$5:$AB$50,1)+1)-AU4)/((INDEX($AB$5:$AB$50,MATCH(AU4,$AB$5:$AB$50,1)+1)-AU4)-(INDEX($AB$5:$AB$50,MATCH(AU4,$AB$5:$AB$50,1))-AU4))</f>
        <v>92.203393470790388</v>
      </c>
    </row>
    <row r="7" spans="5:47" x14ac:dyDescent="0.35">
      <c r="E7" s="2">
        <v>62</v>
      </c>
      <c r="F7" s="7">
        <f t="shared" si="0"/>
        <v>62.5</v>
      </c>
      <c r="G7">
        <v>1.2360000000000038E-2</v>
      </c>
      <c r="H7">
        <v>8.2299999999999596E-3</v>
      </c>
      <c r="I7">
        <v>5.6000000000000494E-3</v>
      </c>
      <c r="J7">
        <v>4.310000000000036E-3</v>
      </c>
      <c r="K7">
        <v>8.1100000000000616E-3</v>
      </c>
      <c r="L7">
        <v>5.4600000000000204E-3</v>
      </c>
      <c r="M7">
        <v>3.8699999999999291E-3</v>
      </c>
      <c r="N7">
        <v>3.2600000000000406E-3</v>
      </c>
      <c r="P7" s="2">
        <v>62</v>
      </c>
      <c r="Q7">
        <f t="shared" si="9"/>
        <v>1.3740203435050899</v>
      </c>
      <c r="R7">
        <f t="shared" si="1"/>
        <v>0.86981335475279109</v>
      </c>
      <c r="S7">
        <f t="shared" si="2"/>
        <v>0.57909867427768291</v>
      </c>
      <c r="T7">
        <f t="shared" si="3"/>
        <v>0.44159383612873188</v>
      </c>
      <c r="U7">
        <f t="shared" si="4"/>
        <v>0.86695315673573015</v>
      </c>
      <c r="V7">
        <f t="shared" si="5"/>
        <v>0.56485485506197064</v>
      </c>
      <c r="W7">
        <f t="shared" si="6"/>
        <v>0.39638237071481253</v>
      </c>
      <c r="X7">
        <f t="shared" si="7"/>
        <v>0.33275152851354384</v>
      </c>
      <c r="Z7" s="7">
        <f t="shared" si="10"/>
        <v>62.5</v>
      </c>
      <c r="AA7" s="2">
        <v>62</v>
      </c>
      <c r="AB7">
        <f t="shared" si="11"/>
        <v>3.8119059529764927</v>
      </c>
      <c r="AC7">
        <f t="shared" si="11"/>
        <v>2.4255427085755379</v>
      </c>
      <c r="AD7">
        <f t="shared" si="11"/>
        <v>1.5232363343053938</v>
      </c>
      <c r="AE7">
        <f t="shared" si="11"/>
        <v>1.183389514451691</v>
      </c>
      <c r="AF7">
        <f t="shared" si="11"/>
        <v>2.5003741474782482</v>
      </c>
      <c r="AG7">
        <f t="shared" si="11"/>
        <v>1.5269702675301562</v>
      </c>
      <c r="AH7">
        <f t="shared" si="11"/>
        <v>1.0488257044237006</v>
      </c>
      <c r="AI7">
        <f t="shared" si="11"/>
        <v>0.81656816813138644</v>
      </c>
      <c r="AN7" t="s">
        <v>11</v>
      </c>
      <c r="AO7" t="s">
        <v>13</v>
      </c>
      <c r="AP7" s="4">
        <f>SUMPRODUCT(H5:H50,F5:F50)</f>
        <v>77.814109999999999</v>
      </c>
      <c r="AQ7" s="8">
        <f>INDEX($Z$5:$Z$50,MATCH(AQ4,$AC$5:$AC$50,1))+(INDEX($AC$5:$AC$50,MATCH(AQ4,$AC$5:$AC$50,1)+1)-AQ4)/((INDEX($AC$5:$AC$50,MATCH(AQ4,$AC$5:$AC$50,1)+1)-AQ4)-(INDEX($AC$5:$AC$50,MATCH(AQ4,$AC$5:$AC$50,1))-AQ4))</f>
        <v>67.509090909090915</v>
      </c>
      <c r="AR7" s="8">
        <f>INDEX($Z$5:$Z$50,MATCH(AR$4,$AC$5:$AC$50,1))+(INDEX($AC$5:$AC$50,MATCH(AR$4,$AC$5:$AC$50,1)+1)-AR$4)/((INDEX($AC$5:$AC$50,MATCH(AR$4,$AC$5:$AC$50,1)+1)-AR$4)-(INDEX($AC$5:$AC$50,MATCH(AR$4,$AC$5:$AC$50,1))-AR$4))</f>
        <v>74.446707909854169</v>
      </c>
      <c r="AS7" s="8">
        <f>INDEX($Z$5:$Z$50,MATCH(AS$4,$AC$5:$AC$50,1))+(INDEX($AC$5:$AC$50,MATCH(AS$4,$AC$5:$AC$50,1)+1)-AS$4)/((INDEX($AC$5:$AC$50,MATCH(AS$4,$AC$5:$AC$50,1)+1)-AS$4)-(INDEX($AC$5:$AC$50,MATCH(AS$4,$AC$5:$AC$50,1))-AS$4))</f>
        <v>83.230102040816334</v>
      </c>
      <c r="AT7" s="8">
        <f>INDEX($Z$5:$Z$50,MATCH(AT$4,$AC$5:$AC$50,1))+(INDEX($AC$5:$AC$50,MATCH(AT$4,$AC$5:$AC$50,1)+1)-AT$4)/((INDEX($AC$5:$AC$50,MATCH(AT$4,$AC$5:$AC$50,1)+1)-AT$4)-(INDEX($AC$5:$AC$50,MATCH(AT$4,$AC$5:$AC$50,1))-AT$4))</f>
        <v>90.170556161395865</v>
      </c>
      <c r="AU7" s="8">
        <f>INDEX($Z$5:$Z$50,MATCH(AU$4,$AC$5:$AC$50,1))+(INDEX($AC$5:$AC$50,MATCH(AU$4,$AC$5:$AC$50,1)+1)-AU$4)/((INDEX($AC$5:$AC$50,MATCH(AU$4,$AC$5:$AC$50,1)+1)-AU$4)-(INDEX($AC$5:$AC$50,MATCH(AU$4,$AC$5:$AC$50,1))-AU$4))</f>
        <v>93.120069204152259</v>
      </c>
    </row>
    <row r="8" spans="5:47" x14ac:dyDescent="0.35">
      <c r="E8" s="2">
        <v>63</v>
      </c>
      <c r="F8" s="7">
        <f t="shared" si="0"/>
        <v>63.5</v>
      </c>
      <c r="G8">
        <v>1.3729999999999909E-2</v>
      </c>
      <c r="H8">
        <v>9.2499999999999805E-3</v>
      </c>
      <c r="I8">
        <v>5.9599999999999653E-3</v>
      </c>
      <c r="J8">
        <v>4.689999999999972E-3</v>
      </c>
      <c r="K8">
        <v>9.179999999999966E-3</v>
      </c>
      <c r="L8">
        <v>5.9099999999999708E-3</v>
      </c>
      <c r="M8">
        <v>3.9799999999999836E-3</v>
      </c>
      <c r="N8">
        <v>3.2699999999999951E-3</v>
      </c>
      <c r="P8" s="2">
        <v>63</v>
      </c>
      <c r="Q8">
        <f t="shared" si="9"/>
        <v>1.5263187149130018</v>
      </c>
      <c r="R8">
        <f t="shared" si="1"/>
        <v>0.97761525291170592</v>
      </c>
      <c r="S8">
        <f t="shared" si="2"/>
        <v>0.6163264461955249</v>
      </c>
      <c r="T8">
        <f t="shared" si="3"/>
        <v>0.48052786344401921</v>
      </c>
      <c r="U8">
        <f t="shared" si="4"/>
        <v>0.98133538579949597</v>
      </c>
      <c r="V8">
        <f t="shared" si="5"/>
        <v>0.61140882663300689</v>
      </c>
      <c r="W8">
        <f t="shared" si="6"/>
        <v>0.40764905308655713</v>
      </c>
      <c r="X8">
        <f t="shared" si="7"/>
        <v>0.33377223872370343</v>
      </c>
      <c r="Z8" s="7">
        <f t="shared" si="10"/>
        <v>63.5</v>
      </c>
      <c r="AA8" s="2">
        <v>63</v>
      </c>
      <c r="AB8">
        <f t="shared" si="11"/>
        <v>5.3382246678894942</v>
      </c>
      <c r="AC8">
        <f t="shared" si="11"/>
        <v>3.4031579614872438</v>
      </c>
      <c r="AD8">
        <f t="shared" si="11"/>
        <v>2.1395627805009187</v>
      </c>
      <c r="AE8">
        <f t="shared" si="11"/>
        <v>1.6639173778957104</v>
      </c>
      <c r="AF8">
        <f t="shared" si="11"/>
        <v>3.4817095332777441</v>
      </c>
      <c r="AG8">
        <f t="shared" si="11"/>
        <v>2.1383790941631631</v>
      </c>
      <c r="AH8">
        <f t="shared" si="11"/>
        <v>1.4564747575102577</v>
      </c>
      <c r="AI8">
        <f t="shared" si="11"/>
        <v>1.15034040685509</v>
      </c>
      <c r="AN8" t="s">
        <v>11</v>
      </c>
      <c r="AO8" t="s">
        <v>14</v>
      </c>
      <c r="AP8" s="4">
        <f>SUMPRODUCT(I5:I50,F5:F50)</f>
        <v>81.469970000000032</v>
      </c>
      <c r="AQ8" s="8">
        <f>INDEX($Z$5:$Z$50,MATCH(AQ$4,$AD$5:$AD$50,1))+(INDEX($AD$5:$AD$50,MATCH(AQ$4,$AD$5:$AD$50,1)+1)-AQ$4)/((INDEX($AD$5:$AD$50,MATCH(AQ$4,$AD$5:$AD$50,1)+1)-AQ$4)-(INDEX($AD$5:$AD$50,MATCH(AQ$4,$AD$5:$AD$50,1))-AQ$4))</f>
        <v>71.078117048346058</v>
      </c>
      <c r="AR8" s="8">
        <f>INDEX($Z$5:$Z$50,MATCH(AR$4,$AD$5:$AD$50,1))+(INDEX($AD$5:$AD$50,MATCH(AR$4,$AD$5:$AD$50,1)+1)-AR$4)/((INDEX($AD$5:$AD$50,MATCH(AR$4,$AD$5:$AD$50,1)+1)-AR$4)-(INDEX($AD$5:$AD$50,MATCH(AR$4,$AD$5:$AD$50,1))-AR$4))</f>
        <v>75.855107526881724</v>
      </c>
      <c r="AS8" s="8">
        <f>INDEX($Z$5:$Z$50,MATCH(AS$4,$AD$5:$AD$50,1))+(INDEX($AD$5:$AD$50,MATCH(AS$4,$AD$5:$AD$50,1)+1)-AS$4)/((INDEX($AD$5:$AD$50,MATCH(AS$4,$AD$5:$AD$50,1)+1)-AS$4)-(INDEX($AD$5:$AD$50,MATCH(AS$4,$AD$5:$AD$50,1))-AS$4))</f>
        <v>84.902327704244641</v>
      </c>
      <c r="AT8" s="8">
        <f>INDEX($Z$5:$Z$50,MATCH(AT$4,$AD$5:$AD$50,1))+(INDEX($AD$5:$AD$50,MATCH(AT$4,$AD$5:$AD$50,1)+1)-AT$4)/((INDEX($AD$5:$AD$50,MATCH(AT$4,$AD$5:$AD$50,1)+1)-AT$4)-(INDEX($AD$5:$AD$50,MATCH(AT$4,$AD$5:$AD$50,1))-AT$4))</f>
        <v>90.670823745973308</v>
      </c>
      <c r="AU8" s="8">
        <f>INDEX($Z$5:$Z$50,MATCH(AU$4,$AD$5:$AD$50,1))+(INDEX($AD$5:$AD$50,MATCH(AU$4,$AD$5:$AD$50,1)+1)-AU$4)/((INDEX($AD$5:$AD$50,MATCH(AU$4,$AD$5:$AD$50,1)+1)-AU$4)-(INDEX($AD$5:$AD$50,MATCH(AU$4,$AD$5:$AD$50,1))-AU$4))</f>
        <v>93.913932738503775</v>
      </c>
    </row>
    <row r="9" spans="5:47" x14ac:dyDescent="0.35">
      <c r="E9" s="2">
        <v>64</v>
      </c>
      <c r="F9" s="7">
        <f t="shared" si="0"/>
        <v>64.5</v>
      </c>
      <c r="G9">
        <v>1.4470000000000094E-2</v>
      </c>
      <c r="H9">
        <v>1.0030000000000094E-2</v>
      </c>
      <c r="I9">
        <v>6.4000000000000723E-3</v>
      </c>
      <c r="J9">
        <v>4.2200000000000015E-3</v>
      </c>
      <c r="K9">
        <v>9.9500000000000144E-3</v>
      </c>
      <c r="L9">
        <v>6.1999999999999833E-3</v>
      </c>
      <c r="M9">
        <v>4.390000000000005E-3</v>
      </c>
      <c r="N9">
        <v>3.5800000000000276E-3</v>
      </c>
      <c r="P9" s="2">
        <v>64</v>
      </c>
      <c r="Q9">
        <f t="shared" si="9"/>
        <v>1.6085820688121941</v>
      </c>
      <c r="R9">
        <f t="shared" si="1"/>
        <v>1.0600519985626511</v>
      </c>
      <c r="S9">
        <f t="shared" si="2"/>
        <v>0.6618270563173535</v>
      </c>
      <c r="T9">
        <f t="shared" si="3"/>
        <v>0.43237261913300085</v>
      </c>
      <c r="U9">
        <f t="shared" si="4"/>
        <v>1.0636478310136204</v>
      </c>
      <c r="V9">
        <f t="shared" si="5"/>
        <v>0.64141027497879033</v>
      </c>
      <c r="W9">
        <f t="shared" si="6"/>
        <v>0.44964305101758678</v>
      </c>
      <c r="X9">
        <f t="shared" si="7"/>
        <v>0.36541425523879795</v>
      </c>
      <c r="Z9" s="7">
        <f t="shared" si="10"/>
        <v>64.5</v>
      </c>
      <c r="AA9" s="2">
        <v>64</v>
      </c>
      <c r="AB9">
        <f t="shared" si="11"/>
        <v>6.9468067367016886</v>
      </c>
      <c r="AC9">
        <f t="shared" si="11"/>
        <v>4.4632099600498947</v>
      </c>
      <c r="AD9">
        <f t="shared" si="11"/>
        <v>2.8013898368182724</v>
      </c>
      <c r="AE9">
        <f t="shared" si="11"/>
        <v>2.0962899970287112</v>
      </c>
      <c r="AF9">
        <f t="shared" si="11"/>
        <v>4.5453573642913643</v>
      </c>
      <c r="AG9">
        <f t="shared" si="11"/>
        <v>2.7797893691419535</v>
      </c>
      <c r="AH9">
        <f t="shared" si="11"/>
        <v>1.9061178085278445</v>
      </c>
      <c r="AI9">
        <f t="shared" si="11"/>
        <v>1.515754662093888</v>
      </c>
      <c r="AN9" t="s">
        <v>11</v>
      </c>
      <c r="AO9" t="s">
        <v>15</v>
      </c>
      <c r="AP9" s="4">
        <f>SUMPRODUCT(J5:J50,F5:F50)</f>
        <v>83.347324999999998</v>
      </c>
      <c r="AQ9" s="8">
        <f>INDEX($Z$5:$Z$50,MATCH(AQ$4,$AE$5:$AE$50,1))+(INDEX($AE$5:$AE$50,MATCH(AQ$4,$AE$5:$AE$50,1)+1)-AQ$4)/((INDEX($AE$5:$AE$50,MATCH(AQ$4,$AE$5:$AE$50,1)+1)-AQ$4)-(INDEX($AE$5:$AE$50,MATCH(AQ$4,$AE$5:$AE$50,1))-AQ$4))</f>
        <v>73.25737109658678</v>
      </c>
      <c r="AR9" s="8">
        <f>INDEX($Z$5:$Z$50,MATCH(AR$4,$AE$5:$AE$50,1))+(INDEX($AE$5:$AE$50,MATCH(AR$4,$AE$5:$AE$50,1)+1)-AR$4)/((INDEX($AE$5:$AE$50,MATCH(AR$4,$AE$5:$AE$50,1)+1)-AR$4)-(INDEX($AE$5:$AE$50,MATCH(AR$4,$AE$5:$AE$50,1))-AR$4))</f>
        <v>77.888786543852618</v>
      </c>
      <c r="AS9" s="8">
        <f>INDEX($Z$5:$Z$50,MATCH(AS$4,$AE$5:$AE$50,1))+(INDEX($AE$5:$AE$50,MATCH(AS$4,$AE$5:$AE$50,1)+1)-AS$4)/((INDEX($AE$5:$AE$50,MATCH(AS$4,$AE$5:$AE$50,1)+1)-AS$4)-(INDEX($AE$5:$AE$50,MATCH(AS$4,$AE$5:$AE$50,1))-AS$4))</f>
        <v>85.90698380566802</v>
      </c>
      <c r="AT9" s="8">
        <f>INDEX($Z$5:$Z$50,MATCH(AT$4,$AE$5:$AE$50,1))+(INDEX($AE$5:$AE$50,MATCH(AT$4,$AE$5:$AE$50,1)+1)-AT$4)/((INDEX($AE$5:$AE$50,MATCH(AT$4,$AE$5:$AE$50,1)+1)-AT$4)-(INDEX($AE$5:$AE$50,MATCH(AT$4,$AE$5:$AE$50,1))-AT$4))</f>
        <v>91.754838709677415</v>
      </c>
      <c r="AU9" s="8">
        <f>INDEX($Z$5:$Z$50,MATCH(AU$4,$AE$5:$AE$50,1))+(INDEX($AE$5:$AE$50,MATCH(AU$4,$AE$5:$AE$50,1)+1)-AU$4)/((INDEX($AE$5:$AE$50,MATCH(AU$4,$AE$5:$AE$50,1)+1)-AU$4)-(INDEX($AE$5:$AE$50,MATCH(AU$4,$AE$5:$AE$50,1))-AU$4))</f>
        <v>95.27466227347611</v>
      </c>
    </row>
    <row r="10" spans="5:47" x14ac:dyDescent="0.35">
      <c r="E10" s="2">
        <v>65</v>
      </c>
      <c r="F10" s="7">
        <f t="shared" si="0"/>
        <v>65.5</v>
      </c>
      <c r="G10">
        <v>1.5660000000000007E-2</v>
      </c>
      <c r="H10">
        <v>1.0969999999999924E-2</v>
      </c>
      <c r="I10">
        <v>7.2699999999999987E-3</v>
      </c>
      <c r="J10">
        <v>5.3300000000000569E-3</v>
      </c>
      <c r="K10">
        <v>1.0909999999999975E-2</v>
      </c>
      <c r="L10">
        <v>6.6899999999999737E-3</v>
      </c>
      <c r="M10">
        <v>5.9600000000000763E-3</v>
      </c>
      <c r="N10">
        <v>5.4100000000000259E-3</v>
      </c>
      <c r="P10" s="2">
        <v>65</v>
      </c>
      <c r="Q10">
        <f t="shared" si="9"/>
        <v>1.7408704352176094</v>
      </c>
      <c r="R10">
        <f t="shared" si="1"/>
        <v>1.1593988458855526</v>
      </c>
      <c r="S10">
        <f t="shared" si="2"/>
        <v>0.75179417178548513</v>
      </c>
      <c r="T10">
        <f t="shared" si="3"/>
        <v>0.54610096208031234</v>
      </c>
      <c r="U10">
        <f t="shared" si="4"/>
        <v>1.1662711393325182</v>
      </c>
      <c r="V10">
        <f t="shared" si="5"/>
        <v>0.69210237735614544</v>
      </c>
      <c r="W10">
        <f t="shared" si="6"/>
        <v>0.61044933577786975</v>
      </c>
      <c r="X10">
        <f t="shared" si="7"/>
        <v>0.55220422369885225</v>
      </c>
      <c r="Z10" s="7">
        <f t="shared" si="10"/>
        <v>65.5</v>
      </c>
      <c r="AA10" s="2">
        <v>65</v>
      </c>
      <c r="AB10">
        <f t="shared" si="11"/>
        <v>8.6876771719192973</v>
      </c>
      <c r="AC10">
        <f t="shared" si="11"/>
        <v>5.6226088059354478</v>
      </c>
      <c r="AD10">
        <f t="shared" si="11"/>
        <v>3.5531840086037576</v>
      </c>
      <c r="AE10">
        <f t="shared" si="11"/>
        <v>2.6423909591090236</v>
      </c>
      <c r="AF10">
        <f t="shared" si="11"/>
        <v>5.7116285036238823</v>
      </c>
      <c r="AG10">
        <f t="shared" si="11"/>
        <v>3.4718917464980992</v>
      </c>
      <c r="AH10">
        <f t="shared" si="11"/>
        <v>2.5165671443057143</v>
      </c>
      <c r="AI10">
        <f t="shared" si="11"/>
        <v>2.0679588857927405</v>
      </c>
      <c r="AN10" t="s">
        <v>16</v>
      </c>
      <c r="AO10" t="s">
        <v>12</v>
      </c>
      <c r="AP10" s="4">
        <f>SUMPRODUCT(K5:K50,F5:F50)</f>
        <v>78.096180000000018</v>
      </c>
      <c r="AQ10" s="8">
        <f>INDEX($Z$5:$Z$50,MATCH(AQ$4,$AF5:$AF$50,1))+(INDEX($AF$5:$AF$50,MATCH(AQ$4,$AF$5:$AF$50,1)+1)-AQ$4)/((INDEX($AF$5:$AF$50,MATCH(AQ$4,$AF$5:$AF$50,1)+1)-AQ$4)-(INDEX($AF$5:$AF$50,MATCH(AQ$4,$AF$5:$AF$50,1))-AQ$4))</f>
        <v>67.547270214236349</v>
      </c>
      <c r="AR10" s="8">
        <f>INDEX($Z$5:$Z$50,MATCH(AR$4,$AF5:$AF$50,1))+(INDEX($AF$5:$AF$50,MATCH(AR$4,$AF$5:$AF$50,1)+1)-AR$4)/((INDEX($AF$5:$AF$50,MATCH(AR$4,$AF$5:$AF$50,1)+1)-AR$4)-(INDEX($AF$5:$AF$50,MATCH(AR$4,$AF$5:$AF$50,1))-AR$4))</f>
        <v>73.928389154704945</v>
      </c>
      <c r="AS10" s="8">
        <f>INDEX($Z$5:$Z$50,MATCH(AS$4,$AF5:$AF$50,1))+(INDEX($AF$5:$AF$50,MATCH(AS$4,$AF$5:$AF$50,1)+1)-AS$4)/((INDEX($AF$5:$AF$50,MATCH(AS$4,$AF$5:$AF$50,1)+1)-AS$4)-(INDEX($AF$5:$AF$50,MATCH(AS$4,$AF$5:$AF$50,1))-AS$4))</f>
        <v>83.560910703725611</v>
      </c>
      <c r="AT10" s="8">
        <f>INDEX($Z$5:$Z$50,MATCH(AT$4,$AF5:$AF$50,1))+(INDEX($AF$5:$AF$50,MATCH(AT$4,$AF$5:$AF$50,1)+1)-AT$4)/((INDEX($AF$5:$AF$50,MATCH(AT$4,$AF$5:$AF$50,1)+1)-AT$4)-(INDEX($AF$5:$AF$50,MATCH(AT$4,$AF$5:$AF$50,1))-AT$4))</f>
        <v>92.384147727272719</v>
      </c>
      <c r="AU10" s="8">
        <f>INDEX($Z$5:$Z$50,MATCH(AU$4,$AF5:$AF$50,1))+(INDEX($AF$5:$AF$50,MATCH(AU$4,$AF$5:$AF$50,1)+1)-AU$4)/((INDEX($AF$5:$AF$50,MATCH(AU$4,$AF$5:$AF$50,1)+1)-AU$4)-(INDEX($AF$5:$AF$50,MATCH(AU$4,$AF$5:$AF$50,1))-AU$4))</f>
        <v>95.413308611454468</v>
      </c>
    </row>
    <row r="11" spans="5:47" x14ac:dyDescent="0.35">
      <c r="E11" s="2">
        <v>66</v>
      </c>
      <c r="F11" s="7">
        <f t="shared" si="0"/>
        <v>66.5</v>
      </c>
      <c r="G11">
        <v>1.6829999999999901E-2</v>
      </c>
      <c r="H11">
        <v>1.3070000000000026E-2</v>
      </c>
      <c r="I11">
        <v>8.1700000000000106E-3</v>
      </c>
      <c r="J11">
        <v>6.7599999999999882E-3</v>
      </c>
      <c r="K11">
        <v>1.2530000000000041E-2</v>
      </c>
      <c r="L11">
        <v>8.0200000000000271E-3</v>
      </c>
      <c r="M11">
        <v>6.6199999999999593E-3</v>
      </c>
      <c r="N11">
        <v>5.9399999999999453E-3</v>
      </c>
      <c r="P11" s="2">
        <v>66</v>
      </c>
      <c r="Q11">
        <f t="shared" si="9"/>
        <v>1.8709354677338557</v>
      </c>
      <c r="R11">
        <f t="shared" si="1"/>
        <v>1.3813439303303836</v>
      </c>
      <c r="S11">
        <f t="shared" si="2"/>
        <v>0.84486360158011309</v>
      </c>
      <c r="T11">
        <f t="shared" si="3"/>
        <v>0.69261585434575346</v>
      </c>
      <c r="U11">
        <f t="shared" si="4"/>
        <v>1.3394479721206722</v>
      </c>
      <c r="V11">
        <f t="shared" si="5"/>
        <v>0.82969522666611772</v>
      </c>
      <c r="W11">
        <f t="shared" si="6"/>
        <v>0.67804943000829221</v>
      </c>
      <c r="X11">
        <f t="shared" si="7"/>
        <v>0.60630186483754833</v>
      </c>
      <c r="Z11" s="7">
        <f t="shared" si="10"/>
        <v>66.5</v>
      </c>
      <c r="AA11" s="2">
        <v>66</v>
      </c>
      <c r="AB11">
        <f t="shared" si="11"/>
        <v>10.558612639653154</v>
      </c>
      <c r="AC11">
        <f t="shared" si="11"/>
        <v>7.0039527362658314</v>
      </c>
      <c r="AD11">
        <f t="shared" si="11"/>
        <v>4.3980476101838706</v>
      </c>
      <c r="AE11">
        <f t="shared" si="11"/>
        <v>3.3350068134547772</v>
      </c>
      <c r="AF11">
        <f t="shared" si="11"/>
        <v>7.051076475744555</v>
      </c>
      <c r="AG11">
        <f t="shared" si="11"/>
        <v>4.3015869731642171</v>
      </c>
      <c r="AH11">
        <f t="shared" si="11"/>
        <v>3.1946165743140065</v>
      </c>
      <c r="AI11">
        <f t="shared" si="11"/>
        <v>2.6742607506302889</v>
      </c>
      <c r="AN11" t="s">
        <v>16</v>
      </c>
      <c r="AO11" t="s">
        <v>13</v>
      </c>
      <c r="AP11" s="4">
        <f>SUMPRODUCT(L5:L50,F5:F50)</f>
        <v>82.738159999999979</v>
      </c>
      <c r="AQ11" s="8">
        <f>INDEX($Z$5:$Z$50,MATCH(AQ$4,$AG5:$AG$50,1))+(INDEX($AG$5:$AG$50,MATCH(AQ$4,$AG$5:$AG$50,1)+1)-AQ$4)/((INDEX($AG$5:$AG$50,MATCH(AQ$4,$AG$5:$AG$50,1)+1)-AQ$4)-(INDEX($AG$5:$AG$50,MATCH(AQ$4,$AG$5:$AG$50,1))-AQ$4))</f>
        <v>70.656193353474322</v>
      </c>
      <c r="AR11" s="8">
        <f>INDEX($Z$5:$Z$50,MATCH(AR$4,$AG5:$AG$50,1))+(INDEX($AG$5:$AG$50,MATCH(AR$4,$AG$5:$AG$50,1)+1)-AR$4)/((INDEX($AG$5:$AG$50,MATCH(AR$4,$AG$5:$AG$50,1)+1)-AR$4)-(INDEX($AG$5:$AG$50,MATCH(AR$4,$AG$5:$AG$50,1))-AR$4))</f>
        <v>76.632800000000003</v>
      </c>
      <c r="AS11" s="8">
        <f>INDEX($Z$5:$Z$50,MATCH(AS$4,$AG5:$AG$50,1))+(INDEX($AG$5:$AG$50,MATCH(AS$4,$AG$5:$AG$50,1)+1)-AS$4)/((INDEX($AG$5:$AG$50,MATCH(AS$4,$AG$5:$AG$50,1)+1)-AS$4)-(INDEX($AG$5:$AG$50,MATCH(AS$4,$AG$5:$AG$50,1))-AS$4))</f>
        <v>87.393223361569326</v>
      </c>
      <c r="AT11" s="8">
        <f>INDEX($Z$5:$Z$50,MATCH(AT$4,$AG5:$AG$50,1))+(INDEX($AG$5:$AG$50,MATCH(AT$4,$AG$5:$AG$50,1)+1)-AT$4)/((INDEX($AG$5:$AG$50,MATCH(AT$4,$AG$5:$AG$50,1)+1)-AT$4)-(INDEX($AG$5:$AG$50,MATCH(AT$4,$AG$5:$AG$50,1))-AT$4))</f>
        <v>93.058477157360414</v>
      </c>
      <c r="AU11" s="8">
        <f>INDEX($Z$5:$Z$50,MATCH(AU$4,$AG5:$AG$50,1))+(INDEX($AG$5:$AG$50,MATCH(AU$4,$AG$5:$AG$50,1)+1)-AU$4)/((INDEX($AG$5:$AG$50,MATCH(AU$4,$AG$5:$AG$50,1)+1)-AU$4)-(INDEX($AG$5:$AG$50,MATCH(AU$4,$AG$5:$AG$50,1))-AU$4))</f>
        <v>96.183702064896764</v>
      </c>
    </row>
    <row r="12" spans="5:47" x14ac:dyDescent="0.35">
      <c r="E12" s="2">
        <v>67</v>
      </c>
      <c r="F12" s="7">
        <f t="shared" si="0"/>
        <v>67.5</v>
      </c>
      <c r="G12">
        <v>1.7780000000000018E-2</v>
      </c>
      <c r="H12">
        <v>1.3959999999999972E-2</v>
      </c>
      <c r="I12">
        <v>9.3900000000000095E-3</v>
      </c>
      <c r="J12">
        <v>7.8200000000000491E-3</v>
      </c>
      <c r="K12">
        <v>1.3800000000000034E-2</v>
      </c>
      <c r="L12">
        <v>9.6199999999999619E-3</v>
      </c>
      <c r="M12">
        <v>6.5000000000000613E-3</v>
      </c>
      <c r="N12">
        <v>6.5699999999999648E-3</v>
      </c>
      <c r="P12" s="2">
        <v>67</v>
      </c>
      <c r="Q12">
        <f t="shared" si="9"/>
        <v>1.9765438274692921</v>
      </c>
      <c r="R12">
        <f t="shared" si="1"/>
        <v>1.4754063708808018</v>
      </c>
      <c r="S12">
        <f t="shared" si="2"/>
        <v>0.9710243841906071</v>
      </c>
      <c r="T12">
        <f t="shared" si="3"/>
        <v>0.80122129896210581</v>
      </c>
      <c r="U12">
        <f t="shared" si="4"/>
        <v>1.4752100570842188</v>
      </c>
      <c r="V12">
        <f t="shared" si="5"/>
        <v>0.99522045891870248</v>
      </c>
      <c r="W12">
        <f t="shared" si="6"/>
        <v>0.66575850378458734</v>
      </c>
      <c r="X12">
        <f t="shared" si="7"/>
        <v>0.67060660807789696</v>
      </c>
      <c r="Z12" s="7">
        <f t="shared" si="10"/>
        <v>67.5</v>
      </c>
      <c r="AA12" s="2">
        <v>67</v>
      </c>
      <c r="AB12">
        <f t="shared" si="11"/>
        <v>12.535156467122446</v>
      </c>
      <c r="AC12">
        <f t="shared" si="11"/>
        <v>8.4793591071466334</v>
      </c>
      <c r="AD12">
        <f t="shared" si="11"/>
        <v>5.3690719943744778</v>
      </c>
      <c r="AE12">
        <f t="shared" si="11"/>
        <v>4.1362281124168829</v>
      </c>
      <c r="AF12">
        <f t="shared" si="11"/>
        <v>8.5262865328287738</v>
      </c>
      <c r="AG12">
        <f t="shared" si="11"/>
        <v>5.2968074320829199</v>
      </c>
      <c r="AH12">
        <f t="shared" si="11"/>
        <v>3.8603750780985937</v>
      </c>
      <c r="AI12">
        <f t="shared" si="11"/>
        <v>3.3448673587081856</v>
      </c>
      <c r="AN12" t="s">
        <v>16</v>
      </c>
      <c r="AO12" t="s">
        <v>14</v>
      </c>
      <c r="AP12" s="4">
        <f>SUMPRODUCT(M5:M50,F5:F50)</f>
        <v>85.078495000000004</v>
      </c>
      <c r="AQ12" s="8">
        <f>INDEX($Z$5:$Z$50,MATCH(AQ$4,$AH5:$AH$50,1))+(INDEX($AH$5:$AH$50,MATCH(AQ$4,$AH$5:$AH$50,1)+1)-AQ$4)/((INDEX($AH$5:$AH$50,MATCH(AQ$4,$AH$5:$AH$50,1)+1)-AQ$4)-(INDEX($AH$5:$AH$50,MATCH(AQ$4,$AH$5:$AH$50,1))-AQ$4))</f>
        <v>73.887377850162864</v>
      </c>
      <c r="AR12" s="8">
        <f>INDEX($Z$5:$Z$50,MATCH(AR$4,$AH5:$AH$50,1))+(INDEX($AH$5:$AH$50,MATCH(AR$4,$AH$5:$AH$50,1)+1)-AR$4)/((INDEX($AH$5:$AH$50,MATCH(AR$4,$AH$5:$AH$50,1)+1)-AR$4)-(INDEX($AH$5:$AH$50,MATCH(AR$4,$AH$5:$AH$50,1))-AR$4))</f>
        <v>80.055840586349063</v>
      </c>
      <c r="AS12" s="8">
        <f>INDEX($Z$5:$Z$50,MATCH(AS$4,$AH5:$AH$50,1))+(INDEX($AH$5:$AH$50,MATCH(AS$4,$AH$5:$AH$50,1)+1)-AS$4)/((INDEX($AH$5:$AH$50,MATCH(AS$4,$AH$5:$AH$50,1)+1)-AS$4)-(INDEX($AH$5:$AH$50,MATCH(AS$4,$AH$5:$AH$50,1))-AS$4))</f>
        <v>87.854741546832486</v>
      </c>
      <c r="AT12" s="8">
        <f>INDEX($Z$5:$Z$50,MATCH(AT$4,$AH5:$AH$50,1))+(INDEX($AH$5:$AH$50,MATCH(AT$4,$AH$5:$AH$50,1)+1)-AT$4)/((INDEX($AH$5:$AH$50,MATCH(AT$4,$AH$5:$AH$50,1)+1)-AT$4)-(INDEX($AH$5:$AH$50,MATCH(AT$4,$AH$5:$AH$50,1))-AT$4))</f>
        <v>94.148800581536221</v>
      </c>
      <c r="AU12" s="8">
        <f>INDEX($Z$5:$Z$50,MATCH(AU$4,$AH5:$AH$50,1))+(INDEX($AH$5:$AH$50,MATCH(AU$4,$AH$5:$AH$50,1)+1)-AU$4)/((INDEX($AH$5:$AH$50,MATCH(AU$4,$AH$5:$AH$50,1)+1)-AU$4)-(INDEX($AH$5:$AH$50,MATCH(AU$4,$AH$5:$AH$50,1))-AU$4))</f>
        <v>97.492553956834527</v>
      </c>
    </row>
    <row r="13" spans="5:47" x14ac:dyDescent="0.35">
      <c r="E13" s="2">
        <v>68</v>
      </c>
      <c r="F13" s="7">
        <f t="shared" si="0"/>
        <v>68.5</v>
      </c>
      <c r="G13">
        <v>1.8950000000000022E-2</v>
      </c>
      <c r="H13">
        <v>1.4520000000000088E-2</v>
      </c>
      <c r="I13">
        <v>1.0889999999999955E-2</v>
      </c>
      <c r="J13">
        <v>8.4099999999999175E-3</v>
      </c>
      <c r="K13">
        <v>1.4469999999999983E-2</v>
      </c>
      <c r="L13">
        <v>1.0980000000000101E-2</v>
      </c>
      <c r="M13">
        <v>6.6499999999999337E-3</v>
      </c>
      <c r="N13">
        <v>6.3100000000000378E-3</v>
      </c>
      <c r="P13" s="2">
        <v>68</v>
      </c>
      <c r="Q13">
        <f t="shared" si="9"/>
        <v>2.1066088599855508</v>
      </c>
      <c r="R13">
        <f t="shared" si="1"/>
        <v>1.534591726732766</v>
      </c>
      <c r="S13">
        <f t="shared" si="2"/>
        <v>1.1261401005149794</v>
      </c>
      <c r="T13">
        <f t="shared" si="3"/>
        <v>0.86167149926741704</v>
      </c>
      <c r="U13">
        <f t="shared" si="4"/>
        <v>1.546832574348447</v>
      </c>
      <c r="V13">
        <f t="shared" si="5"/>
        <v>1.1359169063334196</v>
      </c>
      <c r="W13">
        <f t="shared" si="6"/>
        <v>0.68112216156421845</v>
      </c>
      <c r="X13">
        <f t="shared" si="7"/>
        <v>0.64406814261363432</v>
      </c>
      <c r="Z13" s="7">
        <f t="shared" si="10"/>
        <v>68.5</v>
      </c>
      <c r="AA13" s="2">
        <v>68</v>
      </c>
      <c r="AB13">
        <f t="shared" si="11"/>
        <v>14.641765327107997</v>
      </c>
      <c r="AC13">
        <f t="shared" si="11"/>
        <v>10.013950833879399</v>
      </c>
      <c r="AD13">
        <f t="shared" si="11"/>
        <v>6.4952120948894567</v>
      </c>
      <c r="AE13">
        <f t="shared" si="11"/>
        <v>4.9978996116843</v>
      </c>
      <c r="AF13">
        <f t="shared" si="11"/>
        <v>10.07311910717722</v>
      </c>
      <c r="AG13">
        <f t="shared" si="11"/>
        <v>6.4327243384163397</v>
      </c>
      <c r="AH13">
        <f t="shared" si="11"/>
        <v>4.5414972396628119</v>
      </c>
      <c r="AI13">
        <f t="shared" si="11"/>
        <v>3.9889355013218202</v>
      </c>
      <c r="AN13" t="s">
        <v>16</v>
      </c>
      <c r="AO13" t="s">
        <v>15</v>
      </c>
      <c r="AP13" s="4">
        <f>SUMPRODUCT(N5:N50,F5:F50)</f>
        <v>86.077495000000027</v>
      </c>
      <c r="AQ13" s="8">
        <f>INDEX($Z$5:$Z$50,MATCH(AQ$4,$AI5:$AI$50,1))+(INDEX($AI$5:$AI$50,MATCH(AQ$4,$AI$5:$AI$50,1)+1)-AQ$4)/((INDEX($AI$5:$AI$50,MATCH(AQ$4,$AI$5:$AI$50,1)+1)-AQ$4)-(INDEX($AI$5:$AI$50,MATCH(AQ$4,$AI$5:$AI$50,1))-AQ$4))</f>
        <v>74.63039215686274</v>
      </c>
      <c r="AR13" s="8">
        <f>INDEX($Z$5:$Z$50,MATCH(AR$4,$AI5:$AI$50,1))+(INDEX($AI$5:$AI$50,MATCH(AR$4,$AI$5:$AI$50,1)+1)-AR$4)/((INDEX($AI$5:$AI$50,MATCH(AR$4,$AI$5:$AI$50,1)+1)-AR$4)-(INDEX($AI$5:$AI$50,MATCH(AR$4,$AI$5:$AI$50,1))-AR$4))</f>
        <v>81.399762470308787</v>
      </c>
      <c r="AS13" s="8">
        <f>INDEX($Z$5:$Z$50,MATCH(AS$4,$AI5:$AI$50,1))+(INDEX($AI$5:$AI$50,MATCH(AS$4,$AI$5:$AI$50,1)+1)-AS$4)/((INDEX($AI$5:$AI$50,MATCH(AS$4,$AI$5:$AI$50,1)+1)-AS$4)-(INDEX($AI$5:$AI$50,MATCH(AS$4,$AI$5:$AI$50,1))-AS$4))</f>
        <v>89.321972279027491</v>
      </c>
      <c r="AT13" s="8">
        <f>INDEX($Z$5:$Z$50,MATCH(AT$4,$AI5:$AI$50,1))+(INDEX($AI$5:$AI$50,MATCH(AT$4,$AI$5:$AI$50,1)+1)-AT$4)/((INDEX($AI$5:$AI$50,MATCH(AT$4,$AI$5:$AI$50,1)+1)-AT$4)-(INDEX($AI$5:$AI$50,MATCH(AT$4,$AI$5:$AI$50,1))-AT$4))</f>
        <v>95.295865327820437</v>
      </c>
      <c r="AU13" s="8">
        <f>INDEX($Z$5:$Z$50,MATCH(AU$4,$AI5:$AI$50,1))+(INDEX($AI$5:$AI$50,MATCH(AU$4,$AI$5:$AI$50,1)+1)-AU$4)/((INDEX($AI$5:$AI$50,MATCH(AU$4,$AI$5:$AI$50,1)+1)-AU$4)-(INDEX($AI$5:$AI$50,MATCH(AU$4,$AI$5:$AI$50,1))-AU$4))</f>
        <v>97.18513145965548</v>
      </c>
    </row>
    <row r="14" spans="5:47" x14ac:dyDescent="0.35">
      <c r="E14" s="2">
        <v>69</v>
      </c>
      <c r="F14" s="7">
        <f t="shared" si="0"/>
        <v>69.5</v>
      </c>
      <c r="G14">
        <v>2.0990000000000064E-2</v>
      </c>
      <c r="H14">
        <v>1.5819999999999945E-2</v>
      </c>
      <c r="I14">
        <v>1.2449999999999961E-2</v>
      </c>
      <c r="J14">
        <v>1.0050000000000003E-2</v>
      </c>
      <c r="K14">
        <v>1.4289999999999914E-2</v>
      </c>
      <c r="L14">
        <v>1.1179999999999968E-2</v>
      </c>
      <c r="M14">
        <v>7.2100000000000497E-3</v>
      </c>
      <c r="N14">
        <v>4.750000000000032E-3</v>
      </c>
      <c r="P14" s="2">
        <v>69</v>
      </c>
      <c r="Q14">
        <f t="shared" si="9"/>
        <v>2.3333889166805695</v>
      </c>
      <c r="R14">
        <f t="shared" si="1"/>
        <v>1.6719863028176396</v>
      </c>
      <c r="S14">
        <f t="shared" si="2"/>
        <v>1.2874604454923331</v>
      </c>
      <c r="T14">
        <f t="shared" si="3"/>
        <v>1.0297025645229048</v>
      </c>
      <c r="U14">
        <f t="shared" si="4"/>
        <v>1.5275907040386454</v>
      </c>
      <c r="V14">
        <f t="shared" si="5"/>
        <v>1.1566075603649797</v>
      </c>
      <c r="W14">
        <f t="shared" si="6"/>
        <v>0.73847981727490186</v>
      </c>
      <c r="X14">
        <f t="shared" si="7"/>
        <v>0.48483734982801358</v>
      </c>
      <c r="Z14" s="7">
        <f t="shared" si="10"/>
        <v>69.5</v>
      </c>
      <c r="AA14" s="2">
        <v>69</v>
      </c>
      <c r="AB14">
        <f t="shared" si="11"/>
        <v>16.975154243788566</v>
      </c>
      <c r="AC14">
        <f t="shared" si="11"/>
        <v>11.685937136697039</v>
      </c>
      <c r="AD14">
        <f t="shared" si="11"/>
        <v>7.7826725403817898</v>
      </c>
      <c r="AE14">
        <f t="shared" si="11"/>
        <v>6.0276021762072052</v>
      </c>
      <c r="AF14">
        <f t="shared" si="11"/>
        <v>11.600709811215866</v>
      </c>
      <c r="AG14">
        <f t="shared" si="11"/>
        <v>7.5893318987813192</v>
      </c>
      <c r="AH14">
        <f t="shared" si="11"/>
        <v>5.2799770569377138</v>
      </c>
      <c r="AI14">
        <f t="shared" si="11"/>
        <v>4.4737728511498336</v>
      </c>
    </row>
    <row r="15" spans="5:47" x14ac:dyDescent="0.35">
      <c r="E15" s="2">
        <v>70</v>
      </c>
      <c r="F15" s="7">
        <f t="shared" si="0"/>
        <v>70.5</v>
      </c>
      <c r="G15">
        <v>2.2839999999999971E-2</v>
      </c>
      <c r="H15">
        <v>1.7549999999999955E-2</v>
      </c>
      <c r="I15">
        <v>1.480999999999999E-2</v>
      </c>
      <c r="J15">
        <v>1.1110000000000064E-2</v>
      </c>
      <c r="K15">
        <v>1.5180000000000082E-2</v>
      </c>
      <c r="L15">
        <v>1.2129999999999974E-2</v>
      </c>
      <c r="M15">
        <v>8.6100000000000065E-3</v>
      </c>
      <c r="N15">
        <v>6.2599999999999323E-3</v>
      </c>
      <c r="P15" s="2">
        <v>70</v>
      </c>
      <c r="Q15">
        <f t="shared" si="9"/>
        <v>2.5390473014284884</v>
      </c>
      <c r="R15">
        <f t="shared" si="1"/>
        <v>1.8548267771459925</v>
      </c>
      <c r="S15">
        <f t="shared" si="2"/>
        <v>1.5315091725093575</v>
      </c>
      <c r="T15">
        <f t="shared" si="3"/>
        <v>1.1383080091392572</v>
      </c>
      <c r="U15">
        <f t="shared" si="4"/>
        <v>1.6227310627926455</v>
      </c>
      <c r="V15">
        <f t="shared" si="5"/>
        <v>1.2548881670149565</v>
      </c>
      <c r="W15">
        <f t="shared" si="6"/>
        <v>0.88187395655157641</v>
      </c>
      <c r="X15">
        <f t="shared" si="7"/>
        <v>0.63896459156280239</v>
      </c>
      <c r="Z15" s="7">
        <f t="shared" si="10"/>
        <v>70.5</v>
      </c>
      <c r="AA15" s="2">
        <v>70</v>
      </c>
      <c r="AB15">
        <f t="shared" si="11"/>
        <v>19.514201545217055</v>
      </c>
      <c r="AC15">
        <f t="shared" si="11"/>
        <v>13.540763913843032</v>
      </c>
      <c r="AD15">
        <f t="shared" si="11"/>
        <v>9.3141817128911466</v>
      </c>
      <c r="AE15">
        <f t="shared" si="11"/>
        <v>7.165910185346462</v>
      </c>
      <c r="AF15">
        <f t="shared" si="11"/>
        <v>13.223440874008512</v>
      </c>
      <c r="AG15">
        <f t="shared" si="11"/>
        <v>8.8442200657962751</v>
      </c>
      <c r="AH15">
        <f t="shared" si="11"/>
        <v>6.1618510134892901</v>
      </c>
      <c r="AI15">
        <f t="shared" si="11"/>
        <v>5.1127374427126355</v>
      </c>
    </row>
    <row r="16" spans="5:47" x14ac:dyDescent="0.35">
      <c r="E16" s="2">
        <v>71</v>
      </c>
      <c r="F16" s="7">
        <f t="shared" si="0"/>
        <v>71.5</v>
      </c>
      <c r="G16">
        <v>2.3449999999999971E-2</v>
      </c>
      <c r="H16">
        <v>1.9010000000000082E-2</v>
      </c>
      <c r="I16">
        <v>1.5720000000000067E-2</v>
      </c>
      <c r="J16">
        <v>1.1739999999999973E-2</v>
      </c>
      <c r="K16">
        <v>1.6730000000000023E-2</v>
      </c>
      <c r="L16">
        <v>1.324000000000003E-2</v>
      </c>
      <c r="M16">
        <v>9.5100000000000184E-3</v>
      </c>
      <c r="N16">
        <v>7.6500000000000457E-3</v>
      </c>
      <c r="P16" s="2">
        <v>71</v>
      </c>
      <c r="Q16">
        <f t="shared" si="9"/>
        <v>2.6068589850480763</v>
      </c>
      <c r="R16">
        <f t="shared" si="1"/>
        <v>2.0091314549028811</v>
      </c>
      <c r="S16">
        <f t="shared" si="2"/>
        <v>1.6256127070794881</v>
      </c>
      <c r="T16">
        <f t="shared" si="3"/>
        <v>1.2028565281093402</v>
      </c>
      <c r="U16">
        <f t="shared" si="4"/>
        <v>1.7884249460158661</v>
      </c>
      <c r="V16">
        <f t="shared" si="5"/>
        <v>1.3697212968901977</v>
      </c>
      <c r="W16">
        <f t="shared" si="6"/>
        <v>0.97405590322944269</v>
      </c>
      <c r="X16">
        <f t="shared" si="7"/>
        <v>0.78084331077564229</v>
      </c>
      <c r="Z16" s="7">
        <f t="shared" si="10"/>
        <v>71.5</v>
      </c>
      <c r="AA16" s="2">
        <v>71</v>
      </c>
      <c r="AB16">
        <f t="shared" si="11"/>
        <v>22.121060530265133</v>
      </c>
      <c r="AC16">
        <f t="shared" si="11"/>
        <v>15.549895368745913</v>
      </c>
      <c r="AD16">
        <f t="shared" si="11"/>
        <v>10.939794419970635</v>
      </c>
      <c r="AE16">
        <f t="shared" si="11"/>
        <v>8.3687667134558019</v>
      </c>
      <c r="AF16">
        <f t="shared" si="11"/>
        <v>15.011865820024378</v>
      </c>
      <c r="AG16">
        <f t="shared" si="11"/>
        <v>10.213941362686473</v>
      </c>
      <c r="AH16">
        <f t="shared" si="11"/>
        <v>7.1359069167187332</v>
      </c>
      <c r="AI16">
        <f t="shared" si="11"/>
        <v>5.893580753488278</v>
      </c>
    </row>
    <row r="17" spans="5:35" x14ac:dyDescent="0.35">
      <c r="E17" s="2">
        <v>72</v>
      </c>
      <c r="F17" s="7">
        <f t="shared" si="0"/>
        <v>72.5</v>
      </c>
      <c r="G17">
        <v>2.3100000000000009E-2</v>
      </c>
      <c r="H17">
        <v>1.9599999999999951E-2</v>
      </c>
      <c r="I17">
        <v>1.5850000000000031E-2</v>
      </c>
      <c r="J17">
        <v>1.2580000000000036E-2</v>
      </c>
      <c r="K17">
        <v>1.7589999999999995E-2</v>
      </c>
      <c r="L17">
        <v>1.3419999999999987E-2</v>
      </c>
      <c r="M17">
        <v>9.7999999999999199E-3</v>
      </c>
      <c r="N17">
        <v>8.7699999999999445E-3</v>
      </c>
      <c r="P17" s="2">
        <v>72</v>
      </c>
      <c r="Q17">
        <f t="shared" si="9"/>
        <v>2.5679506419876614</v>
      </c>
      <c r="R17">
        <f t="shared" si="1"/>
        <v>2.0714874548183166</v>
      </c>
      <c r="S17">
        <f t="shared" si="2"/>
        <v>1.6390560691609304</v>
      </c>
      <c r="T17">
        <f t="shared" si="3"/>
        <v>1.2889212200694702</v>
      </c>
      <c r="U17">
        <f t="shared" si="4"/>
        <v>1.8803583263848795</v>
      </c>
      <c r="V17">
        <f t="shared" si="5"/>
        <v>1.38834288551861</v>
      </c>
      <c r="W17">
        <f t="shared" si="6"/>
        <v>1.0037589749367446</v>
      </c>
      <c r="X17">
        <f t="shared" si="7"/>
        <v>0.89516285431402598</v>
      </c>
      <c r="Z17" s="7">
        <f t="shared" si="10"/>
        <v>72.5</v>
      </c>
      <c r="AA17" s="2">
        <v>72</v>
      </c>
      <c r="AB17">
        <f t="shared" si="11"/>
        <v>24.689011172252794</v>
      </c>
      <c r="AC17">
        <f t="shared" si="11"/>
        <v>17.621382823564229</v>
      </c>
      <c r="AD17">
        <f t="shared" si="11"/>
        <v>12.578850489131565</v>
      </c>
      <c r="AE17">
        <f t="shared" si="11"/>
        <v>9.6576879335252723</v>
      </c>
      <c r="AF17">
        <f t="shared" si="11"/>
        <v>16.892224146409259</v>
      </c>
      <c r="AG17">
        <f t="shared" si="11"/>
        <v>11.602284248205082</v>
      </c>
      <c r="AH17">
        <f t="shared" si="11"/>
        <v>8.1396658916554774</v>
      </c>
      <c r="AI17">
        <f t="shared" si="11"/>
        <v>6.7887436078023038</v>
      </c>
    </row>
    <row r="18" spans="5:35" x14ac:dyDescent="0.35">
      <c r="E18" s="2">
        <v>73</v>
      </c>
      <c r="F18" s="7">
        <f t="shared" si="0"/>
        <v>73.5</v>
      </c>
      <c r="G18">
        <v>2.3959999999999981E-2</v>
      </c>
      <c r="H18">
        <v>2.1299999999999986E-2</v>
      </c>
      <c r="I18">
        <v>1.698999999999995E-2</v>
      </c>
      <c r="J18">
        <v>1.3769999999999949E-2</v>
      </c>
      <c r="K18">
        <v>1.8320000000000003E-2</v>
      </c>
      <c r="L18">
        <v>1.4059999999999961E-2</v>
      </c>
      <c r="M18">
        <v>1.0639999999999983E-2</v>
      </c>
      <c r="N18">
        <v>9.3300000000000605E-3</v>
      </c>
      <c r="P18" s="2">
        <v>73</v>
      </c>
      <c r="Q18">
        <f t="shared" si="9"/>
        <v>2.6635539992218309</v>
      </c>
      <c r="R18">
        <f t="shared" si="1"/>
        <v>2.2511572850831749</v>
      </c>
      <c r="S18">
        <f t="shared" si="2"/>
        <v>1.7569440135674492</v>
      </c>
      <c r="T18">
        <f t="shared" si="3"/>
        <v>1.4108462003463027</v>
      </c>
      <c r="U18">
        <f t="shared" si="4"/>
        <v>1.9583948004190455</v>
      </c>
      <c r="V18">
        <f t="shared" si="5"/>
        <v>1.4545529784196438</v>
      </c>
      <c r="W18">
        <f t="shared" si="6"/>
        <v>1.0897954585027585</v>
      </c>
      <c r="X18">
        <f t="shared" si="7"/>
        <v>0.95232262608323481</v>
      </c>
      <c r="Z18" s="7">
        <f t="shared" si="10"/>
        <v>73.5</v>
      </c>
      <c r="AA18" s="2">
        <v>73</v>
      </c>
      <c r="AB18">
        <f t="shared" si="11"/>
        <v>27.352565171474623</v>
      </c>
      <c r="AC18">
        <f t="shared" si="11"/>
        <v>19.872540108647403</v>
      </c>
      <c r="AD18">
        <f t="shared" si="11"/>
        <v>14.335794502699013</v>
      </c>
      <c r="AE18">
        <f t="shared" si="11"/>
        <v>11.068534133871575</v>
      </c>
      <c r="AF18">
        <f t="shared" si="11"/>
        <v>18.850618946828305</v>
      </c>
      <c r="AG18">
        <f t="shared" si="11"/>
        <v>13.056837226624726</v>
      </c>
      <c r="AH18">
        <f t="shared" si="11"/>
        <v>9.2294613501582354</v>
      </c>
      <c r="AI18">
        <f t="shared" si="11"/>
        <v>7.7410662338855385</v>
      </c>
    </row>
    <row r="19" spans="5:35" x14ac:dyDescent="0.35">
      <c r="E19" s="2">
        <v>74</v>
      </c>
      <c r="F19" s="7">
        <f t="shared" si="0"/>
        <v>74.5</v>
      </c>
      <c r="G19">
        <v>2.4780000000000024E-2</v>
      </c>
      <c r="H19">
        <v>2.2630000000000039E-2</v>
      </c>
      <c r="I19">
        <v>1.9399999999999973E-2</v>
      </c>
      <c r="J19">
        <v>1.5660000000000007E-2</v>
      </c>
      <c r="K19">
        <v>1.8809999999999993E-2</v>
      </c>
      <c r="L19">
        <v>1.4929999999999999E-2</v>
      </c>
      <c r="M19">
        <v>1.2280000000000069E-2</v>
      </c>
      <c r="N19">
        <v>1.0599999999999943E-2</v>
      </c>
      <c r="P19" s="2">
        <v>74</v>
      </c>
      <c r="Q19">
        <f t="shared" si="9"/>
        <v>2.7547106886776747</v>
      </c>
      <c r="R19">
        <f t="shared" si="1"/>
        <v>2.3917225052315665</v>
      </c>
      <c r="S19">
        <f t="shared" si="2"/>
        <v>2.0061632644619523</v>
      </c>
      <c r="T19">
        <f t="shared" si="3"/>
        <v>1.6044917572565862</v>
      </c>
      <c r="U19">
        <f t="shared" si="4"/>
        <v>2.0107754473734838</v>
      </c>
      <c r="V19">
        <f t="shared" si="5"/>
        <v>1.5445573234569943</v>
      </c>
      <c r="W19">
        <f t="shared" si="6"/>
        <v>1.2577714502268771</v>
      </c>
      <c r="X19">
        <f t="shared" si="7"/>
        <v>1.0819528227740802</v>
      </c>
      <c r="Z19" s="7">
        <f t="shared" si="10"/>
        <v>74.5</v>
      </c>
      <c r="AA19" s="2">
        <v>74</v>
      </c>
      <c r="AB19">
        <f t="shared" si="11"/>
        <v>30.107275860152299</v>
      </c>
      <c r="AC19">
        <f t="shared" si="11"/>
        <v>22.264262613878969</v>
      </c>
      <c r="AD19">
        <f t="shared" si="11"/>
        <v>16.341957767160967</v>
      </c>
      <c r="AE19">
        <f t="shared" si="11"/>
        <v>12.673025891128161</v>
      </c>
      <c r="AF19">
        <f t="shared" si="11"/>
        <v>20.861394394201788</v>
      </c>
      <c r="AG19">
        <f t="shared" si="11"/>
        <v>14.60139455008172</v>
      </c>
      <c r="AH19">
        <f t="shared" si="11"/>
        <v>10.487232800385112</v>
      </c>
      <c r="AI19">
        <f t="shared" si="11"/>
        <v>8.8230190566596178</v>
      </c>
    </row>
    <row r="20" spans="5:35" x14ac:dyDescent="0.35">
      <c r="E20" s="2">
        <v>75</v>
      </c>
      <c r="F20" s="7">
        <f t="shared" si="0"/>
        <v>75.5</v>
      </c>
      <c r="G20">
        <v>2.517999999999998E-2</v>
      </c>
      <c r="H20">
        <v>2.4340000000000028E-2</v>
      </c>
      <c r="I20">
        <v>2.0979999999999999E-2</v>
      </c>
      <c r="J20">
        <v>1.6560000000000019E-2</v>
      </c>
      <c r="K20">
        <v>2.0529999999999937E-2</v>
      </c>
      <c r="L20">
        <v>1.6400000000000081E-2</v>
      </c>
      <c r="M20">
        <v>1.476999999999995E-2</v>
      </c>
      <c r="N20">
        <v>1.326000000000005E-2</v>
      </c>
      <c r="P20" s="2">
        <v>75</v>
      </c>
      <c r="Q20">
        <f t="shared" si="9"/>
        <v>2.7991773664610058</v>
      </c>
      <c r="R20">
        <f t="shared" si="1"/>
        <v>2.5724492168509188</v>
      </c>
      <c r="S20">
        <f t="shared" si="2"/>
        <v>2.1695518189902998</v>
      </c>
      <c r="T20">
        <f t="shared" si="3"/>
        <v>1.6967039272138624</v>
      </c>
      <c r="U20">
        <f t="shared" si="4"/>
        <v>2.1946422081115107</v>
      </c>
      <c r="V20">
        <f t="shared" si="5"/>
        <v>1.6966336305890712</v>
      </c>
      <c r="W20">
        <f t="shared" si="6"/>
        <v>1.5128081693689581</v>
      </c>
      <c r="X20">
        <f t="shared" si="7"/>
        <v>1.353461738677777</v>
      </c>
      <c r="Z20" s="7">
        <f t="shared" si="10"/>
        <v>75.5</v>
      </c>
      <c r="AA20" s="2">
        <v>75</v>
      </c>
      <c r="AB20">
        <f t="shared" si="11"/>
        <v>32.906453226613309</v>
      </c>
      <c r="AC20">
        <f t="shared" si="11"/>
        <v>24.83671183072989</v>
      </c>
      <c r="AD20">
        <f t="shared" si="11"/>
        <v>18.511509586151266</v>
      </c>
      <c r="AE20">
        <f t="shared" si="11"/>
        <v>14.369729818342023</v>
      </c>
      <c r="AF20">
        <f t="shared" si="11"/>
        <v>23.056036602313299</v>
      </c>
      <c r="AG20">
        <f t="shared" si="11"/>
        <v>16.298028180670791</v>
      </c>
      <c r="AH20">
        <f t="shared" si="11"/>
        <v>12.000040969754069</v>
      </c>
      <c r="AI20">
        <f t="shared" si="11"/>
        <v>10.176480795337394</v>
      </c>
    </row>
    <row r="21" spans="5:35" x14ac:dyDescent="0.35">
      <c r="E21" s="2">
        <v>76</v>
      </c>
      <c r="F21" s="7">
        <f t="shared" si="0"/>
        <v>76.5</v>
      </c>
      <c r="G21">
        <v>2.5760000000000005E-2</v>
      </c>
      <c r="H21">
        <v>2.6909999999999989E-2</v>
      </c>
      <c r="I21">
        <v>2.2320000000000007E-2</v>
      </c>
      <c r="J21">
        <v>1.8109999999999959E-2</v>
      </c>
      <c r="K21">
        <v>2.2720000000000073E-2</v>
      </c>
      <c r="L21">
        <v>1.8440000000000012E-2</v>
      </c>
      <c r="M21">
        <v>1.5120000000000022E-2</v>
      </c>
      <c r="N21">
        <v>1.593E-2</v>
      </c>
      <c r="P21" s="2">
        <v>76</v>
      </c>
      <c r="Q21">
        <f t="shared" si="9"/>
        <v>2.8636540492468461</v>
      </c>
      <c r="R21">
        <f t="shared" si="1"/>
        <v>2.8440677249571946</v>
      </c>
      <c r="S21">
        <f t="shared" si="2"/>
        <v>2.3081218589067447</v>
      </c>
      <c r="T21">
        <f t="shared" si="3"/>
        <v>1.8555137754736077</v>
      </c>
      <c r="U21">
        <f t="shared" si="4"/>
        <v>2.4287516302140202</v>
      </c>
      <c r="V21">
        <f t="shared" si="5"/>
        <v>1.9076783017111183</v>
      </c>
      <c r="W21">
        <f t="shared" si="6"/>
        <v>1.5486567041881354</v>
      </c>
      <c r="X21">
        <f t="shared" si="7"/>
        <v>1.6259913647916218</v>
      </c>
      <c r="Z21" s="7">
        <f t="shared" si="10"/>
        <v>76.5</v>
      </c>
      <c r="AA21" s="2">
        <v>76</v>
      </c>
      <c r="AB21">
        <f t="shared" si="11"/>
        <v>35.770107275860155</v>
      </c>
      <c r="AC21">
        <f t="shared" si="11"/>
        <v>27.680779555687085</v>
      </c>
      <c r="AD21">
        <f t="shared" si="11"/>
        <v>20.819631445058011</v>
      </c>
      <c r="AE21">
        <f t="shared" si="11"/>
        <v>16.22524359381563</v>
      </c>
      <c r="AF21">
        <f t="shared" si="11"/>
        <v>25.484788232527318</v>
      </c>
      <c r="AG21">
        <f t="shared" si="11"/>
        <v>18.20570648238191</v>
      </c>
      <c r="AH21">
        <f t="shared" si="11"/>
        <v>13.548697673942204</v>
      </c>
      <c r="AI21">
        <f t="shared" si="11"/>
        <v>11.802472160129016</v>
      </c>
    </row>
    <row r="22" spans="5:35" x14ac:dyDescent="0.35">
      <c r="E22" s="2">
        <v>77</v>
      </c>
      <c r="F22" s="7">
        <f t="shared" si="0"/>
        <v>77.5</v>
      </c>
      <c r="G22">
        <v>2.7469999999999994E-2</v>
      </c>
      <c r="H22">
        <v>2.8329999999999966E-2</v>
      </c>
      <c r="I22">
        <v>2.471000000000001E-2</v>
      </c>
      <c r="J22">
        <v>2.1580000000000044E-2</v>
      </c>
      <c r="K22">
        <v>2.4299999999999988E-2</v>
      </c>
      <c r="L22">
        <v>1.9999999999999907E-2</v>
      </c>
      <c r="M22">
        <v>1.5639999999999987E-2</v>
      </c>
      <c r="N22">
        <v>1.7149999999999999E-2</v>
      </c>
      <c r="P22" s="2">
        <v>77</v>
      </c>
      <c r="Q22">
        <f t="shared" si="9"/>
        <v>3.0537490967706065</v>
      </c>
      <c r="R22">
        <f t="shared" si="1"/>
        <v>2.9941448772960708</v>
      </c>
      <c r="S22">
        <f t="shared" si="2"/>
        <v>2.5552729002502539</v>
      </c>
      <c r="T22">
        <f t="shared" si="3"/>
        <v>2.211042919642221</v>
      </c>
      <c r="U22">
        <f t="shared" si="4"/>
        <v>2.5976524918222035</v>
      </c>
      <c r="V22">
        <f t="shared" si="5"/>
        <v>2.0690654031573841</v>
      </c>
      <c r="W22">
        <f t="shared" si="6"/>
        <v>1.6019173844908983</v>
      </c>
      <c r="X22">
        <f t="shared" si="7"/>
        <v>1.750518010431658</v>
      </c>
      <c r="Z22" s="7">
        <f t="shared" si="10"/>
        <v>77.5</v>
      </c>
      <c r="AA22" s="2">
        <v>77</v>
      </c>
      <c r="AB22">
        <f t="shared" ref="AB22:AI37" si="12">AB21+Q22</f>
        <v>38.823856372630765</v>
      </c>
      <c r="AC22">
        <f t="shared" si="12"/>
        <v>30.674924432983154</v>
      </c>
      <c r="AD22">
        <f t="shared" si="12"/>
        <v>23.374904345308266</v>
      </c>
      <c r="AE22">
        <f t="shared" si="12"/>
        <v>18.436286513457851</v>
      </c>
      <c r="AF22">
        <f t="shared" si="12"/>
        <v>28.082440724349521</v>
      </c>
      <c r="AG22">
        <f t="shared" si="12"/>
        <v>20.274771885539295</v>
      </c>
      <c r="AH22">
        <f t="shared" si="12"/>
        <v>15.150615058433102</v>
      </c>
      <c r="AI22">
        <f t="shared" si="12"/>
        <v>13.552990170560674</v>
      </c>
    </row>
    <row r="23" spans="5:35" x14ac:dyDescent="0.35">
      <c r="E23" s="2">
        <v>78</v>
      </c>
      <c r="F23" s="7">
        <f t="shared" si="0"/>
        <v>78.5</v>
      </c>
      <c r="G23">
        <v>2.9190000000000049E-2</v>
      </c>
      <c r="H23">
        <v>3.0710000000000015E-2</v>
      </c>
      <c r="I23">
        <v>2.7170000000000027E-2</v>
      </c>
      <c r="J23">
        <v>2.4970000000000048E-2</v>
      </c>
      <c r="K23">
        <v>2.5069999999999926E-2</v>
      </c>
      <c r="L23">
        <v>2.0660000000000012E-2</v>
      </c>
      <c r="M23">
        <v>1.8199999999999994E-2</v>
      </c>
      <c r="N23">
        <v>1.7460000000000031E-2</v>
      </c>
      <c r="P23" s="2">
        <v>78</v>
      </c>
      <c r="Q23">
        <f t="shared" si="9"/>
        <v>3.2449558112389578</v>
      </c>
      <c r="R23">
        <f t="shared" si="1"/>
        <v>3.2456826396668723</v>
      </c>
      <c r="S23">
        <f t="shared" si="2"/>
        <v>2.8096626750222358</v>
      </c>
      <c r="T23">
        <f t="shared" si="3"/>
        <v>2.558375426481291</v>
      </c>
      <c r="U23">
        <f t="shared" si="4"/>
        <v>2.6799649370363161</v>
      </c>
      <c r="V23">
        <f t="shared" si="5"/>
        <v>2.1373445614615889</v>
      </c>
      <c r="W23">
        <f t="shared" si="6"/>
        <v>1.8641238105968263</v>
      </c>
      <c r="X23">
        <f t="shared" si="7"/>
        <v>1.7821600269467526</v>
      </c>
      <c r="Z23" s="7">
        <f t="shared" si="10"/>
        <v>78.5</v>
      </c>
      <c r="AA23" s="2">
        <v>78</v>
      </c>
      <c r="AB23">
        <f t="shared" si="12"/>
        <v>42.068812183869724</v>
      </c>
      <c r="AC23">
        <f t="shared" si="12"/>
        <v>33.920607072650029</v>
      </c>
      <c r="AD23">
        <f t="shared" si="12"/>
        <v>26.184567020330501</v>
      </c>
      <c r="AE23">
        <f t="shared" si="12"/>
        <v>20.994661939939142</v>
      </c>
      <c r="AF23">
        <f t="shared" si="12"/>
        <v>30.762405661385838</v>
      </c>
      <c r="AG23">
        <f t="shared" si="12"/>
        <v>22.412116447000884</v>
      </c>
      <c r="AH23">
        <f t="shared" si="12"/>
        <v>17.014738869029927</v>
      </c>
      <c r="AI23">
        <f t="shared" si="12"/>
        <v>15.335150197507428</v>
      </c>
    </row>
    <row r="24" spans="5:35" x14ac:dyDescent="0.35">
      <c r="E24" s="2">
        <v>79</v>
      </c>
      <c r="F24" s="7">
        <f t="shared" si="0"/>
        <v>79.5</v>
      </c>
      <c r="G24">
        <v>3.0489999999999906E-2</v>
      </c>
      <c r="H24">
        <v>3.3399999999999985E-2</v>
      </c>
      <c r="I24">
        <v>2.8610000000000024E-2</v>
      </c>
      <c r="J24">
        <v>2.7569999999999983E-2</v>
      </c>
      <c r="K24">
        <v>2.6410000000000045E-2</v>
      </c>
      <c r="L24">
        <v>2.3620000000000085E-2</v>
      </c>
      <c r="M24">
        <v>1.9450000000000078E-2</v>
      </c>
      <c r="N24">
        <v>1.9490000000000007E-2</v>
      </c>
      <c r="P24" s="2">
        <v>79</v>
      </c>
      <c r="Q24">
        <f t="shared" si="9"/>
        <v>3.3894725140347846</v>
      </c>
      <c r="R24">
        <f t="shared" si="1"/>
        <v>3.5299837240271388</v>
      </c>
      <c r="S24">
        <f t="shared" si="2"/>
        <v>2.9585737626936384</v>
      </c>
      <c r="T24">
        <f t="shared" si="3"/>
        <v>2.8247661396911901</v>
      </c>
      <c r="U24">
        <f t="shared" si="4"/>
        <v>2.823209971564796</v>
      </c>
      <c r="V24">
        <f t="shared" si="5"/>
        <v>2.4435662411288908</v>
      </c>
      <c r="W24">
        <f t="shared" si="6"/>
        <v>1.9921542920938697</v>
      </c>
      <c r="X24">
        <f t="shared" si="7"/>
        <v>1.9893641996100893</v>
      </c>
      <c r="Z24" s="7">
        <f t="shared" si="10"/>
        <v>79.5</v>
      </c>
      <c r="AA24" s="2">
        <v>79</v>
      </c>
      <c r="AB24">
        <f t="shared" si="12"/>
        <v>45.45828469790451</v>
      </c>
      <c r="AC24">
        <f t="shared" si="12"/>
        <v>37.450590796677169</v>
      </c>
      <c r="AD24">
        <f t="shared" si="12"/>
        <v>29.14314078302414</v>
      </c>
      <c r="AE24">
        <f t="shared" si="12"/>
        <v>23.819428079630331</v>
      </c>
      <c r="AF24">
        <f t="shared" si="12"/>
        <v>33.585615632950635</v>
      </c>
      <c r="AG24">
        <f t="shared" si="12"/>
        <v>24.855682688129775</v>
      </c>
      <c r="AH24">
        <f t="shared" si="12"/>
        <v>19.006893161123795</v>
      </c>
      <c r="AI24">
        <f t="shared" si="12"/>
        <v>17.324514397117518</v>
      </c>
    </row>
    <row r="25" spans="5:35" x14ac:dyDescent="0.35">
      <c r="E25" s="2">
        <v>80</v>
      </c>
      <c r="F25" s="7">
        <f t="shared" si="0"/>
        <v>80.5</v>
      </c>
      <c r="G25">
        <v>3.1260000000000066E-2</v>
      </c>
      <c r="H25">
        <v>3.4009999999999985E-2</v>
      </c>
      <c r="I25">
        <v>3.0209999999999959E-2</v>
      </c>
      <c r="J25">
        <v>3.2009999999999983E-2</v>
      </c>
      <c r="K25">
        <v>2.8100000000000014E-2</v>
      </c>
      <c r="L25">
        <v>2.7219999999999911E-2</v>
      </c>
      <c r="M25">
        <v>2.1829999999999905E-2</v>
      </c>
      <c r="N25">
        <v>2.3679999999999923E-2</v>
      </c>
      <c r="P25" s="2">
        <v>80</v>
      </c>
      <c r="Q25">
        <f t="shared" si="9"/>
        <v>3.4750708687677241</v>
      </c>
      <c r="R25">
        <f t="shared" si="1"/>
        <v>3.5944534866515863</v>
      </c>
      <c r="S25">
        <f t="shared" si="2"/>
        <v>3.1240305267729682</v>
      </c>
      <c r="T25">
        <f t="shared" si="3"/>
        <v>3.2796795114804134</v>
      </c>
      <c r="U25">
        <f t="shared" si="4"/>
        <v>3.00386975391786</v>
      </c>
      <c r="V25">
        <f t="shared" si="5"/>
        <v>2.8159980136972038</v>
      </c>
      <c r="W25">
        <f t="shared" si="6"/>
        <v>2.2359243288642063</v>
      </c>
      <c r="X25">
        <f t="shared" si="7"/>
        <v>2.4170417776688939</v>
      </c>
      <c r="Z25" s="7">
        <f t="shared" si="10"/>
        <v>80.5</v>
      </c>
      <c r="AA25" s="2">
        <v>80</v>
      </c>
      <c r="AB25">
        <f t="shared" si="12"/>
        <v>48.933355566672233</v>
      </c>
      <c r="AC25">
        <f t="shared" si="12"/>
        <v>41.045044283328757</v>
      </c>
      <c r="AD25">
        <f t="shared" si="12"/>
        <v>32.267171309797106</v>
      </c>
      <c r="AE25">
        <f t="shared" si="12"/>
        <v>27.099107591110744</v>
      </c>
      <c r="AF25">
        <f t="shared" si="12"/>
        <v>36.589485386868496</v>
      </c>
      <c r="AG25">
        <f t="shared" si="12"/>
        <v>27.671680701826979</v>
      </c>
      <c r="AH25">
        <f t="shared" si="12"/>
        <v>21.242817489988003</v>
      </c>
      <c r="AI25">
        <f t="shared" si="12"/>
        <v>19.74155617478641</v>
      </c>
    </row>
    <row r="26" spans="5:35" x14ac:dyDescent="0.35">
      <c r="E26" s="2">
        <v>81</v>
      </c>
      <c r="F26" s="7">
        <f t="shared" si="0"/>
        <v>81.5</v>
      </c>
      <c r="G26">
        <v>3.1940000000000079E-2</v>
      </c>
      <c r="H26">
        <v>3.5920000000000063E-2</v>
      </c>
      <c r="I26">
        <v>3.176000000000001E-2</v>
      </c>
      <c r="J26">
        <v>3.2409999999999939E-2</v>
      </c>
      <c r="K26">
        <v>2.9930000000000012E-2</v>
      </c>
      <c r="L26">
        <v>2.8650000000000064E-2</v>
      </c>
      <c r="M26">
        <v>2.5110000000000077E-2</v>
      </c>
      <c r="N26">
        <v>2.526000000000006E-2</v>
      </c>
      <c r="P26" s="2">
        <v>81</v>
      </c>
      <c r="Q26">
        <f t="shared" si="9"/>
        <v>3.5506642209993973</v>
      </c>
      <c r="R26">
        <f t="shared" si="1"/>
        <v>3.7963178253609313</v>
      </c>
      <c r="S26">
        <f t="shared" si="2"/>
        <v>3.2843167669748308</v>
      </c>
      <c r="T26">
        <f t="shared" si="3"/>
        <v>3.3206626981280865</v>
      </c>
      <c r="U26">
        <f t="shared" si="4"/>
        <v>3.1994954354007663</v>
      </c>
      <c r="V26">
        <f t="shared" si="5"/>
        <v>2.9639361900229733</v>
      </c>
      <c r="W26">
        <f t="shared" si="6"/>
        <v>2.5718763123124431</v>
      </c>
      <c r="X26">
        <f t="shared" si="7"/>
        <v>2.5783139908748565</v>
      </c>
      <c r="Z26" s="7">
        <f t="shared" si="10"/>
        <v>81.5</v>
      </c>
      <c r="AA26" s="2">
        <v>81</v>
      </c>
      <c r="AB26">
        <f t="shared" si="12"/>
        <v>52.484019787671627</v>
      </c>
      <c r="AC26">
        <f t="shared" si="12"/>
        <v>44.841362108689687</v>
      </c>
      <c r="AD26">
        <f t="shared" si="12"/>
        <v>35.551488076771939</v>
      </c>
      <c r="AE26">
        <f t="shared" si="12"/>
        <v>30.41977028923883</v>
      </c>
      <c r="AF26">
        <f t="shared" si="12"/>
        <v>39.788980822269259</v>
      </c>
      <c r="AG26">
        <f t="shared" si="12"/>
        <v>30.635616891849953</v>
      </c>
      <c r="AH26">
        <f t="shared" si="12"/>
        <v>23.814693802300447</v>
      </c>
      <c r="AI26">
        <f t="shared" si="12"/>
        <v>22.319870165661268</v>
      </c>
    </row>
    <row r="27" spans="5:35" x14ac:dyDescent="0.35">
      <c r="E27" s="2">
        <v>82</v>
      </c>
      <c r="F27" s="7">
        <f t="shared" si="0"/>
        <v>82.5</v>
      </c>
      <c r="G27">
        <v>3.4049999999999914E-2</v>
      </c>
      <c r="H27">
        <v>3.8229999999999986E-2</v>
      </c>
      <c r="I27">
        <v>3.4349999999999992E-2</v>
      </c>
      <c r="J27">
        <v>3.7110000000000087E-2</v>
      </c>
      <c r="K27">
        <v>3.1590000000000007E-2</v>
      </c>
      <c r="L27">
        <v>3.0379999999999963E-2</v>
      </c>
      <c r="M27">
        <v>2.7560000000000029E-2</v>
      </c>
      <c r="N27">
        <v>2.405999999999997E-2</v>
      </c>
      <c r="P27" s="2">
        <v>82</v>
      </c>
      <c r="Q27">
        <f t="shared" si="9"/>
        <v>3.7852259463064768</v>
      </c>
      <c r="R27">
        <f t="shared" si="1"/>
        <v>4.0404574182502255</v>
      </c>
      <c r="S27">
        <f t="shared" si="2"/>
        <v>3.5521499038282545</v>
      </c>
      <c r="T27">
        <f t="shared" si="3"/>
        <v>3.8022151412383156</v>
      </c>
      <c r="U27">
        <f t="shared" si="4"/>
        <v>3.376948239368867</v>
      </c>
      <c r="V27">
        <f t="shared" si="5"/>
        <v>3.1429103473960773</v>
      </c>
      <c r="W27">
        <f t="shared" si="6"/>
        <v>2.8228160560466264</v>
      </c>
      <c r="X27">
        <f t="shared" si="7"/>
        <v>2.4558287656551396</v>
      </c>
      <c r="Z27" s="7">
        <f t="shared" si="10"/>
        <v>82.5</v>
      </c>
      <c r="AA27" s="2">
        <v>82</v>
      </c>
      <c r="AB27">
        <f t="shared" si="12"/>
        <v>56.269245733978103</v>
      </c>
      <c r="AC27">
        <f t="shared" si="12"/>
        <v>48.881819526939914</v>
      </c>
      <c r="AD27">
        <f t="shared" si="12"/>
        <v>39.10363798060019</v>
      </c>
      <c r="AE27">
        <f t="shared" si="12"/>
        <v>34.221985430477147</v>
      </c>
      <c r="AF27">
        <f t="shared" si="12"/>
        <v>43.165929061638124</v>
      </c>
      <c r="AG27">
        <f t="shared" si="12"/>
        <v>33.778527239246031</v>
      </c>
      <c r="AH27">
        <f t="shared" si="12"/>
        <v>26.637509858347073</v>
      </c>
      <c r="AI27">
        <f t="shared" si="12"/>
        <v>24.775698931316406</v>
      </c>
    </row>
    <row r="28" spans="5:35" x14ac:dyDescent="0.35">
      <c r="E28" s="2">
        <v>83</v>
      </c>
      <c r="F28" s="7">
        <f t="shared" si="0"/>
        <v>83.5</v>
      </c>
      <c r="G28">
        <v>3.4229999999999983E-2</v>
      </c>
      <c r="H28">
        <v>3.9200000000000013E-2</v>
      </c>
      <c r="I28">
        <v>3.8279999999999981E-2</v>
      </c>
      <c r="J28">
        <v>4.2279999999999984E-2</v>
      </c>
      <c r="K28">
        <v>3.2170000000000032E-2</v>
      </c>
      <c r="L28">
        <v>3.3159999999999967E-2</v>
      </c>
      <c r="M28">
        <v>3.1599999999999961E-2</v>
      </c>
      <c r="N28">
        <v>2.9630000000000045E-2</v>
      </c>
      <c r="P28" s="2">
        <v>83</v>
      </c>
      <c r="Q28">
        <f t="shared" si="9"/>
        <v>3.8052359513089855</v>
      </c>
      <c r="R28">
        <f t="shared" si="1"/>
        <v>4.1429749096366448</v>
      </c>
      <c r="S28">
        <f t="shared" si="2"/>
        <v>3.9585530805981239</v>
      </c>
      <c r="T28">
        <f t="shared" si="3"/>
        <v>4.3319228286595406</v>
      </c>
      <c r="U28">
        <f t="shared" si="4"/>
        <v>3.4389498214782064</v>
      </c>
      <c r="V28">
        <f t="shared" si="5"/>
        <v>3.4305104384349554</v>
      </c>
      <c r="W28">
        <f t="shared" si="6"/>
        <v>3.236610572245036</v>
      </c>
      <c r="X28">
        <f t="shared" si="7"/>
        <v>3.0243643527166246</v>
      </c>
      <c r="Z28" s="7">
        <f t="shared" si="10"/>
        <v>83.5</v>
      </c>
      <c r="AA28" s="2">
        <v>83</v>
      </c>
      <c r="AB28">
        <f t="shared" si="12"/>
        <v>60.07448168528709</v>
      </c>
      <c r="AC28">
        <f t="shared" si="12"/>
        <v>53.024794436576556</v>
      </c>
      <c r="AD28">
        <f t="shared" si="12"/>
        <v>43.062191061198313</v>
      </c>
      <c r="AE28">
        <f t="shared" si="12"/>
        <v>38.553908259136691</v>
      </c>
      <c r="AF28">
        <f t="shared" si="12"/>
        <v>46.604878883116328</v>
      </c>
      <c r="AG28">
        <f t="shared" si="12"/>
        <v>37.209037677680989</v>
      </c>
      <c r="AH28">
        <f t="shared" si="12"/>
        <v>29.874120430592107</v>
      </c>
      <c r="AI28">
        <f t="shared" si="12"/>
        <v>27.80006328403303</v>
      </c>
    </row>
    <row r="29" spans="5:35" x14ac:dyDescent="0.35">
      <c r="E29" s="2">
        <v>84</v>
      </c>
      <c r="F29" s="7">
        <f t="shared" si="0"/>
        <v>84.5</v>
      </c>
      <c r="G29">
        <v>3.3860000000000001E-2</v>
      </c>
      <c r="H29">
        <v>3.9910000000000001E-2</v>
      </c>
      <c r="I29">
        <v>4.0900000000000047E-2</v>
      </c>
      <c r="J29">
        <v>3.8560000000000039E-2</v>
      </c>
      <c r="K29">
        <v>3.3819999999999961E-2</v>
      </c>
      <c r="L29">
        <v>3.6060000000000092E-2</v>
      </c>
      <c r="M29">
        <v>3.6379999999999968E-2</v>
      </c>
      <c r="N29">
        <v>3.5189999999999944E-2</v>
      </c>
      <c r="P29" s="2">
        <v>84</v>
      </c>
      <c r="Q29">
        <f t="shared" si="9"/>
        <v>3.7641042743594015</v>
      </c>
      <c r="R29">
        <f t="shared" si="1"/>
        <v>4.2180134858060825</v>
      </c>
      <c r="S29">
        <f t="shared" si="2"/>
        <v>4.2294885317780446</v>
      </c>
      <c r="T29">
        <f t="shared" si="3"/>
        <v>3.9507791928361429</v>
      </c>
      <c r="U29">
        <f t="shared" si="4"/>
        <v>3.6153336326513115</v>
      </c>
      <c r="V29">
        <f t="shared" si="5"/>
        <v>3.7305249218927905</v>
      </c>
      <c r="W29">
        <f t="shared" si="6"/>
        <v>3.7261991334896978</v>
      </c>
      <c r="X29">
        <f t="shared" si="7"/>
        <v>3.5918792295679274</v>
      </c>
      <c r="Z29" s="7">
        <f t="shared" si="10"/>
        <v>84.5</v>
      </c>
      <c r="AA29" s="2">
        <v>84</v>
      </c>
      <c r="AB29">
        <f t="shared" si="12"/>
        <v>63.838585959646494</v>
      </c>
      <c r="AC29">
        <f t="shared" si="12"/>
        <v>57.242807922382639</v>
      </c>
      <c r="AD29">
        <f t="shared" si="12"/>
        <v>47.291679592976358</v>
      </c>
      <c r="AE29">
        <f t="shared" si="12"/>
        <v>42.504687451972835</v>
      </c>
      <c r="AF29">
        <f t="shared" si="12"/>
        <v>50.220212515767642</v>
      </c>
      <c r="AG29">
        <f t="shared" si="12"/>
        <v>40.939562599573776</v>
      </c>
      <c r="AH29">
        <f t="shared" si="12"/>
        <v>33.600319564081808</v>
      </c>
      <c r="AI29">
        <f t="shared" si="12"/>
        <v>31.391942513600956</v>
      </c>
    </row>
    <row r="30" spans="5:35" x14ac:dyDescent="0.35">
      <c r="E30" s="2">
        <v>85</v>
      </c>
      <c r="F30" s="7">
        <f t="shared" si="0"/>
        <v>85.5</v>
      </c>
      <c r="G30">
        <v>3.4129999999999994E-2</v>
      </c>
      <c r="H30">
        <v>4.0300000000000002E-2</v>
      </c>
      <c r="I30">
        <v>4.381999999999997E-2</v>
      </c>
      <c r="J30">
        <v>4.3859999999999899E-2</v>
      </c>
      <c r="K30">
        <v>3.6429999999999962E-2</v>
      </c>
      <c r="L30">
        <v>3.9619999999999989E-2</v>
      </c>
      <c r="M30">
        <v>3.9179999999999993E-2</v>
      </c>
      <c r="N30">
        <v>3.6100000000000021E-2</v>
      </c>
      <c r="P30" s="2">
        <v>85</v>
      </c>
      <c r="Q30">
        <f t="shared" si="9"/>
        <v>3.7941192818631526</v>
      </c>
      <c r="R30">
        <f t="shared" si="1"/>
        <v>4.2592318586315496</v>
      </c>
      <c r="S30">
        <f t="shared" si="2"/>
        <v>4.5314471262228251</v>
      </c>
      <c r="T30">
        <f t="shared" si="3"/>
        <v>4.4938064159178595</v>
      </c>
      <c r="U30">
        <f t="shared" si="4"/>
        <v>3.8943407521433264</v>
      </c>
      <c r="V30">
        <f t="shared" si="5"/>
        <v>4.0988185636547954</v>
      </c>
      <c r="W30">
        <f t="shared" si="6"/>
        <v>4.0129874120430582</v>
      </c>
      <c r="X30">
        <f t="shared" si="7"/>
        <v>3.6847638586928801</v>
      </c>
      <c r="Z30" s="7">
        <f t="shared" si="10"/>
        <v>85.5</v>
      </c>
      <c r="AA30" s="2">
        <v>85</v>
      </c>
      <c r="AB30">
        <f t="shared" si="12"/>
        <v>67.63270524150964</v>
      </c>
      <c r="AC30">
        <f t="shared" si="12"/>
        <v>61.50203978101419</v>
      </c>
      <c r="AD30">
        <f t="shared" si="12"/>
        <v>51.82312671919918</v>
      </c>
      <c r="AE30">
        <f t="shared" si="12"/>
        <v>46.998493867890694</v>
      </c>
      <c r="AF30">
        <f t="shared" si="12"/>
        <v>54.114553267910971</v>
      </c>
      <c r="AG30">
        <f t="shared" si="12"/>
        <v>45.038381163228571</v>
      </c>
      <c r="AH30">
        <f t="shared" si="12"/>
        <v>37.613306976124868</v>
      </c>
      <c r="AI30">
        <f t="shared" si="12"/>
        <v>35.076706372293835</v>
      </c>
    </row>
    <row r="31" spans="5:35" x14ac:dyDescent="0.35">
      <c r="E31" s="2">
        <v>86</v>
      </c>
      <c r="F31" s="7">
        <f t="shared" si="0"/>
        <v>86.5</v>
      </c>
      <c r="G31">
        <v>3.4830000000000139E-2</v>
      </c>
      <c r="H31">
        <v>4.115000000000002E-2</v>
      </c>
      <c r="I31">
        <v>4.6440000000000037E-2</v>
      </c>
      <c r="J31">
        <v>4.940000000000011E-2</v>
      </c>
      <c r="K31">
        <v>3.7349999999999994E-2</v>
      </c>
      <c r="L31">
        <v>4.3170000000000042E-2</v>
      </c>
      <c r="M31">
        <v>4.2449999999999988E-2</v>
      </c>
      <c r="N31">
        <v>4.0059999999999985E-2</v>
      </c>
      <c r="P31" s="2">
        <v>86</v>
      </c>
      <c r="Q31">
        <f t="shared" si="9"/>
        <v>3.8719359679840073</v>
      </c>
      <c r="R31">
        <f t="shared" si="1"/>
        <v>4.3490667737639788</v>
      </c>
      <c r="S31">
        <f t="shared" si="2"/>
        <v>4.8023825774027458</v>
      </c>
      <c r="T31">
        <f t="shared" si="3"/>
        <v>5.0614235509882182</v>
      </c>
      <c r="U31">
        <f t="shared" si="4"/>
        <v>3.9926880892822774</v>
      </c>
      <c r="V31">
        <f t="shared" si="5"/>
        <v>4.4660776727152385</v>
      </c>
      <c r="W31">
        <f t="shared" si="6"/>
        <v>4.3479151516393015</v>
      </c>
      <c r="X31">
        <f t="shared" si="7"/>
        <v>4.0889651019179123</v>
      </c>
      <c r="Z31" s="7">
        <f t="shared" si="10"/>
        <v>86.5</v>
      </c>
      <c r="AA31" s="2">
        <v>86</v>
      </c>
      <c r="AB31">
        <f t="shared" si="12"/>
        <v>71.504641209493641</v>
      </c>
      <c r="AC31">
        <f t="shared" si="12"/>
        <v>65.85110655477817</v>
      </c>
      <c r="AD31">
        <f t="shared" si="12"/>
        <v>56.625509296601926</v>
      </c>
      <c r="AE31">
        <f t="shared" si="12"/>
        <v>52.059917418878911</v>
      </c>
      <c r="AF31">
        <f t="shared" si="12"/>
        <v>58.107241357193246</v>
      </c>
      <c r="AG31">
        <f t="shared" si="12"/>
        <v>49.504458835943808</v>
      </c>
      <c r="AH31">
        <f t="shared" si="12"/>
        <v>41.961222127764167</v>
      </c>
      <c r="AI31">
        <f t="shared" si="12"/>
        <v>39.165671474211749</v>
      </c>
    </row>
    <row r="32" spans="5:35" x14ac:dyDescent="0.35">
      <c r="E32" s="2">
        <v>87</v>
      </c>
      <c r="F32" s="7">
        <f t="shared" si="0"/>
        <v>87.5</v>
      </c>
      <c r="G32">
        <v>3.5509999999999931E-2</v>
      </c>
      <c r="H32">
        <v>4.0950000000000042E-2</v>
      </c>
      <c r="I32">
        <v>4.5649999999999968E-2</v>
      </c>
      <c r="J32">
        <v>4.7659999999999925E-2</v>
      </c>
      <c r="K32">
        <v>3.897000000000006E-2</v>
      </c>
      <c r="L32">
        <v>4.48599999999999E-2</v>
      </c>
      <c r="M32">
        <v>4.5280000000000098E-2</v>
      </c>
      <c r="N32">
        <v>5.0340000000000051E-2</v>
      </c>
      <c r="P32" s="2">
        <v>87</v>
      </c>
      <c r="Q32">
        <f t="shared" si="9"/>
        <v>3.9475293202156552</v>
      </c>
      <c r="R32">
        <f t="shared" si="1"/>
        <v>4.3279291466739984</v>
      </c>
      <c r="S32">
        <f t="shared" si="2"/>
        <v>4.7206883001385664</v>
      </c>
      <c r="T32">
        <f t="shared" si="3"/>
        <v>4.8831466890708013</v>
      </c>
      <c r="U32">
        <f t="shared" si="4"/>
        <v>4.1658649220704316</v>
      </c>
      <c r="V32">
        <f t="shared" si="5"/>
        <v>4.6409136992820237</v>
      </c>
      <c r="W32">
        <f t="shared" si="6"/>
        <v>4.6377761617485982</v>
      </c>
      <c r="X32">
        <f t="shared" si="7"/>
        <v>5.1382551979667497</v>
      </c>
      <c r="Z32" s="7">
        <f t="shared" si="10"/>
        <v>87.5</v>
      </c>
      <c r="AA32" s="2">
        <v>87</v>
      </c>
      <c r="AB32">
        <f t="shared" si="12"/>
        <v>75.452170529709292</v>
      </c>
      <c r="AC32">
        <f t="shared" si="12"/>
        <v>70.179035701452165</v>
      </c>
      <c r="AD32">
        <f t="shared" si="12"/>
        <v>61.346197596740495</v>
      </c>
      <c r="AE32">
        <f t="shared" si="12"/>
        <v>56.943064107949709</v>
      </c>
      <c r="AF32">
        <f t="shared" si="12"/>
        <v>62.273106279263679</v>
      </c>
      <c r="AG32">
        <f t="shared" si="12"/>
        <v>54.145372535225832</v>
      </c>
      <c r="AH32">
        <f t="shared" si="12"/>
        <v>46.598998289512764</v>
      </c>
      <c r="AI32">
        <f t="shared" si="12"/>
        <v>44.303926672178498</v>
      </c>
    </row>
    <row r="33" spans="5:35" x14ac:dyDescent="0.35">
      <c r="E33" s="2">
        <v>88</v>
      </c>
      <c r="F33" s="7">
        <f t="shared" si="0"/>
        <v>88.5</v>
      </c>
      <c r="G33">
        <v>3.4359999999999946E-2</v>
      </c>
      <c r="H33">
        <v>4.1039999999999965E-2</v>
      </c>
      <c r="I33">
        <v>4.8399999999999999E-2</v>
      </c>
      <c r="J33">
        <v>4.720000000000002E-2</v>
      </c>
      <c r="K33">
        <v>4.1219999999999923E-2</v>
      </c>
      <c r="L33">
        <v>4.6229999999999993E-2</v>
      </c>
      <c r="M33">
        <v>5.145999999999995E-2</v>
      </c>
      <c r="N33">
        <v>4.7970000000000068E-2</v>
      </c>
      <c r="P33" s="2">
        <v>88</v>
      </c>
      <c r="Q33">
        <f t="shared" si="9"/>
        <v>3.8196876215885656</v>
      </c>
      <c r="R33">
        <f t="shared" si="1"/>
        <v>4.3374410788644822</v>
      </c>
      <c r="S33">
        <f t="shared" si="2"/>
        <v>5.0050671133999289</v>
      </c>
      <c r="T33">
        <f t="shared" si="3"/>
        <v>4.8360160244259811</v>
      </c>
      <c r="U33">
        <f t="shared" si="4"/>
        <v>4.4063883009428437</v>
      </c>
      <c r="V33">
        <f t="shared" si="5"/>
        <v>4.7826446793983148</v>
      </c>
      <c r="W33">
        <f t="shared" si="6"/>
        <v>5.2707588622699246</v>
      </c>
      <c r="X33">
        <f t="shared" si="7"/>
        <v>4.8963468781578285</v>
      </c>
      <c r="Z33" s="7">
        <f t="shared" si="10"/>
        <v>88.5</v>
      </c>
      <c r="AA33" s="2">
        <v>88</v>
      </c>
      <c r="AB33">
        <f t="shared" si="12"/>
        <v>79.271858151297863</v>
      </c>
      <c r="AC33">
        <f t="shared" si="12"/>
        <v>74.516476780316651</v>
      </c>
      <c r="AD33">
        <f t="shared" si="12"/>
        <v>66.351264710140427</v>
      </c>
      <c r="AE33">
        <f t="shared" si="12"/>
        <v>61.77908013237569</v>
      </c>
      <c r="AF33">
        <f t="shared" si="12"/>
        <v>66.679494580206523</v>
      </c>
      <c r="AG33">
        <f t="shared" si="12"/>
        <v>58.928017214624148</v>
      </c>
      <c r="AH33">
        <f t="shared" si="12"/>
        <v>51.869757151782686</v>
      </c>
      <c r="AI33">
        <f t="shared" si="12"/>
        <v>49.200273550336327</v>
      </c>
    </row>
    <row r="34" spans="5:35" x14ac:dyDescent="0.35">
      <c r="E34" s="2">
        <v>89</v>
      </c>
      <c r="F34" s="7">
        <f t="shared" si="0"/>
        <v>89.5</v>
      </c>
      <c r="G34">
        <v>3.2280000000000086E-2</v>
      </c>
      <c r="H34">
        <v>3.9799999999999947E-2</v>
      </c>
      <c r="I34">
        <v>5.0699999999999967E-2</v>
      </c>
      <c r="J34">
        <v>4.5849999999999946E-2</v>
      </c>
      <c r="K34">
        <v>4.2020000000000057E-2</v>
      </c>
      <c r="L34">
        <v>4.8090000000000077E-2</v>
      </c>
      <c r="M34">
        <v>5.4329999999999989E-2</v>
      </c>
      <c r="N34">
        <v>4.4009999999999883E-2</v>
      </c>
      <c r="P34" s="2">
        <v>89</v>
      </c>
      <c r="Q34">
        <f t="shared" si="9"/>
        <v>3.5884608971152336</v>
      </c>
      <c r="R34">
        <f t="shared" si="1"/>
        <v>4.2063877909065868</v>
      </c>
      <c r="S34">
        <f t="shared" si="2"/>
        <v>5.242911211763972</v>
      </c>
      <c r="T34">
        <f t="shared" si="3"/>
        <v>4.6976977694900608</v>
      </c>
      <c r="U34">
        <f t="shared" si="4"/>
        <v>4.4919077245419423</v>
      </c>
      <c r="V34">
        <f t="shared" si="5"/>
        <v>4.9750677618919621</v>
      </c>
      <c r="W34">
        <f t="shared" si="6"/>
        <v>5.5647168477871203</v>
      </c>
      <c r="X34">
        <f t="shared" si="7"/>
        <v>4.4921456349327737</v>
      </c>
      <c r="Z34" s="7">
        <f t="shared" si="10"/>
        <v>89.5</v>
      </c>
      <c r="AA34" s="2">
        <v>89</v>
      </c>
      <c r="AB34">
        <f t="shared" si="12"/>
        <v>82.860319048413103</v>
      </c>
      <c r="AC34">
        <f t="shared" si="12"/>
        <v>78.722864571223241</v>
      </c>
      <c r="AD34">
        <f t="shared" si="12"/>
        <v>71.594175921904394</v>
      </c>
      <c r="AE34">
        <f t="shared" si="12"/>
        <v>66.476777901865745</v>
      </c>
      <c r="AF34">
        <f t="shared" si="12"/>
        <v>71.171402304748469</v>
      </c>
      <c r="AG34">
        <f t="shared" si="12"/>
        <v>63.903084976516112</v>
      </c>
      <c r="AH34">
        <f t="shared" si="12"/>
        <v>57.434473999569803</v>
      </c>
      <c r="AI34">
        <f t="shared" si="12"/>
        <v>53.692419185269102</v>
      </c>
    </row>
    <row r="35" spans="5:35" x14ac:dyDescent="0.35">
      <c r="E35" s="2">
        <v>90</v>
      </c>
      <c r="F35" s="7">
        <f t="shared" si="0"/>
        <v>90.5</v>
      </c>
      <c r="G35">
        <v>3.0079999999999996E-2</v>
      </c>
      <c r="H35">
        <v>3.6680000000000046E-2</v>
      </c>
      <c r="I35">
        <v>4.5250000000000123E-2</v>
      </c>
      <c r="J35">
        <v>4.5330000000000092E-2</v>
      </c>
      <c r="K35">
        <v>4.0579999999999949E-2</v>
      </c>
      <c r="L35">
        <v>4.7960000000000003E-2</v>
      </c>
      <c r="M35">
        <v>5.156000000000005E-2</v>
      </c>
      <c r="N35">
        <v>4.5320000000000027E-2</v>
      </c>
      <c r="P35" s="2">
        <v>90</v>
      </c>
      <c r="Q35">
        <f t="shared" si="9"/>
        <v>3.3438941693068749</v>
      </c>
      <c r="R35">
        <f t="shared" si="1"/>
        <v>3.8766408083028643</v>
      </c>
      <c r="S35">
        <f t="shared" si="2"/>
        <v>4.679324109118749</v>
      </c>
      <c r="T35">
        <f t="shared" si="3"/>
        <v>4.6444196268480944</v>
      </c>
      <c r="U35">
        <f t="shared" si="4"/>
        <v>4.3379727620635773</v>
      </c>
      <c r="V35">
        <f t="shared" si="5"/>
        <v>4.9616188367714305</v>
      </c>
      <c r="W35">
        <f t="shared" si="6"/>
        <v>5.281001300789697</v>
      </c>
      <c r="X35">
        <f t="shared" si="7"/>
        <v>4.6258586724643029</v>
      </c>
      <c r="Z35" s="7">
        <f t="shared" si="10"/>
        <v>90.5</v>
      </c>
      <c r="AA35" s="2">
        <v>90</v>
      </c>
      <c r="AB35">
        <f t="shared" si="12"/>
        <v>86.204213217719982</v>
      </c>
      <c r="AC35">
        <f t="shared" si="12"/>
        <v>82.599505379526107</v>
      </c>
      <c r="AD35">
        <f t="shared" si="12"/>
        <v>76.273500031023147</v>
      </c>
      <c r="AE35">
        <f t="shared" si="12"/>
        <v>71.121197528713836</v>
      </c>
      <c r="AF35">
        <f t="shared" si="12"/>
        <v>75.509375066812041</v>
      </c>
      <c r="AG35">
        <f t="shared" si="12"/>
        <v>68.864703813287548</v>
      </c>
      <c r="AH35">
        <f t="shared" si="12"/>
        <v>62.7154753003595</v>
      </c>
      <c r="AI35">
        <f t="shared" si="12"/>
        <v>58.318277857733406</v>
      </c>
    </row>
    <row r="36" spans="5:35" x14ac:dyDescent="0.35">
      <c r="E36" s="2">
        <v>91</v>
      </c>
      <c r="F36" s="7">
        <f t="shared" si="0"/>
        <v>91.5</v>
      </c>
      <c r="G36">
        <v>2.7240000000000042E-2</v>
      </c>
      <c r="H36">
        <v>3.2279999999999975E-2</v>
      </c>
      <c r="I36">
        <v>4.3459999999999943E-2</v>
      </c>
      <c r="J36">
        <v>5.0159999999999982E-2</v>
      </c>
      <c r="K36">
        <v>3.7930000000000019E-2</v>
      </c>
      <c r="L36">
        <v>4.6879999999999922E-2</v>
      </c>
      <c r="M36">
        <v>5.2440000000000042E-2</v>
      </c>
      <c r="N36">
        <v>4.934000000000005E-2</v>
      </c>
      <c r="P36" s="2">
        <v>91</v>
      </c>
      <c r="Q36">
        <f t="shared" si="9"/>
        <v>3.0281807570451935</v>
      </c>
      <c r="R36">
        <f t="shared" si="1"/>
        <v>3.4116130123232336</v>
      </c>
      <c r="S36">
        <f t="shared" si="2"/>
        <v>4.4942193543049722</v>
      </c>
      <c r="T36">
        <f t="shared" si="3"/>
        <v>5.1392916056187925</v>
      </c>
      <c r="U36">
        <f t="shared" si="4"/>
        <v>4.0546896713916167</v>
      </c>
      <c r="V36">
        <f t="shared" si="5"/>
        <v>4.8498893050009224</v>
      </c>
      <c r="W36">
        <f t="shared" si="6"/>
        <v>5.371134759763609</v>
      </c>
      <c r="X36">
        <f t="shared" si="7"/>
        <v>5.0361841769503259</v>
      </c>
      <c r="Z36" s="7">
        <f t="shared" si="10"/>
        <v>91.5</v>
      </c>
      <c r="AA36" s="2">
        <v>91</v>
      </c>
      <c r="AB36">
        <f t="shared" si="12"/>
        <v>89.232393974765174</v>
      </c>
      <c r="AC36">
        <f t="shared" si="12"/>
        <v>86.011118391849337</v>
      </c>
      <c r="AD36">
        <f t="shared" si="12"/>
        <v>80.767719385328121</v>
      </c>
      <c r="AE36">
        <f t="shared" si="12"/>
        <v>76.26048913433263</v>
      </c>
      <c r="AF36">
        <f t="shared" si="12"/>
        <v>79.564064738203655</v>
      </c>
      <c r="AG36">
        <f t="shared" si="12"/>
        <v>73.714593118288477</v>
      </c>
      <c r="AH36">
        <f t="shared" si="12"/>
        <v>68.086610060123107</v>
      </c>
      <c r="AI36">
        <f t="shared" si="12"/>
        <v>63.354462034683735</v>
      </c>
    </row>
    <row r="37" spans="5:35" x14ac:dyDescent="0.35">
      <c r="E37" s="2">
        <v>92</v>
      </c>
      <c r="F37" s="7">
        <f t="shared" si="0"/>
        <v>92.5</v>
      </c>
      <c r="G37">
        <v>2.3279999999999967E-2</v>
      </c>
      <c r="H37">
        <v>2.7859999999999996E-2</v>
      </c>
      <c r="I37">
        <v>3.9100000000000024E-2</v>
      </c>
      <c r="J37">
        <v>4.8980000000000024E-2</v>
      </c>
      <c r="K37">
        <v>3.5200000000000009E-2</v>
      </c>
      <c r="L37">
        <v>4.3360000000000065E-2</v>
      </c>
      <c r="M37">
        <v>5.2239999999999953E-2</v>
      </c>
      <c r="N37">
        <v>5.3130000000000011E-2</v>
      </c>
      <c r="P37" s="2">
        <v>92</v>
      </c>
      <c r="Q37">
        <f t="shared" si="9"/>
        <v>2.5879606469901577</v>
      </c>
      <c r="R37">
        <f t="shared" si="1"/>
        <v>2.9444714536346139</v>
      </c>
      <c r="S37">
        <f t="shared" si="2"/>
        <v>4.0433496721887883</v>
      </c>
      <c r="T37">
        <f t="shared" si="3"/>
        <v>5.0183912050081476</v>
      </c>
      <c r="U37">
        <f t="shared" si="4"/>
        <v>3.7628546383597383</v>
      </c>
      <c r="V37">
        <f t="shared" si="5"/>
        <v>4.4857337940452364</v>
      </c>
      <c r="W37">
        <f t="shared" si="6"/>
        <v>5.3506498827240732</v>
      </c>
      <c r="X37">
        <f t="shared" si="7"/>
        <v>5.4230333466025664</v>
      </c>
      <c r="Z37" s="7">
        <f t="shared" si="10"/>
        <v>92.5</v>
      </c>
      <c r="AA37" s="2">
        <v>92</v>
      </c>
      <c r="AB37">
        <f t="shared" si="12"/>
        <v>91.820354621755328</v>
      </c>
      <c r="AC37">
        <f t="shared" si="12"/>
        <v>88.955589845483956</v>
      </c>
      <c r="AD37">
        <f t="shared" si="12"/>
        <v>84.811069057516903</v>
      </c>
      <c r="AE37">
        <f t="shared" si="12"/>
        <v>81.278880339340773</v>
      </c>
      <c r="AF37">
        <f t="shared" si="12"/>
        <v>83.326919376563396</v>
      </c>
      <c r="AG37">
        <f t="shared" si="12"/>
        <v>78.200326912333708</v>
      </c>
      <c r="AH37">
        <f t="shared" si="12"/>
        <v>73.437259942847177</v>
      </c>
      <c r="AI37">
        <f t="shared" si="12"/>
        <v>68.7774953812863</v>
      </c>
    </row>
    <row r="38" spans="5:35" x14ac:dyDescent="0.35">
      <c r="E38" s="2">
        <v>93</v>
      </c>
      <c r="F38" s="7">
        <f t="shared" si="0"/>
        <v>93.5</v>
      </c>
      <c r="G38">
        <v>1.8909999999999982E-2</v>
      </c>
      <c r="H38">
        <v>2.6010000000000089E-2</v>
      </c>
      <c r="I38">
        <v>3.3100000000000018E-2</v>
      </c>
      <c r="J38">
        <v>4.2019999999999946E-2</v>
      </c>
      <c r="K38">
        <v>3.1920000000000059E-2</v>
      </c>
      <c r="L38">
        <v>3.9399999999999991E-2</v>
      </c>
      <c r="M38">
        <v>4.9579999999999957E-2</v>
      </c>
      <c r="N38">
        <v>5.1180000000000003E-2</v>
      </c>
      <c r="P38" s="2">
        <v>93</v>
      </c>
      <c r="Q38">
        <f t="shared" si="9"/>
        <v>2.1021621922072127</v>
      </c>
      <c r="R38">
        <f t="shared" si="1"/>
        <v>2.7489484030522822</v>
      </c>
      <c r="S38">
        <f t="shared" si="2"/>
        <v>3.4228868068912757</v>
      </c>
      <c r="T38">
        <f t="shared" si="3"/>
        <v>4.3052837573385458</v>
      </c>
      <c r="U38">
        <f t="shared" si="4"/>
        <v>3.4122250016034954</v>
      </c>
      <c r="V38">
        <f t="shared" si="5"/>
        <v>4.0760588442200643</v>
      </c>
      <c r="W38">
        <f t="shared" si="6"/>
        <v>5.0782010180983841</v>
      </c>
      <c r="X38">
        <f t="shared" si="7"/>
        <v>5.2239948556205409</v>
      </c>
      <c r="Z38" s="7">
        <f t="shared" si="10"/>
        <v>93.5</v>
      </c>
      <c r="AA38" s="2">
        <v>93</v>
      </c>
      <c r="AB38">
        <f t="shared" ref="AB38:AI49" si="13">AB37+Q38</f>
        <v>93.922516813962545</v>
      </c>
      <c r="AC38">
        <f t="shared" si="13"/>
        <v>91.704538248536238</v>
      </c>
      <c r="AD38">
        <f t="shared" si="13"/>
        <v>88.233955864408173</v>
      </c>
      <c r="AE38">
        <f t="shared" si="13"/>
        <v>85.584164096679316</v>
      </c>
      <c r="AF38">
        <f t="shared" si="13"/>
        <v>86.739144378166884</v>
      </c>
      <c r="AG38">
        <f t="shared" si="13"/>
        <v>82.276385756553765</v>
      </c>
      <c r="AH38">
        <f t="shared" si="13"/>
        <v>78.51546096094556</v>
      </c>
      <c r="AI38">
        <f t="shared" si="13"/>
        <v>74.001490236906847</v>
      </c>
    </row>
    <row r="39" spans="5:35" x14ac:dyDescent="0.35">
      <c r="E39" s="2">
        <v>94</v>
      </c>
      <c r="F39" s="7">
        <f t="shared" si="0"/>
        <v>94.5</v>
      </c>
      <c r="G39">
        <v>1.5639999999999987E-2</v>
      </c>
      <c r="H39">
        <v>2.1769999999999956E-2</v>
      </c>
      <c r="I39">
        <v>2.9139999999999944E-2</v>
      </c>
      <c r="J39">
        <v>3.626000000000007E-2</v>
      </c>
      <c r="K39">
        <v>2.8399999999999981E-2</v>
      </c>
      <c r="L39">
        <v>3.4710000000000019E-2</v>
      </c>
      <c r="M39">
        <v>4.1270000000000029E-2</v>
      </c>
      <c r="N39">
        <v>4.8399999999999999E-2</v>
      </c>
      <c r="P39" s="2">
        <v>94</v>
      </c>
      <c r="Q39">
        <f t="shared" si="9"/>
        <v>1.7386471013284404</v>
      </c>
      <c r="R39">
        <f t="shared" si="1"/>
        <v>2.3008307087446314</v>
      </c>
      <c r="S39">
        <f t="shared" si="2"/>
        <v>3.0133813157949101</v>
      </c>
      <c r="T39">
        <f t="shared" si="3"/>
        <v>3.7151258696119989</v>
      </c>
      <c r="U39">
        <f t="shared" si="4"/>
        <v>3.0359395377675131</v>
      </c>
      <c r="V39">
        <f t="shared" si="5"/>
        <v>3.5908630071796588</v>
      </c>
      <c r="W39">
        <f t="shared" si="6"/>
        <v>4.2270543771061035</v>
      </c>
      <c r="X39">
        <f t="shared" si="7"/>
        <v>4.9402374171948837</v>
      </c>
      <c r="Z39" s="7">
        <f t="shared" si="10"/>
        <v>94.5</v>
      </c>
      <c r="AA39" s="2">
        <v>94</v>
      </c>
      <c r="AB39">
        <f t="shared" si="13"/>
        <v>95.661163915290985</v>
      </c>
      <c r="AC39">
        <f t="shared" si="13"/>
        <v>94.005368957280865</v>
      </c>
      <c r="AD39">
        <f t="shared" si="13"/>
        <v>91.24733718020309</v>
      </c>
      <c r="AE39">
        <f t="shared" si="13"/>
        <v>89.299289966291312</v>
      </c>
      <c r="AF39">
        <f t="shared" si="13"/>
        <v>89.775083915934403</v>
      </c>
      <c r="AG39">
        <f t="shared" si="13"/>
        <v>85.867248763733429</v>
      </c>
      <c r="AH39">
        <f t="shared" si="13"/>
        <v>82.74251533805166</v>
      </c>
      <c r="AI39">
        <f t="shared" si="13"/>
        <v>78.941727654101726</v>
      </c>
    </row>
    <row r="40" spans="5:35" x14ac:dyDescent="0.35">
      <c r="E40" s="2">
        <v>95</v>
      </c>
      <c r="F40" s="7">
        <f t="shared" si="0"/>
        <v>95.5</v>
      </c>
      <c r="G40">
        <v>1.1959999999999971E-2</v>
      </c>
      <c r="H40">
        <v>1.5839999999999965E-2</v>
      </c>
      <c r="I40">
        <v>2.4450000000000083E-2</v>
      </c>
      <c r="J40">
        <v>3.0349999999999988E-2</v>
      </c>
      <c r="K40">
        <v>2.4270000000000014E-2</v>
      </c>
      <c r="L40">
        <v>3.1370000000000009E-2</v>
      </c>
      <c r="M40">
        <v>3.7020000000000053E-2</v>
      </c>
      <c r="N40">
        <v>5.0790000000000002E-2</v>
      </c>
      <c r="P40" s="2">
        <v>95</v>
      </c>
      <c r="Q40">
        <f t="shared" si="9"/>
        <v>1.3295536657217464</v>
      </c>
      <c r="R40">
        <f t="shared" si="1"/>
        <v>1.67410006552664</v>
      </c>
      <c r="S40">
        <f t="shared" si="2"/>
        <v>2.5283861760873694</v>
      </c>
      <c r="T40">
        <f t="shared" si="3"/>
        <v>3.1095992868925508</v>
      </c>
      <c r="U40">
        <f t="shared" si="4"/>
        <v>2.5944455134372406</v>
      </c>
      <c r="V40">
        <f t="shared" si="5"/>
        <v>3.245329084852373</v>
      </c>
      <c r="W40">
        <f t="shared" si="6"/>
        <v>3.7917507400161883</v>
      </c>
      <c r="X40">
        <f t="shared" si="7"/>
        <v>5.1841871574241356</v>
      </c>
      <c r="Z40" s="7">
        <f t="shared" si="10"/>
        <v>95.5</v>
      </c>
      <c r="AA40" s="2">
        <v>95</v>
      </c>
      <c r="AB40">
        <f t="shared" si="13"/>
        <v>96.990717581012731</v>
      </c>
      <c r="AC40">
        <f t="shared" si="13"/>
        <v>95.67946902280751</v>
      </c>
      <c r="AD40">
        <f t="shared" si="13"/>
        <v>93.775723356290456</v>
      </c>
      <c r="AE40">
        <f t="shared" si="13"/>
        <v>92.408889253183858</v>
      </c>
      <c r="AF40">
        <f t="shared" si="13"/>
        <v>92.369529429371639</v>
      </c>
      <c r="AG40">
        <f t="shared" si="13"/>
        <v>89.112577848585801</v>
      </c>
      <c r="AH40">
        <f t="shared" si="13"/>
        <v>86.534266078067844</v>
      </c>
      <c r="AI40">
        <f t="shared" si="13"/>
        <v>84.12591481152586</v>
      </c>
    </row>
    <row r="41" spans="5:35" x14ac:dyDescent="0.35">
      <c r="E41" s="2">
        <v>96</v>
      </c>
      <c r="F41" s="7">
        <f t="shared" si="0"/>
        <v>96.5</v>
      </c>
      <c r="G41">
        <v>8.2100000000000506E-3</v>
      </c>
      <c r="H41">
        <v>1.319999999999999E-2</v>
      </c>
      <c r="I41">
        <v>1.8109999999999959E-2</v>
      </c>
      <c r="J41">
        <v>2.3669999999999969E-2</v>
      </c>
      <c r="K41">
        <v>1.9930000000000003E-2</v>
      </c>
      <c r="L41">
        <v>2.7120000000000033E-2</v>
      </c>
      <c r="M41">
        <v>3.3629999999999938E-2</v>
      </c>
      <c r="N41">
        <v>4.7130000000000005E-2</v>
      </c>
      <c r="P41" s="2">
        <v>96</v>
      </c>
      <c r="Q41">
        <f t="shared" si="9"/>
        <v>0.91267856150297921</v>
      </c>
      <c r="R41">
        <f t="shared" si="1"/>
        <v>1.3950833879388687</v>
      </c>
      <c r="S41">
        <f t="shared" si="2"/>
        <v>1.8727637484229858</v>
      </c>
      <c r="T41">
        <f t="shared" si="3"/>
        <v>2.4251800698763297</v>
      </c>
      <c r="U41">
        <f t="shared" si="4"/>
        <v>2.1305026404122036</v>
      </c>
      <c r="V41">
        <f t="shared" si="5"/>
        <v>2.8056526866814293</v>
      </c>
      <c r="W41">
        <f t="shared" si="6"/>
        <v>3.4445320741962182</v>
      </c>
      <c r="X41">
        <f t="shared" si="7"/>
        <v>4.8106072205040276</v>
      </c>
      <c r="Z41" s="7">
        <f t="shared" si="10"/>
        <v>96.5</v>
      </c>
      <c r="AA41" s="2">
        <v>96</v>
      </c>
      <c r="AB41">
        <f t="shared" si="13"/>
        <v>97.903396142515717</v>
      </c>
      <c r="AC41">
        <f t="shared" si="13"/>
        <v>97.074552410746378</v>
      </c>
      <c r="AD41">
        <f t="shared" si="13"/>
        <v>95.648487104713439</v>
      </c>
      <c r="AE41">
        <f t="shared" si="13"/>
        <v>94.834069323060191</v>
      </c>
      <c r="AF41">
        <f t="shared" si="13"/>
        <v>94.500032069783842</v>
      </c>
      <c r="AG41">
        <f t="shared" si="13"/>
        <v>91.918230535267227</v>
      </c>
      <c r="AH41">
        <f t="shared" si="13"/>
        <v>89.978798152264062</v>
      </c>
      <c r="AI41">
        <f t="shared" si="13"/>
        <v>88.936522032029885</v>
      </c>
    </row>
    <row r="42" spans="5:35" x14ac:dyDescent="0.35">
      <c r="E42" s="2">
        <v>97</v>
      </c>
      <c r="F42" s="7">
        <f t="shared" si="0"/>
        <v>97.5</v>
      </c>
      <c r="G42">
        <v>6.6399999999999793E-3</v>
      </c>
      <c r="H42">
        <v>1.0249999999999981E-2</v>
      </c>
      <c r="I42">
        <v>1.2290000000000023E-2</v>
      </c>
      <c r="J42">
        <v>1.9519999999999982E-2</v>
      </c>
      <c r="K42">
        <v>1.5490000000000004E-2</v>
      </c>
      <c r="L42">
        <v>2.1669999999999967E-2</v>
      </c>
      <c r="M42">
        <v>2.7800000000000047E-2</v>
      </c>
      <c r="N42">
        <v>3.3089999999999953E-2</v>
      </c>
      <c r="P42" s="2">
        <v>97</v>
      </c>
      <c r="Q42">
        <f t="shared" si="9"/>
        <v>0.73814685120337709</v>
      </c>
      <c r="R42">
        <f t="shared" si="1"/>
        <v>1.0833033883616203</v>
      </c>
      <c r="S42">
        <f t="shared" si="2"/>
        <v>1.2709147690844058</v>
      </c>
      <c r="T42">
        <f t="shared" si="3"/>
        <v>1.9999795084066743</v>
      </c>
      <c r="U42">
        <f t="shared" si="4"/>
        <v>1.6558698394372824</v>
      </c>
      <c r="V42">
        <f t="shared" si="5"/>
        <v>2.2418323643210325</v>
      </c>
      <c r="W42">
        <f t="shared" si="6"/>
        <v>2.847397908494059</v>
      </c>
      <c r="X42">
        <f t="shared" si="7"/>
        <v>3.3775300854334396</v>
      </c>
      <c r="Z42" s="7">
        <f t="shared" si="10"/>
        <v>97.5</v>
      </c>
      <c r="AA42" s="2">
        <v>97</v>
      </c>
      <c r="AB42">
        <f t="shared" si="13"/>
        <v>98.641542993719099</v>
      </c>
      <c r="AC42">
        <f t="shared" si="13"/>
        <v>98.157855799107992</v>
      </c>
      <c r="AD42">
        <f t="shared" si="13"/>
        <v>96.919401873797838</v>
      </c>
      <c r="AE42">
        <f t="shared" si="13"/>
        <v>96.834048831466859</v>
      </c>
      <c r="AF42">
        <f t="shared" si="13"/>
        <v>96.155901909221129</v>
      </c>
      <c r="AG42">
        <f t="shared" si="13"/>
        <v>94.160062899588254</v>
      </c>
      <c r="AH42">
        <f t="shared" si="13"/>
        <v>92.826196060758122</v>
      </c>
      <c r="AI42">
        <f t="shared" si="13"/>
        <v>92.314052117463319</v>
      </c>
    </row>
    <row r="43" spans="5:35" x14ac:dyDescent="0.35">
      <c r="E43" s="2">
        <v>98</v>
      </c>
      <c r="F43" s="7">
        <f t="shared" si="0"/>
        <v>98.5</v>
      </c>
      <c r="G43">
        <v>4.750000000000032E-3</v>
      </c>
      <c r="H43">
        <v>6.3900000000000068E-3</v>
      </c>
      <c r="I43">
        <v>9.7399999999999709E-3</v>
      </c>
      <c r="J43">
        <v>1.2440000000000007E-2</v>
      </c>
      <c r="K43">
        <v>1.1419999999999986E-2</v>
      </c>
      <c r="L43">
        <v>1.6639999999999988E-2</v>
      </c>
      <c r="M43">
        <v>2.3139999999999938E-2</v>
      </c>
      <c r="N43">
        <v>2.5900000000000034E-2</v>
      </c>
      <c r="P43" s="2">
        <v>98</v>
      </c>
      <c r="Q43">
        <f t="shared" si="9"/>
        <v>0.52804179867711987</v>
      </c>
      <c r="R43">
        <f t="shared" si="1"/>
        <v>0.67534718552495354</v>
      </c>
      <c r="S43">
        <f t="shared" si="2"/>
        <v>1.0072180513329578</v>
      </c>
      <c r="T43">
        <f t="shared" si="3"/>
        <v>1.2745771047427799</v>
      </c>
      <c r="U43">
        <f t="shared" si="4"/>
        <v>1.2207897718769358</v>
      </c>
      <c r="V43">
        <f t="shared" si="5"/>
        <v>1.7214624154269504</v>
      </c>
      <c r="W43">
        <f t="shared" si="6"/>
        <v>2.3701002734731023</v>
      </c>
      <c r="X43">
        <f t="shared" si="7"/>
        <v>2.6436394443253648</v>
      </c>
      <c r="Y43">
        <f>Z43+(AB44-50)/((AB44-50)-(AB43-50))</f>
        <v>248.42424242424244</v>
      </c>
      <c r="Z43" s="7">
        <f t="shared" si="10"/>
        <v>98.5</v>
      </c>
      <c r="AA43" s="2">
        <v>98</v>
      </c>
      <c r="AB43">
        <f t="shared" si="13"/>
        <v>99.169584792396222</v>
      </c>
      <c r="AC43">
        <f t="shared" si="13"/>
        <v>98.833202984632948</v>
      </c>
      <c r="AD43">
        <f t="shared" si="13"/>
        <v>97.926619925130794</v>
      </c>
      <c r="AE43">
        <f t="shared" si="13"/>
        <v>98.108625936209634</v>
      </c>
      <c r="AF43">
        <f t="shared" si="13"/>
        <v>97.376691681098066</v>
      </c>
      <c r="AG43">
        <f t="shared" si="13"/>
        <v>95.88152531501521</v>
      </c>
      <c r="AH43">
        <f t="shared" si="13"/>
        <v>95.196296334231221</v>
      </c>
      <c r="AI43">
        <f t="shared" si="13"/>
        <v>94.957691561788678</v>
      </c>
    </row>
    <row r="44" spans="5:35" x14ac:dyDescent="0.35">
      <c r="E44" s="2">
        <v>99</v>
      </c>
      <c r="F44" s="7">
        <f t="shared" si="0"/>
        <v>99.5</v>
      </c>
      <c r="G44">
        <v>2.9700000000000282E-3</v>
      </c>
      <c r="H44">
        <v>3.7200000000000566E-3</v>
      </c>
      <c r="I44">
        <v>8.6899999999999755E-3</v>
      </c>
      <c r="J44">
        <v>7.2200000000000042E-3</v>
      </c>
      <c r="K44">
        <v>8.4499999999999575E-3</v>
      </c>
      <c r="L44">
        <v>1.3040000000000052E-2</v>
      </c>
      <c r="M44">
        <v>1.7750000000000044E-2</v>
      </c>
      <c r="N44">
        <v>1.5310000000000046E-2</v>
      </c>
      <c r="P44" s="2">
        <v>99</v>
      </c>
      <c r="Q44">
        <f t="shared" si="9"/>
        <v>0.33016508254127375</v>
      </c>
      <c r="R44">
        <f t="shared" si="1"/>
        <v>0.39315986387368745</v>
      </c>
      <c r="S44">
        <f t="shared" si="2"/>
        <v>0.89863704990589388</v>
      </c>
      <c r="T44">
        <f t="shared" si="3"/>
        <v>0.73974651899058452</v>
      </c>
      <c r="U44">
        <f t="shared" si="4"/>
        <v>0.90329891176533006</v>
      </c>
      <c r="V44">
        <f t="shared" si="5"/>
        <v>1.3490306428586261</v>
      </c>
      <c r="W44">
        <f t="shared" si="6"/>
        <v>1.8180328372578987</v>
      </c>
      <c r="X44">
        <f t="shared" si="7"/>
        <v>1.5627073317614442</v>
      </c>
      <c r="Z44" s="7">
        <f t="shared" si="10"/>
        <v>99.5</v>
      </c>
      <c r="AA44" s="2">
        <v>99</v>
      </c>
      <c r="AB44">
        <f t="shared" si="13"/>
        <v>99.499749874937493</v>
      </c>
      <c r="AC44">
        <f t="shared" si="13"/>
        <v>99.226362848506639</v>
      </c>
      <c r="AD44">
        <f t="shared" si="13"/>
        <v>98.825256975036694</v>
      </c>
      <c r="AE44">
        <f t="shared" si="13"/>
        <v>98.84837245520022</v>
      </c>
      <c r="AF44">
        <f t="shared" si="13"/>
        <v>98.279990592863399</v>
      </c>
      <c r="AG44">
        <f t="shared" si="13"/>
        <v>97.230555957873833</v>
      </c>
      <c r="AH44">
        <f t="shared" si="13"/>
        <v>97.014329171489123</v>
      </c>
      <c r="AI44">
        <f t="shared" si="13"/>
        <v>96.520398893550123</v>
      </c>
    </row>
    <row r="45" spans="5:35" x14ac:dyDescent="0.35">
      <c r="E45" s="2">
        <v>100</v>
      </c>
      <c r="F45" s="7">
        <f t="shared" si="0"/>
        <v>100.5</v>
      </c>
      <c r="G45">
        <v>1.6899999999999693E-3</v>
      </c>
      <c r="H45">
        <v>2.7500000000000302E-3</v>
      </c>
      <c r="I45">
        <v>5.2300000000000679E-3</v>
      </c>
      <c r="J45">
        <v>5.3699999999999859E-3</v>
      </c>
      <c r="K45">
        <v>5.9800000000000963E-3</v>
      </c>
      <c r="L45">
        <v>9.8499999999999144E-3</v>
      </c>
      <c r="M45">
        <v>1.1179999999999968E-2</v>
      </c>
      <c r="N45">
        <v>8.1699999999998996E-3</v>
      </c>
      <c r="P45" s="2">
        <v>100</v>
      </c>
      <c r="Q45">
        <f t="shared" si="9"/>
        <v>0.18787171363459165</v>
      </c>
      <c r="R45">
        <f t="shared" si="1"/>
        <v>0.29064237248726771</v>
      </c>
      <c r="S45">
        <f t="shared" si="2"/>
        <v>0.54083679758433822</v>
      </c>
      <c r="T45">
        <f t="shared" si="3"/>
        <v>0.55019928074507285</v>
      </c>
      <c r="U45">
        <f t="shared" si="4"/>
        <v>0.63925769140317024</v>
      </c>
      <c r="V45">
        <f t="shared" si="5"/>
        <v>1.0190147110550076</v>
      </c>
      <c r="W45">
        <f t="shared" si="6"/>
        <v>1.145104626509476</v>
      </c>
      <c r="X45">
        <f t="shared" si="7"/>
        <v>0.83392024170416745</v>
      </c>
      <c r="Z45" s="7">
        <f t="shared" si="10"/>
        <v>100.5</v>
      </c>
      <c r="AA45" s="2">
        <v>100</v>
      </c>
      <c r="AB45">
        <f t="shared" si="13"/>
        <v>99.687621588572085</v>
      </c>
      <c r="AC45">
        <f t="shared" si="13"/>
        <v>99.517005220993909</v>
      </c>
      <c r="AD45">
        <f t="shared" si="13"/>
        <v>99.366093772621028</v>
      </c>
      <c r="AE45">
        <f t="shared" si="13"/>
        <v>99.398571735945296</v>
      </c>
      <c r="AF45">
        <f t="shared" si="13"/>
        <v>98.919248284266573</v>
      </c>
      <c r="AG45">
        <f t="shared" si="13"/>
        <v>98.24957066892884</v>
      </c>
      <c r="AH45">
        <f t="shared" si="13"/>
        <v>98.159433797998602</v>
      </c>
      <c r="AI45">
        <f t="shared" si="13"/>
        <v>97.354319135254286</v>
      </c>
    </row>
    <row r="46" spans="5:35" x14ac:dyDescent="0.35">
      <c r="E46" s="2">
        <v>101</v>
      </c>
      <c r="F46" s="7">
        <f t="shared" si="0"/>
        <v>101.5</v>
      </c>
      <c r="G46">
        <v>1.1499999999999844E-3</v>
      </c>
      <c r="H46">
        <v>2.5199999999999667E-3</v>
      </c>
      <c r="I46">
        <v>2.6499999999999302E-3</v>
      </c>
      <c r="J46">
        <v>2.5399999999999867E-3</v>
      </c>
      <c r="K46">
        <v>3.7699999999999401E-3</v>
      </c>
      <c r="L46">
        <v>7.1200000000000152E-3</v>
      </c>
      <c r="M46">
        <v>5.5100000000000149E-3</v>
      </c>
      <c r="N46">
        <v>4.8600000000000865E-3</v>
      </c>
      <c r="P46" s="2">
        <v>101</v>
      </c>
      <c r="Q46">
        <f t="shared" si="9"/>
        <v>0.12784169862708958</v>
      </c>
      <c r="R46">
        <f t="shared" si="1"/>
        <v>0.26633410133378072</v>
      </c>
      <c r="S46">
        <f t="shared" si="2"/>
        <v>0.27403776550639386</v>
      </c>
      <c r="T46">
        <f t="shared" si="3"/>
        <v>0.26024323521275261</v>
      </c>
      <c r="U46">
        <f t="shared" si="4"/>
        <v>0.40301028371068137</v>
      </c>
      <c r="V46">
        <f t="shared" si="5"/>
        <v>0.73658728352403369</v>
      </c>
      <c r="W46">
        <f t="shared" si="6"/>
        <v>0.564358362438931</v>
      </c>
      <c r="X46">
        <f t="shared" si="7"/>
        <v>0.49606516213982565</v>
      </c>
      <c r="Z46" s="7">
        <f t="shared" si="10"/>
        <v>101.5</v>
      </c>
      <c r="AA46" s="2">
        <v>101</v>
      </c>
      <c r="AB46">
        <f t="shared" si="13"/>
        <v>99.815463287199179</v>
      </c>
      <c r="AC46">
        <f t="shared" si="13"/>
        <v>99.783339322327691</v>
      </c>
      <c r="AD46">
        <f t="shared" si="13"/>
        <v>99.64013153812742</v>
      </c>
      <c r="AE46">
        <f t="shared" si="13"/>
        <v>99.658814971158051</v>
      </c>
      <c r="AF46">
        <f t="shared" si="13"/>
        <v>99.322258567977258</v>
      </c>
      <c r="AG46">
        <f t="shared" si="13"/>
        <v>98.986157952452871</v>
      </c>
      <c r="AH46">
        <f t="shared" si="13"/>
        <v>98.72379216043754</v>
      </c>
      <c r="AI46">
        <f t="shared" si="13"/>
        <v>97.850384297394115</v>
      </c>
    </row>
    <row r="47" spans="5:35" x14ac:dyDescent="0.35">
      <c r="E47" s="2">
        <v>102</v>
      </c>
      <c r="F47" s="7">
        <f t="shared" si="0"/>
        <v>102.5</v>
      </c>
      <c r="G47">
        <v>8.2000000000004292E-4</v>
      </c>
      <c r="H47">
        <v>1.0099999999999554E-3</v>
      </c>
      <c r="I47">
        <v>1.7200000000000548E-3</v>
      </c>
      <c r="J47">
        <v>1.6400000000000858E-3</v>
      </c>
      <c r="K47">
        <v>2.6300000000000212E-3</v>
      </c>
      <c r="L47">
        <v>4.070000000000018E-3</v>
      </c>
      <c r="M47">
        <v>5.1800000000000734E-3</v>
      </c>
      <c r="N47">
        <v>8.7499999999999245E-3</v>
      </c>
      <c r="P47" s="2">
        <v>102</v>
      </c>
      <c r="Q47">
        <f t="shared" si="9"/>
        <v>9.1156689455843792E-2</v>
      </c>
      <c r="R47">
        <f t="shared" si="1"/>
        <v>0.1067450168044088</v>
      </c>
      <c r="S47">
        <f t="shared" si="2"/>
        <v>0.17786602138529239</v>
      </c>
      <c r="T47">
        <f t="shared" si="3"/>
        <v>0.16803106525548772</v>
      </c>
      <c r="U47">
        <f t="shared" si="4"/>
        <v>0.28114510508199397</v>
      </c>
      <c r="V47">
        <f t="shared" si="5"/>
        <v>0.42105480954253149</v>
      </c>
      <c r="W47">
        <f t="shared" si="6"/>
        <v>0.53055831532371978</v>
      </c>
      <c r="X47">
        <f t="shared" si="7"/>
        <v>0.89312143389369547</v>
      </c>
      <c r="Z47" s="7">
        <f t="shared" si="10"/>
        <v>102.5</v>
      </c>
      <c r="AA47" s="2">
        <v>102</v>
      </c>
      <c r="AB47">
        <f t="shared" si="13"/>
        <v>99.906619976655023</v>
      </c>
      <c r="AC47">
        <f t="shared" si="13"/>
        <v>99.890084339132102</v>
      </c>
      <c r="AD47">
        <f t="shared" si="13"/>
        <v>99.817997559512719</v>
      </c>
      <c r="AE47">
        <f t="shared" si="13"/>
        <v>99.826846036413542</v>
      </c>
      <c r="AF47">
        <f t="shared" si="13"/>
        <v>99.603403673059248</v>
      </c>
      <c r="AG47">
        <f t="shared" si="13"/>
        <v>99.407212761995396</v>
      </c>
      <c r="AH47">
        <f t="shared" si="13"/>
        <v>99.254350475761257</v>
      </c>
      <c r="AI47">
        <f t="shared" si="13"/>
        <v>98.743505731287811</v>
      </c>
    </row>
    <row r="48" spans="5:35" x14ac:dyDescent="0.35">
      <c r="E48" s="2">
        <v>103</v>
      </c>
      <c r="F48" s="7">
        <f t="shared" si="0"/>
        <v>103.5</v>
      </c>
      <c r="G48">
        <v>5.0999999999989942E-4</v>
      </c>
      <c r="H48">
        <v>6.3000000000001943E-4</v>
      </c>
      <c r="I48">
        <v>1.0700000000000154E-3</v>
      </c>
      <c r="J48">
        <v>1.0299999999999754E-3</v>
      </c>
      <c r="K48">
        <v>1.7500000000000293E-3</v>
      </c>
      <c r="L48">
        <v>2.7000000000000357E-3</v>
      </c>
      <c r="M48">
        <v>3.4299999999999331E-3</v>
      </c>
      <c r="N48">
        <v>5.8100000000000929E-3</v>
      </c>
      <c r="P48" s="2">
        <v>103</v>
      </c>
      <c r="Q48">
        <f t="shared" si="9"/>
        <v>5.6695014173742356E-2</v>
      </c>
      <c r="R48">
        <f t="shared" si="1"/>
        <v>6.6583525333448107E-2</v>
      </c>
      <c r="S48">
        <f t="shared" si="2"/>
        <v>0.11064921097805788</v>
      </c>
      <c r="T48">
        <f t="shared" si="3"/>
        <v>0.10553170561776778</v>
      </c>
      <c r="U48">
        <f t="shared" si="4"/>
        <v>0.18707373912300143</v>
      </c>
      <c r="V48">
        <f t="shared" si="5"/>
        <v>0.27932382942625184</v>
      </c>
      <c r="W48">
        <f t="shared" si="6"/>
        <v>0.35131564122785669</v>
      </c>
      <c r="X48">
        <f t="shared" si="7"/>
        <v>0.59303263210542834</v>
      </c>
      <c r="Z48" s="7">
        <f t="shared" si="10"/>
        <v>103.5</v>
      </c>
      <c r="AA48" s="2">
        <v>103</v>
      </c>
      <c r="AB48">
        <f t="shared" si="13"/>
        <v>99.963314990828763</v>
      </c>
      <c r="AC48">
        <f t="shared" si="13"/>
        <v>99.956667864465544</v>
      </c>
      <c r="AD48">
        <f t="shared" si="13"/>
        <v>99.928646770490772</v>
      </c>
      <c r="AE48">
        <f t="shared" si="13"/>
        <v>99.932377742031306</v>
      </c>
      <c r="AF48">
        <f t="shared" si="13"/>
        <v>99.790477412182256</v>
      </c>
      <c r="AG48">
        <f t="shared" si="13"/>
        <v>99.686536591421643</v>
      </c>
      <c r="AH48">
        <f t="shared" si="13"/>
        <v>99.605666116989113</v>
      </c>
      <c r="AI48">
        <f t="shared" si="13"/>
        <v>99.336538363393245</v>
      </c>
    </row>
    <row r="49" spans="5:35" x14ac:dyDescent="0.35">
      <c r="E49" s="2">
        <v>104</v>
      </c>
      <c r="F49" s="7">
        <f t="shared" si="0"/>
        <v>104.5</v>
      </c>
      <c r="G49">
        <v>2.00000000000089E-4</v>
      </c>
      <c r="H49">
        <v>2.4999999999997247E-4</v>
      </c>
      <c r="I49">
        <v>4.2999999999993044E-4</v>
      </c>
      <c r="J49">
        <v>4.1000000000002146E-4</v>
      </c>
      <c r="K49">
        <v>9.6999999999991537E-4</v>
      </c>
      <c r="L49">
        <v>1.4999999999999458E-3</v>
      </c>
      <c r="M49">
        <v>1.9099999999999673E-3</v>
      </c>
      <c r="N49">
        <v>3.2200000000000006E-3</v>
      </c>
      <c r="P49" s="2">
        <v>104</v>
      </c>
      <c r="Q49">
        <f t="shared" si="9"/>
        <v>2.2233338891677949E-2</v>
      </c>
      <c r="R49">
        <f t="shared" si="1"/>
        <v>2.6422033862475686E-2</v>
      </c>
      <c r="S49">
        <f t="shared" si="2"/>
        <v>4.4466505346314494E-2</v>
      </c>
      <c r="T49">
        <f t="shared" si="3"/>
        <v>4.200776631387193E-2</v>
      </c>
      <c r="U49">
        <f t="shared" si="4"/>
        <v>0.10369230111388143</v>
      </c>
      <c r="V49">
        <f t="shared" si="5"/>
        <v>0.15517990523679892</v>
      </c>
      <c r="W49">
        <f t="shared" si="6"/>
        <v>0.19563057572746584</v>
      </c>
      <c r="X49">
        <f t="shared" si="7"/>
        <v>0.32866868767288282</v>
      </c>
      <c r="Z49" s="7">
        <f t="shared" si="10"/>
        <v>104.5</v>
      </c>
      <c r="AA49" s="2">
        <v>104</v>
      </c>
      <c r="AB49">
        <f t="shared" si="13"/>
        <v>99.985548329720444</v>
      </c>
      <c r="AC49">
        <f t="shared" si="13"/>
        <v>99.983089898328018</v>
      </c>
      <c r="AD49">
        <f t="shared" si="13"/>
        <v>99.973113275837093</v>
      </c>
      <c r="AE49">
        <f t="shared" si="13"/>
        <v>99.974385508345179</v>
      </c>
      <c r="AF49">
        <f t="shared" si="13"/>
        <v>99.894169713296137</v>
      </c>
      <c r="AG49">
        <f t="shared" si="13"/>
        <v>99.841716496658435</v>
      </c>
      <c r="AH49">
        <f t="shared" si="13"/>
        <v>99.801296692716576</v>
      </c>
      <c r="AI49">
        <f t="shared" si="13"/>
        <v>99.665207051066133</v>
      </c>
    </row>
    <row r="50" spans="5:35" x14ac:dyDescent="0.35">
      <c r="E50" s="2">
        <v>105</v>
      </c>
      <c r="F50" s="7">
        <f t="shared" ref="F50" si="14">E50+0.5</f>
        <v>105.5</v>
      </c>
      <c r="G50">
        <v>1.2999999999996348E-4</v>
      </c>
      <c r="H50">
        <v>1.6000000000004899E-4</v>
      </c>
      <c r="I50">
        <v>2.6000000000003798E-4</v>
      </c>
      <c r="J50">
        <v>2.4999999999997247E-4</v>
      </c>
      <c r="K50">
        <v>9.900000000000464E-4</v>
      </c>
      <c r="L50">
        <v>1.5300000000000313E-3</v>
      </c>
      <c r="M50">
        <v>1.9400000000000528E-3</v>
      </c>
      <c r="N50">
        <v>3.2799999999999496E-3</v>
      </c>
      <c r="P50" s="2">
        <v>105</v>
      </c>
      <c r="Q50">
        <f t="shared" ref="Q50" si="15">G50*100/G$51</f>
        <v>1.4451670279580175E-2</v>
      </c>
      <c r="R50">
        <f t="shared" ref="R50" si="16">H50*100/H$51</f>
        <v>1.6910101671991477E-2</v>
      </c>
      <c r="S50">
        <f t="shared" ref="S50" si="17">I50*100/I$51</f>
        <v>2.6886724162896107E-2</v>
      </c>
      <c r="T50">
        <f t="shared" ref="T50" si="18">J50*100/J$51</f>
        <v>2.5614491654795797E-2</v>
      </c>
      <c r="U50">
        <f t="shared" ref="U50" si="19">K50*100/K$51</f>
        <v>0.10583028670387257</v>
      </c>
      <c r="V50">
        <f t="shared" ref="V50" si="20">L50*100/L$51</f>
        <v>0.15828350334154387</v>
      </c>
      <c r="W50">
        <f t="shared" ref="W50" si="21">M50*100/M$51</f>
        <v>0.19870330728340344</v>
      </c>
      <c r="X50">
        <f t="shared" ref="X50" si="22">N50*100/N$51</f>
        <v>0.33479294893386302</v>
      </c>
      <c r="Z50" s="7">
        <f t="shared" ref="Z50" si="23">AA50+0.5</f>
        <v>105.5</v>
      </c>
      <c r="AA50" s="2">
        <v>105</v>
      </c>
      <c r="AB50">
        <f t="shared" ref="AB50" si="24">AB49+Q50</f>
        <v>100.00000000000003</v>
      </c>
      <c r="AC50">
        <f t="shared" ref="AC50" si="25">AC49+R50</f>
        <v>100.00000000000001</v>
      </c>
      <c r="AD50">
        <f t="shared" ref="AD50" si="26">AD49+S50</f>
        <v>99.999999999999986</v>
      </c>
      <c r="AE50">
        <f t="shared" ref="AE50" si="27">AE49+T50</f>
        <v>99.999999999999972</v>
      </c>
      <c r="AF50">
        <f t="shared" ref="AF50" si="28">AF49+U50</f>
        <v>100.00000000000001</v>
      </c>
      <c r="AG50">
        <f t="shared" ref="AG50" si="29">AG49+V50</f>
        <v>99.999999999999986</v>
      </c>
      <c r="AH50">
        <f t="shared" ref="AH50" si="30">AH49+W50</f>
        <v>99.999999999999986</v>
      </c>
      <c r="AI50">
        <f t="shared" ref="AI50" si="31">AI49+X50</f>
        <v>100</v>
      </c>
    </row>
    <row r="51" spans="5:35" x14ac:dyDescent="0.35">
      <c r="G51">
        <f t="shared" ref="G51:N51" si="32">SUM(G5:G50)</f>
        <v>0.89955000000000007</v>
      </c>
      <c r="H51">
        <f t="shared" si="32"/>
        <v>0.94618000000000013</v>
      </c>
      <c r="I51">
        <f t="shared" si="32"/>
        <v>0.9670200000000001</v>
      </c>
      <c r="J51">
        <f t="shared" si="32"/>
        <v>0.97601000000000004</v>
      </c>
      <c r="K51">
        <f t="shared" si="32"/>
        <v>0.93546000000000007</v>
      </c>
      <c r="L51">
        <f t="shared" si="32"/>
        <v>0.96662000000000003</v>
      </c>
      <c r="M51">
        <f t="shared" si="32"/>
        <v>0.97633000000000003</v>
      </c>
      <c r="N51">
        <f t="shared" si="32"/>
        <v>0.97971000000000008</v>
      </c>
      <c r="P51" s="2"/>
      <c r="Z51" s="7"/>
      <c r="AA51" s="2"/>
    </row>
    <row r="52" spans="5:35" x14ac:dyDescent="0.35">
      <c r="P52" s="2"/>
      <c r="Z52" s="7"/>
      <c r="AA52" s="2"/>
    </row>
    <row r="53" spans="5:35" x14ac:dyDescent="0.35">
      <c r="P53" s="2"/>
      <c r="Z53" s="7"/>
      <c r="AA53" s="2"/>
    </row>
    <row r="54" spans="5:35" x14ac:dyDescent="0.35">
      <c r="P54" s="2"/>
      <c r="Z54" s="7"/>
      <c r="AA54" s="2"/>
    </row>
    <row r="55" spans="5:35" x14ac:dyDescent="0.35">
      <c r="P55" s="2"/>
      <c r="Z55" s="7"/>
      <c r="AA55" s="2"/>
    </row>
    <row r="56" spans="5:35" x14ac:dyDescent="0.35">
      <c r="P56" s="2"/>
      <c r="Z56" s="7"/>
      <c r="AA56" s="2"/>
    </row>
    <row r="57" spans="5:35" x14ac:dyDescent="0.35">
      <c r="P57" s="2"/>
      <c r="Z57" s="7"/>
      <c r="AA57" s="2"/>
    </row>
    <row r="58" spans="5:35" x14ac:dyDescent="0.35">
      <c r="P58" s="2"/>
      <c r="Z58" s="7"/>
      <c r="AA58" s="2"/>
    </row>
    <row r="59" spans="5:35" x14ac:dyDescent="0.35">
      <c r="P59" s="2"/>
      <c r="Z59" s="7"/>
      <c r="AA59" s="2"/>
    </row>
    <row r="60" spans="5:35" x14ac:dyDescent="0.35">
      <c r="P60" s="2"/>
      <c r="Z60" s="7"/>
      <c r="AA60" s="2"/>
    </row>
    <row r="61" spans="5:35" x14ac:dyDescent="0.35">
      <c r="P61" s="2"/>
      <c r="Z61" s="7"/>
      <c r="AA61" s="2"/>
    </row>
    <row r="62" spans="5:35" x14ac:dyDescent="0.35">
      <c r="P62" s="2"/>
      <c r="Z62" s="7"/>
      <c r="AA62" s="2"/>
    </row>
    <row r="63" spans="5:35" x14ac:dyDescent="0.35">
      <c r="P63" s="2"/>
      <c r="Z63" s="7"/>
      <c r="AA63" s="2"/>
    </row>
    <row r="64" spans="5:35" x14ac:dyDescent="0.35">
      <c r="P64" s="2"/>
      <c r="Z64" s="7"/>
      <c r="AA64" s="2"/>
    </row>
    <row r="65" spans="16:27" x14ac:dyDescent="0.35">
      <c r="P65" s="2"/>
      <c r="Z65" s="7"/>
      <c r="AA65" s="2"/>
    </row>
    <row r="66" spans="16:27" x14ac:dyDescent="0.35">
      <c r="P66" s="2"/>
      <c r="Z66" s="7"/>
      <c r="AA66" s="2"/>
    </row>
    <row r="67" spans="16:27" x14ac:dyDescent="0.35">
      <c r="P67" s="2"/>
      <c r="Z67" s="7"/>
      <c r="AA67" s="2"/>
    </row>
    <row r="68" spans="16:27" x14ac:dyDescent="0.35">
      <c r="P68" s="2"/>
      <c r="Z68" s="7"/>
      <c r="AA68" s="2"/>
    </row>
    <row r="69" spans="16:27" x14ac:dyDescent="0.35">
      <c r="P69" s="2"/>
      <c r="Z69" s="7"/>
      <c r="AA69" s="2"/>
    </row>
    <row r="70" spans="16:27" x14ac:dyDescent="0.35">
      <c r="P70" s="2"/>
      <c r="Z70" s="7"/>
      <c r="AA70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Overlevelse, 2022</vt:lpstr>
      <vt:lpstr>Restlevetid ved 40 år</vt:lpstr>
      <vt:lpstr>Restlevetid ved 50 år</vt:lpstr>
      <vt:lpstr>Restlevetid ved 60 år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Anne-Line Koch Helsø</dc:creator>
  <cp:lastModifiedBy>Mathias Held Berg</cp:lastModifiedBy>
  <dcterms:created xsi:type="dcterms:W3CDTF">2024-09-27T12:31:59Z</dcterms:created>
  <dcterms:modified xsi:type="dcterms:W3CDTF">2025-02-12T14:28:34Z</dcterms:modified>
</cp:coreProperties>
</file>