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" i="1"/>
  <c r="O7"/>
  <c r="O5"/>
  <c r="O9"/>
  <c r="O3"/>
  <c r="O4"/>
  <c r="O6"/>
  <c r="O8"/>
  <c r="O33"/>
  <c r="O35"/>
  <c r="O41"/>
  <c r="O40"/>
  <c r="O39"/>
  <c r="O42"/>
  <c r="O43"/>
  <c r="O36"/>
  <c r="O34"/>
  <c r="O37"/>
  <c r="O38"/>
  <c r="O10"/>
  <c r="O12"/>
  <c r="O13"/>
  <c r="O14"/>
  <c r="O11"/>
  <c r="O30"/>
  <c r="O31"/>
  <c r="O32"/>
  <c r="O15"/>
  <c r="O16"/>
  <c r="O17"/>
  <c r="O18"/>
  <c r="O19"/>
  <c r="O20"/>
  <c r="O21"/>
  <c r="O23"/>
  <c r="O24"/>
  <c r="O25"/>
  <c r="O26"/>
  <c r="O27"/>
  <c r="O28"/>
  <c r="O29"/>
  <c r="O22"/>
  <c r="H4"/>
  <c r="O44" l="1"/>
  <c r="Q1" l="1"/>
  <c r="P25" l="1"/>
  <c r="P39"/>
  <c r="P2"/>
  <c r="P42"/>
  <c r="P28"/>
  <c r="P21"/>
  <c r="P17"/>
  <c r="P11"/>
  <c r="P10"/>
  <c r="P36"/>
  <c r="P35"/>
  <c r="P4"/>
  <c r="P7"/>
  <c r="P27"/>
  <c r="P23"/>
  <c r="P18"/>
  <c r="P32"/>
  <c r="P14"/>
  <c r="P38"/>
  <c r="P43"/>
  <c r="P41"/>
  <c r="P6"/>
  <c r="P5"/>
  <c r="P22"/>
  <c r="P15"/>
  <c r="P24"/>
  <c r="P19"/>
  <c r="P31"/>
  <c r="P13"/>
  <c r="P37"/>
  <c r="P40"/>
  <c r="P8"/>
  <c r="P9"/>
  <c r="P29"/>
  <c r="P20"/>
  <c r="P16"/>
  <c r="P30"/>
  <c r="P12"/>
  <c r="P34"/>
  <c r="P33"/>
  <c r="P3"/>
  <c r="P26"/>
  <c r="P44"/>
</calcChain>
</file>

<file path=xl/sharedStrings.xml><?xml version="1.0" encoding="utf-8"?>
<sst xmlns="http://schemas.openxmlformats.org/spreadsheetml/2006/main" count="237" uniqueCount="218">
  <si>
    <t>Label</t>
  </si>
  <si>
    <t>Description</t>
  </si>
  <si>
    <t>Mouser SKU#</t>
  </si>
  <si>
    <t>DigiKey SKU#</t>
  </si>
  <si>
    <t>Manufecturer</t>
  </si>
  <si>
    <t>Man. SKU#</t>
  </si>
  <si>
    <t>mA</t>
  </si>
  <si>
    <t>Notes</t>
  </si>
  <si>
    <t>Quantity</t>
  </si>
  <si>
    <t>Unit price ($)</t>
  </si>
  <si>
    <t>Price ($)</t>
  </si>
  <si>
    <t>% cost</t>
  </si>
  <si>
    <t xml:space="preserve">Multilayer Ceramic Capacitors MLCC - SMD/SMT 0603 0.33uF 50volts X7R 10% </t>
  </si>
  <si>
    <t>810-C1608X7R1H334K</t>
  </si>
  <si>
    <t>TDK</t>
  </si>
  <si>
    <t>C1608X7R1H334K</t>
  </si>
  <si>
    <t>IC1</t>
  </si>
  <si>
    <t>IC2</t>
  </si>
  <si>
    <t xml:space="preserve"> 651-1751248 </t>
  </si>
  <si>
    <t xml:space="preserve"> TE Connectivity / AMP </t>
  </si>
  <si>
    <t xml:space="preserve"> Multilayer Ceramic Capacitors MLCC - SMD/SMT 0603 0.1uF 50volts X7R 10% T=0.8mm </t>
  </si>
  <si>
    <t xml:space="preserve"> 810-CGA3E2X7R1H104K </t>
  </si>
  <si>
    <t>CGA3E2X7R1H104K</t>
  </si>
  <si>
    <t>CAP CER 10UF 6.3V 20% X5R 0603</t>
  </si>
  <si>
    <t>490-3896-1-ND</t>
  </si>
  <si>
    <t>Murata</t>
  </si>
  <si>
    <t>GRM188R60J106ME47</t>
  </si>
  <si>
    <t xml:space="preserve"> Standard LED - Through Hole RED DIFFUSED </t>
  </si>
  <si>
    <t>604-WP1503ID</t>
  </si>
  <si>
    <t>Kingbright</t>
  </si>
  <si>
    <t>WP1503ID</t>
  </si>
  <si>
    <t>mA (passive)</t>
  </si>
  <si>
    <t>Min T (C)</t>
  </si>
  <si>
    <t>Max T (C)</t>
  </si>
  <si>
    <t>Datasheet</t>
  </si>
  <si>
    <t xml:space="preserve"> Multilayer Ceramic Capacitors MLCC - SMD/SMT 0612 0.047uF 50volts X7R 20% </t>
  </si>
  <si>
    <t xml:space="preserve"> 81-LLL317R71H473M01L </t>
  </si>
  <si>
    <t>LLL317R71H473MA01L</t>
  </si>
  <si>
    <t xml:space="preserve"> RS-422/RS-485 Interface IC Hlf/Full Dplx 16Mbps 5V RS-422/485 LD/Rcv </t>
  </si>
  <si>
    <t xml:space="preserve"> 700-MAX13089EASD </t>
  </si>
  <si>
    <t>Maxim</t>
  </si>
  <si>
    <t>MAX13089EASD+</t>
  </si>
  <si>
    <t xml:space="preserve"> Fixed Terminal Blocks 2P 3.5mm 90DEG </t>
  </si>
  <si>
    <t>FCI</t>
  </si>
  <si>
    <t>3M</t>
  </si>
  <si>
    <t xml:space="preserve"> Headers &amp; Wire Housings POST SHUNT 2 POS </t>
  </si>
  <si>
    <t xml:space="preserve"> 571-28815452 </t>
  </si>
  <si>
    <t>2-881545-2</t>
  </si>
  <si>
    <t xml:space="preserve"> Headers &amp; Wire Housings 3P STRT 1 ROW GOLD 6.8MM MATING PIN </t>
  </si>
  <si>
    <t xml:space="preserve"> 517-9611036804AR </t>
  </si>
  <si>
    <t>961103-6804-AR</t>
  </si>
  <si>
    <t xml:space="preserve"> D-Sub Standard Connectors 9P PIN RA US STYLE UNC 4-40 SCREW LOCKS </t>
  </si>
  <si>
    <t xml:space="preserve"> 649-10090097-P094VLF </t>
  </si>
  <si>
    <t>10090097-P094VLF</t>
  </si>
  <si>
    <t>OS1</t>
  </si>
  <si>
    <t xml:space="preserve">Thick Film Resistors 4.7KOhms 1/10W 50V </t>
  </si>
  <si>
    <t>279-CRG0603F4K7</t>
  </si>
  <si>
    <t>TE Connectivity / Holsworthy</t>
  </si>
  <si>
    <t>CRG0603F4K7</t>
  </si>
  <si>
    <t xml:space="preserve"> Thick Film Resistors - SMD 1/4watt 1Mohms 1% 100ppm High Power </t>
  </si>
  <si>
    <t xml:space="preserve"> 71-CRCW06031M00FKEAH </t>
  </si>
  <si>
    <t xml:space="preserve"> Vishay/Dale </t>
  </si>
  <si>
    <t>CRCW06031M00FKEAHP</t>
  </si>
  <si>
    <t xml:space="preserve"> Thick Film Resistors - SMD 3/4watt 100ohms 1% </t>
  </si>
  <si>
    <t xml:space="preserve"> 71-CRCW1210100RFKEAH </t>
  </si>
  <si>
    <t>CRCW1210100RFKEAHP</t>
  </si>
  <si>
    <t xml:space="preserve"> Thick Film Resistors - SMD 1/2watt 120ohms 1% 100ppm High Power </t>
  </si>
  <si>
    <t xml:space="preserve"> 71-CRCW1206120RFKEAH </t>
  </si>
  <si>
    <t>CRCW1206120RFKEAHP</t>
  </si>
  <si>
    <t xml:space="preserve"> Phoenix Contact </t>
  </si>
  <si>
    <t>1751248</t>
  </si>
  <si>
    <t xml:space="preserve"> Fairchild Semiconductor </t>
  </si>
  <si>
    <t>IC3</t>
  </si>
  <si>
    <t>445-5950-1-ND</t>
  </si>
  <si>
    <t>2-881545-2-ND</t>
  </si>
  <si>
    <t>CKN9546-ND</t>
  </si>
  <si>
    <t>OS203011MS1QP1</t>
  </si>
  <si>
    <t>C&amp;K Components</t>
  </si>
  <si>
    <t>Littelfuse</t>
  </si>
  <si>
    <t>Q1-Q8</t>
  </si>
  <si>
    <t xml:space="preserve"> Multilayer Ceramic Capacitors MLCC - SMD/SMT 0603 1uF 25volts X7R +/-10% </t>
  </si>
  <si>
    <t xml:space="preserve"> 810-CGA3E1X7R1E105K </t>
  </si>
  <si>
    <t>CGA3E1X7R1E105K</t>
  </si>
  <si>
    <t xml:space="preserve"> Multilayer Ceramic Capacitors MLCC - SMD/SMT 0603 50volts 6.0pF C0G 0.25pF </t>
  </si>
  <si>
    <t xml:space="preserve"> 810-C1608C0G1H060C </t>
  </si>
  <si>
    <t>C1608C0G1H060C</t>
  </si>
  <si>
    <t>J7</t>
  </si>
  <si>
    <t>J8</t>
  </si>
  <si>
    <t xml:space="preserve"> Fixed Terminal Blocks 12P 3.5mm 90DEG </t>
  </si>
  <si>
    <t xml:space="preserve"> 651-1751345 </t>
  </si>
  <si>
    <t>1751345</t>
  </si>
  <si>
    <t>277-6015-ND</t>
  </si>
  <si>
    <t>CRYSTAL 20.000MHZ 8PF SMD</t>
  </si>
  <si>
    <t>478-7148-1-ND</t>
  </si>
  <si>
    <t>AVX Corp/Kyocera Corp</t>
  </si>
  <si>
    <t>CX3225CA20000D0HSSZ1</t>
  </si>
  <si>
    <t xml:space="preserve"> Headers &amp; Wire Housings 6P DR UNSHRD HRD .38 GOLD OVER NI </t>
  </si>
  <si>
    <t xml:space="preserve"> 649-67996-206HLF </t>
  </si>
  <si>
    <t>67996-206HLF</t>
  </si>
  <si>
    <t>SWITCH SLIDE DP3T 0.3A 30V</t>
  </si>
  <si>
    <t>S1</t>
  </si>
  <si>
    <t xml:space="preserve">8-bit Microcontrollers - MCU AVR 32KB 1KB EE 20MHz 2KB SRAM 5V </t>
  </si>
  <si>
    <t xml:space="preserve"> 556-ATMEGA324PA-AU </t>
  </si>
  <si>
    <t>Atmel</t>
  </si>
  <si>
    <t>ATMEGA324PA-AU</t>
  </si>
  <si>
    <t xml:space="preserve">Linear Regulators - Standard ANA 1A 5V VREG </t>
  </si>
  <si>
    <t xml:space="preserve"> 863-NCV7805ABD2TR4G </t>
  </si>
  <si>
    <t xml:space="preserve"> ON Semiconductor </t>
  </si>
  <si>
    <t>NCV7805ABD2TR4G</t>
  </si>
  <si>
    <t xml:space="preserve">Heat Sinks SMD THERMAL RES 15.0 </t>
  </si>
  <si>
    <t xml:space="preserve"> 532-7106DG </t>
  </si>
  <si>
    <t xml:space="preserve"> Aavid Thermalloy </t>
  </si>
  <si>
    <t>7106DG</t>
  </si>
  <si>
    <t xml:space="preserve"> Wirewound Resistors - Through Hole 3watt 750ohm 5% </t>
  </si>
  <si>
    <t xml:space="preserve"> 588-23J750E </t>
  </si>
  <si>
    <t>23J750E</t>
  </si>
  <si>
    <t>Ohmite</t>
  </si>
  <si>
    <t xml:space="preserve"> MOSFET N-CHANNEL 100V STD LEVEL MOSFET </t>
  </si>
  <si>
    <t xml:space="preserve"> 771-PSMN012-100YS115 </t>
  </si>
  <si>
    <t xml:space="preserve"> NXP Semiconductors </t>
  </si>
  <si>
    <t>PSMN012-100YS,115</t>
  </si>
  <si>
    <t xml:space="preserve"> Microchip Technology </t>
  </si>
  <si>
    <t xml:space="preserve">IC &amp; Component Sockets RCPT .034-.041 30AU </t>
  </si>
  <si>
    <t xml:space="preserve"> 571-5050865-3 </t>
  </si>
  <si>
    <t>5050865-3</t>
  </si>
  <si>
    <t>A32386-ND</t>
  </si>
  <si>
    <t xml:space="preserve"> High Speed Optocouplers DIP-8 DUAL PH DARL </t>
  </si>
  <si>
    <t xml:space="preserve"> 512-HCPL-2731 </t>
  </si>
  <si>
    <t>HCPL2731</t>
  </si>
  <si>
    <t xml:space="preserve">Resistor Networks &amp; Arrays 8pins 4.7Kohms Isolated </t>
  </si>
  <si>
    <t xml:space="preserve"> 652-4608X-2LF-4.7K </t>
  </si>
  <si>
    <t>Bourns</t>
  </si>
  <si>
    <t>4608X-102-472LF</t>
  </si>
  <si>
    <t xml:space="preserve"> Resistor Networks &amp; Arrays 8pins 2Kohms Isolated </t>
  </si>
  <si>
    <t xml:space="preserve"> 652-4608X-2LF-2K </t>
  </si>
  <si>
    <t>4608X-102-202LF</t>
  </si>
  <si>
    <t xml:space="preserve">Counter Shift Registers 8-Bit 3 State Shift </t>
  </si>
  <si>
    <t xml:space="preserve"> 863-MC74HC595ANG </t>
  </si>
  <si>
    <t>MC74HC595ANG</t>
  </si>
  <si>
    <t xml:space="preserve">Fixed Terminal Blocks 2P 5mm 90DEG </t>
  </si>
  <si>
    <t xml:space="preserve"> 651-1729018 </t>
  </si>
  <si>
    <t>1729018</t>
  </si>
  <si>
    <t xml:space="preserve"> Fixed Terminal Blocks 3P 3.5mm 90DEG </t>
  </si>
  <si>
    <t xml:space="preserve"> 651-1751251 </t>
  </si>
  <si>
    <t>517-9611026804AR</t>
  </si>
  <si>
    <t>576-SMBJ40CA</t>
  </si>
  <si>
    <t xml:space="preserve"> TVS Diodes - Transient Voltage Suppressors 40Vr 600W 9.3A 5% BiDirectional </t>
  </si>
  <si>
    <t xml:space="preserve"> 576-SMBJ100CA </t>
  </si>
  <si>
    <t xml:space="preserve"> TVS Diodes - Transient Voltage Suppressors 100Vr 600W 3.7A 5% BiDirectional </t>
  </si>
  <si>
    <t xml:space="preserve">Schottky Diodes &amp; Rectifiers 2.0 Amp 100 Volt </t>
  </si>
  <si>
    <t xml:space="preserve"> 625-SS2H10-E3 </t>
  </si>
  <si>
    <t>SS2H10-E3/52T</t>
  </si>
  <si>
    <t xml:space="preserve">Power Driver ICs 0.5A Sngl MOSFET Drvr </t>
  </si>
  <si>
    <t xml:space="preserve"> 579-MCP1401T-E/OT </t>
  </si>
  <si>
    <t>MCP1401T-E/OT</t>
  </si>
  <si>
    <t>C5-C6,</t>
  </si>
  <si>
    <t>C2,C7,C12,C13</t>
  </si>
  <si>
    <t>C18</t>
  </si>
  <si>
    <t xml:space="preserve"> Multilayer Ceramic Capacitors MLCC - SMD/SMT 1206 10uF 50volt X5R +/-10% </t>
  </si>
  <si>
    <t xml:space="preserve"> 81-GRM31CR61H106KA2L </t>
  </si>
  <si>
    <t>GRM31CR61H106KA12L</t>
  </si>
  <si>
    <t>C19-C20,</t>
  </si>
  <si>
    <t>C21-C22,</t>
  </si>
  <si>
    <t>C3,C4,C9,C10,C15,C16,C24,C29,C31</t>
  </si>
  <si>
    <t>C1,C8,C11,C14,C17,C23,C25-C28,C30,C32</t>
  </si>
  <si>
    <t>C33-C48</t>
  </si>
  <si>
    <t xml:space="preserve"> Multilayer Ceramic Capacitors MLCC - SMD/SMT 0603 4.7uF 35volts X5R +/-10% GP </t>
  </si>
  <si>
    <t xml:space="preserve"> 810-C1608X5R1V475K </t>
  </si>
  <si>
    <t>C1608X5R1V475K</t>
  </si>
  <si>
    <t>R1</t>
  </si>
  <si>
    <t>R2</t>
  </si>
  <si>
    <t>R3</t>
  </si>
  <si>
    <t>R4</t>
  </si>
  <si>
    <t>R5</t>
  </si>
  <si>
    <t xml:space="preserve"> Thin Film Resistors 0603 10Kohms 25ppm 0.5% Tol </t>
  </si>
  <si>
    <t xml:space="preserve"> 667-ERA-3AED103V </t>
  </si>
  <si>
    <t>ERA-3AED103V</t>
  </si>
  <si>
    <t xml:space="preserve"> Panasonic Electronic Components </t>
  </si>
  <si>
    <t>R6-R7</t>
  </si>
  <si>
    <t>R8-R15</t>
  </si>
  <si>
    <t xml:space="preserve"> Thin Film Resistors - SMD 0603 360ohms 25ppm 0.5% Tol </t>
  </si>
  <si>
    <t xml:space="preserve"> 667-ERA-3AED361V </t>
  </si>
  <si>
    <t>ERA-3AED361V</t>
  </si>
  <si>
    <t>R16-R19</t>
  </si>
  <si>
    <t>R20-R23</t>
  </si>
  <si>
    <t>R24-R31</t>
  </si>
  <si>
    <t>D1</t>
  </si>
  <si>
    <t xml:space="preserve"> Thin Film Resistors - SMD 1/16W 301ohm 0.1% 25ppm </t>
  </si>
  <si>
    <t xml:space="preserve"> 660-RN731JTTD3010B25 </t>
  </si>
  <si>
    <t xml:space="preserve"> KOA Speer </t>
  </si>
  <si>
    <t>RN731JTTD3010B25</t>
  </si>
  <si>
    <t>D2,D4</t>
  </si>
  <si>
    <t>SMBJ40CA</t>
  </si>
  <si>
    <t>SMBJ100CALFCT-ND</t>
  </si>
  <si>
    <t>SMBJ100CA</t>
  </si>
  <si>
    <t>D5-D12</t>
  </si>
  <si>
    <t xml:space="preserve"> Standard LEDs - SMD Yellow, 587nm 355mcd, 20mA </t>
  </si>
  <si>
    <t xml:space="preserve"> 720-LYY876Q2T126Z </t>
  </si>
  <si>
    <t xml:space="preserve"> OSRAM Opto Semiconductors </t>
  </si>
  <si>
    <t>LY Y876-Q2T1-26-Z</t>
  </si>
  <si>
    <t>D14,D16,D18,D20,D22,D24,D26,D28</t>
  </si>
  <si>
    <t>D3,D13,D15,D17,D19,D21,D23,D25,D27</t>
  </si>
  <si>
    <t xml:space="preserve"> Vishay Semiconductors </t>
  </si>
  <si>
    <t>Q9-Q24</t>
  </si>
  <si>
    <t>IC4-IC6</t>
  </si>
  <si>
    <t>MC74HC595ANGOS-ND</t>
  </si>
  <si>
    <t>IC7-IC22</t>
  </si>
  <si>
    <t>J1</t>
  </si>
  <si>
    <t>J2</t>
  </si>
  <si>
    <t>J3</t>
  </si>
  <si>
    <t>J4</t>
  </si>
  <si>
    <t xml:space="preserve"> Headers &amp; Wire Housings 2P STRT 1 ROW GOLD 6.8MM MATING PIN </t>
  </si>
  <si>
    <t xml:space="preserve"> 3M Electronic Solutions Division </t>
  </si>
  <si>
    <t>961102-6804-AR</t>
  </si>
  <si>
    <t>J5-J6,J9</t>
  </si>
  <si>
    <t>J2,J5-J6,J9</t>
  </si>
  <si>
    <t>J11-J18</t>
  </si>
  <si>
    <t>277-1236-ND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</si>
</sst>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4"/>
  <sheetViews>
    <sheetView tabSelected="1" zoomScaleNormal="100" workbookViewId="0">
      <selection activeCell="B33" sqref="B33"/>
    </sheetView>
  </sheetViews>
  <sheetFormatPr defaultRowHeight="15"/>
  <cols>
    <col min="1" max="1" width="21.7109375" customWidth="1"/>
    <col min="2" max="2" width="23.5703125" customWidth="1"/>
    <col min="3" max="3" width="16.42578125" bestFit="1" customWidth="1"/>
    <col min="4" max="4" width="12.5703125" bestFit="1" customWidth="1"/>
    <col min="5" max="5" width="13.28515625" bestFit="1" customWidth="1"/>
    <col min="6" max="6" width="18.5703125" bestFit="1" customWidth="1"/>
    <col min="11" max="11" width="9.1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31</v>
      </c>
      <c r="I1" s="3" t="s">
        <v>32</v>
      </c>
      <c r="J1" s="3" t="s">
        <v>33</v>
      </c>
      <c r="K1" s="1" t="s">
        <v>34</v>
      </c>
      <c r="L1" s="1" t="s">
        <v>7</v>
      </c>
      <c r="M1" s="3" t="s">
        <v>8</v>
      </c>
      <c r="N1" s="4" t="s">
        <v>9</v>
      </c>
      <c r="O1" s="4" t="s">
        <v>10</v>
      </c>
      <c r="P1" s="5" t="s">
        <v>11</v>
      </c>
      <c r="Q1" s="6">
        <f>SUM(O:O)</f>
        <v>112.80919999999999</v>
      </c>
    </row>
    <row r="2" spans="1:17">
      <c r="A2" s="1" t="s">
        <v>164</v>
      </c>
      <c r="B2" t="s">
        <v>23</v>
      </c>
      <c r="D2" s="1" t="s">
        <v>24</v>
      </c>
      <c r="E2" s="1" t="s">
        <v>25</v>
      </c>
      <c r="F2" s="1" t="s">
        <v>26</v>
      </c>
      <c r="G2" s="2"/>
      <c r="H2" s="2"/>
      <c r="I2" s="3">
        <v>-55</v>
      </c>
      <c r="J2" s="3">
        <v>85</v>
      </c>
      <c r="K2" s="1"/>
      <c r="L2" s="1"/>
      <c r="M2" s="3">
        <v>12</v>
      </c>
      <c r="N2" s="4">
        <v>0.26800000000000002</v>
      </c>
      <c r="O2" s="4">
        <f>M2*N2</f>
        <v>3.2160000000000002</v>
      </c>
      <c r="P2" s="5">
        <f>O2/$Q$1</f>
        <v>2.8508313151764223E-2</v>
      </c>
      <c r="Q2" s="6"/>
    </row>
    <row r="3" spans="1:17">
      <c r="A3" s="1" t="s">
        <v>157</v>
      </c>
      <c r="B3" s="1" t="s">
        <v>35</v>
      </c>
      <c r="C3" s="1" t="s">
        <v>36</v>
      </c>
      <c r="D3" s="1"/>
      <c r="E3" s="1" t="s">
        <v>25</v>
      </c>
      <c r="F3" s="1" t="s">
        <v>37</v>
      </c>
      <c r="G3" s="2"/>
      <c r="H3" s="2"/>
      <c r="I3" s="3">
        <v>-55</v>
      </c>
      <c r="J3" s="3">
        <v>125</v>
      </c>
      <c r="K3" s="1"/>
      <c r="L3" s="1"/>
      <c r="M3" s="3">
        <v>1</v>
      </c>
      <c r="N3" s="4">
        <v>0.63</v>
      </c>
      <c r="O3" s="4">
        <f>M3*N3</f>
        <v>0.63</v>
      </c>
      <c r="P3" s="5">
        <f>O3/$Q$1</f>
        <v>5.5846508972672449E-3</v>
      </c>
      <c r="Q3" s="6"/>
    </row>
    <row r="4" spans="1:17">
      <c r="A4" s="1" t="s">
        <v>161</v>
      </c>
      <c r="B4" s="1" t="s">
        <v>158</v>
      </c>
      <c r="C4" s="1" t="s">
        <v>159</v>
      </c>
      <c r="D4" s="1"/>
      <c r="E4" s="1" t="s">
        <v>25</v>
      </c>
      <c r="F4" s="1" t="s">
        <v>160</v>
      </c>
      <c r="G4" s="2"/>
      <c r="H4" s="2" t="str">
        <f>IF(G4*M4=0,"",G4*M4)</f>
        <v/>
      </c>
      <c r="I4" s="3">
        <v>-55</v>
      </c>
      <c r="J4" s="3">
        <v>85</v>
      </c>
      <c r="K4" s="1"/>
      <c r="L4" s="1"/>
      <c r="M4" s="3">
        <v>2</v>
      </c>
      <c r="N4" s="4">
        <v>0.62</v>
      </c>
      <c r="O4" s="4">
        <f>M4*N4</f>
        <v>1.24</v>
      </c>
      <c r="P4" s="5">
        <f>O4/$Q$1</f>
        <v>1.0992011289859339E-2</v>
      </c>
      <c r="Q4" s="6"/>
    </row>
    <row r="5" spans="1:17">
      <c r="A5" s="1" t="s">
        <v>156</v>
      </c>
      <c r="B5" t="s">
        <v>80</v>
      </c>
      <c r="C5" t="s">
        <v>81</v>
      </c>
      <c r="D5" s="1"/>
      <c r="E5" s="1" t="s">
        <v>14</v>
      </c>
      <c r="F5" s="1" t="s">
        <v>82</v>
      </c>
      <c r="G5" s="2"/>
      <c r="H5" s="2"/>
      <c r="I5" s="3">
        <v>-55</v>
      </c>
      <c r="J5" s="3">
        <v>125</v>
      </c>
      <c r="K5" s="1"/>
      <c r="L5" s="1"/>
      <c r="M5" s="3">
        <v>4</v>
      </c>
      <c r="N5" s="4">
        <v>0.19</v>
      </c>
      <c r="O5" s="4">
        <f>M5*N5</f>
        <v>0.76</v>
      </c>
      <c r="P5" s="5">
        <f>O5/$Q$1</f>
        <v>6.7370391776557237E-3</v>
      </c>
      <c r="Q5" s="6"/>
    </row>
    <row r="6" spans="1:17">
      <c r="A6" s="1" t="s">
        <v>162</v>
      </c>
      <c r="B6" t="s">
        <v>12</v>
      </c>
      <c r="C6" t="s">
        <v>13</v>
      </c>
      <c r="D6" s="1" t="s">
        <v>73</v>
      </c>
      <c r="E6" s="1" t="s">
        <v>14</v>
      </c>
      <c r="F6" s="1" t="s">
        <v>15</v>
      </c>
      <c r="G6" s="2"/>
      <c r="H6" s="2"/>
      <c r="I6" s="3">
        <v>-55</v>
      </c>
      <c r="J6" s="3">
        <v>125</v>
      </c>
      <c r="K6" s="1"/>
      <c r="L6" s="1"/>
      <c r="M6" s="3">
        <v>2</v>
      </c>
      <c r="N6" s="4">
        <v>0.24</v>
      </c>
      <c r="O6" s="4">
        <f>M6*N6</f>
        <v>0.48</v>
      </c>
      <c r="P6" s="5">
        <f>O6/$Q$1</f>
        <v>4.2549721122036145E-3</v>
      </c>
      <c r="Q6" s="6"/>
    </row>
    <row r="7" spans="1:17">
      <c r="A7" s="1" t="s">
        <v>163</v>
      </c>
      <c r="B7" t="s">
        <v>20</v>
      </c>
      <c r="C7" t="s">
        <v>21</v>
      </c>
      <c r="E7" s="1" t="s">
        <v>14</v>
      </c>
      <c r="F7" s="1" t="s">
        <v>22</v>
      </c>
      <c r="G7" s="2"/>
      <c r="H7" s="2"/>
      <c r="I7" s="3">
        <v>-55</v>
      </c>
      <c r="J7" s="3">
        <v>125</v>
      </c>
      <c r="K7" s="1"/>
      <c r="L7" s="1"/>
      <c r="M7" s="3">
        <v>9</v>
      </c>
      <c r="N7" s="4">
        <v>0.05</v>
      </c>
      <c r="O7" s="4">
        <f>M7*N7</f>
        <v>0.45</v>
      </c>
      <c r="P7" s="5">
        <f>O7/$Q$1</f>
        <v>3.9890363551908893E-3</v>
      </c>
      <c r="Q7" s="6"/>
    </row>
    <row r="8" spans="1:17">
      <c r="A8" s="1" t="s">
        <v>165</v>
      </c>
      <c r="B8" s="1" t="s">
        <v>166</v>
      </c>
      <c r="C8" s="1" t="s">
        <v>167</v>
      </c>
      <c r="D8" s="1"/>
      <c r="E8" s="1" t="s">
        <v>14</v>
      </c>
      <c r="F8" s="1" t="s">
        <v>168</v>
      </c>
      <c r="G8" s="2"/>
      <c r="H8" s="2"/>
      <c r="I8" s="3">
        <v>-55</v>
      </c>
      <c r="J8" s="3">
        <v>85</v>
      </c>
      <c r="K8" s="1"/>
      <c r="L8" s="1"/>
      <c r="M8" s="3">
        <v>16</v>
      </c>
      <c r="N8" s="4">
        <v>0.22</v>
      </c>
      <c r="O8" s="4">
        <f>M8*N8</f>
        <v>3.52</v>
      </c>
      <c r="P8" s="5">
        <f>O8/$Q$1</f>
        <v>3.1203128822826508E-2</v>
      </c>
      <c r="Q8" s="6"/>
    </row>
    <row r="9" spans="1:17">
      <c r="A9" s="1" t="s">
        <v>155</v>
      </c>
      <c r="B9" t="s">
        <v>83</v>
      </c>
      <c r="C9" t="s">
        <v>84</v>
      </c>
      <c r="D9" s="1"/>
      <c r="E9" s="1" t="s">
        <v>14</v>
      </c>
      <c r="F9" s="1" t="s">
        <v>85</v>
      </c>
      <c r="G9" s="2"/>
      <c r="H9" s="2"/>
      <c r="I9" s="3">
        <v>-55</v>
      </c>
      <c r="J9" s="3">
        <v>125</v>
      </c>
      <c r="K9" s="1"/>
      <c r="L9" s="1"/>
      <c r="M9" s="3">
        <v>2</v>
      </c>
      <c r="N9" s="4">
        <v>0.13</v>
      </c>
      <c r="O9" s="4">
        <f>M9*N9</f>
        <v>0.26</v>
      </c>
      <c r="P9" s="5">
        <f>O9/$Q$1</f>
        <v>2.304776560776958E-3</v>
      </c>
      <c r="Q9" s="6"/>
    </row>
    <row r="10" spans="1:17">
      <c r="A10" s="1" t="s">
        <v>186</v>
      </c>
      <c r="B10" s="1" t="s">
        <v>27</v>
      </c>
      <c r="C10" t="s">
        <v>28</v>
      </c>
      <c r="D10" s="1"/>
      <c r="E10" s="1" t="s">
        <v>29</v>
      </c>
      <c r="F10" s="1" t="s">
        <v>30</v>
      </c>
      <c r="G10" s="2">
        <v>10</v>
      </c>
      <c r="H10" s="2"/>
      <c r="I10" s="3">
        <v>-40</v>
      </c>
      <c r="J10" s="3">
        <v>85</v>
      </c>
      <c r="M10" s="3">
        <v>1</v>
      </c>
      <c r="N10" s="4">
        <v>0.11</v>
      </c>
      <c r="O10" s="4">
        <f>M10*N10</f>
        <v>0.11</v>
      </c>
      <c r="P10" s="5">
        <f>O10/$Q$1</f>
        <v>9.7509777571332839E-4</v>
      </c>
      <c r="Q10" s="6"/>
    </row>
    <row r="11" spans="1:17">
      <c r="A11" s="1" t="s">
        <v>200</v>
      </c>
      <c r="B11" t="s">
        <v>149</v>
      </c>
      <c r="C11" s="1" t="s">
        <v>150</v>
      </c>
      <c r="D11" s="1"/>
      <c r="E11" s="1" t="s">
        <v>202</v>
      </c>
      <c r="F11" s="1" t="s">
        <v>151</v>
      </c>
      <c r="G11" s="2"/>
      <c r="H11" s="2"/>
      <c r="I11" s="3">
        <v>-65</v>
      </c>
      <c r="J11" s="3">
        <v>175</v>
      </c>
      <c r="K11" s="1"/>
      <c r="L11" s="1"/>
      <c r="M11" s="3">
        <v>8</v>
      </c>
      <c r="N11" s="4">
        <v>0.188</v>
      </c>
      <c r="O11" s="4">
        <f>M11*N11</f>
        <v>1.504</v>
      </c>
      <c r="P11" s="5">
        <f>O11/$Q$1</f>
        <v>1.3332245951571326E-2</v>
      </c>
      <c r="Q11" s="6"/>
    </row>
    <row r="12" spans="1:17">
      <c r="A12" s="1" t="s">
        <v>191</v>
      </c>
      <c r="B12" s="1" t="s">
        <v>146</v>
      </c>
      <c r="C12" t="s">
        <v>145</v>
      </c>
      <c r="D12" s="1"/>
      <c r="E12" s="1" t="s">
        <v>78</v>
      </c>
      <c r="F12" s="1" t="s">
        <v>192</v>
      </c>
      <c r="G12" s="2"/>
      <c r="H12" s="2"/>
      <c r="I12" s="3"/>
      <c r="J12" s="3"/>
      <c r="K12" s="1"/>
      <c r="L12" s="1"/>
      <c r="M12" s="3">
        <v>2</v>
      </c>
      <c r="N12" s="4">
        <v>0.45</v>
      </c>
      <c r="O12" s="4">
        <f>M12*N12</f>
        <v>0.9</v>
      </c>
      <c r="P12" s="5">
        <f>O12/$Q$1</f>
        <v>7.9780727103817787E-3</v>
      </c>
      <c r="Q12" s="6"/>
    </row>
    <row r="13" spans="1:17">
      <c r="A13" s="1" t="s">
        <v>201</v>
      </c>
      <c r="B13" s="1" t="s">
        <v>148</v>
      </c>
      <c r="C13" s="1" t="s">
        <v>147</v>
      </c>
      <c r="D13" s="1" t="s">
        <v>193</v>
      </c>
      <c r="E13" s="1" t="s">
        <v>78</v>
      </c>
      <c r="F13" s="1" t="s">
        <v>194</v>
      </c>
      <c r="G13" s="2"/>
      <c r="H13" s="2"/>
      <c r="I13" s="3"/>
      <c r="J13" s="3"/>
      <c r="K13" s="1"/>
      <c r="L13" s="1"/>
      <c r="M13" s="3">
        <v>9</v>
      </c>
      <c r="N13" s="4">
        <v>0.37040000000000001</v>
      </c>
      <c r="O13" s="4">
        <f>M13*N13</f>
        <v>3.3336000000000001</v>
      </c>
      <c r="P13" s="5">
        <f>O13/$Q$1</f>
        <v>2.9550781319254107E-2</v>
      </c>
      <c r="Q13" s="6"/>
    </row>
    <row r="14" spans="1:17">
      <c r="A14" s="1" t="s">
        <v>195</v>
      </c>
      <c r="B14" s="1" t="s">
        <v>196</v>
      </c>
      <c r="C14" s="1" t="s">
        <v>197</v>
      </c>
      <c r="D14" s="1"/>
      <c r="E14" s="1" t="s">
        <v>198</v>
      </c>
      <c r="F14" s="1" t="s">
        <v>199</v>
      </c>
      <c r="G14" s="2">
        <v>8.5</v>
      </c>
      <c r="H14" s="2"/>
      <c r="I14" s="3"/>
      <c r="J14" s="3"/>
      <c r="K14" s="1"/>
      <c r="L14" s="1"/>
      <c r="M14" s="3">
        <v>8</v>
      </c>
      <c r="N14" s="4">
        <v>0.2</v>
      </c>
      <c r="O14" s="4">
        <f>M14*N14</f>
        <v>1.6</v>
      </c>
      <c r="P14" s="5">
        <f>O14/$Q$1</f>
        <v>1.418324037401205E-2</v>
      </c>
      <c r="Q14" s="6"/>
    </row>
    <row r="15" spans="1:17">
      <c r="A15" s="1" t="s">
        <v>16</v>
      </c>
      <c r="B15" t="s">
        <v>101</v>
      </c>
      <c r="C15" s="1" t="s">
        <v>102</v>
      </c>
      <c r="D15" s="1"/>
      <c r="E15" s="1" t="s">
        <v>103</v>
      </c>
      <c r="F15" s="1" t="s">
        <v>104</v>
      </c>
      <c r="G15" s="2">
        <v>17</v>
      </c>
      <c r="H15" s="2"/>
      <c r="I15" s="3">
        <v>-55</v>
      </c>
      <c r="J15" s="3">
        <v>125</v>
      </c>
      <c r="K15" s="1"/>
      <c r="L15" s="1"/>
      <c r="M15" s="3">
        <v>1</v>
      </c>
      <c r="N15" s="4">
        <v>5.77</v>
      </c>
      <c r="O15" s="4">
        <f>M15*N15</f>
        <v>5.77</v>
      </c>
      <c r="P15" s="5">
        <f>O15/$Q$1</f>
        <v>5.1148310598780951E-2</v>
      </c>
      <c r="Q15" s="6"/>
    </row>
    <row r="16" spans="1:17">
      <c r="A16" s="1" t="s">
        <v>17</v>
      </c>
      <c r="B16" s="1" t="s">
        <v>38</v>
      </c>
      <c r="C16" s="1" t="s">
        <v>39</v>
      </c>
      <c r="D16" s="1"/>
      <c r="E16" s="1" t="s">
        <v>40</v>
      </c>
      <c r="F16" s="1" t="s">
        <v>41</v>
      </c>
      <c r="G16" s="2">
        <v>1.8</v>
      </c>
      <c r="H16" s="2">
        <v>0.01</v>
      </c>
      <c r="I16" s="3">
        <v>-40</v>
      </c>
      <c r="J16" s="3">
        <v>125</v>
      </c>
      <c r="K16" s="1"/>
      <c r="L16" s="1"/>
      <c r="M16" s="3">
        <v>1</v>
      </c>
      <c r="N16" s="4">
        <v>4.5599999999999996</v>
      </c>
      <c r="O16" s="4">
        <f>M16*N16</f>
        <v>4.5599999999999996</v>
      </c>
      <c r="P16" s="5">
        <f>O16/$Q$1</f>
        <v>4.0422235065934342E-2</v>
      </c>
      <c r="Q16" s="6"/>
    </row>
    <row r="17" spans="1:17">
      <c r="A17" s="1" t="s">
        <v>72</v>
      </c>
      <c r="B17" t="s">
        <v>105</v>
      </c>
      <c r="C17" t="s">
        <v>106</v>
      </c>
      <c r="D17" s="1"/>
      <c r="E17" s="1" t="s">
        <v>107</v>
      </c>
      <c r="F17" s="1" t="s">
        <v>108</v>
      </c>
      <c r="G17" s="2"/>
      <c r="H17" s="2"/>
      <c r="I17" s="3">
        <v>-40</v>
      </c>
      <c r="J17" s="3">
        <v>150</v>
      </c>
      <c r="K17" s="1"/>
      <c r="L17" s="1"/>
      <c r="M17" s="3">
        <v>1</v>
      </c>
      <c r="N17" s="4">
        <v>1.33</v>
      </c>
      <c r="O17" s="4">
        <f>M17*N17</f>
        <v>1.33</v>
      </c>
      <c r="P17" s="5">
        <f>O17/$Q$1</f>
        <v>1.1789818560897516E-2</v>
      </c>
      <c r="Q17" s="6"/>
    </row>
    <row r="18" spans="1:17">
      <c r="A18" s="1" t="s">
        <v>72</v>
      </c>
      <c r="B18" t="s">
        <v>109</v>
      </c>
      <c r="C18" t="s">
        <v>110</v>
      </c>
      <c r="D18" s="1"/>
      <c r="E18" s="1" t="s">
        <v>111</v>
      </c>
      <c r="F18" s="1" t="s">
        <v>112</v>
      </c>
      <c r="G18" s="2"/>
      <c r="H18" s="2"/>
      <c r="I18" s="3"/>
      <c r="J18" s="3"/>
      <c r="K18" s="1"/>
      <c r="L18" s="1"/>
      <c r="M18" s="3">
        <v>1</v>
      </c>
      <c r="N18" s="4">
        <v>1.22</v>
      </c>
      <c r="O18" s="4">
        <f>M18*N18</f>
        <v>1.22</v>
      </c>
      <c r="P18" s="5">
        <f>O18/$Q$1</f>
        <v>1.0814720785184188E-2</v>
      </c>
      <c r="Q18" s="6"/>
    </row>
    <row r="19" spans="1:17">
      <c r="A19" s="1" t="s">
        <v>204</v>
      </c>
      <c r="B19" t="s">
        <v>136</v>
      </c>
      <c r="C19" s="1" t="s">
        <v>137</v>
      </c>
      <c r="D19" s="1" t="s">
        <v>205</v>
      </c>
      <c r="E19" s="1" t="s">
        <v>107</v>
      </c>
      <c r="F19" s="1" t="s">
        <v>138</v>
      </c>
      <c r="G19" s="2"/>
      <c r="H19" s="2"/>
      <c r="I19" s="3">
        <v>-55</v>
      </c>
      <c r="J19" s="3">
        <v>125</v>
      </c>
      <c r="K19" s="1"/>
      <c r="L19" s="1"/>
      <c r="M19" s="3">
        <v>3</v>
      </c>
      <c r="N19" s="4">
        <v>0.67</v>
      </c>
      <c r="O19" s="4">
        <f>M19*N19</f>
        <v>2.0100000000000002</v>
      </c>
      <c r="P19" s="5">
        <f>O19/$Q$1</f>
        <v>1.7817695719852641E-2</v>
      </c>
      <c r="Q19" s="6"/>
    </row>
    <row r="20" spans="1:17">
      <c r="A20" s="1" t="s">
        <v>206</v>
      </c>
      <c r="B20" t="s">
        <v>152</v>
      </c>
      <c r="C20" s="1" t="s">
        <v>153</v>
      </c>
      <c r="D20" s="1"/>
      <c r="E20" s="1" t="s">
        <v>121</v>
      </c>
      <c r="F20" s="1" t="s">
        <v>154</v>
      </c>
      <c r="G20" s="2"/>
      <c r="H20" s="2"/>
      <c r="I20" s="3">
        <v>-40</v>
      </c>
      <c r="J20" s="3">
        <v>125</v>
      </c>
      <c r="K20" s="1"/>
      <c r="L20" s="1"/>
      <c r="M20" s="3">
        <v>16</v>
      </c>
      <c r="N20" s="4">
        <v>0.52</v>
      </c>
      <c r="O20" s="4">
        <f>M20*N20</f>
        <v>8.32</v>
      </c>
      <c r="P20" s="5">
        <f>O20/$Q$1</f>
        <v>7.3752849944862656E-2</v>
      </c>
      <c r="Q20" s="6"/>
    </row>
    <row r="21" spans="1:17">
      <c r="A21" s="1" t="s">
        <v>207</v>
      </c>
      <c r="B21" s="1" t="s">
        <v>96</v>
      </c>
      <c r="C21" s="1" t="s">
        <v>97</v>
      </c>
      <c r="D21" s="1"/>
      <c r="E21" s="1" t="s">
        <v>43</v>
      </c>
      <c r="F21" s="1" t="s">
        <v>98</v>
      </c>
      <c r="G21" s="2"/>
      <c r="H21" s="2"/>
      <c r="I21" s="3"/>
      <c r="J21" s="3"/>
      <c r="K21" s="1"/>
      <c r="L21" s="1"/>
      <c r="M21" s="3">
        <v>1</v>
      </c>
      <c r="N21" s="4">
        <v>0.27</v>
      </c>
      <c r="O21" s="4">
        <f>M21*N21</f>
        <v>0.27</v>
      </c>
      <c r="P21" s="5">
        <f>O21/$Q$1</f>
        <v>2.3934218131145338E-3</v>
      </c>
      <c r="Q21" s="6"/>
    </row>
    <row r="22" spans="1:17">
      <c r="A22" s="1" t="s">
        <v>216</v>
      </c>
      <c r="B22" t="s">
        <v>139</v>
      </c>
      <c r="C22" s="1" t="s">
        <v>140</v>
      </c>
      <c r="D22" s="1" t="s">
        <v>217</v>
      </c>
      <c r="E22" s="1" t="s">
        <v>69</v>
      </c>
      <c r="F22" s="1" t="s">
        <v>141</v>
      </c>
      <c r="M22" s="3">
        <v>8</v>
      </c>
      <c r="N22" s="4">
        <v>0.80200000000000005</v>
      </c>
      <c r="O22" s="4">
        <f>M22*N22</f>
        <v>6.4160000000000004</v>
      </c>
      <c r="P22" s="5">
        <f>O22/$Q$1</f>
        <v>5.687479389978832E-2</v>
      </c>
      <c r="Q22" s="6"/>
    </row>
    <row r="23" spans="1:17">
      <c r="A23" s="1" t="s">
        <v>208</v>
      </c>
      <c r="B23" s="1" t="s">
        <v>48</v>
      </c>
      <c r="C23" s="1" t="s">
        <v>49</v>
      </c>
      <c r="D23" s="1"/>
      <c r="E23" s="1" t="s">
        <v>44</v>
      </c>
      <c r="F23" s="1" t="s">
        <v>50</v>
      </c>
      <c r="G23" s="2"/>
      <c r="H23" s="2"/>
      <c r="I23" s="3">
        <v>-25</v>
      </c>
      <c r="J23" s="3">
        <v>105</v>
      </c>
      <c r="K23" s="1"/>
      <c r="L23" s="1"/>
      <c r="M23" s="3">
        <v>1</v>
      </c>
      <c r="N23" s="4">
        <v>0.16</v>
      </c>
      <c r="O23" s="4">
        <f>M23*N23</f>
        <v>0.16</v>
      </c>
      <c r="P23" s="5">
        <f>O23/$Q$1</f>
        <v>1.4183240374012051E-3</v>
      </c>
      <c r="Q23" s="6"/>
    </row>
    <row r="24" spans="1:17">
      <c r="A24" s="1" t="s">
        <v>215</v>
      </c>
      <c r="B24" s="1" t="s">
        <v>45</v>
      </c>
      <c r="C24" s="1" t="s">
        <v>46</v>
      </c>
      <c r="D24" s="1" t="s">
        <v>74</v>
      </c>
      <c r="E24" s="1" t="s">
        <v>19</v>
      </c>
      <c r="F24" s="1" t="s">
        <v>47</v>
      </c>
      <c r="G24" s="2"/>
      <c r="H24" s="2"/>
      <c r="I24" s="3"/>
      <c r="J24" s="3"/>
      <c r="K24" s="1"/>
      <c r="L24" s="1"/>
      <c r="M24" s="3">
        <v>4</v>
      </c>
      <c r="N24" s="4">
        <v>0.21099999999999999</v>
      </c>
      <c r="O24" s="4">
        <f>M24*N24</f>
        <v>0.84399999999999997</v>
      </c>
      <c r="P24" s="5">
        <f>O24/$Q$1</f>
        <v>7.4816592972913563E-3</v>
      </c>
      <c r="Q24" s="6"/>
    </row>
    <row r="25" spans="1:17">
      <c r="A25" s="1" t="s">
        <v>209</v>
      </c>
      <c r="B25" s="1" t="s">
        <v>51</v>
      </c>
      <c r="C25" s="1" t="s">
        <v>52</v>
      </c>
      <c r="D25" s="1"/>
      <c r="E25" s="1" t="s">
        <v>43</v>
      </c>
      <c r="F25" s="1" t="s">
        <v>53</v>
      </c>
      <c r="G25" s="2"/>
      <c r="H25" s="2"/>
      <c r="I25" s="3">
        <v>-55</v>
      </c>
      <c r="J25" s="3">
        <v>105</v>
      </c>
      <c r="K25" s="1"/>
      <c r="L25" s="1"/>
      <c r="M25" s="3">
        <v>1</v>
      </c>
      <c r="N25" s="4">
        <v>0.83</v>
      </c>
      <c r="O25" s="4">
        <f>M25*N25</f>
        <v>0.83</v>
      </c>
      <c r="P25" s="5">
        <f>O25/$Q$1</f>
        <v>7.3575559440187503E-3</v>
      </c>
      <c r="Q25" s="6"/>
    </row>
    <row r="26" spans="1:17">
      <c r="A26" s="1" t="s">
        <v>210</v>
      </c>
      <c r="B26" s="1" t="s">
        <v>88</v>
      </c>
      <c r="C26" s="1" t="s">
        <v>89</v>
      </c>
      <c r="D26" s="1" t="s">
        <v>91</v>
      </c>
      <c r="E26" s="1" t="s">
        <v>69</v>
      </c>
      <c r="F26" s="1" t="s">
        <v>90</v>
      </c>
      <c r="G26" s="2"/>
      <c r="H26" s="2"/>
      <c r="I26" s="3"/>
      <c r="J26" s="3"/>
      <c r="K26" s="1"/>
      <c r="L26" s="1"/>
      <c r="M26" s="3">
        <v>1</v>
      </c>
      <c r="N26" s="4">
        <v>5.78</v>
      </c>
      <c r="O26" s="4">
        <f>M26*N26</f>
        <v>5.78</v>
      </c>
      <c r="P26" s="5">
        <f>O26/$Q$1</f>
        <v>5.1236955851118531E-2</v>
      </c>
      <c r="Q26" s="6"/>
    </row>
    <row r="27" spans="1:17">
      <c r="A27" s="1" t="s">
        <v>214</v>
      </c>
      <c r="B27" t="s">
        <v>211</v>
      </c>
      <c r="C27" t="s">
        <v>144</v>
      </c>
      <c r="E27" t="s">
        <v>212</v>
      </c>
      <c r="F27" t="s">
        <v>213</v>
      </c>
      <c r="M27" s="3">
        <v>3</v>
      </c>
      <c r="N27" s="4">
        <v>0.14000000000000001</v>
      </c>
      <c r="O27" s="4">
        <f>M27*N27</f>
        <v>0.42000000000000004</v>
      </c>
      <c r="P27" s="5">
        <f>O27/$Q$1</f>
        <v>3.7231005981781633E-3</v>
      </c>
      <c r="Q27" s="6"/>
    </row>
    <row r="28" spans="1:17">
      <c r="A28" s="1" t="s">
        <v>86</v>
      </c>
      <c r="B28" t="s">
        <v>142</v>
      </c>
      <c r="C28" t="s">
        <v>143</v>
      </c>
      <c r="E28" t="s">
        <v>69</v>
      </c>
      <c r="F28">
        <v>1751251</v>
      </c>
      <c r="M28" s="3">
        <v>1</v>
      </c>
      <c r="N28" s="4">
        <v>1.44</v>
      </c>
      <c r="O28" s="4">
        <f>M28*N28</f>
        <v>1.44</v>
      </c>
      <c r="P28" s="5">
        <f>O28/$Q$1</f>
        <v>1.2764916336610845E-2</v>
      </c>
      <c r="Q28" s="6"/>
    </row>
    <row r="29" spans="1:17">
      <c r="A29" s="1" t="s">
        <v>87</v>
      </c>
      <c r="B29" s="1" t="s">
        <v>42</v>
      </c>
      <c r="C29" s="1" t="s">
        <v>18</v>
      </c>
      <c r="D29" s="1"/>
      <c r="E29" s="1" t="s">
        <v>69</v>
      </c>
      <c r="F29" s="1" t="s">
        <v>70</v>
      </c>
      <c r="G29" s="2"/>
      <c r="H29" s="2"/>
      <c r="I29" s="3"/>
      <c r="J29" s="3"/>
      <c r="K29" s="1"/>
      <c r="L29" s="1"/>
      <c r="M29" s="3">
        <v>1</v>
      </c>
      <c r="N29" s="4">
        <v>0.97</v>
      </c>
      <c r="O29" s="4">
        <f>M29*N29</f>
        <v>0.97</v>
      </c>
      <c r="P29" s="5">
        <f>O29/$Q$1</f>
        <v>8.5985894767448053E-3</v>
      </c>
      <c r="Q29" s="6"/>
    </row>
    <row r="30" spans="1:17">
      <c r="A30" s="1" t="s">
        <v>54</v>
      </c>
      <c r="B30" t="s">
        <v>92</v>
      </c>
      <c r="C30" s="1"/>
      <c r="D30" s="1" t="s">
        <v>93</v>
      </c>
      <c r="E30" s="1" t="s">
        <v>94</v>
      </c>
      <c r="F30" t="s">
        <v>95</v>
      </c>
      <c r="G30" s="2"/>
      <c r="H30" s="2"/>
      <c r="I30" s="3">
        <v>-40</v>
      </c>
      <c r="J30" s="3">
        <v>125</v>
      </c>
      <c r="K30" s="1"/>
      <c r="L30" s="1"/>
      <c r="M30" s="3">
        <v>1</v>
      </c>
      <c r="N30" s="4">
        <v>1.65</v>
      </c>
      <c r="O30" s="4">
        <f>M30*N30</f>
        <v>1.65</v>
      </c>
      <c r="P30" s="5">
        <f>O30/$Q$1</f>
        <v>1.4626466635699926E-2</v>
      </c>
      <c r="Q30" s="6"/>
    </row>
    <row r="31" spans="1:17">
      <c r="A31" s="1" t="s">
        <v>79</v>
      </c>
      <c r="B31" s="1" t="s">
        <v>126</v>
      </c>
      <c r="C31" s="1" t="s">
        <v>127</v>
      </c>
      <c r="D31" s="1"/>
      <c r="E31" s="1" t="s">
        <v>71</v>
      </c>
      <c r="F31" s="1" t="s">
        <v>128</v>
      </c>
      <c r="G31" s="2"/>
      <c r="H31" s="2"/>
      <c r="I31" s="3">
        <v>-40</v>
      </c>
      <c r="J31" s="3">
        <v>85</v>
      </c>
      <c r="K31" s="1"/>
      <c r="L31" s="1"/>
      <c r="M31" s="3">
        <v>8</v>
      </c>
      <c r="N31" s="4">
        <v>1.72</v>
      </c>
      <c r="O31" s="4">
        <f>M31*N31</f>
        <v>13.76</v>
      </c>
      <c r="P31" s="5">
        <f>O31/$Q$1</f>
        <v>0.12197586721650362</v>
      </c>
      <c r="Q31" s="6"/>
    </row>
    <row r="32" spans="1:17">
      <c r="A32" s="1" t="s">
        <v>203</v>
      </c>
      <c r="B32" s="1" t="s">
        <v>117</v>
      </c>
      <c r="C32" s="1" t="s">
        <v>118</v>
      </c>
      <c r="D32" s="1"/>
      <c r="E32" s="1" t="s">
        <v>119</v>
      </c>
      <c r="F32" s="1" t="s">
        <v>120</v>
      </c>
      <c r="G32" s="2"/>
      <c r="H32" s="2"/>
      <c r="I32" s="3">
        <v>-55</v>
      </c>
      <c r="J32" s="3">
        <v>175</v>
      </c>
      <c r="K32" s="1"/>
      <c r="L32" s="1"/>
      <c r="M32" s="3">
        <v>16</v>
      </c>
      <c r="N32" s="4">
        <v>1.18</v>
      </c>
      <c r="O32" s="4">
        <f>M32*N32</f>
        <v>18.88</v>
      </c>
      <c r="P32" s="5">
        <f>O32/$Q$1</f>
        <v>0.16736223641334219</v>
      </c>
      <c r="Q32" s="6"/>
    </row>
    <row r="33" spans="1:17">
      <c r="A33" s="1" t="s">
        <v>169</v>
      </c>
      <c r="B33" t="s">
        <v>187</v>
      </c>
      <c r="C33" t="s">
        <v>188</v>
      </c>
      <c r="D33" s="1"/>
      <c r="E33" s="1" t="s">
        <v>189</v>
      </c>
      <c r="F33" s="1" t="s">
        <v>190</v>
      </c>
      <c r="G33" s="2"/>
      <c r="H33" s="2"/>
      <c r="I33" s="3">
        <v>-55</v>
      </c>
      <c r="J33" s="3">
        <v>125</v>
      </c>
      <c r="M33" s="3">
        <v>1</v>
      </c>
      <c r="N33" s="4">
        <v>0.5</v>
      </c>
      <c r="O33" s="4">
        <f>M33*N33</f>
        <v>0.5</v>
      </c>
      <c r="P33" s="5">
        <f>O33/$Q$1</f>
        <v>4.4322626168787653E-3</v>
      </c>
      <c r="Q33" s="6"/>
    </row>
    <row r="34" spans="1:17">
      <c r="A34" s="1" t="s">
        <v>183</v>
      </c>
      <c r="B34" s="1" t="s">
        <v>133</v>
      </c>
      <c r="C34" s="1" t="s">
        <v>134</v>
      </c>
      <c r="D34" s="1"/>
      <c r="E34" s="1" t="s">
        <v>131</v>
      </c>
      <c r="F34" s="1" t="s">
        <v>135</v>
      </c>
      <c r="G34" s="2"/>
      <c r="H34" s="2"/>
      <c r="I34" s="3">
        <v>-55</v>
      </c>
      <c r="J34" s="3">
        <v>125</v>
      </c>
      <c r="K34" s="1"/>
      <c r="L34" s="1"/>
      <c r="M34" s="3">
        <v>4</v>
      </c>
      <c r="N34" s="4">
        <v>0.32</v>
      </c>
      <c r="O34" s="4">
        <f>M34*N34</f>
        <v>1.28</v>
      </c>
      <c r="P34" s="5">
        <f>O34/$Q$1</f>
        <v>1.1346592299209641E-2</v>
      </c>
      <c r="Q34" s="6"/>
    </row>
    <row r="35" spans="1:17">
      <c r="A35" s="1" t="s">
        <v>170</v>
      </c>
      <c r="B35" t="s">
        <v>55</v>
      </c>
      <c r="C35" t="s">
        <v>56</v>
      </c>
      <c r="D35" s="1"/>
      <c r="E35" s="1" t="s">
        <v>57</v>
      </c>
      <c r="F35" s="1" t="s">
        <v>58</v>
      </c>
      <c r="G35" s="2"/>
      <c r="H35" s="2"/>
      <c r="I35" s="3">
        <v>-55</v>
      </c>
      <c r="J35" s="3">
        <v>125</v>
      </c>
      <c r="K35" s="1"/>
      <c r="L35" s="1"/>
      <c r="M35" s="3">
        <v>1</v>
      </c>
      <c r="N35" s="4">
        <v>0.1</v>
      </c>
      <c r="O35" s="4">
        <f>M35*N35</f>
        <v>0.1</v>
      </c>
      <c r="P35" s="5">
        <f>O35/$Q$1</f>
        <v>8.8645252337575314E-4</v>
      </c>
      <c r="Q35" s="6"/>
    </row>
    <row r="36" spans="1:17">
      <c r="A36" s="1" t="s">
        <v>184</v>
      </c>
      <c r="B36" t="s">
        <v>129</v>
      </c>
      <c r="C36" s="1" t="s">
        <v>130</v>
      </c>
      <c r="D36" s="1"/>
      <c r="E36" s="1" t="s">
        <v>131</v>
      </c>
      <c r="F36" s="1" t="s">
        <v>132</v>
      </c>
      <c r="G36" s="2"/>
      <c r="H36" s="2"/>
      <c r="I36" s="3">
        <v>-55</v>
      </c>
      <c r="J36" s="3">
        <v>125</v>
      </c>
      <c r="K36" s="1"/>
      <c r="L36" s="1"/>
      <c r="M36" s="3">
        <v>4</v>
      </c>
      <c r="N36" s="4">
        <v>0.18</v>
      </c>
      <c r="O36" s="4">
        <f>M36*N36</f>
        <v>0.72</v>
      </c>
      <c r="P36" s="5">
        <f>O36/$Q$1</f>
        <v>6.3824581683054223E-3</v>
      </c>
      <c r="Q36" s="6"/>
    </row>
    <row r="37" spans="1:17">
      <c r="A37" s="1" t="s">
        <v>185</v>
      </c>
      <c r="B37" s="1" t="s">
        <v>113</v>
      </c>
      <c r="C37" s="1" t="s">
        <v>114</v>
      </c>
      <c r="D37" s="1"/>
      <c r="E37" s="1" t="s">
        <v>116</v>
      </c>
      <c r="F37" s="1" t="s">
        <v>115</v>
      </c>
      <c r="G37" s="2"/>
      <c r="H37" s="2"/>
      <c r="I37" s="3">
        <v>25</v>
      </c>
      <c r="J37" s="3">
        <v>350</v>
      </c>
      <c r="K37" s="1"/>
      <c r="L37" s="1"/>
      <c r="M37" s="3">
        <v>8</v>
      </c>
      <c r="N37" s="4">
        <v>1.27</v>
      </c>
      <c r="O37" s="4">
        <f>M37*N37</f>
        <v>10.16</v>
      </c>
      <c r="P37" s="5">
        <f>O37/$Q$1</f>
        <v>9.0063576374976514E-2</v>
      </c>
      <c r="Q37" s="6"/>
    </row>
    <row r="38" spans="1:17">
      <c r="A38" s="1" t="s">
        <v>185</v>
      </c>
      <c r="B38" t="s">
        <v>122</v>
      </c>
      <c r="C38" s="1" t="s">
        <v>123</v>
      </c>
      <c r="D38" s="1" t="s">
        <v>125</v>
      </c>
      <c r="E38" s="1" t="s">
        <v>19</v>
      </c>
      <c r="F38" s="1" t="s">
        <v>124</v>
      </c>
      <c r="G38" s="2"/>
      <c r="H38" s="2"/>
      <c r="I38" s="3"/>
      <c r="J38" s="3"/>
      <c r="K38" s="1"/>
      <c r="L38" s="1"/>
      <c r="M38" s="3">
        <v>16</v>
      </c>
      <c r="N38" s="4">
        <v>0.33160000000000001</v>
      </c>
      <c r="O38" s="4">
        <f>M38*N38</f>
        <v>5.3056000000000001</v>
      </c>
      <c r="P38" s="5">
        <f>O38/$Q$1</f>
        <v>4.703162508022396E-2</v>
      </c>
      <c r="Q38" s="6"/>
    </row>
    <row r="39" spans="1:17">
      <c r="A39" s="1" t="s">
        <v>171</v>
      </c>
      <c r="B39" s="1" t="s">
        <v>66</v>
      </c>
      <c r="C39" s="1" t="s">
        <v>67</v>
      </c>
      <c r="D39" s="1"/>
      <c r="E39" s="1" t="s">
        <v>61</v>
      </c>
      <c r="F39" s="1" t="s">
        <v>68</v>
      </c>
      <c r="G39" s="2"/>
      <c r="H39" s="2"/>
      <c r="I39" s="3">
        <v>-55</v>
      </c>
      <c r="J39" s="3">
        <v>155</v>
      </c>
      <c r="K39" s="1"/>
      <c r="L39" s="1"/>
      <c r="M39" s="3">
        <v>1</v>
      </c>
      <c r="N39" s="4">
        <v>0.11</v>
      </c>
      <c r="O39" s="4">
        <f>M39*N39</f>
        <v>0.11</v>
      </c>
      <c r="P39" s="5">
        <f>O39/$Q$1</f>
        <v>9.7509777571332839E-4</v>
      </c>
      <c r="Q39" s="6"/>
    </row>
    <row r="40" spans="1:17">
      <c r="A40" s="1" t="s">
        <v>172</v>
      </c>
      <c r="B40" s="1" t="s">
        <v>63</v>
      </c>
      <c r="C40" s="1" t="s">
        <v>64</v>
      </c>
      <c r="D40" s="1"/>
      <c r="E40" s="1" t="s">
        <v>61</v>
      </c>
      <c r="F40" s="1" t="s">
        <v>65</v>
      </c>
      <c r="G40" s="2"/>
      <c r="H40" s="2"/>
      <c r="I40" s="3">
        <v>-55</v>
      </c>
      <c r="J40" s="3">
        <v>155</v>
      </c>
      <c r="K40" s="1"/>
      <c r="L40" s="1"/>
      <c r="M40" s="3">
        <v>1</v>
      </c>
      <c r="N40" s="4">
        <v>0.18</v>
      </c>
      <c r="O40" s="4">
        <f>M40*N40</f>
        <v>0.18</v>
      </c>
      <c r="P40" s="5">
        <f>O40/$Q$1</f>
        <v>1.5956145420763556E-3</v>
      </c>
      <c r="Q40" s="6"/>
    </row>
    <row r="41" spans="1:17">
      <c r="A41" s="1" t="s">
        <v>173</v>
      </c>
      <c r="B41" s="1" t="s">
        <v>59</v>
      </c>
      <c r="C41" s="1" t="s">
        <v>60</v>
      </c>
      <c r="D41" s="1"/>
      <c r="E41" s="1" t="s">
        <v>61</v>
      </c>
      <c r="F41" s="1" t="s">
        <v>62</v>
      </c>
      <c r="G41" s="2"/>
      <c r="H41" s="2"/>
      <c r="I41" s="3">
        <v>-55</v>
      </c>
      <c r="J41" s="3">
        <v>155</v>
      </c>
      <c r="K41" s="1"/>
      <c r="L41" s="1"/>
      <c r="M41" s="3">
        <v>1</v>
      </c>
      <c r="N41" s="4">
        <v>0.21</v>
      </c>
      <c r="O41" s="4">
        <f>M41*N41</f>
        <v>0.21</v>
      </c>
      <c r="P41" s="5">
        <f>O41/$Q$1</f>
        <v>1.8615502990890814E-3</v>
      </c>
      <c r="Q41" s="6"/>
    </row>
    <row r="42" spans="1:17">
      <c r="A42" s="1" t="s">
        <v>178</v>
      </c>
      <c r="B42" s="1" t="s">
        <v>174</v>
      </c>
      <c r="C42" s="1" t="s">
        <v>175</v>
      </c>
      <c r="D42" s="1"/>
      <c r="E42" s="1" t="s">
        <v>177</v>
      </c>
      <c r="F42" s="1" t="s">
        <v>176</v>
      </c>
      <c r="G42" s="2"/>
      <c r="H42" s="2"/>
      <c r="I42" s="3">
        <v>-55</v>
      </c>
      <c r="J42" s="3">
        <v>155</v>
      </c>
      <c r="K42" s="1"/>
      <c r="L42" s="1"/>
      <c r="M42" s="3">
        <v>2</v>
      </c>
      <c r="N42" s="4">
        <v>0.09</v>
      </c>
      <c r="O42" s="4">
        <f>M42*N42</f>
        <v>0.18</v>
      </c>
      <c r="P42" s="5">
        <f>O42/$Q$1</f>
        <v>1.5956145420763556E-3</v>
      </c>
      <c r="Q42" s="6"/>
    </row>
    <row r="43" spans="1:17">
      <c r="A43" s="1" t="s">
        <v>179</v>
      </c>
      <c r="B43" s="1" t="s">
        <v>180</v>
      </c>
      <c r="C43" s="1" t="s">
        <v>181</v>
      </c>
      <c r="D43" s="1"/>
      <c r="E43" s="1" t="s">
        <v>177</v>
      </c>
      <c r="F43" s="1" t="s">
        <v>182</v>
      </c>
      <c r="G43" s="2"/>
      <c r="H43" s="2"/>
      <c r="I43" s="3">
        <v>-55</v>
      </c>
      <c r="J43" s="3">
        <v>155</v>
      </c>
      <c r="K43" s="1"/>
      <c r="L43" s="1"/>
      <c r="M43" s="3">
        <v>8</v>
      </c>
      <c r="N43" s="4">
        <v>0.09</v>
      </c>
      <c r="O43" s="4">
        <f>M43*N43</f>
        <v>0.72</v>
      </c>
      <c r="P43" s="5">
        <f>O43/$Q$1</f>
        <v>6.3824581683054223E-3</v>
      </c>
      <c r="Q43" s="6"/>
    </row>
    <row r="44" spans="1:17">
      <c r="A44" s="1" t="s">
        <v>100</v>
      </c>
      <c r="B44" s="1" t="s">
        <v>99</v>
      </c>
      <c r="C44" s="1"/>
      <c r="D44" s="1" t="s">
        <v>75</v>
      </c>
      <c r="E44" t="s">
        <v>77</v>
      </c>
      <c r="F44" s="1" t="s">
        <v>76</v>
      </c>
      <c r="G44" s="2"/>
      <c r="H44" s="2"/>
      <c r="I44" s="3">
        <v>-10</v>
      </c>
      <c r="J44" s="3">
        <v>70</v>
      </c>
      <c r="K44" s="1"/>
      <c r="L44" s="1"/>
      <c r="M44" s="3">
        <v>1</v>
      </c>
      <c r="N44" s="4">
        <v>0.71</v>
      </c>
      <c r="O44" s="4">
        <f>M44*N44</f>
        <v>0.71</v>
      </c>
      <c r="P44" s="5">
        <f>O44/$Q$1</f>
        <v>6.2938129159678469E-3</v>
      </c>
      <c r="Q44" s="6"/>
    </row>
  </sheetData>
  <sortState ref="A2:Q44">
    <sortCondition ref="A2:A4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Einhorn</dc:creator>
  <cp:lastModifiedBy>Matthew Einhorn</cp:lastModifiedBy>
  <dcterms:created xsi:type="dcterms:W3CDTF">2012-12-03T14:54:31Z</dcterms:created>
  <dcterms:modified xsi:type="dcterms:W3CDTF">2013-01-21T20:56:40Z</dcterms:modified>
</cp:coreProperties>
</file>