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BED2F483-1EBD-435F-A9CF-5E5EFFDC4A5E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人物卡" sheetId="2" r:id="rId1"/>
  </sheets>
  <externalReferences>
    <externalReference r:id="rId2"/>
  </externalReferences>
  <definedNames>
    <definedName name="Age">人物卡!$D$6</definedName>
    <definedName name="APP">人物卡!$X$5</definedName>
    <definedName name="Assets">人物卡!$B$50</definedName>
    <definedName name="backstory">人物卡!$W$48</definedName>
    <definedName name="Build">人物卡!$AN$41</definedName>
    <definedName name="CON">人物卡!$R$5</definedName>
    <definedName name="CR">人物卡!$H$26+人物卡!$J$26</definedName>
    <definedName name="DB">人物卡!$AN$39</definedName>
    <definedName name="DEX">人物卡!$X$3</definedName>
    <definedName name="Dodge">人物卡!$AN$43</definedName>
    <definedName name="EDU">人物卡!$X$7</definedName>
    <definedName name="Gear">人物卡!$B$56</definedName>
    <definedName name="HP">人物卡!$E$10</definedName>
    <definedName name="HPmax">人物卡!$H$10</definedName>
    <definedName name="INT">人物卡!$AD$3</definedName>
    <definedName name="Luck">人物卡!$W$10</definedName>
    <definedName name="MOV">人物卡!$AD$7</definedName>
    <definedName name="MOV_main">[1]附表!$F$23</definedName>
    <definedName name="MP">人物卡!$AD$10</definedName>
    <definedName name="MPmax">人物卡!$AF$10</definedName>
    <definedName name="OccNo">[1]建卡!$E$38</definedName>
    <definedName name="POW">人物卡!$AD$5</definedName>
    <definedName name="SAN">人物卡!$N$10</definedName>
    <definedName name="SANmax">人物卡!$Q$10</definedName>
    <definedName name="SIZ">人物卡!$R$7</definedName>
    <definedName name="STR">人物卡!$R$3</definedName>
    <definedName name="weapon">人物卡!$B$41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2" l="1"/>
  <c r="T3" i="2"/>
  <c r="Z3" i="2"/>
  <c r="AF3" i="2"/>
  <c r="T4" i="2"/>
  <c r="Z4" i="2"/>
  <c r="AF4" i="2"/>
  <c r="T5" i="2"/>
  <c r="Z5" i="2"/>
  <c r="AF5" i="2"/>
  <c r="T6" i="2"/>
  <c r="Z6" i="2"/>
  <c r="AF6" i="2"/>
  <c r="T7" i="2"/>
  <c r="Z7" i="2"/>
  <c r="T8" i="2"/>
  <c r="Z8" i="2"/>
  <c r="N10" i="2"/>
  <c r="C16" i="2"/>
  <c r="H16" i="2"/>
  <c r="L16" i="2" s="1"/>
  <c r="Q16" i="2"/>
  <c r="V16" i="2"/>
  <c r="Z16" i="2"/>
  <c r="AE16" i="2"/>
  <c r="AJ16" i="2"/>
  <c r="AN16" i="2"/>
  <c r="C17" i="2"/>
  <c r="H17" i="2"/>
  <c r="L17" i="2"/>
  <c r="Q17" i="2"/>
  <c r="V17" i="2"/>
  <c r="Z17" i="2" s="1"/>
  <c r="AE17" i="2"/>
  <c r="AJ17" i="2"/>
  <c r="AN17" i="2" s="1"/>
  <c r="C18" i="2"/>
  <c r="H18" i="2"/>
  <c r="L18" i="2" s="1"/>
  <c r="Q18" i="2"/>
  <c r="V18" i="2"/>
  <c r="Z18" i="2" s="1"/>
  <c r="AE18" i="2"/>
  <c r="AJ18" i="2"/>
  <c r="AN18" i="2" s="1"/>
  <c r="C19" i="2"/>
  <c r="H19" i="2"/>
  <c r="L19" i="2"/>
  <c r="Q19" i="2"/>
  <c r="V19" i="2"/>
  <c r="Z19" i="2"/>
  <c r="AE19" i="2"/>
  <c r="AJ19" i="2"/>
  <c r="AN19" i="2"/>
  <c r="C20" i="2"/>
  <c r="H20" i="2"/>
  <c r="L20" i="2" s="1"/>
  <c r="Q20" i="2"/>
  <c r="V20" i="2"/>
  <c r="Z20" i="2" s="1"/>
  <c r="AE20" i="2"/>
  <c r="AJ20" i="2"/>
  <c r="AN20" i="2" s="1"/>
  <c r="C21" i="2"/>
  <c r="H21" i="2"/>
  <c r="L21" i="2"/>
  <c r="Q21" i="2"/>
  <c r="V21" i="2"/>
  <c r="Z21" i="2" s="1"/>
  <c r="AE21" i="2"/>
  <c r="AJ21" i="2"/>
  <c r="AN21" i="2"/>
  <c r="C22" i="2"/>
  <c r="H22" i="2"/>
  <c r="L22" i="2"/>
  <c r="Q22" i="2"/>
  <c r="V22" i="2"/>
  <c r="Z22" i="2"/>
  <c r="AE22" i="2"/>
  <c r="AJ22" i="2"/>
  <c r="AN22" i="2" s="1"/>
  <c r="C23" i="2"/>
  <c r="H23" i="2"/>
  <c r="L23" i="2" s="1"/>
  <c r="Q23" i="2"/>
  <c r="V23" i="2"/>
  <c r="Z23" i="2" s="1"/>
  <c r="AE23" i="2"/>
  <c r="AJ23" i="2"/>
  <c r="AN23" i="2"/>
  <c r="C24" i="2"/>
  <c r="H24" i="2"/>
  <c r="L24" i="2" s="1"/>
  <c r="Q24" i="2"/>
  <c r="V24" i="2"/>
  <c r="Z24" i="2"/>
  <c r="AE24" i="2"/>
  <c r="AJ24" i="2"/>
  <c r="AN24" i="2"/>
  <c r="C25" i="2"/>
  <c r="H25" i="2"/>
  <c r="L25" i="2"/>
  <c r="Q25" i="2"/>
  <c r="V25" i="2"/>
  <c r="Z25" i="2" s="1"/>
  <c r="AE25" i="2"/>
  <c r="AJ25" i="2"/>
  <c r="AN25" i="2" s="1"/>
  <c r="C26" i="2"/>
  <c r="H26" i="2"/>
  <c r="L26" i="2" s="1"/>
  <c r="B48" i="2" s="1"/>
  <c r="Q26" i="2"/>
  <c r="AE26" i="2"/>
  <c r="AJ26" i="2"/>
  <c r="AN26" i="2" s="1"/>
  <c r="C27" i="2"/>
  <c r="H27" i="2"/>
  <c r="Q10" i="2" s="1"/>
  <c r="L27" i="2"/>
  <c r="Q27" i="2"/>
  <c r="V27" i="2"/>
  <c r="Z27" i="2"/>
  <c r="AE27" i="2"/>
  <c r="AJ27" i="2"/>
  <c r="AN27" i="2"/>
  <c r="C28" i="2"/>
  <c r="H28" i="2"/>
  <c r="L28" i="2" s="1"/>
  <c r="Q28" i="2"/>
  <c r="V28" i="2"/>
  <c r="Z28" i="2" s="1"/>
  <c r="AE28" i="2"/>
  <c r="AJ28" i="2"/>
  <c r="AN28" i="2" s="1"/>
  <c r="C29" i="2"/>
  <c r="Q29" i="2"/>
  <c r="V29" i="2"/>
  <c r="Z29" i="2" s="1"/>
  <c r="AE29" i="2"/>
  <c r="AJ29" i="2"/>
  <c r="AN29" i="2"/>
  <c r="C30" i="2"/>
  <c r="H30" i="2"/>
  <c r="L30" i="2"/>
  <c r="Q30" i="2"/>
  <c r="V30" i="2"/>
  <c r="Z30" i="2"/>
  <c r="AE30" i="2"/>
  <c r="AJ30" i="2"/>
  <c r="AN30" i="2" s="1"/>
  <c r="C31" i="2"/>
  <c r="H31" i="2"/>
  <c r="L31" i="2" s="1"/>
  <c r="Q31" i="2"/>
  <c r="V31" i="2"/>
  <c r="Z31" i="2" s="1"/>
  <c r="AE31" i="2"/>
  <c r="AJ31" i="2"/>
  <c r="AN31" i="2"/>
  <c r="C32" i="2"/>
  <c r="H32" i="2"/>
  <c r="L32" i="2" s="1"/>
  <c r="Q32" i="2"/>
  <c r="V32" i="2"/>
  <c r="Z32" i="2"/>
  <c r="AE32" i="2"/>
  <c r="AJ32" i="2"/>
  <c r="AN32" i="2"/>
  <c r="C33" i="2"/>
  <c r="H33" i="2"/>
  <c r="L33" i="2"/>
  <c r="Q33" i="2"/>
  <c r="V33" i="2"/>
  <c r="Z33" i="2" s="1"/>
  <c r="AE33" i="2"/>
  <c r="AJ33" i="2"/>
  <c r="AN33" i="2" s="1"/>
  <c r="C34" i="2"/>
  <c r="H34" i="2"/>
  <c r="L34" i="2" s="1"/>
  <c r="Q34" i="2"/>
  <c r="V34" i="2"/>
  <c r="Z34" i="2"/>
  <c r="AE34" i="2"/>
  <c r="AJ34" i="2"/>
  <c r="AN34" i="2" s="1"/>
  <c r="C35" i="2"/>
  <c r="H35" i="2"/>
  <c r="L35" i="2"/>
  <c r="Q35" i="2"/>
  <c r="V35" i="2"/>
  <c r="Z35" i="2"/>
  <c r="AE35" i="2"/>
  <c r="AJ35" i="2"/>
  <c r="AN35" i="2"/>
  <c r="C36" i="2"/>
  <c r="H36" i="2"/>
  <c r="L36" i="2" s="1"/>
  <c r="Q36" i="2"/>
  <c r="V36" i="2"/>
  <c r="Z36" i="2" s="1"/>
  <c r="AE36" i="2"/>
  <c r="AJ36" i="2"/>
  <c r="AN36" i="2" s="1"/>
  <c r="M41" i="2"/>
  <c r="O41" i="2"/>
  <c r="M42" i="2"/>
  <c r="O42" i="2"/>
  <c r="M43" i="2"/>
  <c r="O43" i="2"/>
  <c r="M44" i="2"/>
  <c r="O44" i="2"/>
  <c r="K48" i="2" l="1"/>
  <c r="K40" i="2"/>
  <c r="M40" i="2" l="1"/>
  <c r="O40" i="2"/>
  <c r="AD7" i="2" l="1"/>
  <c r="V26" i="2"/>
  <c r="Z26" i="2" s="1"/>
  <c r="H29" i="2"/>
  <c r="AN39" i="2"/>
  <c r="AN41" i="2"/>
  <c r="AD10" i="2" l="1"/>
  <c r="AF10" i="2"/>
  <c r="AN43" i="2"/>
  <c r="L29" i="2"/>
  <c r="E10" i="2"/>
  <c r="H10" i="2"/>
  <c r="AP43" i="2" l="1"/>
  <c r="AP44" i="2"/>
</calcChain>
</file>

<file path=xl/sharedStrings.xml><?xml version="1.0" encoding="utf-8"?>
<sst xmlns="http://schemas.openxmlformats.org/spreadsheetml/2006/main" count="191" uniqueCount="114">
  <si>
    <t>重伤时每周做1次恢复检定</t>
    <phoneticPr fontId="4" type="noConversion"/>
  </si>
  <si>
    <t>无重伤下每天自然回复1点体力</t>
    <phoneticPr fontId="4" type="noConversion"/>
  </si>
  <si>
    <t>HP=0且受到[重伤]。需要用[急救]摆脱濒死效果，并用[医学]进行后续治疗。</t>
    <phoneticPr fontId="4" type="noConversion"/>
  </si>
  <si>
    <t>濒死</t>
    <phoneticPr fontId="4" type="noConversion"/>
  </si>
  <si>
    <t>HP=0但并未[重伤]</t>
    <phoneticPr fontId="4" type="noConversion"/>
  </si>
  <si>
    <t>昏迷</t>
    <phoneticPr fontId="4" type="noConversion"/>
  </si>
  <si>
    <t>一次受到最大生命值一半的伤害</t>
    <phoneticPr fontId="4" type="noConversion"/>
  </si>
  <si>
    <t>重伤</t>
    <phoneticPr fontId="4" type="noConversion"/>
  </si>
  <si>
    <t>[医学]回复1D3点体力</t>
    <phoneticPr fontId="4" type="noConversion"/>
  </si>
  <si>
    <t>[急救]回复1点体力</t>
    <phoneticPr fontId="4" type="noConversion"/>
  </si>
  <si>
    <t>孤注一掷：使用孤注一掷来重掷上一次检定结果，需要合理地解释重掷原因，战斗和理智检定不能执行孤注一掷。</t>
    <phoneticPr fontId="4" type="noConversion"/>
  </si>
  <si>
    <t>01</t>
    <phoneticPr fontId="4" type="noConversion"/>
  </si>
  <si>
    <t>1/5值</t>
    <phoneticPr fontId="4" type="noConversion"/>
  </si>
  <si>
    <t>1/2值</t>
    <phoneticPr fontId="4" type="noConversion"/>
  </si>
  <si>
    <t>≤技能</t>
  </si>
  <si>
    <t>&gt;技能</t>
    <phoneticPr fontId="4" type="noConversion"/>
  </si>
  <si>
    <t>0/96+</t>
    <phoneticPr fontId="4" type="noConversion"/>
  </si>
  <si>
    <t>大成功</t>
    <phoneticPr fontId="4" type="noConversion"/>
  </si>
  <si>
    <t>极难</t>
    <phoneticPr fontId="4" type="noConversion"/>
  </si>
  <si>
    <t>困难</t>
    <phoneticPr fontId="4" type="noConversion"/>
  </si>
  <si>
    <t>成功</t>
    <phoneticPr fontId="4" type="noConversion"/>
  </si>
  <si>
    <t>失败</t>
    <phoneticPr fontId="4" type="noConversion"/>
  </si>
  <si>
    <t>大失败</t>
    <phoneticPr fontId="4" type="noConversion"/>
  </si>
  <si>
    <t>技能和属性检定
成功等级</t>
    <phoneticPr fontId="4" type="noConversion"/>
  </si>
  <si>
    <t>快速参考规则</t>
    <phoneticPr fontId="4" type="noConversion"/>
  </si>
  <si>
    <t>第三类接触</t>
    <phoneticPr fontId="4" type="noConversion"/>
  </si>
  <si>
    <t>古籍、咒文和魔法物品</t>
    <phoneticPr fontId="4" type="noConversion"/>
  </si>
  <si>
    <t>角色名称[玩家]：关系描述</t>
    <phoneticPr fontId="4" type="noConversion"/>
  </si>
  <si>
    <t>克苏鲁神话</t>
    <phoneticPr fontId="4" type="noConversion"/>
  </si>
  <si>
    <t>调查员同伴</t>
    <phoneticPr fontId="4" type="noConversion"/>
  </si>
  <si>
    <t>调查员笔记</t>
    <phoneticPr fontId="4" type="noConversion"/>
  </si>
  <si>
    <t>热爱野外求生，重型机械，战争，斗殴，反正就是一切硬汉的玩意，但还是一个普通的学生，靠装备来维持幻想</t>
    <phoneticPr fontId="4" type="noConversion"/>
  </si>
  <si>
    <t>怕鬼</t>
    <phoneticPr fontId="4" type="noConversion"/>
  </si>
  <si>
    <t>恐惧症和狂躁症</t>
    <phoneticPr fontId="4" type="noConversion"/>
  </si>
  <si>
    <t>狗牌项链</t>
    <phoneticPr fontId="4" type="noConversion"/>
  </si>
  <si>
    <t>求生手环</t>
    <phoneticPr fontId="4" type="noConversion"/>
  </si>
  <si>
    <t>无</t>
    <phoneticPr fontId="4" type="noConversion"/>
  </si>
  <si>
    <t>伤口和疤痕</t>
    <phoneticPr fontId="4" type="noConversion"/>
  </si>
  <si>
    <t>指虎一对</t>
    <phoneticPr fontId="4" type="noConversion"/>
  </si>
  <si>
    <t>打火石</t>
    <phoneticPr fontId="4" type="noConversion"/>
  </si>
  <si>
    <t>莽撞，粗鲁，但还保留了学生的品性，因为是装出来的硬汉，时常会露陷</t>
    <phoneticPr fontId="4" type="noConversion"/>
  </si>
  <si>
    <t>特质</t>
    <phoneticPr fontId="4" type="noConversion"/>
  </si>
  <si>
    <t>雪茄一根</t>
    <phoneticPr fontId="4" type="noConversion"/>
  </si>
  <si>
    <t>zippo打火机一个</t>
    <phoneticPr fontId="4" type="noConversion"/>
  </si>
  <si>
    <t>硬汉的肌肉就是他最宝贵的财富啊</t>
    <phoneticPr fontId="4" type="noConversion"/>
  </si>
  <si>
    <t>宝贵之物</t>
    <phoneticPr fontId="4" type="noConversion"/>
  </si>
  <si>
    <t>手机，手机壳里有100现金</t>
    <phoneticPr fontId="4" type="noConversion"/>
  </si>
  <si>
    <t>装备和道具</t>
    <phoneticPr fontId="4" type="noConversion"/>
  </si>
  <si>
    <t>硬汉就是没有家的男人啊</t>
    <phoneticPr fontId="4" type="noConversion"/>
  </si>
  <si>
    <t>意义非凡之地</t>
    <phoneticPr fontId="4" type="noConversion"/>
  </si>
  <si>
    <t>硬汉的浪漫就是不顾一切啊</t>
    <phoneticPr fontId="4" type="noConversion"/>
  </si>
  <si>
    <t>重要之人</t>
    <phoneticPr fontId="4" type="noConversion"/>
  </si>
  <si>
    <t>男人的浪漫就是活的像个硬汉啊</t>
    <phoneticPr fontId="4" type="noConversion"/>
  </si>
  <si>
    <t>思想与信念</t>
    <phoneticPr fontId="4" type="noConversion"/>
  </si>
  <si>
    <t>支付宝里4000，手机壳里有100备用现金</t>
    <phoneticPr fontId="4" type="noConversion"/>
  </si>
  <si>
    <t xml:space="preserve">    消费水平：</t>
    <phoneticPr fontId="4" type="noConversion"/>
  </si>
  <si>
    <t xml:space="preserve">   现金：</t>
    <phoneticPr fontId="4" type="noConversion"/>
  </si>
  <si>
    <t>身材健壮，体格魁梧，喜欢硬汉风格的东西，时刻保持自己的硬汉风格，也就是努力保持司马脸</t>
    <phoneticPr fontId="4" type="noConversion"/>
  </si>
  <si>
    <t>形象描述</t>
    <phoneticPr fontId="4" type="noConversion"/>
  </si>
  <si>
    <t>背景故事</t>
    <phoneticPr fontId="4" type="noConversion"/>
  </si>
  <si>
    <t>资产</t>
    <phoneticPr fontId="4" type="noConversion"/>
  </si>
  <si>
    <t>Produced by Lost_Akiba   果园ID：秋叶EXODUS    群号：228689392</t>
    <phoneticPr fontId="4" type="noConversion"/>
  </si>
  <si>
    <r>
      <t xml:space="preserve">闪避
</t>
    </r>
    <r>
      <rPr>
        <sz val="8"/>
        <color theme="1"/>
        <rFont val="微软雅黑"/>
        <family val="2"/>
        <charset val="134"/>
      </rPr>
      <t>Dodge</t>
    </r>
    <phoneticPr fontId="4" type="noConversion"/>
  </si>
  <si>
    <r>
      <t xml:space="preserve">体格
</t>
    </r>
    <r>
      <rPr>
        <sz val="8"/>
        <color theme="1"/>
        <rFont val="微软雅黑"/>
        <family val="2"/>
        <charset val="134"/>
      </rPr>
      <t>Build</t>
    </r>
    <phoneticPr fontId="4" type="noConversion"/>
  </si>
  <si>
    <t>——</t>
    <phoneticPr fontId="4" type="noConversion"/>
  </si>
  <si>
    <t>1D3+DB</t>
    <phoneticPr fontId="4" type="noConversion"/>
  </si>
  <si>
    <t>×</t>
  </si>
  <si>
    <t>徒手格斗</t>
    <phoneticPr fontId="4" type="noConversion"/>
  </si>
  <si>
    <r>
      <t xml:space="preserve">伤害加值
</t>
    </r>
    <r>
      <rPr>
        <sz val="8"/>
        <color theme="1"/>
        <rFont val="微软雅黑"/>
        <family val="2"/>
        <charset val="134"/>
      </rPr>
      <t>Damage Bonus</t>
    </r>
    <phoneticPr fontId="4" type="noConversion"/>
  </si>
  <si>
    <t>故障值</t>
    <phoneticPr fontId="4" type="noConversion"/>
  </si>
  <si>
    <t>弹药</t>
    <phoneticPr fontId="4" type="noConversion"/>
  </si>
  <si>
    <t>次数</t>
    <phoneticPr fontId="4" type="noConversion"/>
  </si>
  <si>
    <t>射程</t>
    <phoneticPr fontId="4" type="noConversion"/>
  </si>
  <si>
    <t>伤害</t>
    <phoneticPr fontId="4" type="noConversion"/>
  </si>
  <si>
    <t>贯穿</t>
    <phoneticPr fontId="4" type="noConversion"/>
  </si>
  <si>
    <t>成功率</t>
    <phoneticPr fontId="4" type="noConversion"/>
  </si>
  <si>
    <t>武器</t>
    <phoneticPr fontId="4" type="noConversion"/>
  </si>
  <si>
    <t>格斗</t>
    <phoneticPr fontId="4" type="noConversion"/>
  </si>
  <si>
    <t>☐</t>
    <phoneticPr fontId="4" type="noConversion"/>
  </si>
  <si>
    <t>☐</t>
  </si>
  <si>
    <t>成长</t>
    <phoneticPr fontId="4" type="noConversion"/>
  </si>
  <si>
    <t>建卡</t>
    <phoneticPr fontId="4" type="noConversion"/>
  </si>
  <si>
    <t>技能名称</t>
    <phoneticPr fontId="4" type="noConversion"/>
  </si>
  <si>
    <t>技能表</t>
    <phoneticPr fontId="4" type="noConversion"/>
  </si>
  <si>
    <t>不定性</t>
    <phoneticPr fontId="4" type="noConversion"/>
  </si>
  <si>
    <t>临时性</t>
    <phoneticPr fontId="4" type="noConversion"/>
  </si>
  <si>
    <r>
      <t xml:space="preserve">魔法
</t>
    </r>
    <r>
      <rPr>
        <sz val="8"/>
        <color theme="1"/>
        <rFont val="微软雅黑"/>
        <family val="2"/>
        <charset val="134"/>
      </rPr>
      <t>Magic Points</t>
    </r>
    <phoneticPr fontId="4" type="noConversion"/>
  </si>
  <si>
    <r>
      <t xml:space="preserve">幸运
</t>
    </r>
    <r>
      <rPr>
        <sz val="8"/>
        <color theme="1"/>
        <rFont val="微软雅黑"/>
        <family val="2"/>
        <charset val="134"/>
      </rPr>
      <t>Luck</t>
    </r>
    <phoneticPr fontId="4" type="noConversion"/>
  </si>
  <si>
    <r>
      <t xml:space="preserve">理智
</t>
    </r>
    <r>
      <rPr>
        <sz val="8"/>
        <color theme="1"/>
        <rFont val="微软雅黑"/>
        <family val="2"/>
        <charset val="134"/>
      </rPr>
      <t>Sanity</t>
    </r>
    <phoneticPr fontId="4" type="noConversion"/>
  </si>
  <si>
    <r>
      <t xml:space="preserve">生命
</t>
    </r>
    <r>
      <rPr>
        <sz val="8"/>
        <color theme="1"/>
        <rFont val="微软雅黑"/>
        <family val="2"/>
        <charset val="134"/>
      </rPr>
      <t>Hit  Points</t>
    </r>
    <phoneticPr fontId="4" type="noConversion"/>
  </si>
  <si>
    <t>出身</t>
    <phoneticPr fontId="4" type="noConversion"/>
  </si>
  <si>
    <t>调整值</t>
    <phoneticPr fontId="4" type="noConversion"/>
  </si>
  <si>
    <r>
      <t xml:space="preserve">移动
</t>
    </r>
    <r>
      <rPr>
        <sz val="8"/>
        <color theme="1"/>
        <rFont val="微软雅黑"/>
        <family val="2"/>
        <charset val="134"/>
      </rPr>
      <t>MOV</t>
    </r>
    <phoneticPr fontId="4" type="noConversion"/>
  </si>
  <si>
    <r>
      <rPr>
        <sz val="10"/>
        <color theme="1"/>
        <rFont val="微软雅黑"/>
        <family val="2"/>
        <charset val="134"/>
      </rPr>
      <t>教育</t>
    </r>
    <r>
      <rPr>
        <sz val="8"/>
        <color theme="1"/>
        <rFont val="微软雅黑"/>
        <family val="2"/>
        <charset val="134"/>
      </rPr>
      <t xml:space="preserve">
EDU</t>
    </r>
    <phoneticPr fontId="4" type="noConversion"/>
  </si>
  <si>
    <r>
      <t xml:space="preserve">体型
</t>
    </r>
    <r>
      <rPr>
        <sz val="8"/>
        <color theme="1"/>
        <rFont val="微软雅黑"/>
        <family val="2"/>
        <charset val="134"/>
      </rPr>
      <t>SIZ</t>
    </r>
    <phoneticPr fontId="4" type="noConversion"/>
  </si>
  <si>
    <t>南京</t>
    <phoneticPr fontId="4" type="noConversion"/>
  </si>
  <si>
    <t>住地</t>
    <phoneticPr fontId="4" type="noConversion"/>
  </si>
  <si>
    <t>男</t>
    <phoneticPr fontId="4" type="noConversion"/>
  </si>
  <si>
    <t>性别</t>
    <phoneticPr fontId="4" type="noConversion"/>
  </si>
  <si>
    <t>年龄</t>
    <phoneticPr fontId="4" type="noConversion"/>
  </si>
  <si>
    <r>
      <t xml:space="preserve">意志
</t>
    </r>
    <r>
      <rPr>
        <sz val="8"/>
        <color theme="1"/>
        <rFont val="微软雅黑"/>
        <family val="2"/>
        <charset val="134"/>
      </rPr>
      <t>POW</t>
    </r>
    <phoneticPr fontId="4" type="noConversion"/>
  </si>
  <si>
    <r>
      <t xml:space="preserve">外貌
</t>
    </r>
    <r>
      <rPr>
        <sz val="8"/>
        <color theme="1"/>
        <rFont val="微软雅黑"/>
        <family val="2"/>
        <charset val="134"/>
      </rPr>
      <t>APP</t>
    </r>
    <phoneticPr fontId="4" type="noConversion"/>
  </si>
  <si>
    <r>
      <t xml:space="preserve">体质
</t>
    </r>
    <r>
      <rPr>
        <sz val="8"/>
        <color theme="1"/>
        <rFont val="微软雅黑"/>
        <family val="2"/>
        <charset val="134"/>
      </rPr>
      <t>CON</t>
    </r>
    <phoneticPr fontId="4" type="noConversion"/>
  </si>
  <si>
    <t>学生</t>
    <phoneticPr fontId="4" type="noConversion"/>
  </si>
  <si>
    <t>职业</t>
    <phoneticPr fontId="4" type="noConversion"/>
  </si>
  <si>
    <t>彭缘</t>
    <phoneticPr fontId="4" type="noConversion"/>
  </si>
  <si>
    <t>玩家</t>
    <phoneticPr fontId="4" type="noConversion"/>
  </si>
  <si>
    <r>
      <t>智力</t>
    </r>
    <r>
      <rPr>
        <sz val="8"/>
        <color theme="1"/>
        <rFont val="微软雅黑"/>
        <family val="2"/>
        <charset val="134"/>
      </rPr>
      <t>INT</t>
    </r>
    <r>
      <rPr>
        <sz val="9"/>
        <color theme="1"/>
        <rFont val="微软雅黑"/>
        <family val="2"/>
        <charset val="134"/>
      </rPr>
      <t xml:space="preserve">
灵感</t>
    </r>
    <r>
      <rPr>
        <sz val="6"/>
        <color theme="1"/>
        <rFont val="微软雅黑"/>
        <family val="2"/>
        <charset val="134"/>
      </rPr>
      <t>idea</t>
    </r>
    <phoneticPr fontId="4" type="noConversion"/>
  </si>
  <si>
    <r>
      <t xml:space="preserve">敏捷
</t>
    </r>
    <r>
      <rPr>
        <sz val="8"/>
        <color theme="1"/>
        <rFont val="微软雅黑"/>
        <family val="2"/>
        <charset val="134"/>
      </rPr>
      <t>DEX</t>
    </r>
    <phoneticPr fontId="4" type="noConversion"/>
  </si>
  <si>
    <r>
      <t xml:space="preserve">力量
</t>
    </r>
    <r>
      <rPr>
        <sz val="8"/>
        <color theme="1"/>
        <rFont val="微软雅黑"/>
        <family val="2"/>
        <charset val="134"/>
      </rPr>
      <t>STR</t>
    </r>
    <phoneticPr fontId="4" type="noConversion"/>
  </si>
  <si>
    <t>宋宝木</t>
    <phoneticPr fontId="4" type="noConversion"/>
  </si>
  <si>
    <t>姓名</t>
    <phoneticPr fontId="4" type="noConversion"/>
  </si>
  <si>
    <t>此处应有头像</t>
    <phoneticPr fontId="4" type="noConversion"/>
  </si>
  <si>
    <t>属性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</si>
</sst>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24" formatCode="\$#,##0_);[Red]\(\$#,##0\)"/>
    <numFmt numFmtId="176" formatCode="0_);[Red]\(0\)"/>
    <numFmt numFmtId="177" formatCode="0_ ;[Red]\-0\ "/>
    <numFmt numFmtId="178" formatCode="0_ "/>
    <numFmt numFmtId="179" formatCode="\/0_ "/>
    <numFmt numFmtId="180" formatCode="\+0;\-0;\±0"/>
  </numFmts>
  <fonts count="1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0"/>
      <name val="微软雅黑"/>
      <family val="2"/>
      <charset val="134"/>
    </font>
    <font>
      <sz val="8"/>
      <color theme="1"/>
      <name val="微软雅黑"/>
      <family val="2"/>
      <charset val="134"/>
    </font>
    <font>
      <sz val="10"/>
      <color theme="2" tint="-0.249977111117893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9"/>
      <color theme="1"/>
      <name val="微软雅黑"/>
      <family val="2"/>
      <charset val="134"/>
    </font>
    <font>
      <sz val="6"/>
      <color theme="1"/>
      <name val="微软雅黑"/>
      <family val="2"/>
      <charset val="134"/>
    </font>
    <font>
      <sz val="1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1">
    <border>
      <left/>
      <right/>
      <top/>
      <bottom/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0.249977111117893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medium">
        <color indexed="64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indexed="64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medium">
        <color indexed="64"/>
      </left>
      <right/>
      <top/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medium">
        <color indexed="64"/>
      </bottom>
      <diagonal/>
    </border>
    <border>
      <left style="thin">
        <color theme="0" tint="-0.249977111117893"/>
      </left>
      <right/>
      <top/>
      <bottom style="medium">
        <color indexed="64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double">
        <color indexed="64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double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296">
    <xf numFmtId="0" fontId="0" fillId="0" borderId="0" xfId="0"/>
    <xf numFmtId="0" fontId="2" fillId="0" borderId="0" xfId="1" applyFont="1" applyAlignment="1" applyProtection="1">
      <alignment horizontal="center" vertical="center"/>
      <protection hidden="1"/>
    </xf>
    <xf numFmtId="49" fontId="2" fillId="0" borderId="1" xfId="1" applyNumberFormat="1" applyFont="1" applyBorder="1" applyAlignment="1" applyProtection="1">
      <alignment horizontal="center" vertical="center"/>
      <protection locked="0"/>
    </xf>
    <xf numFmtId="49" fontId="2" fillId="0" borderId="2" xfId="1" applyNumberFormat="1" applyFont="1" applyBorder="1" applyAlignment="1" applyProtection="1">
      <alignment horizontal="center" vertical="center"/>
      <protection locked="0"/>
    </xf>
    <xf numFmtId="49" fontId="2" fillId="0" borderId="3" xfId="1" applyNumberFormat="1" applyFont="1" applyBorder="1" applyAlignment="1" applyProtection="1">
      <alignment horizontal="center" vertical="center"/>
      <protection locked="0"/>
    </xf>
    <xf numFmtId="49" fontId="2" fillId="0" borderId="4" xfId="1" applyNumberFormat="1" applyFont="1" applyBorder="1" applyAlignment="1" applyProtection="1">
      <alignment horizontal="center" vertical="center"/>
      <protection locked="0"/>
    </xf>
    <xf numFmtId="49" fontId="2" fillId="0" borderId="5" xfId="1" applyNumberFormat="1" applyFont="1" applyBorder="1" applyAlignment="1" applyProtection="1">
      <alignment horizontal="center" vertical="center"/>
      <protection locked="0"/>
    </xf>
    <xf numFmtId="49" fontId="2" fillId="2" borderId="6" xfId="1" applyNumberFormat="1" applyFont="1" applyFill="1" applyBorder="1" applyAlignment="1" applyProtection="1">
      <alignment horizontal="left" vertical="top" wrapText="1"/>
      <protection locked="0"/>
    </xf>
    <xf numFmtId="49" fontId="2" fillId="2" borderId="7" xfId="1" applyNumberFormat="1" applyFont="1" applyFill="1" applyBorder="1" applyAlignment="1" applyProtection="1">
      <alignment horizontal="left" vertical="top" wrapText="1"/>
      <protection locked="0"/>
    </xf>
    <xf numFmtId="49" fontId="2" fillId="2" borderId="8" xfId="1" applyNumberFormat="1" applyFont="1" applyFill="1" applyBorder="1" applyAlignment="1" applyProtection="1">
      <alignment horizontal="left" vertical="top" wrapText="1"/>
      <protection locked="0"/>
    </xf>
    <xf numFmtId="0" fontId="2" fillId="0" borderId="9" xfId="1" applyFont="1" applyBorder="1" applyAlignment="1" applyProtection="1">
      <alignment horizontal="center" vertical="center"/>
      <protection hidden="1"/>
    </xf>
    <xf numFmtId="0" fontId="2" fillId="0" borderId="10" xfId="1" applyFont="1" applyBorder="1" applyAlignment="1" applyProtection="1">
      <alignment horizontal="center" vertical="center"/>
      <protection hidden="1"/>
    </xf>
    <xf numFmtId="0" fontId="2" fillId="0" borderId="11" xfId="1" applyFont="1" applyBorder="1" applyAlignment="1" applyProtection="1">
      <alignment horizontal="center" vertical="center"/>
      <protection hidden="1"/>
    </xf>
    <xf numFmtId="49" fontId="2" fillId="2" borderId="12" xfId="1" applyNumberFormat="1" applyFont="1" applyFill="1" applyBorder="1" applyAlignment="1" applyProtection="1">
      <alignment horizontal="center" vertical="top"/>
      <protection locked="0"/>
    </xf>
    <xf numFmtId="49" fontId="2" fillId="2" borderId="13" xfId="1" applyNumberFormat="1" applyFont="1" applyFill="1" applyBorder="1" applyAlignment="1" applyProtection="1">
      <alignment horizontal="center" vertical="top"/>
      <protection locked="0"/>
    </xf>
    <xf numFmtId="49" fontId="2" fillId="2" borderId="14" xfId="1" applyNumberFormat="1" applyFont="1" applyFill="1" applyBorder="1" applyAlignment="1" applyProtection="1">
      <alignment horizontal="center" vertical="top"/>
      <protection locked="0"/>
    </xf>
    <xf numFmtId="49" fontId="2" fillId="2" borderId="15" xfId="1" applyNumberFormat="1" applyFont="1" applyFill="1" applyBorder="1" applyAlignment="1" applyProtection="1">
      <alignment horizontal="center" vertical="top"/>
      <protection locked="0"/>
    </xf>
    <xf numFmtId="49" fontId="2" fillId="2" borderId="16" xfId="1" applyNumberFormat="1" applyFont="1" applyFill="1" applyBorder="1" applyAlignment="1" applyProtection="1">
      <alignment horizontal="left" vertical="top" wrapText="1"/>
      <protection locked="0"/>
    </xf>
    <xf numFmtId="49" fontId="2" fillId="2" borderId="17" xfId="1" applyNumberFormat="1" applyFont="1" applyFill="1" applyBorder="1" applyAlignment="1" applyProtection="1">
      <alignment horizontal="left" vertical="top" wrapText="1"/>
      <protection locked="0"/>
    </xf>
    <xf numFmtId="49" fontId="2" fillId="2" borderId="18" xfId="1" applyNumberFormat="1" applyFont="1" applyFill="1" applyBorder="1" applyAlignment="1" applyProtection="1">
      <alignment horizontal="left" vertical="top" wrapText="1"/>
      <protection locked="0"/>
    </xf>
    <xf numFmtId="0" fontId="2" fillId="0" borderId="19" xfId="1" applyFont="1" applyBorder="1" applyAlignment="1" applyProtection="1">
      <alignment horizontal="center" vertical="center" wrapText="1"/>
      <protection hidden="1"/>
    </xf>
    <xf numFmtId="0" fontId="2" fillId="0" borderId="20" xfId="1" applyFont="1" applyBorder="1" applyAlignment="1" applyProtection="1">
      <alignment horizontal="center" vertical="center" wrapText="1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2" fillId="0" borderId="21" xfId="1" applyFont="1" applyBorder="1" applyAlignment="1" applyProtection="1">
      <alignment horizontal="center" vertical="center"/>
      <protection hidden="1"/>
    </xf>
    <xf numFmtId="49" fontId="2" fillId="0" borderId="12" xfId="1" applyNumberFormat="1" applyFont="1" applyBorder="1" applyAlignment="1" applyProtection="1">
      <alignment horizontal="center" vertical="center"/>
      <protection locked="0"/>
    </xf>
    <xf numFmtId="49" fontId="2" fillId="0" borderId="13" xfId="1" applyNumberFormat="1" applyFont="1" applyBorder="1" applyAlignment="1" applyProtection="1">
      <alignment horizontal="center" vertical="center"/>
      <protection locked="0"/>
    </xf>
    <xf numFmtId="49" fontId="2" fillId="0" borderId="14" xfId="1" applyNumberFormat="1" applyFont="1" applyBorder="1" applyAlignment="1" applyProtection="1">
      <alignment horizontal="center" vertical="center"/>
      <protection locked="0"/>
    </xf>
    <xf numFmtId="49" fontId="2" fillId="0" borderId="15" xfId="1" applyNumberFormat="1" applyFont="1" applyBorder="1" applyAlignment="1" applyProtection="1">
      <alignment horizontal="center" vertical="center"/>
      <protection locked="0"/>
    </xf>
    <xf numFmtId="49" fontId="2" fillId="0" borderId="22" xfId="1" applyNumberFormat="1" applyFont="1" applyBorder="1" applyAlignment="1" applyProtection="1">
      <alignment horizontal="left" vertical="top" wrapText="1"/>
      <protection locked="0"/>
    </xf>
    <xf numFmtId="49" fontId="2" fillId="0" borderId="23" xfId="1" applyNumberFormat="1" applyFont="1" applyBorder="1" applyAlignment="1" applyProtection="1">
      <alignment horizontal="left" vertical="top" wrapText="1"/>
      <protection locked="0"/>
    </xf>
    <xf numFmtId="49" fontId="2" fillId="0" borderId="24" xfId="1" applyNumberFormat="1" applyFont="1" applyBorder="1" applyAlignment="1" applyProtection="1">
      <alignment horizontal="left" vertical="top" wrapText="1"/>
      <protection locked="0"/>
    </xf>
    <xf numFmtId="49" fontId="2" fillId="0" borderId="16" xfId="1" applyNumberFormat="1" applyFont="1" applyBorder="1" applyAlignment="1" applyProtection="1">
      <alignment horizontal="left" vertical="top" wrapText="1"/>
      <protection locked="0"/>
    </xf>
    <xf numFmtId="49" fontId="2" fillId="0" borderId="17" xfId="1" applyNumberFormat="1" applyFont="1" applyBorder="1" applyAlignment="1" applyProtection="1">
      <alignment horizontal="left" vertical="top" wrapText="1"/>
      <protection locked="0"/>
    </xf>
    <xf numFmtId="49" fontId="2" fillId="0" borderId="18" xfId="1" applyNumberFormat="1" applyFont="1" applyBorder="1" applyAlignment="1" applyProtection="1">
      <alignment horizontal="left" vertical="top" wrapText="1"/>
      <protection locked="0"/>
    </xf>
    <xf numFmtId="0" fontId="2" fillId="0" borderId="19" xfId="1" applyFont="1" applyBorder="1" applyAlignment="1" applyProtection="1">
      <alignment horizontal="center" vertical="center"/>
      <protection hidden="1"/>
    </xf>
    <xf numFmtId="49" fontId="2" fillId="2" borderId="22" xfId="1" applyNumberFormat="1" applyFont="1" applyFill="1" applyBorder="1" applyAlignment="1" applyProtection="1">
      <alignment horizontal="left" vertical="top" wrapText="1"/>
      <protection locked="0"/>
    </xf>
    <xf numFmtId="49" fontId="2" fillId="2" borderId="23" xfId="1" applyNumberFormat="1" applyFont="1" applyFill="1" applyBorder="1" applyAlignment="1" applyProtection="1">
      <alignment horizontal="left" vertical="top" wrapText="1"/>
      <protection locked="0"/>
    </xf>
    <xf numFmtId="49" fontId="2" fillId="2" borderId="24" xfId="1" applyNumberFormat="1" applyFont="1" applyFill="1" applyBorder="1" applyAlignment="1" applyProtection="1">
      <alignment horizontal="left" vertical="top" wrapText="1"/>
      <protection locked="0"/>
    </xf>
    <xf numFmtId="0" fontId="2" fillId="0" borderId="21" xfId="1" applyFont="1" applyBorder="1" applyAlignment="1" applyProtection="1">
      <alignment horizontal="center" vertical="center" wrapText="1"/>
      <protection hidden="1"/>
    </xf>
    <xf numFmtId="0" fontId="2" fillId="0" borderId="20" xfId="1" quotePrefix="1" applyFont="1" applyBorder="1" applyAlignment="1" applyProtection="1">
      <alignment horizontal="center" vertical="center"/>
      <protection hidden="1"/>
    </xf>
    <xf numFmtId="0" fontId="5" fillId="3" borderId="25" xfId="1" applyFont="1" applyFill="1" applyBorder="1" applyAlignment="1" applyProtection="1">
      <alignment horizontal="center" vertical="center"/>
      <protection hidden="1"/>
    </xf>
    <xf numFmtId="0" fontId="5" fillId="3" borderId="26" xfId="1" applyFont="1" applyFill="1" applyBorder="1" applyAlignment="1" applyProtection="1">
      <alignment horizontal="center" vertical="center"/>
      <protection hidden="1"/>
    </xf>
    <xf numFmtId="0" fontId="5" fillId="3" borderId="27" xfId="1" applyFont="1" applyFill="1" applyBorder="1" applyAlignment="1" applyProtection="1">
      <alignment horizontal="center" vertical="center"/>
      <protection hidden="1"/>
    </xf>
    <xf numFmtId="49" fontId="2" fillId="0" borderId="28" xfId="1" applyNumberFormat="1" applyFont="1" applyBorder="1" applyAlignment="1" applyProtection="1">
      <alignment horizontal="center" vertical="center"/>
      <protection locked="0"/>
    </xf>
    <xf numFmtId="0" fontId="2" fillId="4" borderId="12" xfId="1" applyFont="1" applyFill="1" applyBorder="1" applyAlignment="1" applyProtection="1">
      <alignment horizontal="center" vertical="center"/>
      <protection hidden="1"/>
    </xf>
    <xf numFmtId="0" fontId="2" fillId="4" borderId="13" xfId="1" applyFont="1" applyFill="1" applyBorder="1" applyAlignment="1" applyProtection="1">
      <alignment horizontal="center" vertical="center"/>
      <protection hidden="1"/>
    </xf>
    <xf numFmtId="0" fontId="2" fillId="4" borderId="28" xfId="1" applyFont="1" applyFill="1" applyBorder="1" applyAlignment="1" applyProtection="1">
      <alignment horizontal="center" vertical="center"/>
      <protection hidden="1"/>
    </xf>
    <xf numFmtId="0" fontId="2" fillId="4" borderId="14" xfId="1" applyFont="1" applyFill="1" applyBorder="1" applyAlignment="1" applyProtection="1">
      <alignment horizontal="center" vertical="center"/>
      <protection hidden="1"/>
    </xf>
    <xf numFmtId="0" fontId="2" fillId="4" borderId="15" xfId="1" applyFont="1" applyFill="1" applyBorder="1" applyAlignment="1" applyProtection="1">
      <alignment horizontal="center" vertical="center"/>
      <protection hidden="1"/>
    </xf>
    <xf numFmtId="49" fontId="2" fillId="2" borderId="29" xfId="1" applyNumberFormat="1" applyFont="1" applyFill="1" applyBorder="1" applyAlignment="1" applyProtection="1">
      <alignment horizontal="left" vertical="top" wrapText="1"/>
      <protection locked="0"/>
    </xf>
    <xf numFmtId="49" fontId="2" fillId="2" borderId="0" xfId="1" applyNumberFormat="1" applyFont="1" applyFill="1" applyAlignment="1" applyProtection="1">
      <alignment horizontal="left" vertical="top" wrapText="1"/>
      <protection locked="0"/>
    </xf>
    <xf numFmtId="49" fontId="2" fillId="2" borderId="30" xfId="1" applyNumberFormat="1" applyFont="1" applyFill="1" applyBorder="1" applyAlignment="1" applyProtection="1">
      <alignment horizontal="left" vertical="top" wrapText="1"/>
      <protection locked="0"/>
    </xf>
    <xf numFmtId="0" fontId="2" fillId="0" borderId="6" xfId="1" applyFont="1" applyBorder="1" applyAlignment="1" applyProtection="1">
      <alignment horizontal="left" vertical="top" wrapText="1"/>
      <protection locked="0"/>
    </xf>
    <xf numFmtId="0" fontId="2" fillId="0" borderId="7" xfId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top" wrapText="1"/>
      <protection locked="0"/>
    </xf>
    <xf numFmtId="0" fontId="2" fillId="0" borderId="29" xfId="1" applyFont="1" applyBorder="1" applyAlignment="1" applyProtection="1">
      <alignment horizontal="left" vertical="top" wrapText="1"/>
      <protection locked="0"/>
    </xf>
    <xf numFmtId="0" fontId="2" fillId="0" borderId="0" xfId="1" applyFont="1" applyAlignment="1" applyProtection="1">
      <alignment horizontal="left" vertical="top" wrapText="1"/>
      <protection locked="0"/>
    </xf>
    <xf numFmtId="0" fontId="2" fillId="0" borderId="30" xfId="1" applyFont="1" applyBorder="1" applyAlignment="1" applyProtection="1">
      <alignment horizontal="left" vertical="top" wrapText="1"/>
      <protection locked="0"/>
    </xf>
    <xf numFmtId="0" fontId="5" fillId="3" borderId="31" xfId="1" applyFont="1" applyFill="1" applyBorder="1" applyAlignment="1" applyProtection="1">
      <alignment horizontal="center" vertical="center"/>
      <protection hidden="1"/>
    </xf>
    <xf numFmtId="0" fontId="5" fillId="3" borderId="32" xfId="1" applyFont="1" applyFill="1" applyBorder="1" applyAlignment="1" applyProtection="1">
      <alignment horizontal="center" vertical="center"/>
      <protection hidden="1"/>
    </xf>
    <xf numFmtId="0" fontId="5" fillId="3" borderId="33" xfId="1" applyFont="1" applyFill="1" applyBorder="1" applyAlignment="1" applyProtection="1">
      <alignment horizontal="center" vertical="center"/>
      <protection hidden="1"/>
    </xf>
    <xf numFmtId="0" fontId="2" fillId="0" borderId="0" xfId="1" applyFont="1" applyProtection="1">
      <alignment vertical="center"/>
      <protection hidden="1"/>
    </xf>
    <xf numFmtId="0" fontId="2" fillId="0" borderId="16" xfId="1" applyFont="1" applyBorder="1" applyAlignment="1" applyProtection="1">
      <alignment horizontal="left" vertical="top" wrapText="1"/>
      <protection locked="0"/>
    </xf>
    <xf numFmtId="0" fontId="2" fillId="0" borderId="17" xfId="1" applyFont="1" applyBorder="1" applyAlignment="1" applyProtection="1">
      <alignment horizontal="left" vertical="top" wrapText="1"/>
      <protection locked="0"/>
    </xf>
    <xf numFmtId="0" fontId="2" fillId="0" borderId="18" xfId="1" applyFont="1" applyBorder="1" applyAlignment="1" applyProtection="1">
      <alignment horizontal="left" vertical="top" wrapText="1"/>
      <protection locked="0"/>
    </xf>
    <xf numFmtId="0" fontId="2" fillId="2" borderId="6" xfId="1" applyFont="1" applyFill="1" applyBorder="1" applyAlignment="1" applyProtection="1">
      <alignment horizontal="left" vertical="top" wrapText="1"/>
      <protection locked="0"/>
    </xf>
    <xf numFmtId="0" fontId="2" fillId="2" borderId="7" xfId="1" applyFont="1" applyFill="1" applyBorder="1" applyAlignment="1" applyProtection="1">
      <alignment horizontal="left" vertical="top" wrapText="1"/>
      <protection locked="0"/>
    </xf>
    <xf numFmtId="0" fontId="2" fillId="2" borderId="8" xfId="1" applyFont="1" applyFill="1" applyBorder="1" applyAlignment="1" applyProtection="1">
      <alignment horizontal="left" vertical="top" wrapText="1"/>
      <protection locked="0"/>
    </xf>
    <xf numFmtId="0" fontId="2" fillId="2" borderId="22" xfId="1" applyFont="1" applyFill="1" applyBorder="1" applyAlignment="1" applyProtection="1">
      <alignment horizontal="left" vertical="top" wrapText="1"/>
      <protection locked="0"/>
    </xf>
    <xf numFmtId="0" fontId="2" fillId="2" borderId="23" xfId="1" applyFont="1" applyFill="1" applyBorder="1" applyAlignment="1" applyProtection="1">
      <alignment horizontal="left" vertical="top" wrapText="1"/>
      <protection locked="0"/>
    </xf>
    <xf numFmtId="0" fontId="2" fillId="2" borderId="34" xfId="1" applyFont="1" applyFill="1" applyBorder="1" applyAlignment="1" applyProtection="1">
      <alignment horizontal="left" vertical="top" wrapText="1"/>
      <protection locked="0"/>
    </xf>
    <xf numFmtId="0" fontId="2" fillId="2" borderId="20" xfId="1" applyFont="1" applyFill="1" applyBorder="1" applyAlignment="1" applyProtection="1">
      <alignment horizontal="center" vertical="center"/>
      <protection hidden="1"/>
    </xf>
    <xf numFmtId="0" fontId="2" fillId="2" borderId="21" xfId="1" applyFont="1" applyFill="1" applyBorder="1" applyAlignment="1" applyProtection="1">
      <alignment horizontal="center" vertical="center"/>
      <protection hidden="1"/>
    </xf>
    <xf numFmtId="0" fontId="2" fillId="5" borderId="29" xfId="1" applyFont="1" applyFill="1" applyBorder="1" applyAlignment="1" applyProtection="1">
      <alignment horizontal="left" vertical="top" wrapText="1"/>
      <protection locked="0"/>
    </xf>
    <xf numFmtId="0" fontId="2" fillId="5" borderId="0" xfId="1" applyFont="1" applyFill="1" applyAlignment="1" applyProtection="1">
      <alignment horizontal="left" vertical="top" wrapText="1"/>
      <protection locked="0"/>
    </xf>
    <xf numFmtId="0" fontId="2" fillId="5" borderId="30" xfId="1" applyFont="1" applyFill="1" applyBorder="1" applyAlignment="1" applyProtection="1">
      <alignment horizontal="left" vertical="top" wrapText="1"/>
      <protection locked="0"/>
    </xf>
    <xf numFmtId="0" fontId="2" fillId="2" borderId="16" xfId="1" applyFont="1" applyFill="1" applyBorder="1" applyAlignment="1" applyProtection="1">
      <alignment horizontal="left" vertical="top" wrapText="1"/>
      <protection locked="0"/>
    </xf>
    <xf numFmtId="0" fontId="2" fillId="2" borderId="17" xfId="1" applyFont="1" applyFill="1" applyBorder="1" applyAlignment="1" applyProtection="1">
      <alignment horizontal="left" vertical="top" wrapText="1"/>
      <protection locked="0"/>
    </xf>
    <xf numFmtId="0" fontId="2" fillId="2" borderId="35" xfId="1" applyFont="1" applyFill="1" applyBorder="1" applyAlignment="1" applyProtection="1">
      <alignment horizontal="left" vertical="top" wrapText="1"/>
      <protection locked="0"/>
    </xf>
    <xf numFmtId="0" fontId="2" fillId="2" borderId="29" xfId="1" applyFont="1" applyFill="1" applyBorder="1" applyAlignment="1" applyProtection="1">
      <alignment horizontal="left" vertical="top" wrapText="1"/>
      <protection locked="0"/>
    </xf>
    <xf numFmtId="0" fontId="2" fillId="2" borderId="0" xfId="1" applyFont="1" applyFill="1" applyAlignment="1" applyProtection="1">
      <alignment horizontal="left" vertical="top" wrapText="1"/>
      <protection locked="0"/>
    </xf>
    <xf numFmtId="0" fontId="2" fillId="2" borderId="30" xfId="1" applyFont="1" applyFill="1" applyBorder="1" applyAlignment="1" applyProtection="1">
      <alignment horizontal="left" vertical="top" wrapText="1"/>
      <protection locked="0"/>
    </xf>
    <xf numFmtId="0" fontId="2" fillId="0" borderId="22" xfId="1" applyFont="1" applyBorder="1" applyAlignment="1" applyProtection="1">
      <alignment horizontal="left" vertical="top" wrapText="1"/>
      <protection locked="0"/>
    </xf>
    <xf numFmtId="0" fontId="2" fillId="0" borderId="23" xfId="1" applyFont="1" applyBorder="1" applyAlignment="1" applyProtection="1">
      <alignment horizontal="left" vertical="top" wrapText="1"/>
      <protection locked="0"/>
    </xf>
    <xf numFmtId="0" fontId="2" fillId="0" borderId="34" xfId="1" applyFont="1" applyBorder="1" applyAlignment="1" applyProtection="1">
      <alignment horizontal="left" vertical="top" wrapText="1"/>
      <protection locked="0"/>
    </xf>
    <xf numFmtId="0" fontId="2" fillId="0" borderId="35" xfId="1" applyFont="1" applyBorder="1" applyAlignment="1" applyProtection="1">
      <alignment horizontal="left" vertical="top" wrapText="1"/>
      <protection locked="0"/>
    </xf>
    <xf numFmtId="0" fontId="2" fillId="5" borderId="6" xfId="1" applyFont="1" applyFill="1" applyBorder="1" applyAlignment="1" applyProtection="1">
      <alignment horizontal="left" vertical="top"/>
      <protection locked="0"/>
    </xf>
    <xf numFmtId="0" fontId="2" fillId="5" borderId="7" xfId="1" applyFont="1" applyFill="1" applyBorder="1" applyAlignment="1" applyProtection="1">
      <alignment horizontal="left" vertical="top"/>
      <protection locked="0"/>
    </xf>
    <xf numFmtId="0" fontId="2" fillId="5" borderId="8" xfId="1" applyFont="1" applyFill="1" applyBorder="1" applyAlignment="1" applyProtection="1">
      <alignment horizontal="left" vertical="top"/>
      <protection locked="0"/>
    </xf>
    <xf numFmtId="0" fontId="2" fillId="5" borderId="29" xfId="1" applyFont="1" applyFill="1" applyBorder="1" applyAlignment="1" applyProtection="1">
      <alignment horizontal="left" vertical="top"/>
      <protection locked="0"/>
    </xf>
    <xf numFmtId="0" fontId="2" fillId="5" borderId="0" xfId="1" applyFont="1" applyFill="1" applyAlignment="1" applyProtection="1">
      <alignment horizontal="left" vertical="top"/>
      <protection locked="0"/>
    </xf>
    <xf numFmtId="0" fontId="2" fillId="5" borderId="30" xfId="1" applyFont="1" applyFill="1" applyBorder="1" applyAlignment="1" applyProtection="1">
      <alignment horizontal="left" vertical="top"/>
      <protection locked="0"/>
    </xf>
    <xf numFmtId="0" fontId="2" fillId="5" borderId="16" xfId="1" applyFont="1" applyFill="1" applyBorder="1" applyAlignment="1" applyProtection="1">
      <alignment horizontal="left" vertical="top"/>
      <protection locked="0"/>
    </xf>
    <xf numFmtId="0" fontId="2" fillId="5" borderId="17" xfId="1" applyFont="1" applyFill="1" applyBorder="1" applyAlignment="1" applyProtection="1">
      <alignment horizontal="left" vertical="top"/>
      <protection locked="0"/>
    </xf>
    <xf numFmtId="0" fontId="2" fillId="5" borderId="18" xfId="1" applyFont="1" applyFill="1" applyBorder="1" applyAlignment="1" applyProtection="1">
      <alignment horizontal="left" vertical="top"/>
      <protection locked="0"/>
    </xf>
    <xf numFmtId="0" fontId="2" fillId="2" borderId="12" xfId="1" applyFont="1" applyFill="1" applyBorder="1" applyAlignment="1" applyProtection="1">
      <alignment horizontal="left" vertical="center"/>
      <protection locked="0"/>
    </xf>
    <xf numFmtId="0" fontId="2" fillId="2" borderId="13" xfId="1" applyFont="1" applyFill="1" applyBorder="1" applyAlignment="1" applyProtection="1">
      <alignment horizontal="left" vertical="center"/>
      <protection locked="0"/>
    </xf>
    <xf numFmtId="24" fontId="2" fillId="2" borderId="13" xfId="1" applyNumberFormat="1" applyFont="1" applyFill="1" applyBorder="1" applyAlignment="1" applyProtection="1">
      <alignment horizontal="left" vertical="center"/>
      <protection locked="0"/>
    </xf>
    <xf numFmtId="0" fontId="2" fillId="2" borderId="13" xfId="1" applyFont="1" applyFill="1" applyBorder="1" applyAlignment="1" applyProtection="1">
      <alignment horizontal="left" vertical="center"/>
      <protection hidden="1"/>
    </xf>
    <xf numFmtId="0" fontId="2" fillId="2" borderId="28" xfId="1" applyFont="1" applyFill="1" applyBorder="1" applyAlignment="1" applyProtection="1">
      <alignment horizontal="left" vertical="center"/>
      <protection hidden="1"/>
    </xf>
    <xf numFmtId="0" fontId="2" fillId="2" borderId="14" xfId="1" applyFont="1" applyFill="1" applyBorder="1" applyAlignment="1" applyProtection="1">
      <alignment horizontal="left" vertical="center"/>
      <protection locked="0"/>
    </xf>
    <xf numFmtId="0" fontId="2" fillId="2" borderId="21" xfId="1" applyFont="1" applyFill="1" applyBorder="1" applyAlignment="1" applyProtection="1">
      <alignment horizontal="left" vertical="center"/>
      <protection hidden="1"/>
    </xf>
    <xf numFmtId="0" fontId="2" fillId="5" borderId="12" xfId="1" applyFont="1" applyFill="1" applyBorder="1" applyAlignment="1" applyProtection="1">
      <alignment horizontal="left" vertical="center"/>
      <protection hidden="1"/>
    </xf>
    <xf numFmtId="0" fontId="2" fillId="5" borderId="13" xfId="1" applyFont="1" applyFill="1" applyBorder="1" applyAlignment="1" applyProtection="1">
      <alignment horizontal="left" vertical="center"/>
      <protection hidden="1"/>
    </xf>
    <xf numFmtId="0" fontId="2" fillId="5" borderId="14" xfId="1" applyFont="1" applyFill="1" applyBorder="1" applyAlignment="1" applyProtection="1">
      <alignment horizontal="left" vertical="center"/>
      <protection hidden="1"/>
    </xf>
    <xf numFmtId="0" fontId="2" fillId="5" borderId="15" xfId="1" applyFont="1" applyFill="1" applyBorder="1" applyAlignment="1" applyProtection="1">
      <alignment horizontal="left" vertical="center"/>
      <protection hidden="1"/>
    </xf>
    <xf numFmtId="0" fontId="5" fillId="3" borderId="36" xfId="1" applyFont="1" applyFill="1" applyBorder="1" applyAlignment="1" applyProtection="1">
      <alignment horizontal="center" vertical="center"/>
      <protection hidden="1"/>
    </xf>
    <xf numFmtId="0" fontId="5" fillId="3" borderId="37" xfId="1" applyFont="1" applyFill="1" applyBorder="1" applyAlignment="1" applyProtection="1">
      <alignment horizontal="center" vertical="center"/>
      <protection hidden="1"/>
    </xf>
    <xf numFmtId="0" fontId="5" fillId="3" borderId="38" xfId="1" applyFont="1" applyFill="1" applyBorder="1" applyAlignment="1" applyProtection="1">
      <alignment horizontal="center" vertical="center"/>
      <protection hidden="1"/>
    </xf>
    <xf numFmtId="0" fontId="5" fillId="0" borderId="0" xfId="1" applyFont="1" applyProtection="1">
      <alignment vertical="center"/>
      <protection hidden="1"/>
    </xf>
    <xf numFmtId="176" fontId="2" fillId="0" borderId="10" xfId="1" applyNumberFormat="1" applyFont="1" applyBorder="1" applyAlignment="1" applyProtection="1">
      <alignment horizontal="center" vertical="center"/>
      <protection hidden="1"/>
    </xf>
    <xf numFmtId="0" fontId="2" fillId="0" borderId="10" xfId="1" applyFont="1" applyBorder="1" applyAlignment="1" applyProtection="1">
      <alignment horizontal="center" vertical="center" wrapText="1"/>
      <protection hidden="1"/>
    </xf>
    <xf numFmtId="0" fontId="2" fillId="0" borderId="11" xfId="1" applyFont="1" applyBorder="1" applyAlignment="1" applyProtection="1">
      <alignment horizontal="center" vertical="center" wrapText="1"/>
      <protection hidden="1"/>
    </xf>
    <xf numFmtId="49" fontId="2" fillId="0" borderId="39" xfId="1" applyNumberFormat="1" applyFont="1" applyBorder="1" applyAlignment="1" applyProtection="1">
      <alignment horizontal="center" vertical="center"/>
      <protection locked="0"/>
    </xf>
    <xf numFmtId="49" fontId="2" fillId="0" borderId="7" xfId="1" applyNumberFormat="1" applyFont="1" applyBorder="1" applyAlignment="1" applyProtection="1">
      <alignment horizontal="center" vertical="center"/>
      <protection locked="0"/>
    </xf>
    <xf numFmtId="49" fontId="2" fillId="0" borderId="40" xfId="1" applyNumberFormat="1" applyFont="1" applyBorder="1" applyAlignment="1" applyProtection="1">
      <alignment horizontal="center" vertical="center"/>
      <protection locked="0"/>
    </xf>
    <xf numFmtId="49" fontId="2" fillId="0" borderId="10" xfId="1" applyNumberFormat="1" applyFont="1" applyBorder="1" applyAlignment="1" applyProtection="1">
      <alignment horizontal="center" vertical="center"/>
      <protection locked="0" hidden="1"/>
    </xf>
    <xf numFmtId="177" fontId="2" fillId="0" borderId="4" xfId="1" applyNumberFormat="1" applyFont="1" applyBorder="1" applyAlignment="1" applyProtection="1">
      <alignment horizontal="center" vertical="center"/>
      <protection hidden="1"/>
    </xf>
    <xf numFmtId="177" fontId="2" fillId="0" borderId="3" xfId="1" applyNumberFormat="1" applyFont="1" applyBorder="1" applyAlignment="1" applyProtection="1">
      <alignment horizontal="center" vertical="center"/>
      <protection hidden="1"/>
    </xf>
    <xf numFmtId="177" fontId="2" fillId="0" borderId="4" xfId="1" applyNumberFormat="1" applyFont="1" applyBorder="1" applyAlignment="1" applyProtection="1">
      <alignment horizontal="center" vertical="center"/>
      <protection locked="0"/>
    </xf>
    <xf numFmtId="177" fontId="2" fillId="0" borderId="3" xfId="1" applyNumberFormat="1" applyFont="1" applyBorder="1" applyAlignment="1" applyProtection="1">
      <alignment horizontal="center" vertical="center"/>
      <protection locked="0"/>
    </xf>
    <xf numFmtId="176" fontId="2" fillId="0" borderId="20" xfId="1" applyNumberFormat="1" applyFont="1" applyBorder="1" applyAlignment="1" applyProtection="1">
      <alignment horizontal="center" vertical="center"/>
      <protection hidden="1"/>
    </xf>
    <xf numFmtId="49" fontId="2" fillId="2" borderId="12" xfId="1" applyNumberFormat="1" applyFont="1" applyFill="1" applyBorder="1" applyAlignment="1" applyProtection="1">
      <alignment horizontal="center" vertical="center"/>
      <protection locked="0"/>
    </xf>
    <xf numFmtId="49" fontId="2" fillId="2" borderId="28" xfId="1" applyNumberFormat="1" applyFont="1" applyFill="1" applyBorder="1" applyAlignment="1" applyProtection="1">
      <alignment horizontal="center" vertical="center"/>
      <protection locked="0"/>
    </xf>
    <xf numFmtId="49" fontId="2" fillId="2" borderId="14" xfId="1" applyNumberFormat="1" applyFont="1" applyFill="1" applyBorder="1" applyAlignment="1" applyProtection="1">
      <alignment horizontal="center" vertical="center"/>
      <protection locked="0"/>
    </xf>
    <xf numFmtId="49" fontId="2" fillId="2" borderId="13" xfId="1" applyNumberFormat="1" applyFont="1" applyFill="1" applyBorder="1" applyAlignment="1" applyProtection="1">
      <alignment horizontal="center" vertical="center"/>
      <protection locked="0"/>
    </xf>
    <xf numFmtId="49" fontId="2" fillId="2" borderId="20" xfId="1" applyNumberFormat="1" applyFont="1" applyFill="1" applyBorder="1" applyAlignment="1" applyProtection="1">
      <alignment horizontal="center" vertical="center"/>
      <protection locked="0" hidden="1"/>
    </xf>
    <xf numFmtId="177" fontId="2" fillId="2" borderId="14" xfId="1" applyNumberFormat="1" applyFont="1" applyFill="1" applyBorder="1" applyAlignment="1" applyProtection="1">
      <alignment horizontal="center" vertical="center"/>
      <protection hidden="1"/>
    </xf>
    <xf numFmtId="177" fontId="2" fillId="2" borderId="28" xfId="1" applyNumberFormat="1" applyFont="1" applyFill="1" applyBorder="1" applyAlignment="1" applyProtection="1">
      <alignment horizontal="center" vertical="center"/>
      <protection hidden="1"/>
    </xf>
    <xf numFmtId="177" fontId="2" fillId="2" borderId="14" xfId="1" applyNumberFormat="1" applyFont="1" applyFill="1" applyBorder="1" applyAlignment="1" applyProtection="1">
      <alignment horizontal="center" vertical="center"/>
      <protection locked="0"/>
    </xf>
    <xf numFmtId="177" fontId="2" fillId="2" borderId="28" xfId="1" applyNumberFormat="1" applyFont="1" applyFill="1" applyBorder="1" applyAlignment="1" applyProtection="1">
      <alignment horizontal="center" vertical="center"/>
      <protection locked="0"/>
    </xf>
    <xf numFmtId="49" fontId="2" fillId="2" borderId="15" xfId="1" applyNumberFormat="1" applyFont="1" applyFill="1" applyBorder="1" applyAlignment="1" applyProtection="1">
      <alignment horizontal="center" vertical="center"/>
      <protection locked="0"/>
    </xf>
    <xf numFmtId="0" fontId="2" fillId="2" borderId="19" xfId="1" applyFont="1" applyFill="1" applyBorder="1" applyAlignment="1" applyProtection="1">
      <alignment horizontal="center" vertical="center"/>
      <protection hidden="1"/>
    </xf>
    <xf numFmtId="0" fontId="2" fillId="2" borderId="20" xfId="1" applyFont="1" applyFill="1" applyBorder="1" applyAlignment="1" applyProtection="1">
      <alignment horizontal="center" vertical="center" wrapText="1"/>
      <protection hidden="1"/>
    </xf>
    <xf numFmtId="0" fontId="2" fillId="2" borderId="21" xfId="1" applyFont="1" applyFill="1" applyBorder="1" applyAlignment="1" applyProtection="1">
      <alignment horizontal="center" vertical="center" wrapText="1"/>
      <protection hidden="1"/>
    </xf>
    <xf numFmtId="49" fontId="2" fillId="0" borderId="41" xfId="1" applyNumberFormat="1" applyFont="1" applyBorder="1" applyAlignment="1" applyProtection="1">
      <alignment horizontal="center" vertical="center"/>
      <protection locked="0"/>
    </xf>
    <xf numFmtId="49" fontId="2" fillId="0" borderId="23" xfId="1" applyNumberFormat="1" applyFont="1" applyBorder="1" applyAlignment="1" applyProtection="1">
      <alignment horizontal="center" vertical="center"/>
      <protection locked="0"/>
    </xf>
    <xf numFmtId="49" fontId="2" fillId="0" borderId="34" xfId="1" applyNumberFormat="1" applyFont="1" applyBorder="1" applyAlignment="1" applyProtection="1">
      <alignment horizontal="center" vertical="center"/>
      <protection locked="0"/>
    </xf>
    <xf numFmtId="49" fontId="2" fillId="0" borderId="20" xfId="1" applyNumberFormat="1" applyFont="1" applyBorder="1" applyAlignment="1" applyProtection="1">
      <alignment horizontal="center" vertical="center"/>
      <protection locked="0" hidden="1"/>
    </xf>
    <xf numFmtId="177" fontId="2" fillId="0" borderId="14" xfId="1" applyNumberFormat="1" applyFont="1" applyBorder="1" applyAlignment="1" applyProtection="1">
      <alignment horizontal="center" vertical="center"/>
      <protection hidden="1"/>
    </xf>
    <xf numFmtId="177" fontId="2" fillId="0" borderId="28" xfId="1" applyNumberFormat="1" applyFont="1" applyBorder="1" applyAlignment="1" applyProtection="1">
      <alignment horizontal="center" vertical="center"/>
      <protection hidden="1"/>
    </xf>
    <xf numFmtId="177" fontId="2" fillId="0" borderId="14" xfId="1" applyNumberFormat="1" applyFont="1" applyBorder="1" applyAlignment="1" applyProtection="1">
      <alignment horizontal="center" vertical="center"/>
      <protection locked="0"/>
    </xf>
    <xf numFmtId="177" fontId="2" fillId="0" borderId="28" xfId="1" applyNumberFormat="1" applyFont="1" applyBorder="1" applyAlignment="1" applyProtection="1">
      <alignment horizontal="center" vertical="center"/>
      <protection locked="0"/>
    </xf>
    <xf numFmtId="49" fontId="2" fillId="2" borderId="20" xfId="1" applyNumberFormat="1" applyFont="1" applyFill="1" applyBorder="1" applyAlignment="1" applyProtection="1">
      <alignment horizontal="center" vertical="center"/>
      <protection locked="0"/>
    </xf>
    <xf numFmtId="49" fontId="2" fillId="0" borderId="12" xfId="1" applyNumberFormat="1" applyFont="1" applyBorder="1" applyAlignment="1" applyProtection="1">
      <alignment horizontal="center" vertical="center"/>
      <protection hidden="1"/>
    </xf>
    <xf numFmtId="49" fontId="2" fillId="0" borderId="28" xfId="1" applyNumberFormat="1" applyFont="1" applyBorder="1" applyAlignment="1" applyProtection="1">
      <alignment horizontal="center" vertical="center"/>
      <protection hidden="1"/>
    </xf>
    <xf numFmtId="49" fontId="2" fillId="0" borderId="14" xfId="1" applyNumberFormat="1" applyFont="1" applyBorder="1" applyAlignment="1" applyProtection="1">
      <alignment horizontal="center" vertical="center"/>
      <protection hidden="1"/>
    </xf>
    <xf numFmtId="49" fontId="2" fillId="0" borderId="13" xfId="1" applyNumberFormat="1" applyFont="1" applyBorder="1" applyAlignment="1" applyProtection="1">
      <alignment horizontal="center" vertical="center"/>
      <protection hidden="1"/>
    </xf>
    <xf numFmtId="49" fontId="2" fillId="0" borderId="41" xfId="1" applyNumberFormat="1" applyFont="1" applyBorder="1" applyAlignment="1" applyProtection="1">
      <alignment horizontal="center" vertical="center"/>
      <protection hidden="1"/>
    </xf>
    <xf numFmtId="49" fontId="2" fillId="0" borderId="23" xfId="1" applyNumberFormat="1" applyFont="1" applyBorder="1" applyAlignment="1" applyProtection="1">
      <alignment horizontal="center" vertical="center"/>
      <protection hidden="1"/>
    </xf>
    <xf numFmtId="49" fontId="2" fillId="0" borderId="34" xfId="1" applyNumberFormat="1" applyFont="1" applyBorder="1" applyAlignment="1" applyProtection="1">
      <alignment horizontal="center" vertical="center"/>
      <protection hidden="1"/>
    </xf>
    <xf numFmtId="49" fontId="2" fillId="0" borderId="20" xfId="1" applyNumberFormat="1" applyFont="1" applyBorder="1" applyAlignment="1" applyProtection="1">
      <alignment horizontal="center" vertical="center"/>
      <protection hidden="1"/>
    </xf>
    <xf numFmtId="0" fontId="2" fillId="4" borderId="42" xfId="1" applyFont="1" applyFill="1" applyBorder="1" applyAlignment="1" applyProtection="1">
      <alignment horizontal="center" vertical="center"/>
      <protection hidden="1"/>
    </xf>
    <xf numFmtId="0" fontId="2" fillId="4" borderId="17" xfId="1" applyFont="1" applyFill="1" applyBorder="1" applyAlignment="1" applyProtection="1">
      <alignment horizontal="center" vertical="center"/>
      <protection hidden="1"/>
    </xf>
    <xf numFmtId="0" fontId="2" fillId="4" borderId="35" xfId="1" applyFont="1" applyFill="1" applyBorder="1" applyAlignment="1" applyProtection="1">
      <alignment horizontal="center" vertical="center"/>
      <protection hidden="1"/>
    </xf>
    <xf numFmtId="0" fontId="2" fillId="4" borderId="28" xfId="1" applyFont="1" applyFill="1" applyBorder="1" applyAlignment="1" applyProtection="1">
      <alignment horizontal="center" vertical="center"/>
      <protection hidden="1"/>
    </xf>
    <xf numFmtId="0" fontId="7" fillId="0" borderId="0" xfId="1" applyFont="1" applyAlignment="1" applyProtection="1">
      <alignment horizontal="center" vertical="center"/>
      <protection hidden="1"/>
    </xf>
    <xf numFmtId="0" fontId="7" fillId="0" borderId="0" xfId="1" applyFont="1" applyProtection="1">
      <alignment vertical="center"/>
      <protection hidden="1"/>
    </xf>
    <xf numFmtId="0" fontId="8" fillId="0" borderId="0" xfId="1" applyFont="1" applyAlignment="1" applyProtection="1">
      <alignment vertical="top"/>
      <protection hidden="1"/>
    </xf>
    <xf numFmtId="0" fontId="8" fillId="0" borderId="7" xfId="1" applyFont="1" applyBorder="1" applyAlignment="1" applyProtection="1">
      <alignment vertical="top"/>
      <protection hidden="1"/>
    </xf>
    <xf numFmtId="178" fontId="2" fillId="0" borderId="10" xfId="1" applyNumberFormat="1" applyFont="1" applyBorder="1" applyAlignment="1" applyProtection="1">
      <alignment horizontal="center" vertical="center"/>
      <protection locked="0"/>
    </xf>
    <xf numFmtId="0" fontId="2" fillId="0" borderId="10" xfId="1" applyFont="1" applyBorder="1" applyAlignment="1" applyProtection="1">
      <alignment horizontal="center" vertical="center"/>
      <protection locked="0"/>
    </xf>
    <xf numFmtId="0" fontId="2" fillId="0" borderId="4" xfId="1" applyFont="1" applyBorder="1" applyAlignment="1" applyProtection="1">
      <alignment horizontal="center" vertical="center"/>
      <protection locked="0"/>
    </xf>
    <xf numFmtId="0" fontId="2" fillId="0" borderId="43" xfId="1" applyFont="1" applyBorder="1" applyAlignment="1" applyProtection="1">
      <alignment horizontal="center" vertical="center"/>
      <protection hidden="1"/>
    </xf>
    <xf numFmtId="0" fontId="2" fillId="0" borderId="11" xfId="1" applyFont="1" applyBorder="1" applyAlignment="1" applyProtection="1">
      <alignment horizontal="center" vertical="center"/>
      <protection locked="0"/>
    </xf>
    <xf numFmtId="178" fontId="2" fillId="2" borderId="20" xfId="1" applyNumberFormat="1" applyFont="1" applyFill="1" applyBorder="1" applyAlignment="1" applyProtection="1">
      <alignment horizontal="center" vertical="center"/>
      <protection locked="0"/>
    </xf>
    <xf numFmtId="0" fontId="2" fillId="2" borderId="20" xfId="1" applyFont="1" applyFill="1" applyBorder="1" applyAlignment="1" applyProtection="1">
      <alignment horizontal="center" vertical="center"/>
      <protection locked="0"/>
    </xf>
    <xf numFmtId="0" fontId="2" fillId="2" borderId="14" xfId="1" applyFont="1" applyFill="1" applyBorder="1" applyAlignment="1" applyProtection="1">
      <alignment horizontal="center" vertical="center"/>
      <protection locked="0"/>
    </xf>
    <xf numFmtId="0" fontId="2" fillId="2" borderId="44" xfId="1" applyFont="1" applyFill="1" applyBorder="1" applyAlignment="1" applyProtection="1">
      <alignment horizontal="center" vertical="center"/>
      <protection hidden="1"/>
    </xf>
    <xf numFmtId="0" fontId="2" fillId="2" borderId="21" xfId="1" applyFont="1" applyFill="1" applyBorder="1" applyAlignment="1" applyProtection="1">
      <alignment horizontal="center" vertical="center"/>
      <protection locked="0"/>
    </xf>
    <xf numFmtId="178" fontId="2" fillId="0" borderId="20" xfId="1" applyNumberFormat="1" applyFont="1" applyBorder="1" applyAlignment="1" applyProtection="1">
      <alignment horizontal="center" vertical="center"/>
      <protection locked="0"/>
    </xf>
    <xf numFmtId="0" fontId="2" fillId="0" borderId="20" xfId="1" applyFont="1" applyBorder="1" applyAlignment="1" applyProtection="1">
      <alignment horizontal="center" vertical="center"/>
      <protection locked="0"/>
    </xf>
    <xf numFmtId="0" fontId="2" fillId="0" borderId="14" xfId="1" applyFont="1" applyBorder="1" applyAlignment="1" applyProtection="1">
      <alignment horizontal="center" vertical="center"/>
      <protection locked="0"/>
    </xf>
    <xf numFmtId="0" fontId="2" fillId="0" borderId="44" xfId="1" applyFont="1" applyBorder="1" applyAlignment="1" applyProtection="1">
      <alignment horizontal="center" vertical="center"/>
      <protection hidden="1"/>
    </xf>
    <xf numFmtId="0" fontId="2" fillId="0" borderId="21" xfId="1" applyFont="1" applyBorder="1" applyAlignment="1" applyProtection="1">
      <alignment horizontal="center" vertical="center"/>
      <protection locked="0"/>
    </xf>
    <xf numFmtId="0" fontId="2" fillId="2" borderId="21" xfId="1" applyFont="1" applyFill="1" applyBorder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0" fontId="2" fillId="6" borderId="19" xfId="1" applyFont="1" applyFill="1" applyBorder="1" applyAlignment="1" applyProtection="1">
      <alignment horizontal="center" vertical="center"/>
      <protection hidden="1"/>
    </xf>
    <xf numFmtId="0" fontId="2" fillId="6" borderId="20" xfId="1" applyFont="1" applyFill="1" applyBorder="1" applyAlignment="1" applyProtection="1">
      <alignment horizontal="center" vertical="center"/>
      <protection hidden="1"/>
    </xf>
    <xf numFmtId="0" fontId="2" fillId="6" borderId="14" xfId="1" applyFont="1" applyFill="1" applyBorder="1" applyAlignment="1" applyProtection="1">
      <alignment horizontal="center" vertical="center"/>
      <protection hidden="1"/>
    </xf>
    <xf numFmtId="0" fontId="2" fillId="6" borderId="44" xfId="1" applyFont="1" applyFill="1" applyBorder="1" applyAlignment="1" applyProtection="1">
      <alignment horizontal="center" vertical="center"/>
      <protection hidden="1"/>
    </xf>
    <xf numFmtId="0" fontId="2" fillId="6" borderId="21" xfId="1" applyFont="1" applyFill="1" applyBorder="1" applyAlignment="1" applyProtection="1">
      <alignment horizontal="center" vertical="center"/>
      <protection hidden="1"/>
    </xf>
    <xf numFmtId="0" fontId="8" fillId="0" borderId="0" xfId="1" applyFont="1" applyAlignment="1" applyProtection="1">
      <alignment vertical="center" wrapText="1"/>
      <protection hidden="1"/>
    </xf>
    <xf numFmtId="0" fontId="8" fillId="0" borderId="0" xfId="1" applyFont="1" applyProtection="1">
      <alignment vertical="center"/>
      <protection hidden="1"/>
    </xf>
    <xf numFmtId="0" fontId="8" fillId="0" borderId="0" xfId="1" applyFont="1" applyAlignment="1" applyProtection="1">
      <alignment horizontal="left"/>
      <protection hidden="1"/>
    </xf>
    <xf numFmtId="0" fontId="8" fillId="0" borderId="0" xfId="1" applyFont="1" applyAlignment="1" applyProtection="1">
      <protection hidden="1"/>
    </xf>
    <xf numFmtId="0" fontId="9" fillId="2" borderId="6" xfId="1" applyFont="1" applyFill="1" applyBorder="1" applyAlignment="1" applyProtection="1">
      <alignment horizontal="center" vertical="center"/>
      <protection locked="0" hidden="1"/>
    </xf>
    <xf numFmtId="0" fontId="9" fillId="2" borderId="7" xfId="1" applyFont="1" applyFill="1" applyBorder="1" applyAlignment="1" applyProtection="1">
      <alignment horizontal="center" vertical="center"/>
      <protection locked="0" hidden="1"/>
    </xf>
    <xf numFmtId="0" fontId="9" fillId="2" borderId="8" xfId="1" applyFont="1" applyFill="1" applyBorder="1" applyAlignment="1" applyProtection="1">
      <alignment horizontal="center" vertical="center"/>
      <protection locked="0" hidden="1"/>
    </xf>
    <xf numFmtId="179" fontId="10" fillId="0" borderId="6" xfId="1" applyNumberFormat="1" applyFont="1" applyBorder="1" applyAlignment="1" applyProtection="1">
      <alignment horizontal="left" vertical="center"/>
      <protection hidden="1"/>
    </xf>
    <xf numFmtId="179" fontId="10" fillId="0" borderId="7" xfId="1" applyNumberFormat="1" applyFont="1" applyBorder="1" applyAlignment="1" applyProtection="1">
      <alignment horizontal="left" vertical="center"/>
      <protection hidden="1"/>
    </xf>
    <xf numFmtId="0" fontId="10" fillId="0" borderId="7" xfId="1" applyFont="1" applyBorder="1" applyAlignment="1" applyProtection="1">
      <alignment horizontal="right" vertical="center"/>
      <protection locked="0"/>
    </xf>
    <xf numFmtId="0" fontId="2" fillId="0" borderId="39" xfId="1" applyFont="1" applyBorder="1" applyAlignment="1" applyProtection="1">
      <alignment horizontal="center" vertical="center"/>
      <protection hidden="1"/>
    </xf>
    <xf numFmtId="0" fontId="2" fillId="0" borderId="7" xfId="1" applyFont="1" applyBorder="1" applyAlignment="1" applyProtection="1">
      <alignment horizontal="center" vertical="center"/>
      <protection hidden="1"/>
    </xf>
    <xf numFmtId="179" fontId="10" fillId="2" borderId="45" xfId="1" applyNumberFormat="1" applyFont="1" applyFill="1" applyBorder="1" applyAlignment="1" applyProtection="1">
      <alignment horizontal="left" vertical="center"/>
      <protection hidden="1"/>
    </xf>
    <xf numFmtId="179" fontId="10" fillId="2" borderId="7" xfId="1" applyNumberFormat="1" applyFont="1" applyFill="1" applyBorder="1" applyAlignment="1" applyProtection="1">
      <alignment horizontal="left" vertical="center"/>
      <protection hidden="1"/>
    </xf>
    <xf numFmtId="0" fontId="10" fillId="2" borderId="7" xfId="1" applyFont="1" applyFill="1" applyBorder="1" applyAlignment="1" applyProtection="1">
      <alignment horizontal="right" vertical="center"/>
      <protection locked="0"/>
    </xf>
    <xf numFmtId="0" fontId="2" fillId="2" borderId="39" xfId="1" applyFont="1" applyFill="1" applyBorder="1" applyAlignment="1" applyProtection="1">
      <alignment horizontal="center" vertical="center"/>
      <protection hidden="1"/>
    </xf>
    <xf numFmtId="0" fontId="2" fillId="2" borderId="7" xfId="1" applyFont="1" applyFill="1" applyBorder="1" applyAlignment="1" applyProtection="1">
      <alignment horizontal="center" vertical="center"/>
      <protection hidden="1"/>
    </xf>
    <xf numFmtId="0" fontId="2" fillId="0" borderId="45" xfId="1" applyFont="1" applyBorder="1" applyAlignment="1" applyProtection="1">
      <alignment horizontal="left" vertical="center"/>
      <protection hidden="1"/>
    </xf>
    <xf numFmtId="0" fontId="2" fillId="0" borderId="7" xfId="1" applyFont="1" applyBorder="1" applyAlignment="1" applyProtection="1">
      <alignment horizontal="left" vertical="center"/>
      <protection hidden="1"/>
    </xf>
    <xf numFmtId="0" fontId="2" fillId="0" borderId="7" xfId="1" applyFont="1" applyBorder="1" applyAlignment="1" applyProtection="1">
      <alignment horizontal="center" vertical="center"/>
      <protection locked="0"/>
    </xf>
    <xf numFmtId="0" fontId="2" fillId="2" borderId="45" xfId="1" applyFont="1" applyFill="1" applyBorder="1" applyAlignment="1" applyProtection="1">
      <alignment horizontal="left" vertical="center"/>
      <protection hidden="1"/>
    </xf>
    <xf numFmtId="0" fontId="2" fillId="2" borderId="7" xfId="1" applyFont="1" applyFill="1" applyBorder="1" applyAlignment="1" applyProtection="1">
      <alignment horizontal="left" vertical="center"/>
      <protection hidden="1"/>
    </xf>
    <xf numFmtId="0" fontId="2" fillId="2" borderId="7" xfId="1" applyFont="1" applyFill="1" applyBorder="1" applyAlignment="1" applyProtection="1">
      <alignment horizontal="center" vertical="center"/>
      <protection locked="0"/>
    </xf>
    <xf numFmtId="0" fontId="2" fillId="2" borderId="8" xfId="1" applyFont="1" applyFill="1" applyBorder="1" applyAlignment="1" applyProtection="1">
      <alignment horizontal="center" vertical="center"/>
      <protection hidden="1"/>
    </xf>
    <xf numFmtId="0" fontId="9" fillId="2" borderId="29" xfId="1" applyFont="1" applyFill="1" applyBorder="1" applyAlignment="1" applyProtection="1">
      <alignment horizontal="center" vertical="center"/>
      <protection locked="0" hidden="1"/>
    </xf>
    <xf numFmtId="0" fontId="9" fillId="2" borderId="0" xfId="1" applyFont="1" applyFill="1" applyAlignment="1" applyProtection="1">
      <alignment horizontal="center" vertical="center"/>
      <protection locked="0" hidden="1"/>
    </xf>
    <xf numFmtId="0" fontId="9" fillId="2" borderId="30" xfId="1" applyFont="1" applyFill="1" applyBorder="1" applyAlignment="1" applyProtection="1">
      <alignment horizontal="center" vertical="center"/>
      <protection locked="0" hidden="1"/>
    </xf>
    <xf numFmtId="179" fontId="10" fillId="0" borderId="29" xfId="1" applyNumberFormat="1" applyFont="1" applyBorder="1" applyAlignment="1" applyProtection="1">
      <alignment horizontal="left" vertical="center"/>
      <protection hidden="1"/>
    </xf>
    <xf numFmtId="179" fontId="10" fillId="0" borderId="0" xfId="1" applyNumberFormat="1" applyFont="1" applyAlignment="1" applyProtection="1">
      <alignment horizontal="left" vertical="center"/>
      <protection hidden="1"/>
    </xf>
    <xf numFmtId="0" fontId="10" fillId="0" borderId="0" xfId="1" applyFont="1" applyAlignment="1" applyProtection="1">
      <alignment horizontal="right" vertical="center"/>
      <protection locked="0"/>
    </xf>
    <xf numFmtId="0" fontId="2" fillId="0" borderId="46" xfId="1" applyFont="1" applyBorder="1" applyAlignment="1" applyProtection="1">
      <alignment horizontal="center" vertical="center"/>
      <protection hidden="1"/>
    </xf>
    <xf numFmtId="0" fontId="2" fillId="0" borderId="0" xfId="1" applyFont="1" applyAlignment="1" applyProtection="1">
      <alignment horizontal="center" vertical="center"/>
      <protection hidden="1"/>
    </xf>
    <xf numFmtId="179" fontId="10" fillId="2" borderId="47" xfId="1" applyNumberFormat="1" applyFont="1" applyFill="1" applyBorder="1" applyAlignment="1" applyProtection="1">
      <alignment horizontal="left" vertical="center"/>
      <protection hidden="1"/>
    </xf>
    <xf numFmtId="179" fontId="10" fillId="2" borderId="0" xfId="1" applyNumberFormat="1" applyFont="1" applyFill="1" applyAlignment="1" applyProtection="1">
      <alignment horizontal="left" vertical="center"/>
      <protection hidden="1"/>
    </xf>
    <xf numFmtId="0" fontId="10" fillId="2" borderId="0" xfId="1" applyFont="1" applyFill="1" applyAlignment="1" applyProtection="1">
      <alignment horizontal="right" vertical="center"/>
      <protection locked="0"/>
    </xf>
    <xf numFmtId="0" fontId="2" fillId="2" borderId="46" xfId="1" applyFont="1" applyFill="1" applyBorder="1" applyAlignment="1" applyProtection="1">
      <alignment horizontal="center" vertical="center"/>
      <protection hidden="1"/>
    </xf>
    <xf numFmtId="0" fontId="2" fillId="2" borderId="0" xfId="1" applyFont="1" applyFill="1" applyAlignment="1" applyProtection="1">
      <alignment horizontal="center" vertical="center"/>
      <protection hidden="1"/>
    </xf>
    <xf numFmtId="179" fontId="10" fillId="0" borderId="48" xfId="1" applyNumberFormat="1" applyFont="1" applyBorder="1" applyAlignment="1" applyProtection="1">
      <alignment horizontal="left" vertical="center"/>
      <protection hidden="1"/>
    </xf>
    <xf numFmtId="179" fontId="10" fillId="0" borderId="23" xfId="1" applyNumberFormat="1" applyFont="1" applyBorder="1" applyAlignment="1" applyProtection="1">
      <alignment horizontal="left" vertical="center"/>
      <protection hidden="1"/>
    </xf>
    <xf numFmtId="0" fontId="10" fillId="0" borderId="23" xfId="1" applyFont="1" applyBorder="1" applyAlignment="1" applyProtection="1">
      <alignment horizontal="right" vertical="center"/>
      <protection locked="0"/>
    </xf>
    <xf numFmtId="179" fontId="10" fillId="2" borderId="48" xfId="1" applyNumberFormat="1" applyFont="1" applyFill="1" applyBorder="1" applyAlignment="1" applyProtection="1">
      <alignment horizontal="left" vertical="center"/>
      <protection hidden="1"/>
    </xf>
    <xf numFmtId="179" fontId="10" fillId="2" borderId="23" xfId="1" applyNumberFormat="1" applyFont="1" applyFill="1" applyBorder="1" applyAlignment="1" applyProtection="1">
      <alignment horizontal="left" vertical="center"/>
      <protection hidden="1"/>
    </xf>
    <xf numFmtId="0" fontId="10" fillId="2" borderId="23" xfId="1" applyFont="1" applyFill="1" applyBorder="1" applyAlignment="1" applyProtection="1">
      <alignment horizontal="right" vertical="center"/>
      <protection locked="0"/>
    </xf>
    <xf numFmtId="0" fontId="2" fillId="2" borderId="30" xfId="1" applyFont="1" applyFill="1" applyBorder="1" applyAlignment="1" applyProtection="1">
      <alignment horizontal="center" vertical="center"/>
      <protection hidden="1"/>
    </xf>
    <xf numFmtId="179" fontId="10" fillId="0" borderId="31" xfId="1" applyNumberFormat="1" applyFont="1" applyBorder="1" applyAlignment="1" applyProtection="1">
      <alignment horizontal="left" vertical="center"/>
      <protection hidden="1"/>
    </xf>
    <xf numFmtId="179" fontId="10" fillId="0" borderId="32" xfId="1" applyNumberFormat="1" applyFont="1" applyBorder="1" applyAlignment="1" applyProtection="1">
      <alignment horizontal="left" vertical="center"/>
      <protection hidden="1"/>
    </xf>
    <xf numFmtId="0" fontId="10" fillId="0" borderId="32" xfId="1" applyFont="1" applyBorder="1" applyAlignment="1" applyProtection="1">
      <alignment horizontal="right" vertical="center"/>
      <protection locked="0"/>
    </xf>
    <xf numFmtId="0" fontId="2" fillId="0" borderId="49" xfId="1" applyFont="1" applyBorder="1" applyAlignment="1" applyProtection="1">
      <alignment horizontal="center" vertical="center"/>
      <protection hidden="1"/>
    </xf>
    <xf numFmtId="0" fontId="2" fillId="0" borderId="32" xfId="1" applyFont="1" applyBorder="1" applyAlignment="1" applyProtection="1">
      <alignment horizontal="center" vertical="center"/>
      <protection hidden="1"/>
    </xf>
    <xf numFmtId="0" fontId="2" fillId="0" borderId="32" xfId="1" applyFont="1" applyBorder="1" applyAlignment="1" applyProtection="1">
      <alignment horizontal="center" vertical="center" wrapText="1"/>
      <protection hidden="1"/>
    </xf>
    <xf numFmtId="179" fontId="10" fillId="2" borderId="50" xfId="1" applyNumberFormat="1" applyFont="1" applyFill="1" applyBorder="1" applyAlignment="1" applyProtection="1">
      <alignment horizontal="left" vertical="center"/>
      <protection hidden="1"/>
    </xf>
    <xf numFmtId="179" fontId="10" fillId="2" borderId="32" xfId="1" applyNumberFormat="1" applyFont="1" applyFill="1" applyBorder="1" applyAlignment="1" applyProtection="1">
      <alignment horizontal="left" vertical="center"/>
      <protection hidden="1"/>
    </xf>
    <xf numFmtId="0" fontId="10" fillId="2" borderId="32" xfId="1" applyFont="1" applyFill="1" applyBorder="1" applyAlignment="1" applyProtection="1">
      <alignment horizontal="right" vertical="center"/>
      <protection locked="0"/>
    </xf>
    <xf numFmtId="0" fontId="2" fillId="2" borderId="49" xfId="1" applyFont="1" applyFill="1" applyBorder="1" applyAlignment="1" applyProtection="1">
      <alignment horizontal="center" vertical="center"/>
      <protection hidden="1"/>
    </xf>
    <xf numFmtId="0" fontId="2" fillId="2" borderId="32" xfId="1" applyFont="1" applyFill="1" applyBorder="1" applyAlignment="1" applyProtection="1">
      <alignment horizontal="center" vertical="center"/>
      <protection hidden="1"/>
    </xf>
    <xf numFmtId="0" fontId="2" fillId="2" borderId="32" xfId="1" applyFont="1" applyFill="1" applyBorder="1" applyAlignment="1" applyProtection="1">
      <alignment horizontal="center" vertical="center" wrapText="1"/>
      <protection hidden="1"/>
    </xf>
    <xf numFmtId="179" fontId="10" fillId="0" borderId="50" xfId="1" applyNumberFormat="1" applyFont="1" applyBorder="1" applyAlignment="1" applyProtection="1">
      <alignment horizontal="left" vertical="center"/>
      <protection hidden="1"/>
    </xf>
    <xf numFmtId="1" fontId="10" fillId="0" borderId="32" xfId="1" applyNumberFormat="1" applyFont="1" applyBorder="1" applyAlignment="1" applyProtection="1">
      <alignment horizontal="right" vertical="center"/>
      <protection locked="0"/>
    </xf>
    <xf numFmtId="0" fontId="2" fillId="2" borderId="33" xfId="1" applyFont="1" applyFill="1" applyBorder="1" applyAlignment="1" applyProtection="1">
      <alignment horizontal="center" vertical="center" wrapText="1"/>
      <protection hidden="1"/>
    </xf>
    <xf numFmtId="180" fontId="2" fillId="2" borderId="6" xfId="1" applyNumberFormat="1" applyFont="1" applyFill="1" applyBorder="1" applyAlignment="1" applyProtection="1">
      <alignment horizontal="center" vertical="center"/>
      <protection locked="0" hidden="1"/>
    </xf>
    <xf numFmtId="180" fontId="2" fillId="2" borderId="40" xfId="1" applyNumberFormat="1" applyFont="1" applyFill="1" applyBorder="1" applyAlignment="1" applyProtection="1">
      <alignment horizontal="center" vertical="center"/>
      <protection locked="0" hidden="1"/>
    </xf>
    <xf numFmtId="178" fontId="2" fillId="2" borderId="10" xfId="1" applyNumberFormat="1" applyFont="1" applyFill="1" applyBorder="1" applyAlignment="1" applyProtection="1">
      <alignment horizontal="center" vertical="center"/>
      <protection hidden="1"/>
    </xf>
    <xf numFmtId="0" fontId="2" fillId="2" borderId="10" xfId="1" applyFont="1" applyFill="1" applyBorder="1" applyAlignment="1" applyProtection="1">
      <alignment horizontal="center" vertical="center" wrapText="1"/>
      <protection hidden="1"/>
    </xf>
    <xf numFmtId="1" fontId="2" fillId="0" borderId="10" xfId="1" applyNumberFormat="1" applyFont="1" applyBorder="1" applyAlignment="1" applyProtection="1">
      <alignment horizontal="center" vertical="center"/>
      <protection hidden="1"/>
    </xf>
    <xf numFmtId="0" fontId="2" fillId="0" borderId="39" xfId="1" applyFont="1" applyBorder="1" applyAlignment="1" applyProtection="1">
      <alignment horizontal="center" vertical="center"/>
      <protection locked="0"/>
    </xf>
    <xf numFmtId="0" fontId="2" fillId="0" borderId="40" xfId="1" applyFont="1" applyBorder="1" applyAlignment="1" applyProtection="1">
      <alignment horizontal="center" vertical="center"/>
      <protection locked="0"/>
    </xf>
    <xf numFmtId="0" fontId="6" fillId="0" borderId="10" xfId="1" applyFont="1" applyBorder="1" applyAlignment="1" applyProtection="1">
      <alignment horizontal="center" vertical="center" wrapText="1"/>
      <protection hidden="1"/>
    </xf>
    <xf numFmtId="0" fontId="2" fillId="2" borderId="10" xfId="1" applyFont="1" applyFill="1" applyBorder="1" applyAlignment="1" applyProtection="1">
      <alignment horizontal="center" vertical="center"/>
      <protection hidden="1"/>
    </xf>
    <xf numFmtId="0" fontId="2" fillId="2" borderId="39" xfId="1" applyFont="1" applyFill="1" applyBorder="1" applyAlignment="1" applyProtection="1">
      <alignment horizontal="center" vertical="center"/>
      <protection locked="0"/>
    </xf>
    <xf numFmtId="0" fontId="2" fillId="2" borderId="40" xfId="1" applyFont="1" applyFill="1" applyBorder="1" applyAlignment="1" applyProtection="1">
      <alignment horizontal="center" vertical="center"/>
      <protection locked="0"/>
    </xf>
    <xf numFmtId="0" fontId="2" fillId="2" borderId="11" xfId="1" applyFont="1" applyFill="1" applyBorder="1" applyAlignment="1" applyProtection="1">
      <alignment horizontal="center" vertical="center" wrapText="1"/>
      <protection hidden="1"/>
    </xf>
    <xf numFmtId="0" fontId="2" fillId="2" borderId="1" xfId="1" applyFont="1" applyFill="1" applyBorder="1" applyAlignment="1" applyProtection="1">
      <alignment horizontal="left" vertical="center" indent="1"/>
      <protection locked="0"/>
    </xf>
    <xf numFmtId="0" fontId="2" fillId="2" borderId="2" xfId="1" applyFont="1" applyFill="1" applyBorder="1" applyAlignment="1" applyProtection="1">
      <alignment horizontal="left" vertical="center" indent="1"/>
      <protection locked="0"/>
    </xf>
    <xf numFmtId="0" fontId="2" fillId="2" borderId="3" xfId="1" applyFont="1" applyFill="1" applyBorder="1" applyAlignment="1" applyProtection="1">
      <alignment horizontal="left" vertical="center" indent="1"/>
      <protection locked="0"/>
    </xf>
    <xf numFmtId="0" fontId="2" fillId="2" borderId="4" xfId="1" applyFont="1" applyFill="1" applyBorder="1" applyAlignment="1" applyProtection="1">
      <alignment horizontal="center" vertical="center"/>
      <protection hidden="1"/>
    </xf>
    <xf numFmtId="0" fontId="2" fillId="2" borderId="5" xfId="1" applyFont="1" applyFill="1" applyBorder="1" applyAlignment="1" applyProtection="1">
      <alignment horizontal="center" vertical="center"/>
      <protection hidden="1"/>
    </xf>
    <xf numFmtId="180" fontId="11" fillId="2" borderId="16" xfId="1" applyNumberFormat="1" applyFont="1" applyFill="1" applyBorder="1" applyAlignment="1" applyProtection="1">
      <alignment horizontal="center" vertical="center"/>
      <protection hidden="1"/>
    </xf>
    <xf numFmtId="180" fontId="11" fillId="2" borderId="35" xfId="1" applyNumberFormat="1" applyFont="1" applyFill="1" applyBorder="1" applyAlignment="1" applyProtection="1">
      <alignment horizontal="center" vertical="center"/>
      <protection hidden="1"/>
    </xf>
    <xf numFmtId="178" fontId="2" fillId="2" borderId="20" xfId="1" applyNumberFormat="1" applyFont="1" applyFill="1" applyBorder="1" applyAlignment="1" applyProtection="1">
      <alignment horizontal="center" vertical="center"/>
      <protection hidden="1"/>
    </xf>
    <xf numFmtId="1" fontId="2" fillId="0" borderId="20" xfId="1" applyNumberFormat="1" applyFont="1" applyBorder="1" applyAlignment="1" applyProtection="1">
      <alignment horizontal="center" vertical="center"/>
      <protection hidden="1"/>
    </xf>
    <xf numFmtId="0" fontId="2" fillId="0" borderId="42" xfId="1" applyFont="1" applyBorder="1" applyAlignment="1" applyProtection="1">
      <alignment horizontal="center" vertical="center"/>
      <protection locked="0"/>
    </xf>
    <xf numFmtId="0" fontId="2" fillId="0" borderId="35" xfId="1" applyFont="1" applyBorder="1" applyAlignment="1" applyProtection="1">
      <alignment horizontal="center" vertical="center"/>
      <protection locked="0"/>
    </xf>
    <xf numFmtId="0" fontId="6" fillId="0" borderId="20" xfId="1" applyFont="1" applyBorder="1" applyAlignment="1" applyProtection="1">
      <alignment horizontal="center" vertical="center" wrapText="1"/>
      <protection hidden="1"/>
    </xf>
    <xf numFmtId="1" fontId="2" fillId="2" borderId="20" xfId="1" applyNumberFormat="1" applyFont="1" applyFill="1" applyBorder="1" applyAlignment="1" applyProtection="1">
      <alignment horizontal="center" vertical="center"/>
      <protection hidden="1"/>
    </xf>
    <xf numFmtId="0" fontId="2" fillId="2" borderId="42" xfId="1" applyFont="1" applyFill="1" applyBorder="1" applyAlignment="1" applyProtection="1">
      <alignment horizontal="center" vertical="center"/>
      <protection locked="0"/>
    </xf>
    <xf numFmtId="0" fontId="2" fillId="2" borderId="35" xfId="1" applyFont="1" applyFill="1" applyBorder="1" applyAlignment="1" applyProtection="1">
      <alignment horizontal="center" vertical="center"/>
      <protection locked="0"/>
    </xf>
    <xf numFmtId="0" fontId="2" fillId="0" borderId="12" xfId="1" applyFont="1" applyBorder="1" applyAlignment="1" applyProtection="1">
      <alignment horizontal="left" vertical="center" indent="1"/>
      <protection locked="0"/>
    </xf>
    <xf numFmtId="0" fontId="2" fillId="0" borderId="13" xfId="1" applyFont="1" applyBorder="1" applyAlignment="1" applyProtection="1">
      <alignment horizontal="left" vertical="center" indent="1"/>
      <protection locked="0"/>
    </xf>
    <xf numFmtId="0" fontId="2" fillId="0" borderId="28" xfId="1" applyFont="1" applyBorder="1" applyAlignment="1" applyProtection="1">
      <alignment horizontal="left" vertical="center" indent="1"/>
      <protection locked="0"/>
    </xf>
    <xf numFmtId="0" fontId="2" fillId="0" borderId="14" xfId="1" applyFont="1" applyBorder="1" applyAlignment="1" applyProtection="1">
      <alignment horizontal="center" vertical="center"/>
      <protection hidden="1"/>
    </xf>
    <xf numFmtId="0" fontId="2" fillId="0" borderId="15" xfId="1" applyFont="1" applyBorder="1" applyAlignment="1" applyProtection="1">
      <alignment horizontal="center" vertical="center"/>
      <protection hidden="1"/>
    </xf>
    <xf numFmtId="1" fontId="2" fillId="0" borderId="19" xfId="1" applyNumberFormat="1" applyFont="1" applyBorder="1" applyAlignment="1" applyProtection="1">
      <alignment horizontal="center" vertical="center"/>
      <protection hidden="1"/>
    </xf>
    <xf numFmtId="0" fontId="2" fillId="0" borderId="41" xfId="1" applyFont="1" applyBorder="1" applyAlignment="1" applyProtection="1">
      <alignment horizontal="center" vertical="center"/>
      <protection locked="0"/>
    </xf>
    <xf numFmtId="0" fontId="2" fillId="0" borderId="34" xfId="1" applyFont="1" applyBorder="1" applyAlignment="1" applyProtection="1">
      <alignment horizontal="center" vertical="center"/>
      <protection locked="0"/>
    </xf>
    <xf numFmtId="0" fontId="2" fillId="2" borderId="41" xfId="1" applyFont="1" applyFill="1" applyBorder="1" applyAlignment="1" applyProtection="1">
      <alignment horizontal="center" vertical="center"/>
      <protection locked="0"/>
    </xf>
    <xf numFmtId="0" fontId="2" fillId="2" borderId="34" xfId="1" applyFont="1" applyFill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left" vertical="center" indent="1"/>
      <protection locked="0"/>
    </xf>
    <xf numFmtId="0" fontId="2" fillId="2" borderId="13" xfId="1" applyFont="1" applyFill="1" applyBorder="1" applyAlignment="1" applyProtection="1">
      <alignment horizontal="left" vertical="center" indent="1"/>
      <protection locked="0"/>
    </xf>
    <xf numFmtId="0" fontId="2" fillId="2" borderId="14" xfId="1" applyFont="1" applyFill="1" applyBorder="1" applyAlignment="1" applyProtection="1">
      <alignment horizontal="center" vertical="center"/>
      <protection hidden="1"/>
    </xf>
    <xf numFmtId="0" fontId="2" fillId="2" borderId="28" xfId="1" applyFont="1" applyFill="1" applyBorder="1" applyAlignment="1" applyProtection="1">
      <alignment horizontal="center" vertical="center"/>
      <protection hidden="1"/>
    </xf>
    <xf numFmtId="178" fontId="2" fillId="2" borderId="14" xfId="1" applyNumberFormat="1" applyFont="1" applyFill="1" applyBorder="1" applyAlignment="1" applyProtection="1">
      <alignment horizontal="left" vertical="center" indent="1"/>
      <protection locked="0"/>
    </xf>
    <xf numFmtId="178" fontId="2" fillId="2" borderId="13" xfId="1" applyNumberFormat="1" applyFont="1" applyFill="1" applyBorder="1" applyAlignment="1" applyProtection="1">
      <alignment horizontal="left" vertical="center" indent="1"/>
      <protection locked="0"/>
    </xf>
    <xf numFmtId="178" fontId="2" fillId="2" borderId="28" xfId="1" applyNumberFormat="1" applyFont="1" applyFill="1" applyBorder="1" applyAlignment="1" applyProtection="1">
      <alignment horizontal="left" vertical="center" indent="1"/>
      <protection locked="0"/>
    </xf>
    <xf numFmtId="0" fontId="2" fillId="2" borderId="15" xfId="1" applyFont="1" applyFill="1" applyBorder="1" applyAlignment="1" applyProtection="1">
      <alignment horizontal="center" vertical="center"/>
      <protection hidden="1"/>
    </xf>
    <xf numFmtId="1" fontId="2" fillId="2" borderId="19" xfId="1" applyNumberFormat="1" applyFont="1" applyFill="1" applyBorder="1" applyAlignment="1" applyProtection="1">
      <alignment horizontal="center" vertical="center"/>
      <protection hidden="1"/>
    </xf>
    <xf numFmtId="49" fontId="2" fillId="2" borderId="12" xfId="1" applyNumberFormat="1" applyFont="1" applyFill="1" applyBorder="1" applyAlignment="1" applyProtection="1">
      <alignment horizontal="left" vertical="center" indent="1"/>
      <protection locked="0"/>
    </xf>
    <xf numFmtId="49" fontId="2" fillId="2" borderId="13" xfId="1" applyNumberFormat="1" applyFont="1" applyFill="1" applyBorder="1" applyAlignment="1" applyProtection="1">
      <alignment horizontal="left" vertical="center" indent="1"/>
      <protection locked="0"/>
    </xf>
    <xf numFmtId="49" fontId="2" fillId="2" borderId="28" xfId="1" applyNumberFormat="1" applyFont="1" applyFill="1" applyBorder="1" applyAlignment="1" applyProtection="1">
      <alignment horizontal="left" vertical="center" indent="1"/>
      <protection locked="0"/>
    </xf>
    <xf numFmtId="0" fontId="12" fillId="2" borderId="20" xfId="1" applyFont="1" applyFill="1" applyBorder="1" applyAlignment="1" applyProtection="1">
      <alignment horizontal="center" vertical="center" wrapText="1"/>
      <protection hidden="1"/>
    </xf>
    <xf numFmtId="0" fontId="9" fillId="2" borderId="31" xfId="1" applyFont="1" applyFill="1" applyBorder="1" applyAlignment="1" applyProtection="1">
      <alignment horizontal="center" vertical="center"/>
      <protection locked="0" hidden="1"/>
    </xf>
    <xf numFmtId="0" fontId="9" fillId="2" borderId="32" xfId="1" applyFont="1" applyFill="1" applyBorder="1" applyAlignment="1" applyProtection="1">
      <alignment horizontal="center" vertical="center"/>
      <protection locked="0" hidden="1"/>
    </xf>
    <xf numFmtId="0" fontId="9" fillId="2" borderId="33" xfId="1" applyFont="1" applyFill="1" applyBorder="1" applyAlignment="1" applyProtection="1">
      <alignment horizontal="center" vertical="center" wrapText="1"/>
      <protection locked="0" hidden="1"/>
    </xf>
    <xf numFmtId="0" fontId="14" fillId="0" borderId="0" xfId="1" applyFont="1" applyAlignment="1" applyProtection="1">
      <alignment horizontal="center" vertical="center"/>
      <protection hidden="1"/>
    </xf>
    <xf numFmtId="178" fontId="14" fillId="0" borderId="0" xfId="1" applyNumberFormat="1" applyFont="1" applyAlignment="1" applyProtection="1">
      <alignment horizontal="center" vertical="center"/>
      <protection hidden="1"/>
    </xf>
  </cellXfs>
  <cellStyles count="2">
    <cellStyle name="常规" xfId="0" builtinId="0"/>
    <cellStyle name="常规 2" xfId="1" xr:uid="{C0617DDD-4A74-49A0-9A5C-D6762D88DFA2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7620</xdr:colOff>
      <xdr:row>2</xdr:row>
      <xdr:rowOff>60960</xdr:rowOff>
    </xdr:from>
    <xdr:ext cx="1990476" cy="1723810"/>
    <xdr:pic>
      <xdr:nvPicPr>
        <xdr:cNvPr id="2" name="图片 1">
          <a:extLst>
            <a:ext uri="{FF2B5EF4-FFF2-40B4-BE49-F238E27FC236}">
              <a16:creationId xmlns:a16="http://schemas.microsoft.com/office/drawing/2014/main" id="{41C09A83-360E-4DDC-868E-ACA33E28DD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0940" y="411480"/>
          <a:ext cx="1990476" cy="172381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qq\1511983433\FileRecv\COC&#19971;&#29256;&#21322;&#33258;&#21160;&#20154;&#29289;&#21345;v2.0.2(&#36890;&#29992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建卡"/>
      <sheetName val="技能专攻"/>
      <sheetName val="职业列表"/>
      <sheetName val="资产对照表"/>
      <sheetName val="掷骰"/>
      <sheetName val="txt输出"/>
      <sheetName val="附表"/>
    </sheetNames>
    <sheetDataSet>
      <sheetData sheetId="0">
        <row r="8">
          <cell r="E8" t="str">
            <v>现代</v>
          </cell>
        </row>
        <row r="34">
          <cell r="R34" t="str">
            <v>+1D4</v>
          </cell>
          <cell r="U34">
            <v>1</v>
          </cell>
          <cell r="X34" t="str">
            <v>错误</v>
          </cell>
          <cell r="AA34">
            <v>15</v>
          </cell>
          <cell r="AD34">
            <v>0</v>
          </cell>
          <cell r="AG34">
            <v>15</v>
          </cell>
        </row>
        <row r="38">
          <cell r="E38">
            <v>105</v>
          </cell>
        </row>
        <row r="48">
          <cell r="B48" t="str">
            <v>会计</v>
          </cell>
          <cell r="M48">
            <v>5</v>
          </cell>
          <cell r="S48" t="str">
            <v>法律</v>
          </cell>
          <cell r="AD48">
            <v>5</v>
          </cell>
        </row>
        <row r="49">
          <cell r="B49" t="str">
            <v>人类学</v>
          </cell>
          <cell r="M49">
            <v>1</v>
          </cell>
          <cell r="S49" t="str">
            <v>图书馆使用</v>
          </cell>
          <cell r="AD49">
            <v>100</v>
          </cell>
        </row>
        <row r="50">
          <cell r="B50" t="str">
            <v>估价</v>
          </cell>
          <cell r="M50">
            <v>5</v>
          </cell>
          <cell r="S50" t="str">
            <v>聆听</v>
          </cell>
          <cell r="AD50">
            <v>100</v>
          </cell>
        </row>
        <row r="51">
          <cell r="B51" t="str">
            <v>考古学</v>
          </cell>
          <cell r="M51">
            <v>1</v>
          </cell>
          <cell r="S51" t="str">
            <v>锁匠</v>
          </cell>
          <cell r="AD51">
            <v>1</v>
          </cell>
        </row>
        <row r="52">
          <cell r="B52" t="str">
            <v>技艺:</v>
          </cell>
          <cell r="M52">
            <v>5</v>
          </cell>
          <cell r="S52" t="str">
            <v>机械维修</v>
          </cell>
          <cell r="AD52">
            <v>50</v>
          </cell>
        </row>
        <row r="53">
          <cell r="B53" t="str">
            <v>技艺:</v>
          </cell>
          <cell r="M53">
            <v>5</v>
          </cell>
          <cell r="S53" t="str">
            <v>医学</v>
          </cell>
          <cell r="AD53">
            <v>1</v>
          </cell>
        </row>
        <row r="54">
          <cell r="B54" t="str">
            <v>技艺:</v>
          </cell>
          <cell r="M54">
            <v>5</v>
          </cell>
          <cell r="S54" t="str">
            <v>博物学</v>
          </cell>
          <cell r="AD54">
            <v>10</v>
          </cell>
        </row>
        <row r="55">
          <cell r="B55" t="str">
            <v>魅惑</v>
          </cell>
          <cell r="M55">
            <v>15</v>
          </cell>
          <cell r="S55" t="str">
            <v>领航</v>
          </cell>
          <cell r="AD55">
            <v>10</v>
          </cell>
        </row>
        <row r="56">
          <cell r="B56" t="str">
            <v>攀爬</v>
          </cell>
          <cell r="M56">
            <v>20</v>
          </cell>
          <cell r="S56" t="str">
            <v>神秘学</v>
          </cell>
          <cell r="AD56">
            <v>5</v>
          </cell>
        </row>
        <row r="57">
          <cell r="B57" t="str">
            <v>计算机使用</v>
          </cell>
          <cell r="M57">
            <v>5</v>
          </cell>
          <cell r="S57" t="str">
            <v>操作重型机械</v>
          </cell>
          <cell r="AD57">
            <v>1</v>
          </cell>
        </row>
        <row r="58">
          <cell r="B58" t="str">
            <v>信用评级</v>
          </cell>
          <cell r="M58">
            <v>0</v>
          </cell>
          <cell r="S58" t="str">
            <v>说服</v>
          </cell>
          <cell r="AD58">
            <v>10</v>
          </cell>
        </row>
        <row r="59">
          <cell r="B59" t="str">
            <v>克苏鲁神话</v>
          </cell>
          <cell r="M59">
            <v>0</v>
          </cell>
          <cell r="S59" t="str">
            <v>驾驶:</v>
          </cell>
          <cell r="AD59">
            <v>1</v>
          </cell>
        </row>
        <row r="60">
          <cell r="B60" t="str">
            <v>乔装</v>
          </cell>
          <cell r="M60">
            <v>5</v>
          </cell>
          <cell r="S60" t="str">
            <v>精神分析</v>
          </cell>
          <cell r="AD60">
            <v>1</v>
          </cell>
        </row>
        <row r="61">
          <cell r="B61" t="str">
            <v>闪避</v>
          </cell>
          <cell r="M61">
            <v>25</v>
          </cell>
          <cell r="S61" t="str">
            <v>心理学</v>
          </cell>
          <cell r="AD61">
            <v>10</v>
          </cell>
        </row>
        <row r="62">
          <cell r="B62" t="str">
            <v>汽车驾驶</v>
          </cell>
          <cell r="M62">
            <v>20</v>
          </cell>
          <cell r="S62" t="str">
            <v>骑术</v>
          </cell>
          <cell r="AD62">
            <v>5</v>
          </cell>
        </row>
        <row r="63">
          <cell r="B63" t="str">
            <v>电气维修</v>
          </cell>
          <cell r="M63">
            <v>10</v>
          </cell>
          <cell r="S63" t="str">
            <v>科学:</v>
          </cell>
          <cell r="U63" t="str">
            <v>药学</v>
          </cell>
          <cell r="AD63">
            <v>1</v>
          </cell>
        </row>
        <row r="64">
          <cell r="B64" t="str">
            <v>电子学</v>
          </cell>
          <cell r="M64">
            <v>1</v>
          </cell>
          <cell r="S64" t="str">
            <v>科学:</v>
          </cell>
          <cell r="AD64">
            <v>1</v>
          </cell>
        </row>
        <row r="65">
          <cell r="B65" t="str">
            <v>话术</v>
          </cell>
          <cell r="M65">
            <v>5</v>
          </cell>
          <cell r="S65" t="str">
            <v>科学:</v>
          </cell>
          <cell r="AD65">
            <v>1</v>
          </cell>
        </row>
        <row r="66">
          <cell r="B66" t="str">
            <v>格斗:</v>
          </cell>
          <cell r="D66" t="str">
            <v>斗殴</v>
          </cell>
          <cell r="M66">
            <v>75</v>
          </cell>
          <cell r="S66" t="str">
            <v>妙手</v>
          </cell>
          <cell r="AD66">
            <v>10</v>
          </cell>
        </row>
        <row r="67">
          <cell r="B67" t="str">
            <v>格斗:</v>
          </cell>
          <cell r="D67" t="str">
            <v>剑</v>
          </cell>
          <cell r="M67">
            <v>20</v>
          </cell>
          <cell r="S67" t="str">
            <v>侦察</v>
          </cell>
          <cell r="AD67">
            <v>25</v>
          </cell>
        </row>
        <row r="68">
          <cell r="B68" t="str">
            <v>格斗:</v>
          </cell>
          <cell r="M68">
            <v>0</v>
          </cell>
          <cell r="S68" t="str">
            <v>潜行</v>
          </cell>
          <cell r="AD68">
            <v>20</v>
          </cell>
        </row>
        <row r="69">
          <cell r="B69" t="str">
            <v>射击:</v>
          </cell>
          <cell r="D69" t="str">
            <v>手枪</v>
          </cell>
          <cell r="M69">
            <v>20</v>
          </cell>
          <cell r="S69" t="str">
            <v>生存:</v>
          </cell>
          <cell r="AD69">
            <v>10</v>
          </cell>
        </row>
        <row r="70">
          <cell r="B70" t="str">
            <v>射击:</v>
          </cell>
          <cell r="D70" t="str">
            <v>步枪/霰弹枪</v>
          </cell>
          <cell r="M70">
            <v>25</v>
          </cell>
          <cell r="S70" t="str">
            <v>游泳</v>
          </cell>
          <cell r="AD70">
            <v>20</v>
          </cell>
        </row>
        <row r="71">
          <cell r="B71" t="str">
            <v>射击:</v>
          </cell>
          <cell r="M71">
            <v>0</v>
          </cell>
          <cell r="S71" t="str">
            <v>投掷</v>
          </cell>
          <cell r="AD71">
            <v>20</v>
          </cell>
        </row>
        <row r="72">
          <cell r="B72" t="str">
            <v>急救</v>
          </cell>
          <cell r="M72">
            <v>30</v>
          </cell>
          <cell r="S72" t="str">
            <v>追踪</v>
          </cell>
          <cell r="AD72">
            <v>10</v>
          </cell>
        </row>
        <row r="73">
          <cell r="B73" t="str">
            <v>历史</v>
          </cell>
          <cell r="M73">
            <v>5</v>
          </cell>
          <cell r="S73" t="str">
            <v>潜水</v>
          </cell>
          <cell r="AD73">
            <v>1</v>
          </cell>
        </row>
        <row r="74">
          <cell r="B74" t="str">
            <v>恐吓</v>
          </cell>
          <cell r="M74">
            <v>15</v>
          </cell>
          <cell r="AD74">
            <v>0</v>
          </cell>
        </row>
        <row r="75">
          <cell r="B75" t="str">
            <v>跳跃</v>
          </cell>
          <cell r="M75">
            <v>20</v>
          </cell>
          <cell r="AD75">
            <v>0</v>
          </cell>
        </row>
        <row r="76">
          <cell r="B76" t="str">
            <v>语言:</v>
          </cell>
          <cell r="M76">
            <v>1</v>
          </cell>
          <cell r="AD76">
            <v>0</v>
          </cell>
        </row>
        <row r="77">
          <cell r="B77" t="str">
            <v>语言:</v>
          </cell>
          <cell r="D77" t="str">
            <v>法语</v>
          </cell>
          <cell r="M77">
            <v>51</v>
          </cell>
          <cell r="AD77">
            <v>0</v>
          </cell>
        </row>
        <row r="78">
          <cell r="B78" t="str">
            <v>语言:</v>
          </cell>
          <cell r="D78" t="str">
            <v>英语</v>
          </cell>
          <cell r="M78">
            <v>51</v>
          </cell>
          <cell r="AD78">
            <v>0</v>
          </cell>
        </row>
        <row r="79">
          <cell r="B79" t="str">
            <v>母语:</v>
          </cell>
          <cell r="M79">
            <v>65</v>
          </cell>
        </row>
      </sheetData>
      <sheetData sheetId="1"/>
      <sheetData sheetId="2"/>
      <sheetData sheetId="3"/>
      <sheetData sheetId="4"/>
      <sheetData sheetId="5"/>
      <sheetData sheetId="6">
        <row r="23">
          <cell r="F23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088DA-4413-4515-9E1F-E6F72861D79F}">
  <sheetPr>
    <pageSetUpPr fitToPage="1"/>
  </sheetPr>
  <dimension ref="A1:AQ89"/>
  <sheetViews>
    <sheetView showGridLines="0" showRowColHeaders="0" tabSelected="1" topLeftCell="A10" zoomScaleNormal="100" workbookViewId="0">
      <selection activeCell="AI2" sqref="AI2:AQ12"/>
    </sheetView>
  </sheetViews>
  <sheetFormatPr defaultColWidth="3.21875" defaultRowHeight="15" x14ac:dyDescent="0.25"/>
  <cols>
    <col min="1" max="46" width="3.21875" style="1"/>
    <col min="47" max="47" width="3.44140625" style="1" bestFit="1" customWidth="1"/>
    <col min="48" max="16384" width="3.21875" style="1"/>
  </cols>
  <sheetData>
    <row r="1" spans="1:43" ht="15.6" thickBot="1" x14ac:dyDescent="0.3">
      <c r="N1" s="294"/>
      <c r="O1" s="294"/>
      <c r="P1" s="295"/>
      <c r="Q1" s="295"/>
      <c r="R1" s="295"/>
      <c r="S1" s="295"/>
      <c r="T1" s="295"/>
      <c r="U1" s="295"/>
      <c r="V1" s="295"/>
      <c r="W1" s="295"/>
      <c r="X1" s="295"/>
      <c r="Y1" s="295"/>
      <c r="Z1" s="295"/>
      <c r="AA1" s="295"/>
      <c r="AB1" s="295"/>
      <c r="AC1" s="295"/>
      <c r="AD1" s="295"/>
      <c r="AE1" s="295"/>
      <c r="AF1" s="294"/>
      <c r="AG1" s="294"/>
    </row>
    <row r="2" spans="1:43" x14ac:dyDescent="0.25">
      <c r="B2" s="42" t="str">
        <f>[1]建卡!E8&amp;"  调查员信息"</f>
        <v>现代  调查员信息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0"/>
      <c r="P2" s="108" t="s">
        <v>113</v>
      </c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6"/>
      <c r="AI2" s="293" t="s">
        <v>112</v>
      </c>
      <c r="AJ2" s="292"/>
      <c r="AK2" s="292"/>
      <c r="AL2" s="292"/>
      <c r="AM2" s="292"/>
      <c r="AN2" s="292"/>
      <c r="AO2" s="292"/>
      <c r="AP2" s="292"/>
      <c r="AQ2" s="291"/>
    </row>
    <row r="3" spans="1:43" x14ac:dyDescent="0.25">
      <c r="B3" s="272" t="s">
        <v>111</v>
      </c>
      <c r="C3" s="271"/>
      <c r="D3" s="270" t="s">
        <v>110</v>
      </c>
      <c r="E3" s="269"/>
      <c r="F3" s="269"/>
      <c r="G3" s="269"/>
      <c r="H3" s="269"/>
      <c r="I3" s="269"/>
      <c r="J3" s="269"/>
      <c r="K3" s="269"/>
      <c r="L3" s="269"/>
      <c r="M3" s="269"/>
      <c r="N3" s="268"/>
      <c r="P3" s="134" t="s">
        <v>109</v>
      </c>
      <c r="Q3" s="133"/>
      <c r="R3" s="166">
        <v>75</v>
      </c>
      <c r="S3" s="166"/>
      <c r="T3" s="265">
        <f>INT(R3/2)</f>
        <v>37</v>
      </c>
      <c r="U3" s="265"/>
      <c r="V3" s="21" t="s">
        <v>108</v>
      </c>
      <c r="W3" s="21"/>
      <c r="X3" s="263">
        <v>50</v>
      </c>
      <c r="Y3" s="262"/>
      <c r="Z3" s="261">
        <f>INT(X3/2)</f>
        <v>25</v>
      </c>
      <c r="AA3" s="261"/>
      <c r="AB3" s="290" t="s">
        <v>107</v>
      </c>
      <c r="AC3" s="133"/>
      <c r="AD3" s="267">
        <v>45</v>
      </c>
      <c r="AE3" s="266"/>
      <c r="AF3" s="265">
        <f>INT(AD3/2)</f>
        <v>22</v>
      </c>
      <c r="AG3" s="286"/>
      <c r="AI3" s="208"/>
      <c r="AJ3" s="207"/>
      <c r="AK3" s="207"/>
      <c r="AL3" s="207"/>
      <c r="AM3" s="207"/>
      <c r="AN3" s="207"/>
      <c r="AO3" s="207"/>
      <c r="AP3" s="207"/>
      <c r="AQ3" s="206"/>
    </row>
    <row r="4" spans="1:43" x14ac:dyDescent="0.25">
      <c r="B4" s="285" t="s">
        <v>106</v>
      </c>
      <c r="C4" s="280"/>
      <c r="D4" s="289" t="s">
        <v>105</v>
      </c>
      <c r="E4" s="288"/>
      <c r="F4" s="288"/>
      <c r="G4" s="288"/>
      <c r="H4" s="288"/>
      <c r="I4" s="288"/>
      <c r="J4" s="288"/>
      <c r="K4" s="288"/>
      <c r="L4" s="288"/>
      <c r="M4" s="288"/>
      <c r="N4" s="287"/>
      <c r="P4" s="134"/>
      <c r="Q4" s="133"/>
      <c r="R4" s="166"/>
      <c r="S4" s="166"/>
      <c r="T4" s="71">
        <f>INT(R3/5)</f>
        <v>15</v>
      </c>
      <c r="U4" s="71"/>
      <c r="V4" s="21"/>
      <c r="W4" s="21"/>
      <c r="X4" s="275"/>
      <c r="Y4" s="274"/>
      <c r="Z4" s="261">
        <f>INT(X3/5)</f>
        <v>10</v>
      </c>
      <c r="AA4" s="261"/>
      <c r="AB4" s="133"/>
      <c r="AC4" s="133"/>
      <c r="AD4" s="277"/>
      <c r="AE4" s="276"/>
      <c r="AF4" s="265">
        <f>INT(AD3/5)</f>
        <v>9</v>
      </c>
      <c r="AG4" s="286"/>
      <c r="AI4" s="208"/>
      <c r="AJ4" s="207"/>
      <c r="AK4" s="207"/>
      <c r="AL4" s="207"/>
      <c r="AM4" s="207"/>
      <c r="AN4" s="207"/>
      <c r="AO4" s="207"/>
      <c r="AP4" s="207"/>
      <c r="AQ4" s="206"/>
    </row>
    <row r="5" spans="1:43" x14ac:dyDescent="0.25">
      <c r="B5" s="272" t="s">
        <v>104</v>
      </c>
      <c r="C5" s="271"/>
      <c r="D5" s="270" t="s">
        <v>103</v>
      </c>
      <c r="E5" s="269"/>
      <c r="F5" s="269"/>
      <c r="G5" s="269"/>
      <c r="H5" s="269"/>
      <c r="I5" s="269"/>
      <c r="J5" s="269"/>
      <c r="K5" s="269"/>
      <c r="L5" s="269"/>
      <c r="M5" s="269"/>
      <c r="N5" s="268"/>
      <c r="P5" s="38" t="s">
        <v>102</v>
      </c>
      <c r="Q5" s="21"/>
      <c r="R5" s="263">
        <v>80</v>
      </c>
      <c r="S5" s="262"/>
      <c r="T5" s="261">
        <f>INT(R5/2)</f>
        <v>40</v>
      </c>
      <c r="U5" s="261"/>
      <c r="V5" s="133" t="s">
        <v>101</v>
      </c>
      <c r="W5" s="133"/>
      <c r="X5" s="267">
        <v>45</v>
      </c>
      <c r="Y5" s="266"/>
      <c r="Z5" s="265">
        <f>INT(X5/2)</f>
        <v>22</v>
      </c>
      <c r="AA5" s="265"/>
      <c r="AB5" s="21" t="s">
        <v>100</v>
      </c>
      <c r="AC5" s="21"/>
      <c r="AD5" s="263">
        <v>75</v>
      </c>
      <c r="AE5" s="262"/>
      <c r="AF5" s="261">
        <f>INT(AD5/2)</f>
        <v>37</v>
      </c>
      <c r="AG5" s="273"/>
      <c r="AI5" s="208"/>
      <c r="AJ5" s="207"/>
      <c r="AK5" s="207"/>
      <c r="AL5" s="207"/>
      <c r="AM5" s="207"/>
      <c r="AN5" s="207"/>
      <c r="AO5" s="207"/>
      <c r="AP5" s="207"/>
      <c r="AQ5" s="206"/>
    </row>
    <row r="6" spans="1:43" x14ac:dyDescent="0.25">
      <c r="B6" s="285" t="s">
        <v>99</v>
      </c>
      <c r="C6" s="280"/>
      <c r="D6" s="284">
        <v>20</v>
      </c>
      <c r="E6" s="283"/>
      <c r="F6" s="283"/>
      <c r="G6" s="283"/>
      <c r="H6" s="282"/>
      <c r="I6" s="281" t="s">
        <v>98</v>
      </c>
      <c r="J6" s="280"/>
      <c r="K6" s="279" t="s">
        <v>97</v>
      </c>
      <c r="L6" s="279"/>
      <c r="M6" s="279"/>
      <c r="N6" s="278"/>
      <c r="P6" s="38"/>
      <c r="Q6" s="21"/>
      <c r="R6" s="275"/>
      <c r="S6" s="274"/>
      <c r="T6" s="22">
        <f>INT(R5/5)</f>
        <v>16</v>
      </c>
      <c r="U6" s="22"/>
      <c r="V6" s="133"/>
      <c r="W6" s="133"/>
      <c r="X6" s="277"/>
      <c r="Y6" s="276"/>
      <c r="Z6" s="265">
        <f>INT(X5/5)</f>
        <v>9</v>
      </c>
      <c r="AA6" s="265"/>
      <c r="AB6" s="21"/>
      <c r="AC6" s="21"/>
      <c r="AD6" s="275"/>
      <c r="AE6" s="274"/>
      <c r="AF6" s="261">
        <f>INT(AD5/5)</f>
        <v>15</v>
      </c>
      <c r="AG6" s="273"/>
      <c r="AI6" s="208"/>
      <c r="AJ6" s="207"/>
      <c r="AK6" s="207"/>
      <c r="AL6" s="207"/>
      <c r="AM6" s="207"/>
      <c r="AN6" s="207"/>
      <c r="AO6" s="207"/>
      <c r="AP6" s="207"/>
      <c r="AQ6" s="206"/>
    </row>
    <row r="7" spans="1:43" x14ac:dyDescent="0.25">
      <c r="B7" s="272" t="s">
        <v>96</v>
      </c>
      <c r="C7" s="271"/>
      <c r="D7" s="270" t="s">
        <v>95</v>
      </c>
      <c r="E7" s="269"/>
      <c r="F7" s="269"/>
      <c r="G7" s="269"/>
      <c r="H7" s="269"/>
      <c r="I7" s="269"/>
      <c r="J7" s="269"/>
      <c r="K7" s="269"/>
      <c r="L7" s="269"/>
      <c r="M7" s="269"/>
      <c r="N7" s="268"/>
      <c r="P7" s="134" t="s">
        <v>94</v>
      </c>
      <c r="Q7" s="133"/>
      <c r="R7" s="267">
        <v>75</v>
      </c>
      <c r="S7" s="266"/>
      <c r="T7" s="265">
        <f>INT(R7/2)</f>
        <v>37</v>
      </c>
      <c r="U7" s="265"/>
      <c r="V7" s="264" t="s">
        <v>93</v>
      </c>
      <c r="W7" s="264"/>
      <c r="X7" s="263">
        <v>65</v>
      </c>
      <c r="Y7" s="262"/>
      <c r="Z7" s="261">
        <f>INT(X7/2)</f>
        <v>32</v>
      </c>
      <c r="AA7" s="261"/>
      <c r="AB7" s="133" t="s">
        <v>92</v>
      </c>
      <c r="AC7" s="133"/>
      <c r="AD7" s="260" t="str">
        <f>[1]建卡!X34</f>
        <v>错误</v>
      </c>
      <c r="AE7" s="260"/>
      <c r="AF7" s="259" t="s">
        <v>91</v>
      </c>
      <c r="AG7" s="258"/>
      <c r="AI7" s="208"/>
      <c r="AJ7" s="207"/>
      <c r="AK7" s="207"/>
      <c r="AL7" s="207"/>
      <c r="AM7" s="207"/>
      <c r="AN7" s="207"/>
      <c r="AO7" s="207"/>
      <c r="AP7" s="207"/>
      <c r="AQ7" s="206"/>
    </row>
    <row r="8" spans="1:43" ht="15.6" thickBot="1" x14ac:dyDescent="0.3">
      <c r="B8" s="257" t="s">
        <v>90</v>
      </c>
      <c r="C8" s="256"/>
      <c r="D8" s="255"/>
      <c r="E8" s="254"/>
      <c r="F8" s="254"/>
      <c r="G8" s="254"/>
      <c r="H8" s="254"/>
      <c r="I8" s="254"/>
      <c r="J8" s="254"/>
      <c r="K8" s="254"/>
      <c r="L8" s="254"/>
      <c r="M8" s="254"/>
      <c r="N8" s="253"/>
      <c r="P8" s="252"/>
      <c r="Q8" s="244"/>
      <c r="R8" s="251"/>
      <c r="S8" s="250"/>
      <c r="T8" s="249">
        <f>INT(R7/5)</f>
        <v>15</v>
      </c>
      <c r="U8" s="249"/>
      <c r="V8" s="248"/>
      <c r="W8" s="248"/>
      <c r="X8" s="247"/>
      <c r="Y8" s="246"/>
      <c r="Z8" s="245">
        <f>INT(X7/5)</f>
        <v>13</v>
      </c>
      <c r="AA8" s="245"/>
      <c r="AB8" s="244"/>
      <c r="AC8" s="244"/>
      <c r="AD8" s="243"/>
      <c r="AE8" s="243"/>
      <c r="AF8" s="242">
        <v>0</v>
      </c>
      <c r="AG8" s="241"/>
      <c r="AI8" s="208"/>
      <c r="AJ8" s="207"/>
      <c r="AK8" s="207"/>
      <c r="AL8" s="207"/>
      <c r="AM8" s="207"/>
      <c r="AN8" s="207"/>
      <c r="AO8" s="207"/>
      <c r="AP8" s="207"/>
      <c r="AQ8" s="206"/>
    </row>
    <row r="9" spans="1:43" ht="15.6" thickBot="1" x14ac:dyDescent="0.3">
      <c r="A9" s="61"/>
      <c r="B9" s="61"/>
      <c r="C9" s="61"/>
      <c r="D9" s="61"/>
      <c r="E9" s="61"/>
      <c r="AI9" s="208"/>
      <c r="AJ9" s="207"/>
      <c r="AK9" s="207"/>
      <c r="AL9" s="207"/>
      <c r="AM9" s="207"/>
      <c r="AN9" s="207"/>
      <c r="AO9" s="207"/>
      <c r="AP9" s="207"/>
      <c r="AQ9" s="206"/>
    </row>
    <row r="10" spans="1:43" x14ac:dyDescent="0.25">
      <c r="B10" s="240" t="s">
        <v>89</v>
      </c>
      <c r="C10" s="236"/>
      <c r="D10" s="235"/>
      <c r="E10" s="234">
        <f>[1]建卡!AA34</f>
        <v>15</v>
      </c>
      <c r="F10" s="234"/>
      <c r="G10" s="234"/>
      <c r="H10" s="233">
        <f>[1]建卡!AA34</f>
        <v>15</v>
      </c>
      <c r="I10" s="233"/>
      <c r="J10" s="232"/>
      <c r="K10" s="231" t="s">
        <v>88</v>
      </c>
      <c r="L10" s="230"/>
      <c r="M10" s="229"/>
      <c r="N10" s="239">
        <f>[1]建卡!AD34</f>
        <v>0</v>
      </c>
      <c r="O10" s="228"/>
      <c r="P10" s="228"/>
      <c r="Q10" s="227">
        <f>99-SUM(H27:K27)</f>
        <v>99</v>
      </c>
      <c r="R10" s="227"/>
      <c r="S10" s="238"/>
      <c r="T10" s="237" t="s">
        <v>87</v>
      </c>
      <c r="U10" s="236"/>
      <c r="V10" s="235"/>
      <c r="W10" s="234">
        <v>65</v>
      </c>
      <c r="X10" s="234"/>
      <c r="Y10" s="233">
        <v>99</v>
      </c>
      <c r="Z10" s="232"/>
      <c r="AA10" s="231" t="s">
        <v>86</v>
      </c>
      <c r="AB10" s="230"/>
      <c r="AC10" s="229"/>
      <c r="AD10" s="228">
        <f>[1]建卡!AG34</f>
        <v>15</v>
      </c>
      <c r="AE10" s="228"/>
      <c r="AF10" s="227">
        <f>[1]建卡!AG34</f>
        <v>15</v>
      </c>
      <c r="AG10" s="226"/>
      <c r="AI10" s="208"/>
      <c r="AJ10" s="207"/>
      <c r="AK10" s="207"/>
      <c r="AL10" s="207"/>
      <c r="AM10" s="207"/>
      <c r="AN10" s="207"/>
      <c r="AO10" s="207"/>
      <c r="AP10" s="207"/>
      <c r="AQ10" s="206"/>
    </row>
    <row r="11" spans="1:43" x14ac:dyDescent="0.25">
      <c r="B11" s="225"/>
      <c r="C11" s="218"/>
      <c r="D11" s="217"/>
      <c r="E11" s="224"/>
      <c r="F11" s="224"/>
      <c r="G11" s="224"/>
      <c r="H11" s="223"/>
      <c r="I11" s="223"/>
      <c r="J11" s="222"/>
      <c r="K11" s="213"/>
      <c r="L11" s="213"/>
      <c r="M11" s="212"/>
      <c r="N11" s="221"/>
      <c r="O11" s="221"/>
      <c r="P11" s="221"/>
      <c r="Q11" s="220"/>
      <c r="R11" s="220"/>
      <c r="S11" s="219"/>
      <c r="T11" s="218"/>
      <c r="U11" s="218"/>
      <c r="V11" s="217"/>
      <c r="W11" s="216"/>
      <c r="X11" s="216"/>
      <c r="Y11" s="215"/>
      <c r="Z11" s="214"/>
      <c r="AA11" s="213"/>
      <c r="AB11" s="213"/>
      <c r="AC11" s="212"/>
      <c r="AD11" s="211"/>
      <c r="AE11" s="211"/>
      <c r="AF11" s="210"/>
      <c r="AG11" s="209"/>
      <c r="AI11" s="208"/>
      <c r="AJ11" s="207"/>
      <c r="AK11" s="207"/>
      <c r="AL11" s="207"/>
      <c r="AM11" s="207"/>
      <c r="AN11" s="207"/>
      <c r="AO11" s="207"/>
      <c r="AP11" s="207"/>
      <c r="AQ11" s="206"/>
    </row>
    <row r="12" spans="1:43" ht="15.6" thickBot="1" x14ac:dyDescent="0.3">
      <c r="B12" s="205"/>
      <c r="C12" s="198"/>
      <c r="D12" s="197"/>
      <c r="E12" s="204" t="s">
        <v>79</v>
      </c>
      <c r="F12" s="203" t="s">
        <v>7</v>
      </c>
      <c r="G12" s="203"/>
      <c r="H12" s="204" t="s">
        <v>78</v>
      </c>
      <c r="I12" s="203" t="s">
        <v>3</v>
      </c>
      <c r="J12" s="202"/>
      <c r="K12" s="193"/>
      <c r="L12" s="193"/>
      <c r="M12" s="192"/>
      <c r="N12" s="201" t="s">
        <v>78</v>
      </c>
      <c r="O12" s="200" t="s">
        <v>85</v>
      </c>
      <c r="P12" s="200"/>
      <c r="Q12" s="201" t="s">
        <v>78</v>
      </c>
      <c r="R12" s="200" t="s">
        <v>84</v>
      </c>
      <c r="S12" s="199"/>
      <c r="T12" s="198"/>
      <c r="U12" s="198"/>
      <c r="V12" s="197"/>
      <c r="W12" s="196"/>
      <c r="X12" s="196"/>
      <c r="Y12" s="195"/>
      <c r="Z12" s="194"/>
      <c r="AA12" s="193"/>
      <c r="AB12" s="193"/>
      <c r="AC12" s="192"/>
      <c r="AD12" s="191"/>
      <c r="AE12" s="191"/>
      <c r="AF12" s="190"/>
      <c r="AG12" s="189"/>
      <c r="AI12" s="188"/>
      <c r="AJ12" s="187"/>
      <c r="AK12" s="187"/>
      <c r="AL12" s="187"/>
      <c r="AM12" s="187"/>
      <c r="AN12" s="187"/>
      <c r="AO12" s="187"/>
      <c r="AP12" s="187"/>
      <c r="AQ12" s="186"/>
    </row>
    <row r="13" spans="1:43" ht="15.6" thickBot="1" x14ac:dyDescent="0.4">
      <c r="B13" s="185"/>
      <c r="C13" s="185"/>
      <c r="E13" s="184"/>
      <c r="F13" s="183"/>
      <c r="G13" s="183"/>
      <c r="H13" s="183"/>
      <c r="I13" s="183"/>
      <c r="J13" s="183"/>
      <c r="K13" s="183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</row>
    <row r="14" spans="1:43" x14ac:dyDescent="0.25">
      <c r="B14" s="108" t="s">
        <v>83</v>
      </c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6"/>
    </row>
    <row r="15" spans="1:43" x14ac:dyDescent="0.25">
      <c r="B15" s="181"/>
      <c r="C15" s="178" t="s">
        <v>82</v>
      </c>
      <c r="D15" s="178"/>
      <c r="E15" s="178"/>
      <c r="F15" s="178"/>
      <c r="G15" s="178"/>
      <c r="H15" s="178" t="s">
        <v>81</v>
      </c>
      <c r="I15" s="178"/>
      <c r="J15" s="178" t="s">
        <v>80</v>
      </c>
      <c r="K15" s="178"/>
      <c r="L15" s="178" t="s">
        <v>75</v>
      </c>
      <c r="M15" s="178"/>
      <c r="N15" s="178"/>
      <c r="O15" s="180"/>
      <c r="P15" s="179"/>
      <c r="Q15" s="178" t="s">
        <v>82</v>
      </c>
      <c r="R15" s="178"/>
      <c r="S15" s="178"/>
      <c r="T15" s="178"/>
      <c r="U15" s="178"/>
      <c r="V15" s="178" t="s">
        <v>81</v>
      </c>
      <c r="W15" s="178"/>
      <c r="X15" s="178" t="s">
        <v>80</v>
      </c>
      <c r="Y15" s="178"/>
      <c r="Z15" s="178" t="s">
        <v>75</v>
      </c>
      <c r="AA15" s="178"/>
      <c r="AB15" s="178"/>
      <c r="AC15" s="180"/>
      <c r="AD15" s="179"/>
      <c r="AE15" s="178" t="s">
        <v>82</v>
      </c>
      <c r="AF15" s="178"/>
      <c r="AG15" s="178"/>
      <c r="AH15" s="178"/>
      <c r="AI15" s="178"/>
      <c r="AJ15" s="178" t="s">
        <v>81</v>
      </c>
      <c r="AK15" s="178"/>
      <c r="AL15" s="178" t="s">
        <v>80</v>
      </c>
      <c r="AM15" s="178"/>
      <c r="AN15" s="178" t="s">
        <v>75</v>
      </c>
      <c r="AO15" s="178"/>
      <c r="AP15" s="178"/>
      <c r="AQ15" s="177"/>
    </row>
    <row r="16" spans="1:43" x14ac:dyDescent="0.25">
      <c r="B16" s="174" t="s">
        <v>79</v>
      </c>
      <c r="C16" s="171" t="str">
        <f>IF(ISBLANK([1]建卡!D48),[1]建卡!B48,[1]建卡!B48&amp;[1]建卡!D48)</f>
        <v>会计</v>
      </c>
      <c r="D16" s="171"/>
      <c r="E16" s="171"/>
      <c r="F16" s="171"/>
      <c r="G16" s="171"/>
      <c r="H16" s="170">
        <f>[1]建卡!M48</f>
        <v>5</v>
      </c>
      <c r="I16" s="170"/>
      <c r="J16" s="170"/>
      <c r="K16" s="170"/>
      <c r="L16" s="22" t="str">
        <f>SUM(H16:K16)&amp;"% ("&amp;INT(SUM(H16:K16)/2)&amp;"/"&amp;INT(SUM(H16:K16)/5)&amp;")"</f>
        <v>5% (2/1)</v>
      </c>
      <c r="M16" s="22"/>
      <c r="N16" s="22"/>
      <c r="O16" s="173"/>
      <c r="P16" s="172" t="s">
        <v>78</v>
      </c>
      <c r="Q16" s="171" t="str">
        <f>IF(ISBLANK([1]建卡!D69),[1]建卡!B69,[1]建卡!B69&amp;[1]建卡!D69)</f>
        <v>射击:手枪</v>
      </c>
      <c r="R16" s="171"/>
      <c r="S16" s="171"/>
      <c r="T16" s="171"/>
      <c r="U16" s="171"/>
      <c r="V16" s="170">
        <f>[1]建卡!M69</f>
        <v>20</v>
      </c>
      <c r="W16" s="170"/>
      <c r="X16" s="170"/>
      <c r="Y16" s="170"/>
      <c r="Z16" s="22" t="str">
        <f>SUM(V16:Y16)&amp;"% ("&amp;INT(SUM(V16:Y16)/2)&amp;"/"&amp;INT(SUM(V16:Y16)/5)&amp;")"</f>
        <v>20% (10/4)</v>
      </c>
      <c r="AA16" s="22"/>
      <c r="AB16" s="22"/>
      <c r="AC16" s="173"/>
      <c r="AD16" s="172" t="s">
        <v>78</v>
      </c>
      <c r="AE16" s="171" t="str">
        <f>IF(ISBLANK([1]建卡!U58),[1]建卡!S58,[1]建卡!S58&amp;[1]建卡!U58)</f>
        <v>说服</v>
      </c>
      <c r="AF16" s="171"/>
      <c r="AG16" s="171"/>
      <c r="AH16" s="171"/>
      <c r="AI16" s="171"/>
      <c r="AJ16" s="170">
        <f>[1]建卡!AD58</f>
        <v>10</v>
      </c>
      <c r="AK16" s="170"/>
      <c r="AL16" s="170"/>
      <c r="AM16" s="170"/>
      <c r="AN16" s="22" t="str">
        <f>SUM(AJ16:AM16)&amp;"% ("&amp;INT(SUM(AJ16:AM16)/2)&amp;"/"&amp;INT(SUM(AJ16:AM16)/5)&amp;")"</f>
        <v>10% (5/2)</v>
      </c>
      <c r="AO16" s="22"/>
      <c r="AP16" s="22"/>
      <c r="AQ16" s="34"/>
    </row>
    <row r="17" spans="2:43" x14ac:dyDescent="0.25">
      <c r="B17" s="169" t="s">
        <v>79</v>
      </c>
      <c r="C17" s="166" t="str">
        <f>IF(ISBLANK([1]建卡!D49),[1]建卡!B49,[1]建卡!B49&amp;[1]建卡!D49)</f>
        <v>人类学</v>
      </c>
      <c r="D17" s="166"/>
      <c r="E17" s="166"/>
      <c r="F17" s="166"/>
      <c r="G17" s="166"/>
      <c r="H17" s="165">
        <f>[1]建卡!M49</f>
        <v>1</v>
      </c>
      <c r="I17" s="165"/>
      <c r="J17" s="165"/>
      <c r="K17" s="165"/>
      <c r="L17" s="71" t="str">
        <f>SUM(H17:K17)&amp;"% ("&amp;INT(SUM(H17:K17)/2)&amp;"/"&amp;INT(SUM(H17:K17)/5)&amp;")"</f>
        <v>1% (0/0)</v>
      </c>
      <c r="M17" s="71"/>
      <c r="N17" s="71"/>
      <c r="O17" s="168"/>
      <c r="P17" s="167" t="s">
        <v>78</v>
      </c>
      <c r="Q17" s="166" t="str">
        <f>IF(ISBLANK([1]建卡!D70),[1]建卡!B70,[1]建卡!B70&amp;[1]建卡!D70)</f>
        <v>射击:步枪/霰弹枪</v>
      </c>
      <c r="R17" s="166"/>
      <c r="S17" s="166"/>
      <c r="T17" s="166"/>
      <c r="U17" s="166"/>
      <c r="V17" s="165">
        <f>[1]建卡!M70</f>
        <v>25</v>
      </c>
      <c r="W17" s="165"/>
      <c r="X17" s="165"/>
      <c r="Y17" s="165"/>
      <c r="Z17" s="71" t="str">
        <f>SUM(V17:Y17)&amp;"% ("&amp;INT(SUM(V17:Y17)/2)&amp;"/"&amp;INT(SUM(V17:Y17)/5)&amp;")"</f>
        <v>25% (12/5)</v>
      </c>
      <c r="AA17" s="71"/>
      <c r="AB17" s="71"/>
      <c r="AC17" s="168"/>
      <c r="AD17" s="167" t="s">
        <v>78</v>
      </c>
      <c r="AE17" s="166" t="str">
        <f>IF(ISBLANK([1]建卡!U59),[1]建卡!S59,[1]建卡!S59&amp;[1]建卡!U59)</f>
        <v>驾驶:</v>
      </c>
      <c r="AF17" s="166"/>
      <c r="AG17" s="166"/>
      <c r="AH17" s="166"/>
      <c r="AI17" s="166"/>
      <c r="AJ17" s="165">
        <f>[1]建卡!AD59</f>
        <v>1</v>
      </c>
      <c r="AK17" s="165"/>
      <c r="AL17" s="165"/>
      <c r="AM17" s="165"/>
      <c r="AN17" s="71" t="str">
        <f>SUM(AJ17:AM17)&amp;"% ("&amp;INT(SUM(AJ17:AM17)/2)&amp;"/"&amp;INT(SUM(AJ17:AM17)/5)&amp;")"</f>
        <v>1% (0/0)</v>
      </c>
      <c r="AO17" s="71"/>
      <c r="AP17" s="71"/>
      <c r="AQ17" s="132"/>
    </row>
    <row r="18" spans="2:43" x14ac:dyDescent="0.25">
      <c r="B18" s="174" t="s">
        <v>79</v>
      </c>
      <c r="C18" s="171" t="str">
        <f>IF(ISBLANK([1]建卡!D50),[1]建卡!B50,[1]建卡!B50&amp;[1]建卡!D50)</f>
        <v>估价</v>
      </c>
      <c r="D18" s="171"/>
      <c r="E18" s="171"/>
      <c r="F18" s="171"/>
      <c r="G18" s="171"/>
      <c r="H18" s="170">
        <f>[1]建卡!M50</f>
        <v>5</v>
      </c>
      <c r="I18" s="170"/>
      <c r="J18" s="170"/>
      <c r="K18" s="170"/>
      <c r="L18" s="22" t="str">
        <f>SUM(H18:K18)&amp;"% ("&amp;INT(SUM(H18:K18)/2)&amp;"/"&amp;INT(SUM(H18:K18)/5)&amp;")"</f>
        <v>5% (2/1)</v>
      </c>
      <c r="M18" s="22"/>
      <c r="N18" s="22"/>
      <c r="O18" s="173"/>
      <c r="P18" s="172" t="s">
        <v>78</v>
      </c>
      <c r="Q18" s="171" t="str">
        <f>IF(ISBLANK([1]建卡!D71),[1]建卡!B71,[1]建卡!B71&amp;[1]建卡!D71)</f>
        <v>射击:</v>
      </c>
      <c r="R18" s="171"/>
      <c r="S18" s="171"/>
      <c r="T18" s="171"/>
      <c r="U18" s="171"/>
      <c r="V18" s="170">
        <f>[1]建卡!M71</f>
        <v>0</v>
      </c>
      <c r="W18" s="170"/>
      <c r="X18" s="170"/>
      <c r="Y18" s="170"/>
      <c r="Z18" s="22" t="str">
        <f>SUM(V18:Y18)&amp;"% ("&amp;INT(SUM(V18:Y18)/2)&amp;"/"&amp;INT(SUM(V18:Y18)/5)&amp;")"</f>
        <v>0% (0/0)</v>
      </c>
      <c r="AA18" s="22"/>
      <c r="AB18" s="22"/>
      <c r="AC18" s="173"/>
      <c r="AD18" s="172" t="s">
        <v>78</v>
      </c>
      <c r="AE18" s="171" t="str">
        <f>IF(ISBLANK([1]建卡!U60),[1]建卡!S60,[1]建卡!S60&amp;[1]建卡!U60)</f>
        <v>精神分析</v>
      </c>
      <c r="AF18" s="171"/>
      <c r="AG18" s="171"/>
      <c r="AH18" s="171"/>
      <c r="AI18" s="171"/>
      <c r="AJ18" s="170">
        <f>[1]建卡!AD60</f>
        <v>1</v>
      </c>
      <c r="AK18" s="170"/>
      <c r="AL18" s="170"/>
      <c r="AM18" s="170"/>
      <c r="AN18" s="22" t="str">
        <f>SUM(AJ18:AM18)&amp;"% ("&amp;INT(SUM(AJ18:AM18)/2)&amp;"/"&amp;INT(SUM(AJ18:AM18)/5)&amp;")"</f>
        <v>1% (0/0)</v>
      </c>
      <c r="AO18" s="22"/>
      <c r="AP18" s="22"/>
      <c r="AQ18" s="34"/>
    </row>
    <row r="19" spans="2:43" x14ac:dyDescent="0.25">
      <c r="B19" s="169" t="s">
        <v>79</v>
      </c>
      <c r="C19" s="166" t="str">
        <f>IF(ISBLANK([1]建卡!D51),[1]建卡!B51,[1]建卡!B51&amp;[1]建卡!D51)</f>
        <v>考古学</v>
      </c>
      <c r="D19" s="166"/>
      <c r="E19" s="166"/>
      <c r="F19" s="166"/>
      <c r="G19" s="166"/>
      <c r="H19" s="165">
        <f>[1]建卡!M51</f>
        <v>1</v>
      </c>
      <c r="I19" s="165"/>
      <c r="J19" s="165"/>
      <c r="K19" s="165"/>
      <c r="L19" s="71" t="str">
        <f>SUM(H19:K19)&amp;"% ("&amp;INT(SUM(H19:K19)/2)&amp;"/"&amp;INT(SUM(H19:K19)/5)&amp;")"</f>
        <v>1% (0/0)</v>
      </c>
      <c r="M19" s="71"/>
      <c r="N19" s="71"/>
      <c r="O19" s="168"/>
      <c r="P19" s="167" t="s">
        <v>78</v>
      </c>
      <c r="Q19" s="166" t="str">
        <f>IF(ISBLANK([1]建卡!D72),[1]建卡!B72,[1]建卡!B72&amp;[1]建卡!D72)</f>
        <v>急救</v>
      </c>
      <c r="R19" s="166"/>
      <c r="S19" s="166"/>
      <c r="T19" s="166"/>
      <c r="U19" s="166"/>
      <c r="V19" s="165">
        <f>[1]建卡!M72</f>
        <v>30</v>
      </c>
      <c r="W19" s="165"/>
      <c r="X19" s="165"/>
      <c r="Y19" s="165"/>
      <c r="Z19" s="71" t="str">
        <f>SUM(V19:Y19)&amp;"% ("&amp;INT(SUM(V19:Y19)/2)&amp;"/"&amp;INT(SUM(V19:Y19)/5)&amp;")"</f>
        <v>30% (15/6)</v>
      </c>
      <c r="AA19" s="71"/>
      <c r="AB19" s="71"/>
      <c r="AC19" s="168"/>
      <c r="AD19" s="167" t="s">
        <v>78</v>
      </c>
      <c r="AE19" s="166" t="str">
        <f>IF(ISBLANK([1]建卡!U61),[1]建卡!S61,[1]建卡!S61&amp;[1]建卡!U61)</f>
        <v>心理学</v>
      </c>
      <c r="AF19" s="166"/>
      <c r="AG19" s="166"/>
      <c r="AH19" s="166"/>
      <c r="AI19" s="166"/>
      <c r="AJ19" s="165">
        <f>[1]建卡!AD61</f>
        <v>10</v>
      </c>
      <c r="AK19" s="165"/>
      <c r="AL19" s="165"/>
      <c r="AM19" s="165"/>
      <c r="AN19" s="71" t="str">
        <f>SUM(AJ19:AM19)&amp;"% ("&amp;INT(SUM(AJ19:AM19)/2)&amp;"/"&amp;INT(SUM(AJ19:AM19)/5)&amp;")"</f>
        <v>10% (5/2)</v>
      </c>
      <c r="AO19" s="71"/>
      <c r="AP19" s="71"/>
      <c r="AQ19" s="132"/>
    </row>
    <row r="20" spans="2:43" x14ac:dyDescent="0.25">
      <c r="B20" s="174" t="s">
        <v>79</v>
      </c>
      <c r="C20" s="171" t="str">
        <f>IF(ISBLANK([1]建卡!D52),[1]建卡!B52,[1]建卡!B52&amp;[1]建卡!D52)</f>
        <v>技艺:</v>
      </c>
      <c r="D20" s="171"/>
      <c r="E20" s="171"/>
      <c r="F20" s="171"/>
      <c r="G20" s="171"/>
      <c r="H20" s="170">
        <f>[1]建卡!M52</f>
        <v>5</v>
      </c>
      <c r="I20" s="170"/>
      <c r="J20" s="170"/>
      <c r="K20" s="170"/>
      <c r="L20" s="22" t="str">
        <f>SUM(H20:K20)&amp;"% ("&amp;INT(SUM(H20:K20)/2)&amp;"/"&amp;INT(SUM(H20:K20)/5)&amp;")"</f>
        <v>5% (2/1)</v>
      </c>
      <c r="M20" s="22"/>
      <c r="N20" s="22"/>
      <c r="O20" s="173"/>
      <c r="P20" s="172" t="s">
        <v>78</v>
      </c>
      <c r="Q20" s="171" t="str">
        <f>IF(ISBLANK([1]建卡!D73),[1]建卡!B73,[1]建卡!B73&amp;[1]建卡!D73)</f>
        <v>历史</v>
      </c>
      <c r="R20" s="171"/>
      <c r="S20" s="171"/>
      <c r="T20" s="171"/>
      <c r="U20" s="171"/>
      <c r="V20" s="170">
        <f>[1]建卡!M73</f>
        <v>5</v>
      </c>
      <c r="W20" s="170"/>
      <c r="X20" s="170"/>
      <c r="Y20" s="170"/>
      <c r="Z20" s="22" t="str">
        <f>SUM(V20:Y20)&amp;"% ("&amp;INT(SUM(V20:Y20)/2)&amp;"/"&amp;INT(SUM(V20:Y20)/5)&amp;")"</f>
        <v>5% (2/1)</v>
      </c>
      <c r="AA20" s="22"/>
      <c r="AB20" s="22"/>
      <c r="AC20" s="173"/>
      <c r="AD20" s="172" t="s">
        <v>78</v>
      </c>
      <c r="AE20" s="171" t="str">
        <f>IF(ISBLANK([1]建卡!U62),[1]建卡!S62,[1]建卡!S62&amp;[1]建卡!U62)</f>
        <v>骑术</v>
      </c>
      <c r="AF20" s="171"/>
      <c r="AG20" s="171"/>
      <c r="AH20" s="171"/>
      <c r="AI20" s="171"/>
      <c r="AJ20" s="170">
        <f>[1]建卡!AD62</f>
        <v>5</v>
      </c>
      <c r="AK20" s="170"/>
      <c r="AL20" s="170"/>
      <c r="AM20" s="170"/>
      <c r="AN20" s="22" t="str">
        <f>SUM(AJ20:AM20)&amp;"% ("&amp;INT(SUM(AJ20:AM20)/2)&amp;"/"&amp;INT(SUM(AJ20:AM20)/5)&amp;")"</f>
        <v>5% (2/1)</v>
      </c>
      <c r="AO20" s="22"/>
      <c r="AP20" s="22"/>
      <c r="AQ20" s="34"/>
    </row>
    <row r="21" spans="2:43" x14ac:dyDescent="0.25">
      <c r="B21" s="169" t="s">
        <v>79</v>
      </c>
      <c r="C21" s="166" t="str">
        <f>IF(ISBLANK([1]建卡!D53),[1]建卡!B53,[1]建卡!B53&amp;[1]建卡!D53)</f>
        <v>技艺:</v>
      </c>
      <c r="D21" s="166"/>
      <c r="E21" s="166"/>
      <c r="F21" s="166"/>
      <c r="G21" s="166"/>
      <c r="H21" s="165">
        <f>[1]建卡!M53</f>
        <v>5</v>
      </c>
      <c r="I21" s="165"/>
      <c r="J21" s="165"/>
      <c r="K21" s="165"/>
      <c r="L21" s="71" t="str">
        <f>SUM(H21:K21)&amp;"% ("&amp;INT(SUM(H21:K21)/2)&amp;"/"&amp;INT(SUM(H21:K21)/5)&amp;")"</f>
        <v>5% (2/1)</v>
      </c>
      <c r="M21" s="71"/>
      <c r="N21" s="71"/>
      <c r="O21" s="168"/>
      <c r="P21" s="167" t="s">
        <v>78</v>
      </c>
      <c r="Q21" s="166" t="str">
        <f>IF(ISBLANK([1]建卡!D74),[1]建卡!B74,[1]建卡!B74&amp;[1]建卡!D74)</f>
        <v>恐吓</v>
      </c>
      <c r="R21" s="166"/>
      <c r="S21" s="166"/>
      <c r="T21" s="166"/>
      <c r="U21" s="166"/>
      <c r="V21" s="165">
        <f>[1]建卡!M74</f>
        <v>15</v>
      </c>
      <c r="W21" s="165"/>
      <c r="X21" s="165"/>
      <c r="Y21" s="165"/>
      <c r="Z21" s="71" t="str">
        <f>SUM(V21:Y21)&amp;"% ("&amp;INT(SUM(V21:Y21)/2)&amp;"/"&amp;INT(SUM(V21:Y21)/5)&amp;")"</f>
        <v>15% (7/3)</v>
      </c>
      <c r="AA21" s="71"/>
      <c r="AB21" s="71"/>
      <c r="AC21" s="168"/>
      <c r="AD21" s="167" t="s">
        <v>78</v>
      </c>
      <c r="AE21" s="166" t="str">
        <f>IF(ISBLANK([1]建卡!U63),[1]建卡!S63,[1]建卡!S63&amp;[1]建卡!U63)</f>
        <v>科学:药学</v>
      </c>
      <c r="AF21" s="166"/>
      <c r="AG21" s="166"/>
      <c r="AH21" s="166"/>
      <c r="AI21" s="166"/>
      <c r="AJ21" s="165">
        <f>[1]建卡!AD63</f>
        <v>1</v>
      </c>
      <c r="AK21" s="165"/>
      <c r="AL21" s="165"/>
      <c r="AM21" s="165"/>
      <c r="AN21" s="71" t="str">
        <f>SUM(AJ21:AM21)&amp;"% ("&amp;INT(SUM(AJ21:AM21)/2)&amp;"/"&amp;INT(SUM(AJ21:AM21)/5)&amp;")"</f>
        <v>1% (0/0)</v>
      </c>
      <c r="AO21" s="71"/>
      <c r="AP21" s="71"/>
      <c r="AQ21" s="132"/>
    </row>
    <row r="22" spans="2:43" x14ac:dyDescent="0.25">
      <c r="B22" s="174" t="s">
        <v>79</v>
      </c>
      <c r="C22" s="171" t="str">
        <f>IF(ISBLANK([1]建卡!D54),[1]建卡!B54,[1]建卡!B54&amp;[1]建卡!D54)</f>
        <v>技艺:</v>
      </c>
      <c r="D22" s="171"/>
      <c r="E22" s="171"/>
      <c r="F22" s="171"/>
      <c r="G22" s="171"/>
      <c r="H22" s="170">
        <f>[1]建卡!M54</f>
        <v>5</v>
      </c>
      <c r="I22" s="170"/>
      <c r="J22" s="170"/>
      <c r="K22" s="170"/>
      <c r="L22" s="22" t="str">
        <f>SUM(H22:K22)&amp;"% ("&amp;INT(SUM(H22:K22)/2)&amp;"/"&amp;INT(SUM(H22:K22)/5)&amp;")"</f>
        <v>5% (2/1)</v>
      </c>
      <c r="M22" s="22"/>
      <c r="N22" s="22"/>
      <c r="O22" s="173"/>
      <c r="P22" s="172" t="s">
        <v>78</v>
      </c>
      <c r="Q22" s="171" t="str">
        <f>IF(ISBLANK([1]建卡!D75),[1]建卡!B75,[1]建卡!B75&amp;[1]建卡!D75)</f>
        <v>跳跃</v>
      </c>
      <c r="R22" s="171"/>
      <c r="S22" s="171"/>
      <c r="T22" s="171"/>
      <c r="U22" s="171"/>
      <c r="V22" s="170">
        <f>[1]建卡!M75</f>
        <v>20</v>
      </c>
      <c r="W22" s="170"/>
      <c r="X22" s="170"/>
      <c r="Y22" s="170"/>
      <c r="Z22" s="22" t="str">
        <f>SUM(V22:Y22)&amp;"% ("&amp;INT(SUM(V22:Y22)/2)&amp;"/"&amp;INT(SUM(V22:Y22)/5)&amp;")"</f>
        <v>20% (10/4)</v>
      </c>
      <c r="AA22" s="22"/>
      <c r="AB22" s="22"/>
      <c r="AC22" s="173"/>
      <c r="AD22" s="172" t="s">
        <v>78</v>
      </c>
      <c r="AE22" s="171" t="str">
        <f>IF(ISBLANK([1]建卡!U64),[1]建卡!S64,[1]建卡!S64&amp;[1]建卡!U64)</f>
        <v>科学:</v>
      </c>
      <c r="AF22" s="171"/>
      <c r="AG22" s="171"/>
      <c r="AH22" s="171"/>
      <c r="AI22" s="171"/>
      <c r="AJ22" s="170">
        <f>[1]建卡!AD64</f>
        <v>1</v>
      </c>
      <c r="AK22" s="170"/>
      <c r="AL22" s="170"/>
      <c r="AM22" s="170"/>
      <c r="AN22" s="22" t="str">
        <f>SUM(AJ22:AM22)&amp;"% ("&amp;INT(SUM(AJ22:AM22)/2)&amp;"/"&amp;INT(SUM(AJ22:AM22)/5)&amp;")"</f>
        <v>1% (0/0)</v>
      </c>
      <c r="AO22" s="22"/>
      <c r="AP22" s="22"/>
      <c r="AQ22" s="34"/>
    </row>
    <row r="23" spans="2:43" x14ac:dyDescent="0.25">
      <c r="B23" s="169" t="s">
        <v>79</v>
      </c>
      <c r="C23" s="166" t="str">
        <f>IF(ISBLANK([1]建卡!D55),[1]建卡!B55,[1]建卡!B55&amp;[1]建卡!D55)</f>
        <v>魅惑</v>
      </c>
      <c r="D23" s="166"/>
      <c r="E23" s="166"/>
      <c r="F23" s="166"/>
      <c r="G23" s="166"/>
      <c r="H23" s="165">
        <f>[1]建卡!M55</f>
        <v>15</v>
      </c>
      <c r="I23" s="165"/>
      <c r="J23" s="165"/>
      <c r="K23" s="165"/>
      <c r="L23" s="71" t="str">
        <f>SUM(H23:K23)&amp;"% ("&amp;INT(SUM(H23:K23)/2)&amp;"/"&amp;INT(SUM(H23:K23)/5)&amp;")"</f>
        <v>15% (7/3)</v>
      </c>
      <c r="M23" s="71"/>
      <c r="N23" s="71"/>
      <c r="O23" s="168"/>
      <c r="P23" s="167" t="s">
        <v>78</v>
      </c>
      <c r="Q23" s="166" t="str">
        <f>IF(ISBLANK([1]建卡!D76),[1]建卡!B76,[1]建卡!B76&amp;[1]建卡!D76)</f>
        <v>语言:</v>
      </c>
      <c r="R23" s="166"/>
      <c r="S23" s="166"/>
      <c r="T23" s="166"/>
      <c r="U23" s="166"/>
      <c r="V23" s="165">
        <f>[1]建卡!M76</f>
        <v>1</v>
      </c>
      <c r="W23" s="165"/>
      <c r="X23" s="165"/>
      <c r="Y23" s="165"/>
      <c r="Z23" s="71" t="str">
        <f>SUM(V23:Y23)&amp;"% ("&amp;INT(SUM(V23:Y23)/2)&amp;"/"&amp;INT(SUM(V23:Y23)/5)&amp;")"</f>
        <v>1% (0/0)</v>
      </c>
      <c r="AA23" s="71"/>
      <c r="AB23" s="71"/>
      <c r="AC23" s="168"/>
      <c r="AD23" s="167" t="s">
        <v>78</v>
      </c>
      <c r="AE23" s="166" t="str">
        <f>IF(ISBLANK([1]建卡!U65),[1]建卡!S65,[1]建卡!S65&amp;[1]建卡!U65)</f>
        <v>科学:</v>
      </c>
      <c r="AF23" s="166"/>
      <c r="AG23" s="166"/>
      <c r="AH23" s="166"/>
      <c r="AI23" s="166"/>
      <c r="AJ23" s="165">
        <f>[1]建卡!AD65</f>
        <v>1</v>
      </c>
      <c r="AK23" s="165"/>
      <c r="AL23" s="165"/>
      <c r="AM23" s="165"/>
      <c r="AN23" s="71" t="str">
        <f>SUM(AJ23:AM23)&amp;"% ("&amp;INT(SUM(AJ23:AM23)/2)&amp;"/"&amp;INT(SUM(AJ23:AM23)/5)&amp;")"</f>
        <v>1% (0/0)</v>
      </c>
      <c r="AO23" s="71"/>
      <c r="AP23" s="71"/>
      <c r="AQ23" s="132"/>
    </row>
    <row r="24" spans="2:43" x14ac:dyDescent="0.25">
      <c r="B24" s="174" t="s">
        <v>79</v>
      </c>
      <c r="C24" s="171" t="str">
        <f>IF(ISBLANK([1]建卡!D56),[1]建卡!B56,[1]建卡!B56&amp;[1]建卡!D56)</f>
        <v>攀爬</v>
      </c>
      <c r="D24" s="171"/>
      <c r="E24" s="171"/>
      <c r="F24" s="171"/>
      <c r="G24" s="171"/>
      <c r="H24" s="170">
        <f>[1]建卡!M56</f>
        <v>20</v>
      </c>
      <c r="I24" s="170"/>
      <c r="J24" s="170"/>
      <c r="K24" s="170"/>
      <c r="L24" s="22" t="str">
        <f>SUM(H24:K24)&amp;"% ("&amp;INT(SUM(H24:K24)/2)&amp;"/"&amp;INT(SUM(H24:K24)/5)&amp;")"</f>
        <v>20% (10/4)</v>
      </c>
      <c r="M24" s="22"/>
      <c r="N24" s="22"/>
      <c r="O24" s="173"/>
      <c r="P24" s="172" t="s">
        <v>78</v>
      </c>
      <c r="Q24" s="171" t="str">
        <f>IF(ISBLANK([1]建卡!D77),[1]建卡!B77,[1]建卡!B77&amp;[1]建卡!D77)</f>
        <v>语言:法语</v>
      </c>
      <c r="R24" s="171"/>
      <c r="S24" s="171"/>
      <c r="T24" s="171"/>
      <c r="U24" s="171"/>
      <c r="V24" s="170">
        <f>[1]建卡!M77</f>
        <v>51</v>
      </c>
      <c r="W24" s="170"/>
      <c r="X24" s="170"/>
      <c r="Y24" s="170"/>
      <c r="Z24" s="22" t="str">
        <f>SUM(V24:Y24)&amp;"% ("&amp;INT(SUM(V24:Y24)/2)&amp;"/"&amp;INT(SUM(V24:Y24)/5)&amp;")"</f>
        <v>51% (25/10)</v>
      </c>
      <c r="AA24" s="22"/>
      <c r="AB24" s="22"/>
      <c r="AC24" s="173"/>
      <c r="AD24" s="172" t="s">
        <v>78</v>
      </c>
      <c r="AE24" s="171" t="str">
        <f>IF(ISBLANK([1]建卡!U66),[1]建卡!S66,[1]建卡!S66&amp;[1]建卡!U66)</f>
        <v>妙手</v>
      </c>
      <c r="AF24" s="171"/>
      <c r="AG24" s="171"/>
      <c r="AH24" s="171"/>
      <c r="AI24" s="171"/>
      <c r="AJ24" s="170">
        <f>[1]建卡!AD66</f>
        <v>10</v>
      </c>
      <c r="AK24" s="170"/>
      <c r="AL24" s="170"/>
      <c r="AM24" s="170"/>
      <c r="AN24" s="22" t="str">
        <f>SUM(AJ24:AM24)&amp;"% ("&amp;INT(SUM(AJ24:AM24)/2)&amp;"/"&amp;INT(SUM(AJ24:AM24)/5)&amp;")"</f>
        <v>10% (5/2)</v>
      </c>
      <c r="AO24" s="22"/>
      <c r="AP24" s="22"/>
      <c r="AQ24" s="34"/>
    </row>
    <row r="25" spans="2:43" x14ac:dyDescent="0.25">
      <c r="B25" s="169" t="s">
        <v>79</v>
      </c>
      <c r="C25" s="166" t="str">
        <f>IF(ISBLANK([1]建卡!D57),[1]建卡!B57,[1]建卡!B57&amp;[1]建卡!D57)</f>
        <v>计算机使用</v>
      </c>
      <c r="D25" s="166"/>
      <c r="E25" s="166"/>
      <c r="F25" s="166"/>
      <c r="G25" s="166"/>
      <c r="H25" s="165">
        <f>[1]建卡!M57</f>
        <v>5</v>
      </c>
      <c r="I25" s="165"/>
      <c r="J25" s="165"/>
      <c r="K25" s="165"/>
      <c r="L25" s="71" t="str">
        <f>SUM(H25:K25)&amp;"% ("&amp;INT(SUM(H25:K25)/2)&amp;"/"&amp;INT(SUM(H25:K25)/5)&amp;")"</f>
        <v>5% (2/1)</v>
      </c>
      <c r="M25" s="71"/>
      <c r="N25" s="71"/>
      <c r="O25" s="168"/>
      <c r="P25" s="167" t="s">
        <v>78</v>
      </c>
      <c r="Q25" s="166" t="str">
        <f>IF(ISBLANK([1]建卡!D78),[1]建卡!B78,[1]建卡!B78&amp;[1]建卡!D78)</f>
        <v>语言:英语</v>
      </c>
      <c r="R25" s="166"/>
      <c r="S25" s="166"/>
      <c r="T25" s="166"/>
      <c r="U25" s="166"/>
      <c r="V25" s="165">
        <f>[1]建卡!M78</f>
        <v>51</v>
      </c>
      <c r="W25" s="165"/>
      <c r="X25" s="165"/>
      <c r="Y25" s="165"/>
      <c r="Z25" s="71" t="str">
        <f>SUM(V25:Y25)&amp;"% ("&amp;INT(SUM(V25:Y25)/2)&amp;"/"&amp;INT(SUM(V25:Y25)/5)&amp;")"</f>
        <v>51% (25/10)</v>
      </c>
      <c r="AA25" s="71"/>
      <c r="AB25" s="71"/>
      <c r="AC25" s="168"/>
      <c r="AD25" s="167" t="s">
        <v>78</v>
      </c>
      <c r="AE25" s="166" t="str">
        <f>IF(ISBLANK([1]建卡!U67),[1]建卡!S67,[1]建卡!S67&amp;[1]建卡!U67)</f>
        <v>侦察</v>
      </c>
      <c r="AF25" s="166"/>
      <c r="AG25" s="166"/>
      <c r="AH25" s="166"/>
      <c r="AI25" s="166"/>
      <c r="AJ25" s="165">
        <f>[1]建卡!AD67</f>
        <v>25</v>
      </c>
      <c r="AK25" s="165"/>
      <c r="AL25" s="165"/>
      <c r="AM25" s="165"/>
      <c r="AN25" s="71" t="str">
        <f>SUM(AJ25:AM25)&amp;"% ("&amp;INT(SUM(AJ25:AM25)/2)&amp;"/"&amp;INT(SUM(AJ25:AM25)/5)&amp;")"</f>
        <v>25% (12/5)</v>
      </c>
      <c r="AO25" s="71"/>
      <c r="AP25" s="71"/>
      <c r="AQ25" s="132"/>
    </row>
    <row r="26" spans="2:43" x14ac:dyDescent="0.25">
      <c r="B26" s="176"/>
      <c r="C26" s="171" t="str">
        <f>IF(ISBLANK([1]建卡!D58),[1]建卡!B58,[1]建卡!B58&amp;[1]建卡!D58)</f>
        <v>信用评级</v>
      </c>
      <c r="D26" s="171"/>
      <c r="E26" s="171"/>
      <c r="F26" s="171"/>
      <c r="G26" s="171"/>
      <c r="H26" s="170">
        <f>[1]建卡!M58</f>
        <v>0</v>
      </c>
      <c r="I26" s="170"/>
      <c r="J26" s="170"/>
      <c r="K26" s="170"/>
      <c r="L26" s="22" t="str">
        <f>SUM(H26:K26)&amp;"% ("&amp;INT(SUM(H26:K26)/2)&amp;"/"&amp;INT(SUM(H26:K26)/5)&amp;")"</f>
        <v>0% (0/0)</v>
      </c>
      <c r="M26" s="22"/>
      <c r="N26" s="22"/>
      <c r="O26" s="173"/>
      <c r="P26" s="172" t="s">
        <v>78</v>
      </c>
      <c r="Q26" s="171" t="str">
        <f>IF(ISBLANK([1]建卡!D79),[1]建卡!B79,[1]建卡!B79&amp;[1]建卡!D79)</f>
        <v>母语:</v>
      </c>
      <c r="R26" s="171"/>
      <c r="S26" s="171"/>
      <c r="T26" s="171"/>
      <c r="U26" s="171"/>
      <c r="V26" s="170">
        <f>[1]建卡!M79</f>
        <v>65</v>
      </c>
      <c r="W26" s="170"/>
      <c r="X26" s="170"/>
      <c r="Y26" s="170"/>
      <c r="Z26" s="22" t="str">
        <f>SUM(V26:Y26)&amp;"% ("&amp;INT(SUM(V26:Y26)/2)&amp;"/"&amp;INT(SUM(V26:Y26)/5)&amp;")"</f>
        <v>65% (32/13)</v>
      </c>
      <c r="AA26" s="22"/>
      <c r="AB26" s="22"/>
      <c r="AC26" s="173"/>
      <c r="AD26" s="172" t="s">
        <v>78</v>
      </c>
      <c r="AE26" s="171" t="str">
        <f>IF(ISBLANK([1]建卡!U68),[1]建卡!S68,[1]建卡!S68&amp;[1]建卡!U68)</f>
        <v>潜行</v>
      </c>
      <c r="AF26" s="171"/>
      <c r="AG26" s="171"/>
      <c r="AH26" s="171"/>
      <c r="AI26" s="171"/>
      <c r="AJ26" s="170">
        <f>[1]建卡!AD68</f>
        <v>20</v>
      </c>
      <c r="AK26" s="170"/>
      <c r="AL26" s="170"/>
      <c r="AM26" s="170"/>
      <c r="AN26" s="22" t="str">
        <f>SUM(AJ26:AM26)&amp;"% ("&amp;INT(SUM(AJ26:AM26)/2)&amp;"/"&amp;INT(SUM(AJ26:AM26)/5)&amp;")"</f>
        <v>20% (10/4)</v>
      </c>
      <c r="AO26" s="22"/>
      <c r="AP26" s="22"/>
      <c r="AQ26" s="34"/>
    </row>
    <row r="27" spans="2:43" x14ac:dyDescent="0.25">
      <c r="B27" s="175"/>
      <c r="C27" s="166" t="str">
        <f>IF(ISBLANK([1]建卡!D59),[1]建卡!B59,[1]建卡!B59&amp;[1]建卡!D59)</f>
        <v>克苏鲁神话</v>
      </c>
      <c r="D27" s="166"/>
      <c r="E27" s="166"/>
      <c r="F27" s="166"/>
      <c r="G27" s="166"/>
      <c r="H27" s="165">
        <f>[1]建卡!M59</f>
        <v>0</v>
      </c>
      <c r="I27" s="165"/>
      <c r="J27" s="165"/>
      <c r="K27" s="165"/>
      <c r="L27" s="71" t="str">
        <f>SUM(H27:K27)&amp;"% ("&amp;INT(SUM(H27:K27)/2)&amp;"/"&amp;INT(SUM(H27:K27)/5)&amp;")"</f>
        <v>0% (0/0)</v>
      </c>
      <c r="M27" s="71"/>
      <c r="N27" s="71"/>
      <c r="O27" s="168"/>
      <c r="P27" s="167" t="s">
        <v>78</v>
      </c>
      <c r="Q27" s="166" t="str">
        <f>IF(ISBLANK([1]建卡!U48),[1]建卡!S48,[1]建卡!S48&amp;[1]建卡!U48)</f>
        <v>法律</v>
      </c>
      <c r="R27" s="166"/>
      <c r="S27" s="166"/>
      <c r="T27" s="166"/>
      <c r="U27" s="166"/>
      <c r="V27" s="165">
        <f>[1]建卡!AD48</f>
        <v>5</v>
      </c>
      <c r="W27" s="165"/>
      <c r="X27" s="165"/>
      <c r="Y27" s="165"/>
      <c r="Z27" s="71" t="str">
        <f>SUM(V27:Y27)&amp;"% ("&amp;INT(SUM(V27:Y27)/2)&amp;"/"&amp;INT(SUM(V27:Y27)/5)&amp;")"</f>
        <v>5% (2/1)</v>
      </c>
      <c r="AA27" s="71"/>
      <c r="AB27" s="71"/>
      <c r="AC27" s="168"/>
      <c r="AD27" s="167" t="s">
        <v>78</v>
      </c>
      <c r="AE27" s="166" t="str">
        <f>IF(ISBLANK([1]建卡!U69),[1]建卡!S69,[1]建卡!S69&amp;[1]建卡!U69)</f>
        <v>生存:</v>
      </c>
      <c r="AF27" s="166"/>
      <c r="AG27" s="166"/>
      <c r="AH27" s="166"/>
      <c r="AI27" s="166"/>
      <c r="AJ27" s="165">
        <f>[1]建卡!AD69</f>
        <v>10</v>
      </c>
      <c r="AK27" s="165"/>
      <c r="AL27" s="165"/>
      <c r="AM27" s="165"/>
      <c r="AN27" s="71" t="str">
        <f>SUM(AJ27:AM27)&amp;"% ("&amp;INT(SUM(AJ27:AM27)/2)&amp;"/"&amp;INT(SUM(AJ27:AM27)/5)&amp;")"</f>
        <v>10% (5/2)</v>
      </c>
      <c r="AO27" s="71"/>
      <c r="AP27" s="71"/>
      <c r="AQ27" s="132"/>
    </row>
    <row r="28" spans="2:43" x14ac:dyDescent="0.25">
      <c r="B28" s="174" t="s">
        <v>79</v>
      </c>
      <c r="C28" s="171" t="str">
        <f>IF(ISBLANK([1]建卡!D60),[1]建卡!B60,[1]建卡!B60&amp;[1]建卡!D60)</f>
        <v>乔装</v>
      </c>
      <c r="D28" s="171"/>
      <c r="E28" s="171"/>
      <c r="F28" s="171"/>
      <c r="G28" s="171"/>
      <c r="H28" s="170">
        <f>[1]建卡!M60</f>
        <v>5</v>
      </c>
      <c r="I28" s="170"/>
      <c r="J28" s="170"/>
      <c r="K28" s="170"/>
      <c r="L28" s="22" t="str">
        <f>SUM(H28:K28)&amp;"% ("&amp;INT(SUM(H28:K28)/2)&amp;"/"&amp;INT(SUM(H28:K28)/5)&amp;")"</f>
        <v>5% (2/1)</v>
      </c>
      <c r="M28" s="22"/>
      <c r="N28" s="22"/>
      <c r="O28" s="173"/>
      <c r="P28" s="172" t="s">
        <v>78</v>
      </c>
      <c r="Q28" s="171" t="str">
        <f>IF(ISBLANK([1]建卡!U49),[1]建卡!S49,[1]建卡!S49&amp;[1]建卡!U49)</f>
        <v>图书馆使用</v>
      </c>
      <c r="R28" s="171"/>
      <c r="S28" s="171"/>
      <c r="T28" s="171"/>
      <c r="U28" s="171"/>
      <c r="V28" s="170">
        <f>[1]建卡!AD49</f>
        <v>100</v>
      </c>
      <c r="W28" s="170"/>
      <c r="X28" s="170"/>
      <c r="Y28" s="170"/>
      <c r="Z28" s="22" t="str">
        <f>SUM(V28:Y28)&amp;"% ("&amp;INT(SUM(V28:Y28)/2)&amp;"/"&amp;INT(SUM(V28:Y28)/5)&amp;")"</f>
        <v>100% (50/20)</v>
      </c>
      <c r="AA28" s="22"/>
      <c r="AB28" s="22"/>
      <c r="AC28" s="173"/>
      <c r="AD28" s="172" t="s">
        <v>78</v>
      </c>
      <c r="AE28" s="171" t="str">
        <f>IF(ISBLANK([1]建卡!U70),[1]建卡!S70,[1]建卡!S70&amp;[1]建卡!U70)</f>
        <v>游泳</v>
      </c>
      <c r="AF28" s="171"/>
      <c r="AG28" s="171"/>
      <c r="AH28" s="171"/>
      <c r="AI28" s="171"/>
      <c r="AJ28" s="170">
        <f>[1]建卡!AD70</f>
        <v>20</v>
      </c>
      <c r="AK28" s="170"/>
      <c r="AL28" s="170"/>
      <c r="AM28" s="170"/>
      <c r="AN28" s="22" t="str">
        <f>SUM(AJ28:AM28)&amp;"% ("&amp;INT(SUM(AJ28:AM28)/2)&amp;"/"&amp;INT(SUM(AJ28:AM28)/5)&amp;")"</f>
        <v>20% (10/4)</v>
      </c>
      <c r="AO28" s="22"/>
      <c r="AP28" s="22"/>
      <c r="AQ28" s="34"/>
    </row>
    <row r="29" spans="2:43" x14ac:dyDescent="0.25">
      <c r="B29" s="169" t="s">
        <v>79</v>
      </c>
      <c r="C29" s="166" t="str">
        <f>IF(ISBLANK([1]建卡!D61),[1]建卡!B61,[1]建卡!B61&amp;[1]建卡!D61)</f>
        <v>闪避</v>
      </c>
      <c r="D29" s="166"/>
      <c r="E29" s="166"/>
      <c r="F29" s="166"/>
      <c r="G29" s="166"/>
      <c r="H29" s="165">
        <f>[1]建卡!M61</f>
        <v>25</v>
      </c>
      <c r="I29" s="165"/>
      <c r="J29" s="165"/>
      <c r="K29" s="165"/>
      <c r="L29" s="71" t="str">
        <f>SUM(H29:K29)&amp;"% ("&amp;INT(SUM(H29:K29)/2)&amp;"/"&amp;INT(SUM(H29:K29)/5)&amp;")"</f>
        <v>25% (12/5)</v>
      </c>
      <c r="M29" s="71"/>
      <c r="N29" s="71"/>
      <c r="O29" s="168"/>
      <c r="P29" s="167" t="s">
        <v>78</v>
      </c>
      <c r="Q29" s="166" t="str">
        <f>IF(ISBLANK([1]建卡!U50),[1]建卡!S50,[1]建卡!S50&amp;[1]建卡!U50)</f>
        <v>聆听</v>
      </c>
      <c r="R29" s="166"/>
      <c r="S29" s="166"/>
      <c r="T29" s="166"/>
      <c r="U29" s="166"/>
      <c r="V29" s="165">
        <f>[1]建卡!AD50</f>
        <v>100</v>
      </c>
      <c r="W29" s="165"/>
      <c r="X29" s="165"/>
      <c r="Y29" s="165"/>
      <c r="Z29" s="71" t="str">
        <f>SUM(V29:Y29)&amp;"% ("&amp;INT(SUM(V29:Y29)/2)&amp;"/"&amp;INT(SUM(V29:Y29)/5)&amp;")"</f>
        <v>100% (50/20)</v>
      </c>
      <c r="AA29" s="71"/>
      <c r="AB29" s="71"/>
      <c r="AC29" s="168"/>
      <c r="AD29" s="167" t="s">
        <v>78</v>
      </c>
      <c r="AE29" s="166" t="str">
        <f>IF(ISBLANK([1]建卡!U71),[1]建卡!S71,[1]建卡!S71&amp;[1]建卡!U71)</f>
        <v>投掷</v>
      </c>
      <c r="AF29" s="166"/>
      <c r="AG29" s="166"/>
      <c r="AH29" s="166"/>
      <c r="AI29" s="166"/>
      <c r="AJ29" s="165">
        <f>[1]建卡!AD71</f>
        <v>20</v>
      </c>
      <c r="AK29" s="165"/>
      <c r="AL29" s="165"/>
      <c r="AM29" s="165"/>
      <c r="AN29" s="71" t="str">
        <f>SUM(AJ29:AM29)&amp;"% ("&amp;INT(SUM(AJ29:AM29)/2)&amp;"/"&amp;INT(SUM(AJ29:AM29)/5)&amp;")"</f>
        <v>20% (10/4)</v>
      </c>
      <c r="AO29" s="71"/>
      <c r="AP29" s="71"/>
      <c r="AQ29" s="132"/>
    </row>
    <row r="30" spans="2:43" x14ac:dyDescent="0.25">
      <c r="B30" s="174" t="s">
        <v>79</v>
      </c>
      <c r="C30" s="171" t="str">
        <f>IF(ISBLANK([1]建卡!D62),[1]建卡!B62,[1]建卡!B62&amp;[1]建卡!D62)</f>
        <v>汽车驾驶</v>
      </c>
      <c r="D30" s="171"/>
      <c r="E30" s="171"/>
      <c r="F30" s="171"/>
      <c r="G30" s="171"/>
      <c r="H30" s="170">
        <f>[1]建卡!M62</f>
        <v>20</v>
      </c>
      <c r="I30" s="170"/>
      <c r="J30" s="170"/>
      <c r="K30" s="170"/>
      <c r="L30" s="22" t="str">
        <f>SUM(H30:K30)&amp;"% ("&amp;INT(SUM(H30:K30)/2)&amp;"/"&amp;INT(SUM(H30:K30)/5)&amp;")"</f>
        <v>20% (10/4)</v>
      </c>
      <c r="M30" s="22"/>
      <c r="N30" s="22"/>
      <c r="O30" s="173"/>
      <c r="P30" s="172" t="s">
        <v>78</v>
      </c>
      <c r="Q30" s="171" t="str">
        <f>IF(ISBLANK([1]建卡!U51),[1]建卡!S51,[1]建卡!S51&amp;[1]建卡!U51)</f>
        <v>锁匠</v>
      </c>
      <c r="R30" s="171"/>
      <c r="S30" s="171"/>
      <c r="T30" s="171"/>
      <c r="U30" s="171"/>
      <c r="V30" s="170">
        <f>[1]建卡!AD51</f>
        <v>1</v>
      </c>
      <c r="W30" s="170"/>
      <c r="X30" s="170"/>
      <c r="Y30" s="170"/>
      <c r="Z30" s="22" t="str">
        <f>SUM(V30:Y30)&amp;"% ("&amp;INT(SUM(V30:Y30)/2)&amp;"/"&amp;INT(SUM(V30:Y30)/5)&amp;")"</f>
        <v>1% (0/0)</v>
      </c>
      <c r="AA30" s="22"/>
      <c r="AB30" s="22"/>
      <c r="AC30" s="173"/>
      <c r="AD30" s="172" t="s">
        <v>78</v>
      </c>
      <c r="AE30" s="171" t="str">
        <f>IF(ISBLANK([1]建卡!U72),[1]建卡!S72,[1]建卡!S72&amp;[1]建卡!U72)</f>
        <v>追踪</v>
      </c>
      <c r="AF30" s="171"/>
      <c r="AG30" s="171"/>
      <c r="AH30" s="171"/>
      <c r="AI30" s="171"/>
      <c r="AJ30" s="170">
        <f>[1]建卡!AD72</f>
        <v>10</v>
      </c>
      <c r="AK30" s="170"/>
      <c r="AL30" s="170"/>
      <c r="AM30" s="170"/>
      <c r="AN30" s="22" t="str">
        <f>SUM(AJ30:AM30)&amp;"% ("&amp;INT(SUM(AJ30:AM30)/2)&amp;"/"&amp;INT(SUM(AJ30:AM30)/5)&amp;")"</f>
        <v>10% (5/2)</v>
      </c>
      <c r="AO30" s="22"/>
      <c r="AP30" s="22"/>
      <c r="AQ30" s="34"/>
    </row>
    <row r="31" spans="2:43" x14ac:dyDescent="0.25">
      <c r="B31" s="169" t="s">
        <v>79</v>
      </c>
      <c r="C31" s="166" t="str">
        <f>IF(ISBLANK([1]建卡!D63),[1]建卡!B63,[1]建卡!B63&amp;[1]建卡!D63)</f>
        <v>电气维修</v>
      </c>
      <c r="D31" s="166"/>
      <c r="E31" s="166"/>
      <c r="F31" s="166"/>
      <c r="G31" s="166"/>
      <c r="H31" s="165">
        <f>[1]建卡!M63</f>
        <v>10</v>
      </c>
      <c r="I31" s="165"/>
      <c r="J31" s="165"/>
      <c r="K31" s="165"/>
      <c r="L31" s="71" t="str">
        <f>SUM(H31:K31)&amp;"% ("&amp;INT(SUM(H31:K31)/2)&amp;"/"&amp;INT(SUM(H31:K31)/5)&amp;")"</f>
        <v>10% (5/2)</v>
      </c>
      <c r="M31" s="71"/>
      <c r="N31" s="71"/>
      <c r="O31" s="168"/>
      <c r="P31" s="167" t="s">
        <v>78</v>
      </c>
      <c r="Q31" s="166" t="str">
        <f>IF(ISBLANK([1]建卡!U52),[1]建卡!S52,[1]建卡!S52&amp;[1]建卡!U52)</f>
        <v>机械维修</v>
      </c>
      <c r="R31" s="166"/>
      <c r="S31" s="166"/>
      <c r="T31" s="166"/>
      <c r="U31" s="166"/>
      <c r="V31" s="165">
        <f>[1]建卡!AD52</f>
        <v>50</v>
      </c>
      <c r="W31" s="165"/>
      <c r="X31" s="165"/>
      <c r="Y31" s="165"/>
      <c r="Z31" s="71" t="str">
        <f>SUM(V31:Y31)&amp;"% ("&amp;INT(SUM(V31:Y31)/2)&amp;"/"&amp;INT(SUM(V31:Y31)/5)&amp;")"</f>
        <v>50% (25/10)</v>
      </c>
      <c r="AA31" s="71"/>
      <c r="AB31" s="71"/>
      <c r="AC31" s="168"/>
      <c r="AD31" s="167" t="s">
        <v>78</v>
      </c>
      <c r="AE31" s="166" t="str">
        <f>IF(ISBLANK([1]建卡!U73),[1]建卡!S73,[1]建卡!S73&amp;[1]建卡!U73)</f>
        <v>潜水</v>
      </c>
      <c r="AF31" s="166"/>
      <c r="AG31" s="166"/>
      <c r="AH31" s="166"/>
      <c r="AI31" s="166"/>
      <c r="AJ31" s="165">
        <f>[1]建卡!AD73</f>
        <v>1</v>
      </c>
      <c r="AK31" s="165"/>
      <c r="AL31" s="165"/>
      <c r="AM31" s="165"/>
      <c r="AN31" s="71" t="str">
        <f>SUM(AJ31:AM31)&amp;"% ("&amp;INT(SUM(AJ31:AM31)/2)&amp;"/"&amp;INT(SUM(AJ31:AM31)/5)&amp;")"</f>
        <v>1% (0/0)</v>
      </c>
      <c r="AO31" s="71"/>
      <c r="AP31" s="71"/>
      <c r="AQ31" s="132"/>
    </row>
    <row r="32" spans="2:43" x14ac:dyDescent="0.25">
      <c r="B32" s="174" t="s">
        <v>79</v>
      </c>
      <c r="C32" s="171" t="str">
        <f>IF(ISBLANK([1]建卡!D64),[1]建卡!B64,[1]建卡!B64&amp;[1]建卡!D64)</f>
        <v>电子学</v>
      </c>
      <c r="D32" s="171"/>
      <c r="E32" s="171"/>
      <c r="F32" s="171"/>
      <c r="G32" s="171"/>
      <c r="H32" s="170">
        <f>[1]建卡!M64</f>
        <v>1</v>
      </c>
      <c r="I32" s="170"/>
      <c r="J32" s="170"/>
      <c r="K32" s="170"/>
      <c r="L32" s="22" t="str">
        <f>SUM(H32:K32)&amp;"% ("&amp;INT(SUM(H32:K32)/2)&amp;"/"&amp;INT(SUM(H32:K32)/5)&amp;")"</f>
        <v>1% (0/0)</v>
      </c>
      <c r="M32" s="22"/>
      <c r="N32" s="22"/>
      <c r="O32" s="173"/>
      <c r="P32" s="172" t="s">
        <v>78</v>
      </c>
      <c r="Q32" s="171" t="str">
        <f>IF(ISBLANK([1]建卡!U53),[1]建卡!S53,[1]建卡!S53&amp;[1]建卡!U53)</f>
        <v>医学</v>
      </c>
      <c r="R32" s="171"/>
      <c r="S32" s="171"/>
      <c r="T32" s="171"/>
      <c r="U32" s="171"/>
      <c r="V32" s="170">
        <f>[1]建卡!AD53</f>
        <v>1</v>
      </c>
      <c r="W32" s="170"/>
      <c r="X32" s="170"/>
      <c r="Y32" s="170"/>
      <c r="Z32" s="22" t="str">
        <f>SUM(V32:Y32)&amp;"% ("&amp;INT(SUM(V32:Y32)/2)&amp;"/"&amp;INT(SUM(V32:Y32)/5)&amp;")"</f>
        <v>1% (0/0)</v>
      </c>
      <c r="AA32" s="22"/>
      <c r="AB32" s="22"/>
      <c r="AC32" s="173"/>
      <c r="AD32" s="172" t="s">
        <v>78</v>
      </c>
      <c r="AE32" s="171" t="str">
        <f>IF(ISBLANK([1]建卡!S74),"",[1]建卡!S74)</f>
        <v/>
      </c>
      <c r="AF32" s="171"/>
      <c r="AG32" s="171"/>
      <c r="AH32" s="171"/>
      <c r="AI32" s="171"/>
      <c r="AJ32" s="170">
        <f>[1]建卡!AD74</f>
        <v>0</v>
      </c>
      <c r="AK32" s="170"/>
      <c r="AL32" s="170"/>
      <c r="AM32" s="170"/>
      <c r="AN32" s="22" t="str">
        <f>SUM(AJ32:AM32)&amp;"% ("&amp;INT(SUM(AJ32:AM32)/2)&amp;"/"&amp;INT(SUM(AJ32:AM32)/5)&amp;")"</f>
        <v>0% (0/0)</v>
      </c>
      <c r="AO32" s="22"/>
      <c r="AP32" s="22"/>
      <c r="AQ32" s="34"/>
    </row>
    <row r="33" spans="2:43" x14ac:dyDescent="0.25">
      <c r="B33" s="169" t="s">
        <v>79</v>
      </c>
      <c r="C33" s="166" t="str">
        <f>IF(ISBLANK([1]建卡!D65),[1]建卡!B65,[1]建卡!B65&amp;[1]建卡!D65)</f>
        <v>话术</v>
      </c>
      <c r="D33" s="166"/>
      <c r="E33" s="166"/>
      <c r="F33" s="166"/>
      <c r="G33" s="166"/>
      <c r="H33" s="165">
        <f>[1]建卡!M65</f>
        <v>5</v>
      </c>
      <c r="I33" s="165"/>
      <c r="J33" s="165"/>
      <c r="K33" s="165"/>
      <c r="L33" s="71" t="str">
        <f>SUM(H33:K33)&amp;"% ("&amp;INT(SUM(H33:K33)/2)&amp;"/"&amp;INT(SUM(H33:K33)/5)&amp;")"</f>
        <v>5% (2/1)</v>
      </c>
      <c r="M33" s="71"/>
      <c r="N33" s="71"/>
      <c r="O33" s="168"/>
      <c r="P33" s="167" t="s">
        <v>78</v>
      </c>
      <c r="Q33" s="166" t="str">
        <f>IF(ISBLANK([1]建卡!U54),[1]建卡!S54,[1]建卡!S54&amp;[1]建卡!U54)</f>
        <v>博物学</v>
      </c>
      <c r="R33" s="166"/>
      <c r="S33" s="166"/>
      <c r="T33" s="166"/>
      <c r="U33" s="166"/>
      <c r="V33" s="165">
        <f>[1]建卡!AD54</f>
        <v>10</v>
      </c>
      <c r="W33" s="165"/>
      <c r="X33" s="165"/>
      <c r="Y33" s="165"/>
      <c r="Z33" s="71" t="str">
        <f>SUM(V33:Y33)&amp;"% ("&amp;INT(SUM(V33:Y33)/2)&amp;"/"&amp;INT(SUM(V33:Y33)/5)&amp;")"</f>
        <v>10% (5/2)</v>
      </c>
      <c r="AA33" s="71"/>
      <c r="AB33" s="71"/>
      <c r="AC33" s="168"/>
      <c r="AD33" s="167" t="s">
        <v>78</v>
      </c>
      <c r="AE33" s="166" t="str">
        <f>IF(ISBLANK([1]建卡!S75),"",[1]建卡!S75)</f>
        <v/>
      </c>
      <c r="AF33" s="166"/>
      <c r="AG33" s="166"/>
      <c r="AH33" s="166"/>
      <c r="AI33" s="166"/>
      <c r="AJ33" s="165">
        <f>[1]建卡!AD75</f>
        <v>0</v>
      </c>
      <c r="AK33" s="165"/>
      <c r="AL33" s="165"/>
      <c r="AM33" s="165"/>
      <c r="AN33" s="71" t="str">
        <f>SUM(AJ33:AM33)&amp;"% ("&amp;INT(SUM(AJ33:AM33)/2)&amp;"/"&amp;INT(SUM(AJ33:AM33)/5)&amp;")"</f>
        <v>0% (0/0)</v>
      </c>
      <c r="AO33" s="71"/>
      <c r="AP33" s="71"/>
      <c r="AQ33" s="132"/>
    </row>
    <row r="34" spans="2:43" x14ac:dyDescent="0.25">
      <c r="B34" s="174" t="s">
        <v>79</v>
      </c>
      <c r="C34" s="171" t="str">
        <f>IF(ISBLANK([1]建卡!D66),[1]建卡!B66,[1]建卡!B66&amp;[1]建卡!D66)</f>
        <v>格斗:斗殴</v>
      </c>
      <c r="D34" s="171"/>
      <c r="E34" s="171"/>
      <c r="F34" s="171"/>
      <c r="G34" s="171"/>
      <c r="H34" s="170">
        <f>[1]建卡!M66</f>
        <v>75</v>
      </c>
      <c r="I34" s="170"/>
      <c r="J34" s="170"/>
      <c r="K34" s="170"/>
      <c r="L34" s="22" t="str">
        <f>SUM(H34:K34)&amp;"% ("&amp;INT(SUM(H34:K34)/2)&amp;"/"&amp;INT(SUM(H34:K34)/5)&amp;")"</f>
        <v>75% (37/15)</v>
      </c>
      <c r="M34" s="22"/>
      <c r="N34" s="22"/>
      <c r="O34" s="173"/>
      <c r="P34" s="172" t="s">
        <v>78</v>
      </c>
      <c r="Q34" s="171" t="str">
        <f>IF(ISBLANK([1]建卡!U55),[1]建卡!S55,[1]建卡!S55&amp;[1]建卡!U55)</f>
        <v>领航</v>
      </c>
      <c r="R34" s="171"/>
      <c r="S34" s="171"/>
      <c r="T34" s="171"/>
      <c r="U34" s="171"/>
      <c r="V34" s="170">
        <f>[1]建卡!AD55</f>
        <v>10</v>
      </c>
      <c r="W34" s="170"/>
      <c r="X34" s="170"/>
      <c r="Y34" s="170"/>
      <c r="Z34" s="22" t="str">
        <f>SUM(V34:Y34)&amp;"% ("&amp;INT(SUM(V34:Y34)/2)&amp;"/"&amp;INT(SUM(V34:Y34)/5)&amp;")"</f>
        <v>10% (5/2)</v>
      </c>
      <c r="AA34" s="22"/>
      <c r="AB34" s="22"/>
      <c r="AC34" s="173"/>
      <c r="AD34" s="172" t="s">
        <v>78</v>
      </c>
      <c r="AE34" s="171" t="str">
        <f>IF(ISBLANK([1]建卡!S76),"",[1]建卡!S76)</f>
        <v/>
      </c>
      <c r="AF34" s="171"/>
      <c r="AG34" s="171"/>
      <c r="AH34" s="171"/>
      <c r="AI34" s="171"/>
      <c r="AJ34" s="170">
        <f>[1]建卡!AD76</f>
        <v>0</v>
      </c>
      <c r="AK34" s="170"/>
      <c r="AL34" s="170"/>
      <c r="AM34" s="170"/>
      <c r="AN34" s="22" t="str">
        <f>SUM(AJ34:AM34)&amp;"% ("&amp;INT(SUM(AJ34:AM34)/2)&amp;"/"&amp;INT(SUM(AJ34:AM34)/5)&amp;")"</f>
        <v>0% (0/0)</v>
      </c>
      <c r="AO34" s="22"/>
      <c r="AP34" s="22"/>
      <c r="AQ34" s="34"/>
    </row>
    <row r="35" spans="2:43" x14ac:dyDescent="0.25">
      <c r="B35" s="169" t="s">
        <v>79</v>
      </c>
      <c r="C35" s="166" t="str">
        <f>IF(ISBLANK([1]建卡!D67),[1]建卡!B67,[1]建卡!B67&amp;[1]建卡!D67)</f>
        <v>格斗:剑</v>
      </c>
      <c r="D35" s="166"/>
      <c r="E35" s="166"/>
      <c r="F35" s="166"/>
      <c r="G35" s="166"/>
      <c r="H35" s="165">
        <f>[1]建卡!M67</f>
        <v>20</v>
      </c>
      <c r="I35" s="165"/>
      <c r="J35" s="165"/>
      <c r="K35" s="165"/>
      <c r="L35" s="71" t="str">
        <f>SUM(H35:K35)&amp;"% ("&amp;INT(SUM(H35:K35)/2)&amp;"/"&amp;INT(SUM(H35:K35)/5)&amp;")"</f>
        <v>20% (10/4)</v>
      </c>
      <c r="M35" s="71"/>
      <c r="N35" s="71"/>
      <c r="O35" s="168"/>
      <c r="P35" s="167" t="s">
        <v>78</v>
      </c>
      <c r="Q35" s="166" t="str">
        <f>IF(ISBLANK([1]建卡!U56),[1]建卡!S56,[1]建卡!S56&amp;[1]建卡!U56)</f>
        <v>神秘学</v>
      </c>
      <c r="R35" s="166"/>
      <c r="S35" s="166"/>
      <c r="T35" s="166"/>
      <c r="U35" s="166"/>
      <c r="V35" s="165">
        <f>[1]建卡!AD56</f>
        <v>5</v>
      </c>
      <c r="W35" s="165"/>
      <c r="X35" s="165"/>
      <c r="Y35" s="165"/>
      <c r="Z35" s="71" t="str">
        <f>SUM(V35:Y35)&amp;"% ("&amp;INT(SUM(V35:Y35)/2)&amp;"/"&amp;INT(SUM(V35:Y35)/5)&amp;")"</f>
        <v>5% (2/1)</v>
      </c>
      <c r="AA35" s="71"/>
      <c r="AB35" s="71"/>
      <c r="AC35" s="168"/>
      <c r="AD35" s="167" t="s">
        <v>78</v>
      </c>
      <c r="AE35" s="166" t="str">
        <f>IF(ISBLANK([1]建卡!S77),"",[1]建卡!S77)</f>
        <v/>
      </c>
      <c r="AF35" s="166"/>
      <c r="AG35" s="166"/>
      <c r="AH35" s="166"/>
      <c r="AI35" s="166"/>
      <c r="AJ35" s="165">
        <f>[1]建卡!AD77</f>
        <v>0</v>
      </c>
      <c r="AK35" s="165"/>
      <c r="AL35" s="165"/>
      <c r="AM35" s="165"/>
      <c r="AN35" s="71" t="str">
        <f>SUM(AJ35:AM35)&amp;"% ("&amp;INT(SUM(AJ35:AM35)/2)&amp;"/"&amp;INT(SUM(AJ35:AM35)/5)&amp;")"</f>
        <v>0% (0/0)</v>
      </c>
      <c r="AO35" s="71"/>
      <c r="AP35" s="71"/>
      <c r="AQ35" s="132"/>
    </row>
    <row r="36" spans="2:43" ht="15.6" thickBot="1" x14ac:dyDescent="0.3">
      <c r="B36" s="164" t="s">
        <v>79</v>
      </c>
      <c r="C36" s="161" t="str">
        <f>IF(ISBLANK([1]建卡!D68),[1]建卡!B68,[1]建卡!B68&amp;[1]建卡!D68)</f>
        <v>格斗:</v>
      </c>
      <c r="D36" s="161"/>
      <c r="E36" s="161"/>
      <c r="F36" s="161"/>
      <c r="G36" s="161"/>
      <c r="H36" s="160">
        <f>[1]建卡!M68</f>
        <v>0</v>
      </c>
      <c r="I36" s="160"/>
      <c r="J36" s="160"/>
      <c r="K36" s="160"/>
      <c r="L36" s="11" t="str">
        <f>SUM(H36:K36)&amp;"% ("&amp;INT(SUM(H36:K36)/2)&amp;"/"&amp;INT(SUM(H36:K36)/5)&amp;")"</f>
        <v>0% (0/0)</v>
      </c>
      <c r="M36" s="11"/>
      <c r="N36" s="11"/>
      <c r="O36" s="163"/>
      <c r="P36" s="162" t="s">
        <v>78</v>
      </c>
      <c r="Q36" s="161" t="str">
        <f>IF(ISBLANK([1]建卡!U57),[1]建卡!S57,[1]建卡!S57&amp;[1]建卡!U57)</f>
        <v>操作重型机械</v>
      </c>
      <c r="R36" s="161"/>
      <c r="S36" s="161"/>
      <c r="T36" s="161"/>
      <c r="U36" s="161"/>
      <c r="V36" s="160">
        <f>[1]建卡!AD57</f>
        <v>1</v>
      </c>
      <c r="W36" s="160"/>
      <c r="X36" s="160"/>
      <c r="Y36" s="160"/>
      <c r="Z36" s="11" t="str">
        <f>SUM(V36:Y36)&amp;"% ("&amp;INT(SUM(V36:Y36)/2)&amp;"/"&amp;INT(SUM(V36:Y36)/5)&amp;")"</f>
        <v>1% (0/0)</v>
      </c>
      <c r="AA36" s="11"/>
      <c r="AB36" s="11"/>
      <c r="AC36" s="163"/>
      <c r="AD36" s="162" t="s">
        <v>78</v>
      </c>
      <c r="AE36" s="161" t="str">
        <f>IF(ISBLANK([1]建卡!S78),"",[1]建卡!S78)</f>
        <v/>
      </c>
      <c r="AF36" s="161"/>
      <c r="AG36" s="161"/>
      <c r="AH36" s="161"/>
      <c r="AI36" s="161"/>
      <c r="AJ36" s="160">
        <f>[1]建卡!AD78</f>
        <v>0</v>
      </c>
      <c r="AK36" s="160"/>
      <c r="AL36" s="160"/>
      <c r="AM36" s="160"/>
      <c r="AN36" s="11" t="str">
        <f>SUM(AJ36:AM36)&amp;"% ("&amp;INT(SUM(AJ36:AM36)/2)&amp;"/"&amp;INT(SUM(AJ36:AM36)/5)&amp;")"</f>
        <v>0% (0/0)</v>
      </c>
      <c r="AO36" s="11"/>
      <c r="AP36" s="11"/>
      <c r="AQ36" s="10"/>
    </row>
    <row r="37" spans="2:43" ht="15.6" thickBot="1" x14ac:dyDescent="0.3">
      <c r="B37" s="159"/>
      <c r="P37" s="158"/>
      <c r="AD37" s="157"/>
      <c r="AE37" s="157"/>
      <c r="AF37" s="157"/>
      <c r="AG37" s="157"/>
      <c r="AH37" s="157"/>
      <c r="AI37" s="157"/>
      <c r="AJ37" s="157"/>
      <c r="AK37" s="157"/>
      <c r="AL37" s="157"/>
      <c r="AM37" s="156"/>
    </row>
    <row r="38" spans="2:43" x14ac:dyDescent="0.25">
      <c r="B38" s="42" t="s">
        <v>76</v>
      </c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0"/>
      <c r="AJ38" s="108" t="s">
        <v>77</v>
      </c>
      <c r="AK38" s="107"/>
      <c r="AL38" s="107"/>
      <c r="AM38" s="107"/>
      <c r="AN38" s="107"/>
      <c r="AO38" s="107"/>
      <c r="AP38" s="107"/>
      <c r="AQ38" s="106"/>
    </row>
    <row r="39" spans="2:43" x14ac:dyDescent="0.25">
      <c r="B39" s="48" t="s">
        <v>76</v>
      </c>
      <c r="C39" s="45"/>
      <c r="D39" s="45"/>
      <c r="E39" s="45"/>
      <c r="F39" s="45"/>
      <c r="G39" s="45"/>
      <c r="H39" s="45"/>
      <c r="I39" s="45"/>
      <c r="J39" s="47"/>
      <c r="K39" s="46" t="s">
        <v>75</v>
      </c>
      <c r="L39" s="45"/>
      <c r="M39" s="45"/>
      <c r="N39" s="45"/>
      <c r="O39" s="45"/>
      <c r="P39" s="47"/>
      <c r="Q39" s="155" t="s">
        <v>74</v>
      </c>
      <c r="R39" s="45" t="s">
        <v>73</v>
      </c>
      <c r="S39" s="45"/>
      <c r="T39" s="45"/>
      <c r="U39" s="45"/>
      <c r="V39" s="45"/>
      <c r="W39" s="47"/>
      <c r="X39" s="154" t="s">
        <v>72</v>
      </c>
      <c r="Y39" s="153"/>
      <c r="Z39" s="153"/>
      <c r="AA39" s="152"/>
      <c r="AB39" s="154" t="s">
        <v>71</v>
      </c>
      <c r="AC39" s="153"/>
      <c r="AD39" s="152"/>
      <c r="AE39" s="46" t="s">
        <v>70</v>
      </c>
      <c r="AF39" s="47"/>
      <c r="AG39" s="46" t="s">
        <v>69</v>
      </c>
      <c r="AH39" s="44"/>
      <c r="AJ39" s="38" t="s">
        <v>68</v>
      </c>
      <c r="AK39" s="21"/>
      <c r="AL39" s="21"/>
      <c r="AM39" s="21"/>
      <c r="AN39" s="22" t="str">
        <f>[1]建卡!R34</f>
        <v>+1D4</v>
      </c>
      <c r="AO39" s="22"/>
      <c r="AP39" s="22"/>
      <c r="AQ39" s="34"/>
    </row>
    <row r="40" spans="2:43" x14ac:dyDescent="0.25">
      <c r="B40" s="27" t="s">
        <v>67</v>
      </c>
      <c r="C40" s="25"/>
      <c r="D40" s="25"/>
      <c r="E40" s="25"/>
      <c r="F40" s="25"/>
      <c r="G40" s="25"/>
      <c r="H40" s="25"/>
      <c r="I40" s="25"/>
      <c r="J40" s="26"/>
      <c r="K40" s="140">
        <f>SUM(H34:K34)</f>
        <v>75</v>
      </c>
      <c r="L40" s="139"/>
      <c r="M40" s="140">
        <f>INT(K40/2)</f>
        <v>37</v>
      </c>
      <c r="N40" s="139"/>
      <c r="O40" s="140">
        <f>INT(K40/5)</f>
        <v>15</v>
      </c>
      <c r="P40" s="139"/>
      <c r="Q40" s="151" t="s">
        <v>66</v>
      </c>
      <c r="R40" s="147" t="s">
        <v>65</v>
      </c>
      <c r="S40" s="147"/>
      <c r="T40" s="147"/>
      <c r="U40" s="147"/>
      <c r="V40" s="147"/>
      <c r="W40" s="146"/>
      <c r="X40" s="150" t="s">
        <v>64</v>
      </c>
      <c r="Y40" s="149"/>
      <c r="Z40" s="149"/>
      <c r="AA40" s="148"/>
      <c r="AB40" s="150">
        <v>1</v>
      </c>
      <c r="AC40" s="149"/>
      <c r="AD40" s="148"/>
      <c r="AE40" s="147" t="s">
        <v>64</v>
      </c>
      <c r="AF40" s="146"/>
      <c r="AG40" s="145" t="s">
        <v>64</v>
      </c>
      <c r="AH40" s="144"/>
      <c r="AJ40" s="38"/>
      <c r="AK40" s="21"/>
      <c r="AL40" s="21"/>
      <c r="AM40" s="21"/>
      <c r="AN40" s="22"/>
      <c r="AO40" s="22"/>
      <c r="AP40" s="22"/>
      <c r="AQ40" s="34"/>
    </row>
    <row r="41" spans="2:43" x14ac:dyDescent="0.25">
      <c r="B41" s="131"/>
      <c r="C41" s="125"/>
      <c r="D41" s="125"/>
      <c r="E41" s="125"/>
      <c r="F41" s="125"/>
      <c r="G41" s="125"/>
      <c r="H41" s="125"/>
      <c r="I41" s="125"/>
      <c r="J41" s="124"/>
      <c r="K41" s="130"/>
      <c r="L41" s="129"/>
      <c r="M41" s="128">
        <f>INT(K41/2)</f>
        <v>0</v>
      </c>
      <c r="N41" s="127"/>
      <c r="O41" s="128">
        <f>INT(K41/5)</f>
        <v>0</v>
      </c>
      <c r="P41" s="127"/>
      <c r="Q41" s="143"/>
      <c r="R41" s="125"/>
      <c r="S41" s="125"/>
      <c r="T41" s="125"/>
      <c r="U41" s="125"/>
      <c r="V41" s="125"/>
      <c r="W41" s="124"/>
      <c r="X41" s="123"/>
      <c r="Y41" s="125"/>
      <c r="Z41" s="125"/>
      <c r="AA41" s="124"/>
      <c r="AB41" s="123"/>
      <c r="AC41" s="125"/>
      <c r="AD41" s="124"/>
      <c r="AE41" s="125"/>
      <c r="AF41" s="124"/>
      <c r="AG41" s="123"/>
      <c r="AH41" s="122"/>
      <c r="AJ41" s="134" t="s">
        <v>63</v>
      </c>
      <c r="AK41" s="133"/>
      <c r="AL41" s="133"/>
      <c r="AM41" s="133"/>
      <c r="AN41" s="71">
        <f>[1]建卡!U34</f>
        <v>1</v>
      </c>
      <c r="AO41" s="71"/>
      <c r="AP41" s="71"/>
      <c r="AQ41" s="132"/>
    </row>
    <row r="42" spans="2:43" x14ac:dyDescent="0.25">
      <c r="B42" s="27"/>
      <c r="C42" s="25"/>
      <c r="D42" s="25"/>
      <c r="E42" s="25"/>
      <c r="F42" s="25"/>
      <c r="G42" s="25"/>
      <c r="H42" s="25"/>
      <c r="I42" s="25"/>
      <c r="J42" s="26"/>
      <c r="K42" s="142"/>
      <c r="L42" s="141"/>
      <c r="M42" s="140">
        <f>INT(K42/2)</f>
        <v>0</v>
      </c>
      <c r="N42" s="139"/>
      <c r="O42" s="140">
        <f>INT(K42/5)</f>
        <v>0</v>
      </c>
      <c r="P42" s="139"/>
      <c r="Q42" s="138"/>
      <c r="R42" s="25"/>
      <c r="S42" s="25"/>
      <c r="T42" s="25"/>
      <c r="U42" s="25"/>
      <c r="V42" s="25"/>
      <c r="W42" s="26"/>
      <c r="X42" s="137"/>
      <c r="Y42" s="136"/>
      <c r="Z42" s="136"/>
      <c r="AA42" s="135"/>
      <c r="AB42" s="137"/>
      <c r="AC42" s="136"/>
      <c r="AD42" s="135"/>
      <c r="AE42" s="25"/>
      <c r="AF42" s="26"/>
      <c r="AG42" s="43"/>
      <c r="AH42" s="24"/>
      <c r="AJ42" s="134"/>
      <c r="AK42" s="133"/>
      <c r="AL42" s="133"/>
      <c r="AM42" s="133"/>
      <c r="AN42" s="71"/>
      <c r="AO42" s="71"/>
      <c r="AP42" s="71"/>
      <c r="AQ42" s="132"/>
    </row>
    <row r="43" spans="2:43" x14ac:dyDescent="0.25">
      <c r="B43" s="131"/>
      <c r="C43" s="125"/>
      <c r="D43" s="125"/>
      <c r="E43" s="125"/>
      <c r="F43" s="125"/>
      <c r="G43" s="125"/>
      <c r="H43" s="125"/>
      <c r="I43" s="125"/>
      <c r="J43" s="124"/>
      <c r="K43" s="130"/>
      <c r="L43" s="129"/>
      <c r="M43" s="128">
        <f>INT(K43/2)</f>
        <v>0</v>
      </c>
      <c r="N43" s="127"/>
      <c r="O43" s="128">
        <f>INT(K43/5)</f>
        <v>0</v>
      </c>
      <c r="P43" s="127"/>
      <c r="Q43" s="126"/>
      <c r="R43" s="125"/>
      <c r="S43" s="125"/>
      <c r="T43" s="125"/>
      <c r="U43" s="125"/>
      <c r="V43" s="125"/>
      <c r="W43" s="124"/>
      <c r="X43" s="123"/>
      <c r="Y43" s="125"/>
      <c r="Z43" s="125"/>
      <c r="AA43" s="124"/>
      <c r="AB43" s="123"/>
      <c r="AC43" s="125"/>
      <c r="AD43" s="124"/>
      <c r="AE43" s="125"/>
      <c r="AF43" s="124"/>
      <c r="AG43" s="123"/>
      <c r="AH43" s="122"/>
      <c r="AJ43" s="38" t="s">
        <v>62</v>
      </c>
      <c r="AK43" s="21"/>
      <c r="AL43" s="21"/>
      <c r="AM43" s="21"/>
      <c r="AN43" s="121">
        <f>SUM(H29:K29)</f>
        <v>25</v>
      </c>
      <c r="AO43" s="22"/>
      <c r="AP43" s="121">
        <f>INT(AN43/2)</f>
        <v>12</v>
      </c>
      <c r="AQ43" s="34"/>
    </row>
    <row r="44" spans="2:43" ht="15.6" thickBot="1" x14ac:dyDescent="0.3">
      <c r="B44" s="6"/>
      <c r="C44" s="3"/>
      <c r="D44" s="3"/>
      <c r="E44" s="3"/>
      <c r="F44" s="3"/>
      <c r="G44" s="3"/>
      <c r="H44" s="3"/>
      <c r="I44" s="3"/>
      <c r="J44" s="5"/>
      <c r="K44" s="120"/>
      <c r="L44" s="119"/>
      <c r="M44" s="118">
        <f>INT(K44/2)</f>
        <v>0</v>
      </c>
      <c r="N44" s="117"/>
      <c r="O44" s="118">
        <f>INT(K44/5)</f>
        <v>0</v>
      </c>
      <c r="P44" s="117"/>
      <c r="Q44" s="116"/>
      <c r="R44" s="3"/>
      <c r="S44" s="3"/>
      <c r="T44" s="3"/>
      <c r="U44" s="3"/>
      <c r="V44" s="3"/>
      <c r="W44" s="5"/>
      <c r="X44" s="115"/>
      <c r="Y44" s="114"/>
      <c r="Z44" s="114"/>
      <c r="AA44" s="113"/>
      <c r="AB44" s="115"/>
      <c r="AC44" s="114"/>
      <c r="AD44" s="113"/>
      <c r="AE44" s="3"/>
      <c r="AF44" s="5"/>
      <c r="AG44" s="4"/>
      <c r="AH44" s="2"/>
      <c r="AJ44" s="112"/>
      <c r="AK44" s="111"/>
      <c r="AL44" s="111"/>
      <c r="AM44" s="111"/>
      <c r="AN44" s="11"/>
      <c r="AO44" s="11"/>
      <c r="AP44" s="110">
        <f>INT(AN43/5)</f>
        <v>5</v>
      </c>
      <c r="AQ44" s="10"/>
    </row>
    <row r="45" spans="2:43" x14ac:dyDescent="0.25">
      <c r="B45" s="109" t="s">
        <v>61</v>
      </c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</row>
    <row r="46" spans="2:43" ht="15.6" thickBot="1" x14ac:dyDescent="0.3"/>
    <row r="47" spans="2:43" x14ac:dyDescent="0.25">
      <c r="B47" s="108" t="s">
        <v>60</v>
      </c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6"/>
      <c r="S47" s="42" t="s">
        <v>59</v>
      </c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0"/>
    </row>
    <row r="48" spans="2:43" x14ac:dyDescent="0.25">
      <c r="B48" s="105" t="str">
        <f>"   信用评级："&amp;L26</f>
        <v xml:space="preserve">   信用评级：0% (0/0)</v>
      </c>
      <c r="C48" s="103"/>
      <c r="D48" s="103"/>
      <c r="E48" s="103"/>
      <c r="F48" s="103"/>
      <c r="G48" s="103"/>
      <c r="H48" s="103"/>
      <c r="I48" s="103"/>
      <c r="J48" s="104"/>
      <c r="K48" s="103" t="str">
        <f>"    生活水平："&amp;LOOKUP(CR,{0,1,10,50,90,99},{"身无分文","贫穷","标准","小康","富裕","富豪"})</f>
        <v xml:space="preserve">    生活水平：身无分文</v>
      </c>
      <c r="L48" s="103"/>
      <c r="M48" s="103"/>
      <c r="N48" s="103"/>
      <c r="O48" s="103"/>
      <c r="P48" s="103"/>
      <c r="Q48" s="102"/>
      <c r="S48" s="23" t="s">
        <v>58</v>
      </c>
      <c r="T48" s="22"/>
      <c r="U48" s="22"/>
      <c r="V48" s="22"/>
      <c r="W48" s="85" t="s">
        <v>57</v>
      </c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2"/>
    </row>
    <row r="49" spans="2:43" x14ac:dyDescent="0.25">
      <c r="B49" s="101" t="s">
        <v>56</v>
      </c>
      <c r="C49" s="99"/>
      <c r="D49" s="97">
        <v>4000</v>
      </c>
      <c r="E49" s="96"/>
      <c r="F49" s="96"/>
      <c r="G49" s="96"/>
      <c r="H49" s="96"/>
      <c r="I49" s="96"/>
      <c r="J49" s="100"/>
      <c r="K49" s="99" t="s">
        <v>55</v>
      </c>
      <c r="L49" s="98"/>
      <c r="M49" s="98"/>
      <c r="N49" s="97">
        <v>200</v>
      </c>
      <c r="O49" s="96"/>
      <c r="P49" s="96"/>
      <c r="Q49" s="95"/>
      <c r="S49" s="23"/>
      <c r="T49" s="22"/>
      <c r="U49" s="22"/>
      <c r="V49" s="22"/>
      <c r="W49" s="84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2"/>
    </row>
    <row r="50" spans="2:43" x14ac:dyDescent="0.25">
      <c r="B50" s="94" t="s">
        <v>54</v>
      </c>
      <c r="C50" s="93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2"/>
      <c r="S50" s="72" t="s">
        <v>53</v>
      </c>
      <c r="T50" s="71"/>
      <c r="U50" s="71"/>
      <c r="V50" s="71"/>
      <c r="W50" s="78" t="s">
        <v>52</v>
      </c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6"/>
    </row>
    <row r="51" spans="2:43" x14ac:dyDescent="0.25">
      <c r="B51" s="91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89"/>
      <c r="S51" s="72"/>
      <c r="T51" s="71"/>
      <c r="U51" s="71"/>
      <c r="V51" s="71"/>
      <c r="W51" s="70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8"/>
    </row>
    <row r="52" spans="2:43" x14ac:dyDescent="0.25">
      <c r="B52" s="91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89"/>
      <c r="S52" s="23" t="s">
        <v>51</v>
      </c>
      <c r="T52" s="22"/>
      <c r="U52" s="22"/>
      <c r="V52" s="22"/>
      <c r="W52" s="85" t="s">
        <v>50</v>
      </c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2"/>
    </row>
    <row r="53" spans="2:43" ht="15.6" thickBot="1" x14ac:dyDescent="0.3">
      <c r="B53" s="88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6"/>
      <c r="S53" s="23"/>
      <c r="T53" s="22"/>
      <c r="U53" s="22"/>
      <c r="V53" s="22"/>
      <c r="W53" s="84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  <c r="AP53" s="83"/>
      <c r="AQ53" s="82"/>
    </row>
    <row r="54" spans="2:43" ht="15.6" thickBot="1" x14ac:dyDescent="0.3"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S54" s="72" t="s">
        <v>49</v>
      </c>
      <c r="T54" s="71"/>
      <c r="U54" s="71"/>
      <c r="V54" s="71"/>
      <c r="W54" s="78" t="s">
        <v>48</v>
      </c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6"/>
    </row>
    <row r="55" spans="2:43" x14ac:dyDescent="0.25">
      <c r="B55" s="60" t="s">
        <v>47</v>
      </c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8"/>
      <c r="S55" s="72"/>
      <c r="T55" s="71"/>
      <c r="U55" s="71"/>
      <c r="V55" s="71"/>
      <c r="W55" s="70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8"/>
    </row>
    <row r="56" spans="2:43" x14ac:dyDescent="0.25">
      <c r="B56" s="81" t="s">
        <v>46</v>
      </c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79"/>
      <c r="S56" s="23" t="s">
        <v>45</v>
      </c>
      <c r="T56" s="22"/>
      <c r="U56" s="22"/>
      <c r="V56" s="22"/>
      <c r="W56" s="85" t="s">
        <v>44</v>
      </c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2"/>
    </row>
    <row r="57" spans="2:43" x14ac:dyDescent="0.25">
      <c r="B57" s="75" t="s">
        <v>43</v>
      </c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3"/>
      <c r="S57" s="23"/>
      <c r="T57" s="22"/>
      <c r="U57" s="22"/>
      <c r="V57" s="22"/>
      <c r="W57" s="84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  <c r="AP57" s="83"/>
      <c r="AQ57" s="82"/>
    </row>
    <row r="58" spans="2:43" x14ac:dyDescent="0.25">
      <c r="B58" s="81" t="s">
        <v>42</v>
      </c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79"/>
      <c r="S58" s="72" t="s">
        <v>41</v>
      </c>
      <c r="T58" s="71"/>
      <c r="U58" s="71"/>
      <c r="V58" s="71"/>
      <c r="W58" s="78" t="s">
        <v>40</v>
      </c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6"/>
    </row>
    <row r="59" spans="2:43" x14ac:dyDescent="0.25">
      <c r="B59" s="75" t="s">
        <v>39</v>
      </c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3"/>
      <c r="S59" s="72"/>
      <c r="T59" s="71"/>
      <c r="U59" s="71"/>
      <c r="V59" s="71"/>
      <c r="W59" s="70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8"/>
    </row>
    <row r="60" spans="2:43" x14ac:dyDescent="0.25">
      <c r="B60" s="81" t="s">
        <v>38</v>
      </c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79"/>
      <c r="S60" s="23" t="s">
        <v>37</v>
      </c>
      <c r="T60" s="22"/>
      <c r="U60" s="22"/>
      <c r="V60" s="22"/>
      <c r="W60" s="85" t="s">
        <v>36</v>
      </c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2"/>
    </row>
    <row r="61" spans="2:43" x14ac:dyDescent="0.25">
      <c r="B61" s="75" t="s">
        <v>35</v>
      </c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3"/>
      <c r="S61" s="23"/>
      <c r="T61" s="22"/>
      <c r="U61" s="22"/>
      <c r="V61" s="22"/>
      <c r="W61" s="84"/>
      <c r="X61" s="83"/>
      <c r="Y61" s="83"/>
      <c r="Z61" s="83"/>
      <c r="AA61" s="83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83"/>
      <c r="AP61" s="83"/>
      <c r="AQ61" s="82"/>
    </row>
    <row r="62" spans="2:43" x14ac:dyDescent="0.25">
      <c r="B62" s="81" t="s">
        <v>34</v>
      </c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79"/>
      <c r="S62" s="72" t="s">
        <v>33</v>
      </c>
      <c r="T62" s="71"/>
      <c r="U62" s="71"/>
      <c r="V62" s="71"/>
      <c r="W62" s="78" t="s">
        <v>32</v>
      </c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6"/>
    </row>
    <row r="63" spans="2:43" x14ac:dyDescent="0.25">
      <c r="B63" s="75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3"/>
      <c r="S63" s="72"/>
      <c r="T63" s="71"/>
      <c r="U63" s="71"/>
      <c r="V63" s="71"/>
      <c r="W63" s="70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8"/>
    </row>
    <row r="64" spans="2:43" ht="15.6" thickBot="1" x14ac:dyDescent="0.3">
      <c r="B64" s="67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5"/>
      <c r="S64" s="64" t="s">
        <v>31</v>
      </c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2"/>
    </row>
    <row r="65" spans="2:43" ht="15.6" thickBot="1" x14ac:dyDescent="0.3"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S65" s="57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5"/>
    </row>
    <row r="66" spans="2:43" x14ac:dyDescent="0.25">
      <c r="B66" s="60" t="s">
        <v>30</v>
      </c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8"/>
      <c r="S66" s="57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5"/>
    </row>
    <row r="67" spans="2:43" x14ac:dyDescent="0.25">
      <c r="B67" s="51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49"/>
      <c r="S67" s="57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5"/>
    </row>
    <row r="68" spans="2:43" x14ac:dyDescent="0.25">
      <c r="B68" s="51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49"/>
      <c r="S68" s="57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5"/>
    </row>
    <row r="69" spans="2:43" x14ac:dyDescent="0.25">
      <c r="B69" s="51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49"/>
      <c r="S69" s="57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5"/>
    </row>
    <row r="70" spans="2:43" x14ac:dyDescent="0.25">
      <c r="B70" s="51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49"/>
      <c r="S70" s="57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5"/>
    </row>
    <row r="71" spans="2:43" x14ac:dyDescent="0.25">
      <c r="B71" s="51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49"/>
      <c r="S71" s="57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5"/>
    </row>
    <row r="72" spans="2:43" x14ac:dyDescent="0.25">
      <c r="B72" s="51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49"/>
      <c r="S72" s="57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5"/>
    </row>
    <row r="73" spans="2:43" ht="15.6" thickBot="1" x14ac:dyDescent="0.3">
      <c r="B73" s="51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49"/>
      <c r="S73" s="54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2"/>
    </row>
    <row r="74" spans="2:43" ht="15.6" thickBot="1" x14ac:dyDescent="0.3">
      <c r="B74" s="51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49"/>
    </row>
    <row r="75" spans="2:43" x14ac:dyDescent="0.25">
      <c r="B75" s="51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49"/>
      <c r="S75" s="42" t="s">
        <v>29</v>
      </c>
      <c r="T75" s="41"/>
      <c r="U75" s="41"/>
      <c r="V75" s="41"/>
      <c r="W75" s="41"/>
      <c r="X75" s="41"/>
      <c r="Y75" s="41"/>
      <c r="Z75" s="41"/>
      <c r="AA75" s="41"/>
      <c r="AB75" s="40"/>
      <c r="AD75" s="42" t="s">
        <v>28</v>
      </c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0"/>
    </row>
    <row r="76" spans="2:43" x14ac:dyDescent="0.25">
      <c r="B76" s="51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49"/>
      <c r="S76" s="19" t="s">
        <v>27</v>
      </c>
      <c r="T76" s="18"/>
      <c r="U76" s="18"/>
      <c r="V76" s="18"/>
      <c r="W76" s="18"/>
      <c r="X76" s="18"/>
      <c r="Y76" s="18"/>
      <c r="Z76" s="18"/>
      <c r="AA76" s="18"/>
      <c r="AB76" s="17"/>
      <c r="AD76" s="48" t="s">
        <v>26</v>
      </c>
      <c r="AE76" s="45"/>
      <c r="AF76" s="45"/>
      <c r="AG76" s="45"/>
      <c r="AH76" s="45"/>
      <c r="AI76" s="45"/>
      <c r="AJ76" s="47"/>
      <c r="AK76" s="46" t="s">
        <v>25</v>
      </c>
      <c r="AL76" s="45"/>
      <c r="AM76" s="45"/>
      <c r="AN76" s="45"/>
      <c r="AO76" s="45"/>
      <c r="AP76" s="45"/>
      <c r="AQ76" s="44"/>
    </row>
    <row r="77" spans="2:43" ht="15.6" thickBot="1" x14ac:dyDescent="0.3">
      <c r="B77" s="9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7"/>
      <c r="S77" s="37"/>
      <c r="T77" s="36"/>
      <c r="U77" s="36"/>
      <c r="V77" s="36"/>
      <c r="W77" s="36"/>
      <c r="X77" s="36"/>
      <c r="Y77" s="36"/>
      <c r="Z77" s="36"/>
      <c r="AA77" s="36"/>
      <c r="AB77" s="35"/>
      <c r="AD77" s="27"/>
      <c r="AE77" s="25"/>
      <c r="AF77" s="25"/>
      <c r="AG77" s="25"/>
      <c r="AH77" s="25"/>
      <c r="AI77" s="25"/>
      <c r="AJ77" s="26"/>
      <c r="AK77" s="43"/>
      <c r="AL77" s="25"/>
      <c r="AM77" s="25"/>
      <c r="AN77" s="25"/>
      <c r="AO77" s="25"/>
      <c r="AP77" s="25"/>
      <c r="AQ77" s="24"/>
    </row>
    <row r="78" spans="2:43" ht="15.6" thickBot="1" x14ac:dyDescent="0.3">
      <c r="S78" s="33"/>
      <c r="T78" s="32"/>
      <c r="U78" s="32"/>
      <c r="V78" s="32"/>
      <c r="W78" s="32"/>
      <c r="X78" s="32"/>
      <c r="Y78" s="32"/>
      <c r="Z78" s="32"/>
      <c r="AA78" s="32"/>
      <c r="AB78" s="31"/>
      <c r="AD78" s="16"/>
      <c r="AE78" s="14"/>
      <c r="AF78" s="14"/>
      <c r="AG78" s="14"/>
      <c r="AH78" s="14"/>
      <c r="AI78" s="14"/>
      <c r="AJ78" s="15"/>
      <c r="AK78" s="14"/>
      <c r="AL78" s="14"/>
      <c r="AM78" s="14"/>
      <c r="AN78" s="14"/>
      <c r="AO78" s="14"/>
      <c r="AP78" s="14"/>
      <c r="AQ78" s="13"/>
    </row>
    <row r="79" spans="2:43" x14ac:dyDescent="0.25">
      <c r="B79" s="42" t="s">
        <v>24</v>
      </c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0"/>
      <c r="S79" s="30"/>
      <c r="T79" s="29"/>
      <c r="U79" s="29"/>
      <c r="V79" s="29"/>
      <c r="W79" s="29"/>
      <c r="X79" s="29"/>
      <c r="Y79" s="29"/>
      <c r="Z79" s="29"/>
      <c r="AA79" s="29"/>
      <c r="AB79" s="28"/>
      <c r="AD79" s="27"/>
      <c r="AE79" s="25"/>
      <c r="AF79" s="25"/>
      <c r="AG79" s="25"/>
      <c r="AH79" s="25"/>
      <c r="AI79" s="25"/>
      <c r="AJ79" s="26"/>
      <c r="AK79" s="25"/>
      <c r="AL79" s="25"/>
      <c r="AM79" s="25"/>
      <c r="AN79" s="25"/>
      <c r="AO79" s="25"/>
      <c r="AP79" s="25"/>
      <c r="AQ79" s="24"/>
    </row>
    <row r="80" spans="2:43" x14ac:dyDescent="0.25">
      <c r="B80" s="38" t="s">
        <v>23</v>
      </c>
      <c r="C80" s="21"/>
      <c r="D80" s="21"/>
      <c r="E80" s="21"/>
      <c r="F80" s="22" t="s">
        <v>22</v>
      </c>
      <c r="G80" s="22"/>
      <c r="H80" s="22" t="s">
        <v>21</v>
      </c>
      <c r="I80" s="22"/>
      <c r="J80" s="22" t="s">
        <v>20</v>
      </c>
      <c r="K80" s="22"/>
      <c r="L80" s="22" t="s">
        <v>19</v>
      </c>
      <c r="M80" s="22"/>
      <c r="N80" s="22" t="s">
        <v>18</v>
      </c>
      <c r="O80" s="22"/>
      <c r="P80" s="22" t="s">
        <v>17</v>
      </c>
      <c r="Q80" s="34"/>
      <c r="S80" s="19"/>
      <c r="T80" s="18"/>
      <c r="U80" s="18"/>
      <c r="V80" s="18"/>
      <c r="W80" s="18"/>
      <c r="X80" s="18"/>
      <c r="Y80" s="18"/>
      <c r="Z80" s="18"/>
      <c r="AA80" s="18"/>
      <c r="AB80" s="17"/>
      <c r="AD80" s="16"/>
      <c r="AE80" s="14"/>
      <c r="AF80" s="14"/>
      <c r="AG80" s="14"/>
      <c r="AH80" s="14"/>
      <c r="AI80" s="14"/>
      <c r="AJ80" s="15"/>
      <c r="AK80" s="14"/>
      <c r="AL80" s="14"/>
      <c r="AM80" s="14"/>
      <c r="AN80" s="14"/>
      <c r="AO80" s="14"/>
      <c r="AP80" s="14"/>
      <c r="AQ80" s="13"/>
    </row>
    <row r="81" spans="2:43" x14ac:dyDescent="0.25">
      <c r="B81" s="38"/>
      <c r="C81" s="21"/>
      <c r="D81" s="21"/>
      <c r="E81" s="21"/>
      <c r="F81" s="22" t="s">
        <v>16</v>
      </c>
      <c r="G81" s="22"/>
      <c r="H81" s="22" t="s">
        <v>15</v>
      </c>
      <c r="I81" s="22"/>
      <c r="J81" s="22" t="s">
        <v>14</v>
      </c>
      <c r="K81" s="22"/>
      <c r="L81" s="22" t="s">
        <v>13</v>
      </c>
      <c r="M81" s="22"/>
      <c r="N81" s="22" t="s">
        <v>12</v>
      </c>
      <c r="O81" s="22"/>
      <c r="P81" s="39" t="s">
        <v>11</v>
      </c>
      <c r="Q81" s="34"/>
      <c r="S81" s="37"/>
      <c r="T81" s="36"/>
      <c r="U81" s="36"/>
      <c r="V81" s="36"/>
      <c r="W81" s="36"/>
      <c r="X81" s="36"/>
      <c r="Y81" s="36"/>
      <c r="Z81" s="36"/>
      <c r="AA81" s="36"/>
      <c r="AB81" s="35"/>
      <c r="AD81" s="27"/>
      <c r="AE81" s="25"/>
      <c r="AF81" s="25"/>
      <c r="AG81" s="25"/>
      <c r="AH81" s="25"/>
      <c r="AI81" s="25"/>
      <c r="AJ81" s="26"/>
      <c r="AK81" s="25"/>
      <c r="AL81" s="25"/>
      <c r="AM81" s="25"/>
      <c r="AN81" s="25"/>
      <c r="AO81" s="25"/>
      <c r="AP81" s="25"/>
      <c r="AQ81" s="24"/>
    </row>
    <row r="82" spans="2:43" x14ac:dyDescent="0.25">
      <c r="B82" s="38" t="s">
        <v>10</v>
      </c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0"/>
      <c r="S82" s="33"/>
      <c r="T82" s="32"/>
      <c r="U82" s="32"/>
      <c r="V82" s="32"/>
      <c r="W82" s="32"/>
      <c r="X82" s="32"/>
      <c r="Y82" s="32"/>
      <c r="Z82" s="32"/>
      <c r="AA82" s="32"/>
      <c r="AB82" s="31"/>
      <c r="AD82" s="16"/>
      <c r="AE82" s="14"/>
      <c r="AF82" s="14"/>
      <c r="AG82" s="14"/>
      <c r="AH82" s="14"/>
      <c r="AI82" s="14"/>
      <c r="AJ82" s="15"/>
      <c r="AK82" s="14"/>
      <c r="AL82" s="14"/>
      <c r="AM82" s="14"/>
      <c r="AN82" s="14"/>
      <c r="AO82" s="14"/>
      <c r="AP82" s="14"/>
      <c r="AQ82" s="13"/>
    </row>
    <row r="83" spans="2:43" x14ac:dyDescent="0.25">
      <c r="B83" s="38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0"/>
      <c r="S83" s="30"/>
      <c r="T83" s="29"/>
      <c r="U83" s="29"/>
      <c r="V83" s="29"/>
      <c r="W83" s="29"/>
      <c r="X83" s="29"/>
      <c r="Y83" s="29"/>
      <c r="Z83" s="29"/>
      <c r="AA83" s="29"/>
      <c r="AB83" s="28"/>
      <c r="AD83" s="27"/>
      <c r="AE83" s="25"/>
      <c r="AF83" s="25"/>
      <c r="AG83" s="25"/>
      <c r="AH83" s="25"/>
      <c r="AI83" s="25"/>
      <c r="AJ83" s="26"/>
      <c r="AK83" s="25"/>
      <c r="AL83" s="25"/>
      <c r="AM83" s="25"/>
      <c r="AN83" s="25"/>
      <c r="AO83" s="25"/>
      <c r="AP83" s="25"/>
      <c r="AQ83" s="24"/>
    </row>
    <row r="84" spans="2:43" x14ac:dyDescent="0.25">
      <c r="B84" s="23" t="s">
        <v>9</v>
      </c>
      <c r="C84" s="22"/>
      <c r="D84" s="22"/>
      <c r="E84" s="22"/>
      <c r="F84" s="22"/>
      <c r="G84" s="22"/>
      <c r="H84" s="22"/>
      <c r="I84" s="22"/>
      <c r="J84" s="22" t="s">
        <v>8</v>
      </c>
      <c r="K84" s="22"/>
      <c r="L84" s="22"/>
      <c r="M84" s="22"/>
      <c r="N84" s="22"/>
      <c r="O84" s="22"/>
      <c r="P84" s="22"/>
      <c r="Q84" s="34"/>
      <c r="S84" s="19"/>
      <c r="T84" s="18"/>
      <c r="U84" s="18"/>
      <c r="V84" s="18"/>
      <c r="W84" s="18"/>
      <c r="X84" s="18"/>
      <c r="Y84" s="18"/>
      <c r="Z84" s="18"/>
      <c r="AA84" s="18"/>
      <c r="AB84" s="17"/>
      <c r="AD84" s="16"/>
      <c r="AE84" s="14"/>
      <c r="AF84" s="14"/>
      <c r="AG84" s="14"/>
      <c r="AH84" s="14"/>
      <c r="AI84" s="14"/>
      <c r="AJ84" s="15"/>
      <c r="AK84" s="14"/>
      <c r="AL84" s="14"/>
      <c r="AM84" s="14"/>
      <c r="AN84" s="14"/>
      <c r="AO84" s="14"/>
      <c r="AP84" s="14"/>
      <c r="AQ84" s="13"/>
    </row>
    <row r="85" spans="2:43" x14ac:dyDescent="0.25">
      <c r="B85" s="23" t="s">
        <v>7</v>
      </c>
      <c r="C85" s="22"/>
      <c r="D85" s="22"/>
      <c r="E85" s="22" t="s">
        <v>6</v>
      </c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34"/>
      <c r="S85" s="37"/>
      <c r="T85" s="36"/>
      <c r="U85" s="36"/>
      <c r="V85" s="36"/>
      <c r="W85" s="36"/>
      <c r="X85" s="36"/>
      <c r="Y85" s="36"/>
      <c r="Z85" s="36"/>
      <c r="AA85" s="36"/>
      <c r="AB85" s="35"/>
      <c r="AD85" s="27"/>
      <c r="AE85" s="25"/>
      <c r="AF85" s="25"/>
      <c r="AG85" s="25"/>
      <c r="AH85" s="25"/>
      <c r="AI85" s="25"/>
      <c r="AJ85" s="26"/>
      <c r="AK85" s="25"/>
      <c r="AL85" s="25"/>
      <c r="AM85" s="25"/>
      <c r="AN85" s="25"/>
      <c r="AO85" s="25"/>
      <c r="AP85" s="25"/>
      <c r="AQ85" s="24"/>
    </row>
    <row r="86" spans="2:43" x14ac:dyDescent="0.25">
      <c r="B86" s="23" t="s">
        <v>5</v>
      </c>
      <c r="C86" s="22"/>
      <c r="D86" s="22"/>
      <c r="E86" s="22" t="s">
        <v>4</v>
      </c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34"/>
      <c r="S86" s="33"/>
      <c r="T86" s="32"/>
      <c r="U86" s="32"/>
      <c r="V86" s="32"/>
      <c r="W86" s="32"/>
      <c r="X86" s="32"/>
      <c r="Y86" s="32"/>
      <c r="Z86" s="32"/>
      <c r="AA86" s="32"/>
      <c r="AB86" s="31"/>
      <c r="AD86" s="16"/>
      <c r="AE86" s="14"/>
      <c r="AF86" s="14"/>
      <c r="AG86" s="14"/>
      <c r="AH86" s="14"/>
      <c r="AI86" s="14"/>
      <c r="AJ86" s="15"/>
      <c r="AK86" s="14"/>
      <c r="AL86" s="14"/>
      <c r="AM86" s="14"/>
      <c r="AN86" s="14"/>
      <c r="AO86" s="14"/>
      <c r="AP86" s="14"/>
      <c r="AQ86" s="13"/>
    </row>
    <row r="87" spans="2:43" x14ac:dyDescent="0.25">
      <c r="B87" s="23" t="s">
        <v>3</v>
      </c>
      <c r="C87" s="22"/>
      <c r="D87" s="22"/>
      <c r="E87" s="21" t="s">
        <v>2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0"/>
      <c r="S87" s="30"/>
      <c r="T87" s="29"/>
      <c r="U87" s="29"/>
      <c r="V87" s="29"/>
      <c r="W87" s="29"/>
      <c r="X87" s="29"/>
      <c r="Y87" s="29"/>
      <c r="Z87" s="29"/>
      <c r="AA87" s="29"/>
      <c r="AB87" s="28"/>
      <c r="AD87" s="27"/>
      <c r="AE87" s="25"/>
      <c r="AF87" s="25"/>
      <c r="AG87" s="25"/>
      <c r="AH87" s="25"/>
      <c r="AI87" s="25"/>
      <c r="AJ87" s="26"/>
      <c r="AK87" s="25"/>
      <c r="AL87" s="25"/>
      <c r="AM87" s="25"/>
      <c r="AN87" s="25"/>
      <c r="AO87" s="25"/>
      <c r="AP87" s="25"/>
      <c r="AQ87" s="24"/>
    </row>
    <row r="88" spans="2:43" x14ac:dyDescent="0.25">
      <c r="B88" s="23"/>
      <c r="C88" s="22"/>
      <c r="D88" s="22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0"/>
      <c r="S88" s="19"/>
      <c r="T88" s="18"/>
      <c r="U88" s="18"/>
      <c r="V88" s="18"/>
      <c r="W88" s="18"/>
      <c r="X88" s="18"/>
      <c r="Y88" s="18"/>
      <c r="Z88" s="18"/>
      <c r="AA88" s="18"/>
      <c r="AB88" s="17"/>
      <c r="AD88" s="16"/>
      <c r="AE88" s="14"/>
      <c r="AF88" s="14"/>
      <c r="AG88" s="14"/>
      <c r="AH88" s="14"/>
      <c r="AI88" s="14"/>
      <c r="AJ88" s="15"/>
      <c r="AK88" s="14"/>
      <c r="AL88" s="14"/>
      <c r="AM88" s="14"/>
      <c r="AN88" s="14"/>
      <c r="AO88" s="14"/>
      <c r="AP88" s="14"/>
      <c r="AQ88" s="13"/>
    </row>
    <row r="89" spans="2:43" ht="15.6" thickBot="1" x14ac:dyDescent="0.3">
      <c r="B89" s="12" t="s">
        <v>1</v>
      </c>
      <c r="C89" s="11"/>
      <c r="D89" s="11"/>
      <c r="E89" s="11"/>
      <c r="F89" s="11"/>
      <c r="G89" s="11"/>
      <c r="H89" s="11"/>
      <c r="I89" s="11"/>
      <c r="J89" s="11" t="s">
        <v>0</v>
      </c>
      <c r="K89" s="11"/>
      <c r="L89" s="11"/>
      <c r="M89" s="11"/>
      <c r="N89" s="11"/>
      <c r="O89" s="11"/>
      <c r="P89" s="11"/>
      <c r="Q89" s="10"/>
      <c r="S89" s="9"/>
      <c r="T89" s="8"/>
      <c r="U89" s="8"/>
      <c r="V89" s="8"/>
      <c r="W89" s="8"/>
      <c r="X89" s="8"/>
      <c r="Y89" s="8"/>
      <c r="Z89" s="8"/>
      <c r="AA89" s="8"/>
      <c r="AB89" s="7"/>
      <c r="AD89" s="6"/>
      <c r="AE89" s="3"/>
      <c r="AF89" s="3"/>
      <c r="AG89" s="3"/>
      <c r="AH89" s="3"/>
      <c r="AI89" s="3"/>
      <c r="AJ89" s="5"/>
      <c r="AK89" s="4"/>
      <c r="AL89" s="3"/>
      <c r="AM89" s="3"/>
      <c r="AN89" s="3"/>
      <c r="AO89" s="3"/>
      <c r="AP89" s="3"/>
      <c r="AQ89" s="2"/>
    </row>
  </sheetData>
  <sheetProtection algorithmName="SHA-512" hashValue="g1G93hORUMrCWNJjUslT0XsCR9pUxqwE+Km18D3JhwxvFis0waEOJvZt3S4vbIXl9WuttNuiShOTUUyISrMpdw==" saltValue="7lWCT0C8BPqTOvjSF/pHHg==" spinCount="100000" sheet="1" selectLockedCells="1"/>
  <mergeCells count="496">
    <mergeCell ref="AD87:AJ87"/>
    <mergeCell ref="AK87:AQ87"/>
    <mergeCell ref="AD88:AJ88"/>
    <mergeCell ref="AK88:AQ88"/>
    <mergeCell ref="AD75:AQ75"/>
    <mergeCell ref="AK76:AQ76"/>
    <mergeCell ref="AD78:AJ78"/>
    <mergeCell ref="AK78:AQ78"/>
    <mergeCell ref="AK79:AQ79"/>
    <mergeCell ref="AK80:AQ80"/>
    <mergeCell ref="AD84:AJ84"/>
    <mergeCell ref="AK84:AQ84"/>
    <mergeCell ref="AD85:AJ85"/>
    <mergeCell ref="AK85:AQ85"/>
    <mergeCell ref="AD86:AJ86"/>
    <mergeCell ref="S60:V61"/>
    <mergeCell ref="S62:V63"/>
    <mergeCell ref="AK81:AQ81"/>
    <mergeCell ref="AK82:AQ82"/>
    <mergeCell ref="AK86:AQ86"/>
    <mergeCell ref="AD89:AJ89"/>
    <mergeCell ref="AK89:AQ89"/>
    <mergeCell ref="S47:AQ47"/>
    <mergeCell ref="W48:AQ49"/>
    <mergeCell ref="W50:AQ51"/>
    <mergeCell ref="W52:AQ53"/>
    <mergeCell ref="W54:AQ55"/>
    <mergeCell ref="W56:AQ57"/>
    <mergeCell ref="W58:AQ59"/>
    <mergeCell ref="W60:AQ61"/>
    <mergeCell ref="B58:Q58"/>
    <mergeCell ref="B59:Q59"/>
    <mergeCell ref="B60:Q60"/>
    <mergeCell ref="B61:Q61"/>
    <mergeCell ref="B62:Q62"/>
    <mergeCell ref="X44:AA44"/>
    <mergeCell ref="W62:AQ63"/>
    <mergeCell ref="B63:Q63"/>
    <mergeCell ref="AD76:AJ76"/>
    <mergeCell ref="AD77:AJ77"/>
    <mergeCell ref="AK77:AQ77"/>
    <mergeCell ref="AB42:AD42"/>
    <mergeCell ref="AE42:AF42"/>
    <mergeCell ref="AE43:AF43"/>
    <mergeCell ref="N49:Q49"/>
    <mergeCell ref="D49:J49"/>
    <mergeCell ref="AB43:AD43"/>
    <mergeCell ref="B41:J41"/>
    <mergeCell ref="K41:L41"/>
    <mergeCell ref="M41:N41"/>
    <mergeCell ref="O41:P41"/>
    <mergeCell ref="B57:Q57"/>
    <mergeCell ref="S56:V57"/>
    <mergeCell ref="B44:J44"/>
    <mergeCell ref="K44:L44"/>
    <mergeCell ref="B55:Q55"/>
    <mergeCell ref="B56:Q56"/>
    <mergeCell ref="R43:W43"/>
    <mergeCell ref="X43:AA43"/>
    <mergeCell ref="M44:N44"/>
    <mergeCell ref="O44:P44"/>
    <mergeCell ref="M42:N42"/>
    <mergeCell ref="O42:P42"/>
    <mergeCell ref="R42:W42"/>
    <mergeCell ref="S48:V49"/>
    <mergeCell ref="B50:Q53"/>
    <mergeCell ref="B47:Q47"/>
    <mergeCell ref="B49:C49"/>
    <mergeCell ref="K49:M49"/>
    <mergeCell ref="X42:AA42"/>
    <mergeCell ref="B43:J43"/>
    <mergeCell ref="K43:L43"/>
    <mergeCell ref="M43:N43"/>
    <mergeCell ref="O43:P43"/>
    <mergeCell ref="J15:K15"/>
    <mergeCell ref="C15:G15"/>
    <mergeCell ref="H15:I15"/>
    <mergeCell ref="R40:W40"/>
    <mergeCell ref="R39:W39"/>
    <mergeCell ref="K39:P39"/>
    <mergeCell ref="AE26:AI26"/>
    <mergeCell ref="AE27:AI27"/>
    <mergeCell ref="AE28:AI28"/>
    <mergeCell ref="AJ34:AK34"/>
    <mergeCell ref="AL34:AM34"/>
    <mergeCell ref="L15:O15"/>
    <mergeCell ref="D8:N8"/>
    <mergeCell ref="AI2:AQ12"/>
    <mergeCell ref="D6:H6"/>
    <mergeCell ref="X39:AA39"/>
    <mergeCell ref="AE33:AI33"/>
    <mergeCell ref="AJ33:AK33"/>
    <mergeCell ref="AL33:AM33"/>
    <mergeCell ref="AN33:AQ33"/>
    <mergeCell ref="AE34:AI34"/>
    <mergeCell ref="AE25:AI25"/>
    <mergeCell ref="V16:W16"/>
    <mergeCell ref="X16:Y16"/>
    <mergeCell ref="Z16:AC16"/>
    <mergeCell ref="C17:G17"/>
    <mergeCell ref="H17:I17"/>
    <mergeCell ref="J17:K17"/>
    <mergeCell ref="L17:O17"/>
    <mergeCell ref="L16:O16"/>
    <mergeCell ref="J16:K16"/>
    <mergeCell ref="H16:I16"/>
    <mergeCell ref="C16:G16"/>
    <mergeCell ref="AA10:AC12"/>
    <mergeCell ref="E10:G11"/>
    <mergeCell ref="H10:J11"/>
    <mergeCell ref="W10:X12"/>
    <mergeCell ref="Y10:Z12"/>
    <mergeCell ref="X15:Y15"/>
    <mergeCell ref="B10:D12"/>
    <mergeCell ref="P2:AG2"/>
    <mergeCell ref="AB3:AC4"/>
    <mergeCell ref="AB5:AC6"/>
    <mergeCell ref="AB7:AC8"/>
    <mergeCell ref="AD3:AE4"/>
    <mergeCell ref="AD5:AE6"/>
    <mergeCell ref="AD7:AE8"/>
    <mergeCell ref="AF3:AG3"/>
    <mergeCell ref="D7:N7"/>
    <mergeCell ref="I12:J12"/>
    <mergeCell ref="O12:P12"/>
    <mergeCell ref="R12:S12"/>
    <mergeCell ref="N10:P11"/>
    <mergeCell ref="Q10:S11"/>
    <mergeCell ref="K10:M12"/>
    <mergeCell ref="K42:L42"/>
    <mergeCell ref="AD10:AE12"/>
    <mergeCell ref="AF10:AG12"/>
    <mergeCell ref="T10:V12"/>
    <mergeCell ref="B14:AQ14"/>
    <mergeCell ref="B2:N2"/>
    <mergeCell ref="D3:N3"/>
    <mergeCell ref="D4:N4"/>
    <mergeCell ref="D5:N5"/>
    <mergeCell ref="F12:G12"/>
    <mergeCell ref="R44:W44"/>
    <mergeCell ref="B38:AH38"/>
    <mergeCell ref="B40:J40"/>
    <mergeCell ref="AB39:AD39"/>
    <mergeCell ref="AB40:AD40"/>
    <mergeCell ref="AB41:AD41"/>
    <mergeCell ref="K40:L40"/>
    <mergeCell ref="M40:N40"/>
    <mergeCell ref="O40:P40"/>
    <mergeCell ref="B42:J42"/>
    <mergeCell ref="AD83:AJ83"/>
    <mergeCell ref="S82:AB83"/>
    <mergeCell ref="S76:AB77"/>
    <mergeCell ref="S50:V51"/>
    <mergeCell ref="S52:V53"/>
    <mergeCell ref="S54:V55"/>
    <mergeCell ref="S58:V59"/>
    <mergeCell ref="S64:AQ73"/>
    <mergeCell ref="AK83:AQ83"/>
    <mergeCell ref="S80:AB81"/>
    <mergeCell ref="S78:AB79"/>
    <mergeCell ref="B79:Q79"/>
    <mergeCell ref="AF4:AG4"/>
    <mergeCell ref="AF5:AG5"/>
    <mergeCell ref="AF6:AG6"/>
    <mergeCell ref="X3:Y4"/>
    <mergeCell ref="AF7:AG7"/>
    <mergeCell ref="AB44:AD44"/>
    <mergeCell ref="AF8:AG8"/>
    <mergeCell ref="B84:I84"/>
    <mergeCell ref="J84:Q84"/>
    <mergeCell ref="E85:Q85"/>
    <mergeCell ref="H80:I80"/>
    <mergeCell ref="H81:I81"/>
    <mergeCell ref="B82:Q83"/>
    <mergeCell ref="P81:Q81"/>
    <mergeCell ref="C27:G27"/>
    <mergeCell ref="H27:I27"/>
    <mergeCell ref="J27:K27"/>
    <mergeCell ref="L27:O27"/>
    <mergeCell ref="C28:G28"/>
    <mergeCell ref="H28:I28"/>
    <mergeCell ref="J28:K28"/>
    <mergeCell ref="L28:O28"/>
    <mergeCell ref="V27:W27"/>
    <mergeCell ref="X27:Y27"/>
    <mergeCell ref="Z27:AC27"/>
    <mergeCell ref="Q28:U28"/>
    <mergeCell ref="V28:W28"/>
    <mergeCell ref="X28:Y28"/>
    <mergeCell ref="Z28:AC28"/>
    <mergeCell ref="AN32:AQ32"/>
    <mergeCell ref="R41:W41"/>
    <mergeCell ref="X41:AA41"/>
    <mergeCell ref="B39:J39"/>
    <mergeCell ref="X40:AA40"/>
    <mergeCell ref="Q26:U26"/>
    <mergeCell ref="V26:W26"/>
    <mergeCell ref="X26:Y26"/>
    <mergeCell ref="Z26:AC26"/>
    <mergeCell ref="Q27:U27"/>
    <mergeCell ref="AE29:AI29"/>
    <mergeCell ref="AE30:AI30"/>
    <mergeCell ref="AE31:AI31"/>
    <mergeCell ref="AE32:AI32"/>
    <mergeCell ref="AJ32:AK32"/>
    <mergeCell ref="AL32:AM32"/>
    <mergeCell ref="AJ30:AK30"/>
    <mergeCell ref="AL30:AM30"/>
    <mergeCell ref="AN30:AQ30"/>
    <mergeCell ref="AJ31:AK31"/>
    <mergeCell ref="AL31:AM31"/>
    <mergeCell ref="AN31:AQ31"/>
    <mergeCell ref="AJ28:AK28"/>
    <mergeCell ref="AL28:AM28"/>
    <mergeCell ref="AN28:AQ28"/>
    <mergeCell ref="AJ29:AK29"/>
    <mergeCell ref="AL29:AM29"/>
    <mergeCell ref="AN29:AQ29"/>
    <mergeCell ref="AJ26:AK26"/>
    <mergeCell ref="AL26:AM26"/>
    <mergeCell ref="AN26:AQ26"/>
    <mergeCell ref="AJ27:AK27"/>
    <mergeCell ref="AL27:AM27"/>
    <mergeCell ref="AN27:AQ27"/>
    <mergeCell ref="R3:S4"/>
    <mergeCell ref="AL24:AM24"/>
    <mergeCell ref="AN24:AQ24"/>
    <mergeCell ref="AJ25:AK25"/>
    <mergeCell ref="AL25:AM25"/>
    <mergeCell ref="AN25:AQ25"/>
    <mergeCell ref="Q15:U15"/>
    <mergeCell ref="V15:W15"/>
    <mergeCell ref="Z15:AC15"/>
    <mergeCell ref="Q16:U16"/>
    <mergeCell ref="T4:U4"/>
    <mergeCell ref="T5:U5"/>
    <mergeCell ref="T6:U6"/>
    <mergeCell ref="T7:U7"/>
    <mergeCell ref="T8:U8"/>
    <mergeCell ref="V3:W4"/>
    <mergeCell ref="V5:W6"/>
    <mergeCell ref="V7:W8"/>
    <mergeCell ref="Z3:AA3"/>
    <mergeCell ref="Z4:AA4"/>
    <mergeCell ref="Z5:AA5"/>
    <mergeCell ref="Z6:AA6"/>
    <mergeCell ref="Z7:AA7"/>
    <mergeCell ref="Z8:AA8"/>
    <mergeCell ref="P3:Q4"/>
    <mergeCell ref="P5:Q6"/>
    <mergeCell ref="P7:Q8"/>
    <mergeCell ref="I6:J6"/>
    <mergeCell ref="K6:N6"/>
    <mergeCell ref="X5:Y6"/>
    <mergeCell ref="X7:Y8"/>
    <mergeCell ref="R5:S6"/>
    <mergeCell ref="R7:S8"/>
    <mergeCell ref="T3:U3"/>
    <mergeCell ref="B3:C3"/>
    <mergeCell ref="B4:C4"/>
    <mergeCell ref="B5:C5"/>
    <mergeCell ref="B6:C6"/>
    <mergeCell ref="B7:C7"/>
    <mergeCell ref="B8:C8"/>
    <mergeCell ref="J89:Q89"/>
    <mergeCell ref="B89:I89"/>
    <mergeCell ref="E86:Q86"/>
    <mergeCell ref="B80:E81"/>
    <mergeCell ref="F80:G80"/>
    <mergeCell ref="F81:G81"/>
    <mergeCell ref="N80:O80"/>
    <mergeCell ref="N81:O81"/>
    <mergeCell ref="P80:Q80"/>
    <mergeCell ref="B85:D85"/>
    <mergeCell ref="B66:Q66"/>
    <mergeCell ref="B64:Q64"/>
    <mergeCell ref="B67:Q77"/>
    <mergeCell ref="J80:K80"/>
    <mergeCell ref="J81:K81"/>
    <mergeCell ref="B87:D88"/>
    <mergeCell ref="E87:Q88"/>
    <mergeCell ref="B86:D86"/>
    <mergeCell ref="L80:M80"/>
    <mergeCell ref="L81:M81"/>
    <mergeCell ref="AE44:AF44"/>
    <mergeCell ref="AE39:AF39"/>
    <mergeCell ref="S88:AB89"/>
    <mergeCell ref="S84:AB85"/>
    <mergeCell ref="S86:AB87"/>
    <mergeCell ref="S75:AB75"/>
    <mergeCell ref="AD79:AJ79"/>
    <mergeCell ref="AD82:AJ82"/>
    <mergeCell ref="AD81:AJ81"/>
    <mergeCell ref="AD80:AJ80"/>
    <mergeCell ref="AJ43:AM44"/>
    <mergeCell ref="AN41:AQ42"/>
    <mergeCell ref="AN43:AO44"/>
    <mergeCell ref="AP43:AQ43"/>
    <mergeCell ref="AP44:AQ44"/>
    <mergeCell ref="AG39:AH39"/>
    <mergeCell ref="AG42:AH42"/>
    <mergeCell ref="AG43:AH43"/>
    <mergeCell ref="AG44:AH44"/>
    <mergeCell ref="AG40:AH40"/>
    <mergeCell ref="AG41:AH41"/>
    <mergeCell ref="AE40:AF40"/>
    <mergeCell ref="AE41:AF41"/>
    <mergeCell ref="AJ38:AQ38"/>
    <mergeCell ref="AN39:AQ40"/>
    <mergeCell ref="AJ39:AM40"/>
    <mergeCell ref="AJ41:AM42"/>
    <mergeCell ref="J19:K19"/>
    <mergeCell ref="L19:O19"/>
    <mergeCell ref="C20:G20"/>
    <mergeCell ref="H20:I20"/>
    <mergeCell ref="J20:K20"/>
    <mergeCell ref="L20:O20"/>
    <mergeCell ref="C29:G29"/>
    <mergeCell ref="H29:I29"/>
    <mergeCell ref="J29:K29"/>
    <mergeCell ref="L29:O29"/>
    <mergeCell ref="C30:G30"/>
    <mergeCell ref="H30:I30"/>
    <mergeCell ref="J30:K30"/>
    <mergeCell ref="L30:O30"/>
    <mergeCell ref="H25:I25"/>
    <mergeCell ref="J25:K25"/>
    <mergeCell ref="L25:O25"/>
    <mergeCell ref="C26:G26"/>
    <mergeCell ref="H26:I26"/>
    <mergeCell ref="J26:K26"/>
    <mergeCell ref="L26:O26"/>
    <mergeCell ref="L35:O35"/>
    <mergeCell ref="C33:G33"/>
    <mergeCell ref="H33:I33"/>
    <mergeCell ref="J33:K33"/>
    <mergeCell ref="L33:O33"/>
    <mergeCell ref="C24:G24"/>
    <mergeCell ref="H24:I24"/>
    <mergeCell ref="J24:K24"/>
    <mergeCell ref="L24:O24"/>
    <mergeCell ref="C25:G25"/>
    <mergeCell ref="C34:G34"/>
    <mergeCell ref="H34:I34"/>
    <mergeCell ref="J34:K34"/>
    <mergeCell ref="L34:O34"/>
    <mergeCell ref="H36:I36"/>
    <mergeCell ref="J36:K36"/>
    <mergeCell ref="L36:O36"/>
    <mergeCell ref="C35:G35"/>
    <mergeCell ref="H35:I35"/>
    <mergeCell ref="J35:K35"/>
    <mergeCell ref="C23:G23"/>
    <mergeCell ref="H23:I23"/>
    <mergeCell ref="J23:K23"/>
    <mergeCell ref="L23:O23"/>
    <mergeCell ref="C18:G18"/>
    <mergeCell ref="H18:I18"/>
    <mergeCell ref="J18:K18"/>
    <mergeCell ref="L18:O18"/>
    <mergeCell ref="C19:G19"/>
    <mergeCell ref="H19:I19"/>
    <mergeCell ref="C21:G21"/>
    <mergeCell ref="H21:I21"/>
    <mergeCell ref="J21:K21"/>
    <mergeCell ref="L21:O21"/>
    <mergeCell ref="C22:G22"/>
    <mergeCell ref="H22:I22"/>
    <mergeCell ref="J22:K22"/>
    <mergeCell ref="L22:O22"/>
    <mergeCell ref="C31:G31"/>
    <mergeCell ref="H31:I31"/>
    <mergeCell ref="J31:K31"/>
    <mergeCell ref="L31:O31"/>
    <mergeCell ref="C32:G32"/>
    <mergeCell ref="Q17:U17"/>
    <mergeCell ref="Q20:U20"/>
    <mergeCell ref="H32:I32"/>
    <mergeCell ref="J32:K32"/>
    <mergeCell ref="L32:O32"/>
    <mergeCell ref="X18:Y18"/>
    <mergeCell ref="Z18:AC18"/>
    <mergeCell ref="Q19:U19"/>
    <mergeCell ref="V19:W19"/>
    <mergeCell ref="X19:Y19"/>
    <mergeCell ref="Z19:AC19"/>
    <mergeCell ref="Z21:AC21"/>
    <mergeCell ref="Q22:U22"/>
    <mergeCell ref="V22:W22"/>
    <mergeCell ref="X22:Y22"/>
    <mergeCell ref="Z22:AC22"/>
    <mergeCell ref="V17:W17"/>
    <mergeCell ref="X17:Y17"/>
    <mergeCell ref="Z17:AC17"/>
    <mergeCell ref="Q18:U18"/>
    <mergeCell ref="V18:W18"/>
    <mergeCell ref="Q25:U25"/>
    <mergeCell ref="V25:W25"/>
    <mergeCell ref="X25:Y25"/>
    <mergeCell ref="Z25:AC25"/>
    <mergeCell ref="V20:W20"/>
    <mergeCell ref="X20:Y20"/>
    <mergeCell ref="Z20:AC20"/>
    <mergeCell ref="Q21:U21"/>
    <mergeCell ref="V21:W21"/>
    <mergeCell ref="X21:Y21"/>
    <mergeCell ref="Q23:U23"/>
    <mergeCell ref="V23:W23"/>
    <mergeCell ref="X23:Y23"/>
    <mergeCell ref="Z23:AC23"/>
    <mergeCell ref="Q24:U24"/>
    <mergeCell ref="V24:W24"/>
    <mergeCell ref="X24:Y24"/>
    <mergeCell ref="Z24:AC24"/>
    <mergeCell ref="AE23:AI23"/>
    <mergeCell ref="AJ23:AK23"/>
    <mergeCell ref="AL23:AM23"/>
    <mergeCell ref="AN23:AQ23"/>
    <mergeCell ref="AE24:AI24"/>
    <mergeCell ref="AJ24:AK24"/>
    <mergeCell ref="AL21:AM21"/>
    <mergeCell ref="AN21:AQ21"/>
    <mergeCell ref="AE22:AI22"/>
    <mergeCell ref="AJ22:AK22"/>
    <mergeCell ref="AL22:AM22"/>
    <mergeCell ref="AN22:AQ22"/>
    <mergeCell ref="AE15:AI15"/>
    <mergeCell ref="AJ15:AK15"/>
    <mergeCell ref="AL15:AM15"/>
    <mergeCell ref="AN15:AQ15"/>
    <mergeCell ref="Q29:U29"/>
    <mergeCell ref="V29:W29"/>
    <mergeCell ref="X29:Y29"/>
    <mergeCell ref="Z29:AC29"/>
    <mergeCell ref="AE21:AI21"/>
    <mergeCell ref="AJ21:AK21"/>
    <mergeCell ref="Q31:U31"/>
    <mergeCell ref="V31:W31"/>
    <mergeCell ref="X31:Y31"/>
    <mergeCell ref="Z31:AC31"/>
    <mergeCell ref="Q32:U32"/>
    <mergeCell ref="V32:W32"/>
    <mergeCell ref="X32:Y32"/>
    <mergeCell ref="Z32:AC32"/>
    <mergeCell ref="AL20:AM20"/>
    <mergeCell ref="AN20:AQ20"/>
    <mergeCell ref="Q33:U33"/>
    <mergeCell ref="V33:W33"/>
    <mergeCell ref="X33:Y33"/>
    <mergeCell ref="Z33:AC33"/>
    <mergeCell ref="Q30:U30"/>
    <mergeCell ref="V30:W30"/>
    <mergeCell ref="X30:Y30"/>
    <mergeCell ref="Z30:AC30"/>
    <mergeCell ref="AL18:AM18"/>
    <mergeCell ref="AN18:AQ18"/>
    <mergeCell ref="AE19:AI19"/>
    <mergeCell ref="AJ19:AK19"/>
    <mergeCell ref="AL19:AM19"/>
    <mergeCell ref="AN19:AQ19"/>
    <mergeCell ref="AL16:AM16"/>
    <mergeCell ref="AN16:AQ16"/>
    <mergeCell ref="AE17:AI17"/>
    <mergeCell ref="AJ17:AK17"/>
    <mergeCell ref="AL17:AM17"/>
    <mergeCell ref="AN17:AQ17"/>
    <mergeCell ref="V35:W35"/>
    <mergeCell ref="X35:Y35"/>
    <mergeCell ref="Z35:AC35"/>
    <mergeCell ref="C36:G36"/>
    <mergeCell ref="AE16:AI16"/>
    <mergeCell ref="AJ16:AK16"/>
    <mergeCell ref="AE18:AI18"/>
    <mergeCell ref="AJ18:AK18"/>
    <mergeCell ref="AE20:AI20"/>
    <mergeCell ref="AJ20:AK20"/>
    <mergeCell ref="AN36:AQ36"/>
    <mergeCell ref="Q36:U36"/>
    <mergeCell ref="V36:W36"/>
    <mergeCell ref="X36:Y36"/>
    <mergeCell ref="Z36:AC36"/>
    <mergeCell ref="Q34:U34"/>
    <mergeCell ref="V34:W34"/>
    <mergeCell ref="X34:Y34"/>
    <mergeCell ref="Z34:AC34"/>
    <mergeCell ref="Q35:U35"/>
    <mergeCell ref="K48:Q48"/>
    <mergeCell ref="B48:J48"/>
    <mergeCell ref="AN34:AQ34"/>
    <mergeCell ref="AE35:AI35"/>
    <mergeCell ref="AJ35:AK35"/>
    <mergeCell ref="AL35:AM35"/>
    <mergeCell ref="AN35:AQ35"/>
    <mergeCell ref="AE36:AI36"/>
    <mergeCell ref="AJ36:AK36"/>
    <mergeCell ref="AL36:AM36"/>
  </mergeCells>
  <phoneticPr fontId="3" type="noConversion"/>
  <conditionalFormatting sqref="AD37:AM37">
    <cfRule type="cellIs" dxfId="3" priority="4" operator="equal">
      <formula>"剩余职业点=0   剩余兴趣点=0"</formula>
    </cfRule>
  </conditionalFormatting>
  <conditionalFormatting sqref="B16:B36">
    <cfRule type="cellIs" dxfId="2" priority="3" operator="equal">
      <formula>"√"</formula>
    </cfRule>
  </conditionalFormatting>
  <conditionalFormatting sqref="E12 H12 N12 Q12">
    <cfRule type="cellIs" dxfId="1" priority="2" operator="equal">
      <formula>"√"</formula>
    </cfRule>
  </conditionalFormatting>
  <conditionalFormatting sqref="B16:B36 P16:P36 AD16:AD36">
    <cfRule type="cellIs" dxfId="0" priority="1" operator="equal">
      <formula>"√"</formula>
    </cfRule>
  </conditionalFormatting>
  <dataValidations count="6">
    <dataValidation type="list" allowBlank="1" showInputMessage="1" sqref="B16:B36 P16:P36 AD16:AD36" xr:uid="{512D9B4A-FE0B-4357-A82C-4E0CF1665D1E}">
      <formula1>"☐,√"</formula1>
    </dataValidation>
    <dataValidation type="list" allowBlank="1" showInputMessage="1" showErrorMessage="1" sqref="E12 H12 N12 Q12" xr:uid="{0CB6DAD2-F5CC-491E-8130-D9B140FA51F2}">
      <formula1>"☐,√"</formula1>
    </dataValidation>
    <dataValidation type="whole" errorStyle="information" allowBlank="1" showInputMessage="1" showErrorMessage="1" errorTitle="年龄" error="只能输入整数，且范围应在15-89之间。" sqref="D6:H6" xr:uid="{F6CBBAE9-F1EB-438D-AF79-2852EE3858E6}">
      <formula1>15</formula1>
      <formula2>89</formula2>
    </dataValidation>
    <dataValidation allowBlank="1" showInputMessage="1" sqref="AK16:AK36 Q16:Q36 AM16:AQ36 L16:L36 Z16:Z36 AE16:AE36 C16:C36" xr:uid="{203ACA81-BF20-4E3B-A77E-66ABCCBEEAFE}"/>
    <dataValidation type="list" allowBlank="1" showInputMessage="1" showErrorMessage="1" sqref="Q40:Q44" xr:uid="{00000000-0002-0000-0000-00003C000000}">
      <formula1>"√,×"</formula1>
    </dataValidation>
    <dataValidation allowBlank="1" showInputMessage="1" showErrorMessage="1" prompt="这是你立即可以取用、支配的现金。_x000a_包括带在身上的和存在银行的。" sqref="B49" xr:uid="{00000000-0002-0000-0000-00000C000000}"/>
  </dataValidations>
  <pageMargins left="0.25" right="0.25" top="0.75" bottom="0.75" header="0.3" footer="0.3"/>
  <pageSetup paperSize="9" scale="6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24</vt:i4>
      </vt:variant>
    </vt:vector>
  </HeadingPairs>
  <TitlesOfParts>
    <vt:vector size="25" baseType="lpstr">
      <vt:lpstr>人物卡</vt:lpstr>
      <vt:lpstr>Age</vt:lpstr>
      <vt:lpstr>APP</vt:lpstr>
      <vt:lpstr>Assets</vt:lpstr>
      <vt:lpstr>backstory</vt:lpstr>
      <vt:lpstr>Build</vt:lpstr>
      <vt:lpstr>CON</vt:lpstr>
      <vt:lpstr>DB</vt:lpstr>
      <vt:lpstr>DEX</vt:lpstr>
      <vt:lpstr>Dodge</vt:lpstr>
      <vt:lpstr>EDU</vt:lpstr>
      <vt:lpstr>Gear</vt:lpstr>
      <vt:lpstr>HP</vt:lpstr>
      <vt:lpstr>HPmax</vt:lpstr>
      <vt:lpstr>INT</vt:lpstr>
      <vt:lpstr>Luck</vt:lpstr>
      <vt:lpstr>MOV</vt:lpstr>
      <vt:lpstr>MP</vt:lpstr>
      <vt:lpstr>MPmax</vt:lpstr>
      <vt:lpstr>POW</vt:lpstr>
      <vt:lpstr>SAN</vt:lpstr>
      <vt:lpstr>SANmax</vt:lpstr>
      <vt:lpstr>SIZ</vt:lpstr>
      <vt:lpstr>STR</vt:lpstr>
      <vt:lpstr>weapon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彭缘</dc:creator>
  <cp:lastModifiedBy>彭缘</cp:lastModifiedBy>
  <dcterms:created xsi:type="dcterms:W3CDTF">2015-06-05T18:17:20Z</dcterms:created>
  <dcterms:modified xsi:type="dcterms:W3CDTF">2019-09-10T15:25:37Z</dcterms:modified>
</cp:coreProperties>
</file>